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ne/Documents/GITHUB/cso040code_ArrayGHG/UndergradProjects-Edauri-Navarro-Perez/Edauri DEA gas samples/Gas Processing Examples/"/>
    </mc:Choice>
  </mc:AlternateContent>
  <bookViews>
    <workbookView xWindow="240" yWindow="460" windowWidth="25360" windowHeight="14400" tabRatio="500" activeTab="4"/>
  </bookViews>
  <sheets>
    <sheet name="gmTCD151002a.LOG" sheetId="2" r:id="rId1"/>
    <sheet name="gmFID151002a.LOG" sheetId="3" r:id="rId2"/>
    <sheet name="gmECD151002a.LOG" sheetId="1" r:id="rId3"/>
    <sheet name="Timing" sheetId="5" r:id="rId4"/>
    <sheet name="peak heights to ppm" sheetId="4" r:id="rId5"/>
    <sheet name="Fluxes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4" l="1"/>
  <c r="F115" i="4"/>
  <c r="F112" i="4"/>
  <c r="I8" i="4"/>
  <c r="F3" i="4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65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47" i="5"/>
  <c r="F146" i="5"/>
  <c r="F138" i="5"/>
  <c r="F139" i="5"/>
  <c r="F140" i="5"/>
  <c r="F141" i="5"/>
  <c r="F142" i="5"/>
  <c r="F143" i="5"/>
  <c r="F144" i="5"/>
  <c r="F145" i="5"/>
  <c r="F129" i="5"/>
  <c r="F130" i="5"/>
  <c r="F131" i="5"/>
  <c r="F132" i="5"/>
  <c r="F133" i="5"/>
  <c r="F134" i="5"/>
  <c r="F135" i="5"/>
  <c r="F136" i="5"/>
  <c r="F137" i="5"/>
  <c r="F128" i="5"/>
  <c r="F127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10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92" i="5"/>
  <c r="F84" i="5"/>
  <c r="F75" i="5"/>
  <c r="F76" i="5"/>
  <c r="F77" i="5"/>
  <c r="F78" i="5"/>
  <c r="F79" i="5"/>
  <c r="F80" i="5"/>
  <c r="F81" i="5"/>
  <c r="F82" i="5"/>
  <c r="F83" i="5"/>
  <c r="F85" i="5"/>
  <c r="F86" i="5"/>
  <c r="F87" i="5"/>
  <c r="F88" i="5"/>
  <c r="F89" i="5"/>
  <c r="F90" i="5"/>
  <c r="F91" i="5"/>
  <c r="F74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56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38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20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111" i="4"/>
  <c r="F89" i="4"/>
  <c r="F78" i="4"/>
  <c r="F67" i="4"/>
  <c r="F41" i="4"/>
  <c r="F42" i="4"/>
  <c r="F43" i="4"/>
  <c r="F44" i="4"/>
  <c r="F45" i="4"/>
  <c r="I100" i="4"/>
  <c r="G111" i="4"/>
  <c r="G89" i="4"/>
  <c r="G78" i="4"/>
  <c r="G67" i="4"/>
  <c r="G41" i="4"/>
  <c r="G42" i="4"/>
  <c r="G43" i="4"/>
  <c r="G44" i="4"/>
  <c r="G45" i="4"/>
  <c r="G115" i="4"/>
  <c r="J100" i="4"/>
  <c r="H111" i="4"/>
  <c r="H89" i="4"/>
  <c r="H78" i="4"/>
  <c r="H67" i="4"/>
  <c r="H41" i="4"/>
  <c r="H42" i="4"/>
  <c r="H43" i="4"/>
  <c r="H44" i="4"/>
  <c r="H45" i="4"/>
  <c r="H115" i="4"/>
  <c r="K100" i="4"/>
  <c r="I101" i="4"/>
  <c r="J101" i="4"/>
  <c r="K101" i="4"/>
  <c r="I102" i="4"/>
  <c r="J102" i="4"/>
  <c r="K102" i="4"/>
  <c r="I103" i="4"/>
  <c r="J103" i="4"/>
  <c r="K103" i="4"/>
  <c r="I104" i="4"/>
  <c r="J104" i="4"/>
  <c r="K104" i="4"/>
  <c r="I105" i="4"/>
  <c r="J105" i="4"/>
  <c r="K105" i="4"/>
  <c r="I106" i="4"/>
  <c r="J106" i="4"/>
  <c r="K106" i="4"/>
  <c r="I107" i="4"/>
  <c r="J107" i="4"/>
  <c r="K107" i="4"/>
  <c r="I108" i="4"/>
  <c r="J108" i="4"/>
  <c r="K108" i="4"/>
  <c r="I109" i="4"/>
  <c r="J109" i="4"/>
  <c r="K109" i="4"/>
  <c r="I110" i="4"/>
  <c r="J110" i="4"/>
  <c r="K110" i="4"/>
  <c r="K99" i="4"/>
  <c r="J99" i="4"/>
  <c r="I99" i="4"/>
  <c r="K98" i="4"/>
  <c r="J98" i="4"/>
  <c r="I98" i="4"/>
  <c r="K97" i="4"/>
  <c r="J97" i="4"/>
  <c r="I97" i="4"/>
  <c r="K96" i="4"/>
  <c r="J96" i="4"/>
  <c r="I96" i="4"/>
  <c r="K95" i="4"/>
  <c r="J95" i="4"/>
  <c r="I95" i="4"/>
  <c r="K94" i="4"/>
  <c r="J94" i="4"/>
  <c r="I94" i="4"/>
  <c r="K93" i="4"/>
  <c r="J93" i="4"/>
  <c r="I93" i="4"/>
  <c r="K92" i="4"/>
  <c r="J92" i="4"/>
  <c r="I92" i="4"/>
  <c r="K91" i="4"/>
  <c r="J91" i="4"/>
  <c r="I91" i="4"/>
  <c r="K90" i="4"/>
  <c r="J90" i="4"/>
  <c r="I90" i="4"/>
  <c r="K88" i="4"/>
  <c r="J88" i="4"/>
  <c r="I88" i="4"/>
  <c r="K87" i="4"/>
  <c r="J87" i="4"/>
  <c r="I87" i="4"/>
  <c r="K86" i="4"/>
  <c r="J86" i="4"/>
  <c r="I86" i="4"/>
  <c r="K85" i="4"/>
  <c r="J85" i="4"/>
  <c r="I85" i="4"/>
  <c r="K84" i="4"/>
  <c r="J84" i="4"/>
  <c r="I84" i="4"/>
  <c r="K83" i="4"/>
  <c r="J83" i="4"/>
  <c r="I83" i="4"/>
  <c r="K82" i="4"/>
  <c r="J82" i="4"/>
  <c r="I82" i="4"/>
  <c r="K81" i="4"/>
  <c r="J81" i="4"/>
  <c r="I81" i="4"/>
  <c r="K80" i="4"/>
  <c r="J80" i="4"/>
  <c r="I80" i="4"/>
  <c r="K79" i="4"/>
  <c r="J79" i="4"/>
  <c r="I79" i="4"/>
  <c r="K77" i="4"/>
  <c r="J77" i="4"/>
  <c r="I77" i="4"/>
  <c r="K76" i="4"/>
  <c r="J76" i="4"/>
  <c r="I76" i="4"/>
  <c r="K75" i="4"/>
  <c r="J75" i="4"/>
  <c r="I75" i="4"/>
  <c r="K74" i="4"/>
  <c r="J74" i="4"/>
  <c r="I74" i="4"/>
  <c r="K73" i="4"/>
  <c r="J73" i="4"/>
  <c r="I73" i="4"/>
  <c r="K72" i="4"/>
  <c r="J72" i="4"/>
  <c r="I72" i="4"/>
  <c r="K71" i="4"/>
  <c r="J71" i="4"/>
  <c r="I71" i="4"/>
  <c r="K70" i="4"/>
  <c r="J70" i="4"/>
  <c r="I70" i="4"/>
  <c r="K69" i="4"/>
  <c r="J69" i="4"/>
  <c r="I69" i="4"/>
  <c r="K68" i="4"/>
  <c r="J68" i="4"/>
  <c r="I68" i="4"/>
  <c r="K66" i="4"/>
  <c r="J66" i="4"/>
  <c r="I66" i="4"/>
  <c r="K65" i="4"/>
  <c r="J65" i="4"/>
  <c r="I65" i="4"/>
  <c r="K64" i="4"/>
  <c r="J64" i="4"/>
  <c r="I64" i="4"/>
  <c r="K63" i="4"/>
  <c r="J63" i="4"/>
  <c r="I63" i="4"/>
  <c r="K62" i="4"/>
  <c r="J62" i="4"/>
  <c r="I62" i="4"/>
  <c r="K61" i="4"/>
  <c r="J61" i="4"/>
  <c r="I61" i="4"/>
  <c r="K60" i="4"/>
  <c r="J60" i="4"/>
  <c r="I60" i="4"/>
  <c r="K59" i="4"/>
  <c r="J59" i="4"/>
  <c r="I59" i="4"/>
  <c r="K58" i="4"/>
  <c r="J58" i="4"/>
  <c r="I58" i="4"/>
  <c r="K57" i="4"/>
  <c r="J57" i="4"/>
  <c r="I57" i="4"/>
  <c r="K55" i="4"/>
  <c r="K54" i="4"/>
  <c r="K53" i="4"/>
  <c r="K52" i="4"/>
  <c r="K51" i="4"/>
  <c r="K50" i="4"/>
  <c r="K49" i="4"/>
  <c r="K48" i="4"/>
  <c r="K47" i="4"/>
  <c r="K46" i="4"/>
  <c r="J55" i="4"/>
  <c r="J54" i="4"/>
  <c r="J53" i="4"/>
  <c r="J52" i="4"/>
  <c r="J51" i="4"/>
  <c r="J50" i="4"/>
  <c r="J49" i="4"/>
  <c r="J48" i="4"/>
  <c r="J47" i="4"/>
  <c r="J46" i="4"/>
  <c r="I47" i="4"/>
  <c r="I48" i="4"/>
  <c r="I49" i="4"/>
  <c r="I50" i="4"/>
  <c r="I51" i="4"/>
  <c r="I52" i="4"/>
  <c r="I53" i="4"/>
  <c r="I54" i="4"/>
  <c r="I55" i="4"/>
  <c r="I46" i="4"/>
  <c r="H40" i="4"/>
  <c r="H29" i="4"/>
  <c r="H18" i="4"/>
  <c r="H3" i="4"/>
  <c r="H4" i="4"/>
  <c r="H5" i="4"/>
  <c r="H6" i="4"/>
  <c r="H7" i="4"/>
  <c r="H112" i="4"/>
  <c r="K39" i="4"/>
  <c r="G40" i="4"/>
  <c r="G29" i="4"/>
  <c r="G18" i="4"/>
  <c r="G3" i="4"/>
  <c r="G4" i="4"/>
  <c r="G5" i="4"/>
  <c r="G6" i="4"/>
  <c r="G7" i="4"/>
  <c r="G112" i="4"/>
  <c r="J39" i="4"/>
  <c r="F40" i="4"/>
  <c r="F29" i="4"/>
  <c r="F18" i="4"/>
  <c r="F4" i="4"/>
  <c r="F5" i="4"/>
  <c r="F6" i="4"/>
  <c r="F7" i="4"/>
  <c r="I39" i="4"/>
  <c r="K38" i="4"/>
  <c r="J38" i="4"/>
  <c r="I38" i="4"/>
  <c r="K37" i="4"/>
  <c r="J37" i="4"/>
  <c r="I37" i="4"/>
  <c r="K36" i="4"/>
  <c r="J36" i="4"/>
  <c r="I36" i="4"/>
  <c r="K35" i="4"/>
  <c r="J35" i="4"/>
  <c r="I35" i="4"/>
  <c r="K34" i="4"/>
  <c r="J34" i="4"/>
  <c r="I34" i="4"/>
  <c r="K33" i="4"/>
  <c r="J33" i="4"/>
  <c r="I33" i="4"/>
  <c r="K32" i="4"/>
  <c r="J32" i="4"/>
  <c r="I32" i="4"/>
  <c r="K31" i="4"/>
  <c r="J31" i="4"/>
  <c r="I31" i="4"/>
  <c r="K30" i="4"/>
  <c r="J30" i="4"/>
  <c r="I30" i="4"/>
  <c r="K28" i="4"/>
  <c r="J28" i="4"/>
  <c r="I28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7" i="4"/>
  <c r="K16" i="4"/>
  <c r="K15" i="4"/>
  <c r="K14" i="4"/>
  <c r="K13" i="4"/>
  <c r="K12" i="4"/>
  <c r="K11" i="4"/>
  <c r="K10" i="4"/>
  <c r="K9" i="4"/>
  <c r="K8" i="4"/>
  <c r="J17" i="4"/>
  <c r="J16" i="4"/>
  <c r="J15" i="4"/>
  <c r="J14" i="4"/>
  <c r="J13" i="4"/>
  <c r="J12" i="4"/>
  <c r="J11" i="4"/>
  <c r="J10" i="4"/>
  <c r="J9" i="4"/>
  <c r="I9" i="4"/>
  <c r="I10" i="4"/>
  <c r="I11" i="4"/>
  <c r="I12" i="4"/>
  <c r="I13" i="4"/>
  <c r="I14" i="4"/>
  <c r="I15" i="4"/>
  <c r="I16" i="4"/>
  <c r="I17" i="4"/>
  <c r="G56" i="4"/>
  <c r="G116" i="4"/>
  <c r="H56" i="4"/>
  <c r="H116" i="4"/>
  <c r="F56" i="4"/>
  <c r="F116" i="4"/>
  <c r="F117" i="4"/>
  <c r="H117" i="4"/>
  <c r="G117" i="4"/>
  <c r="G113" i="4"/>
  <c r="G114" i="4"/>
  <c r="H113" i="4"/>
  <c r="H114" i="4"/>
  <c r="F113" i="4"/>
  <c r="F114" i="4"/>
  <c r="G2" i="4"/>
  <c r="H2" i="4"/>
  <c r="F2" i="4"/>
</calcChain>
</file>

<file path=xl/sharedStrings.xml><?xml version="1.0" encoding="utf-8"?>
<sst xmlns="http://schemas.openxmlformats.org/spreadsheetml/2006/main" count="1319" uniqueCount="376">
  <si>
    <t>gmECD151002a01.CHR</t>
  </si>
  <si>
    <t>Air</t>
  </si>
  <si>
    <t>Nitrous Oxide</t>
  </si>
  <si>
    <t>gmECD151002a02.CHR</t>
  </si>
  <si>
    <t>gmECD151002a03.CHR</t>
  </si>
  <si>
    <t>gmECD151002a04.CHR</t>
  </si>
  <si>
    <t>gmECD151002a05.CHR</t>
  </si>
  <si>
    <t>gmECD151002a06.CHR</t>
  </si>
  <si>
    <t>gmECD151002a07.CHR</t>
  </si>
  <si>
    <t>gmECD151002a08.CHR</t>
  </si>
  <si>
    <t>gmECD151002a09.CHR</t>
  </si>
  <si>
    <t>gmECD151002a10.CHR</t>
  </si>
  <si>
    <t>gmECD151002a11.CHR</t>
  </si>
  <si>
    <t>gmECD151002a12.CHR</t>
  </si>
  <si>
    <t>gmECD151002a13.CHR</t>
  </si>
  <si>
    <t>gmECD151002a14.CHR</t>
  </si>
  <si>
    <t>gmECD151002a15.CHR</t>
  </si>
  <si>
    <t>gmECD151002a16.CHR</t>
  </si>
  <si>
    <t>gmECD151002a17.CHR</t>
  </si>
  <si>
    <t>gmECD151002a18.CHR</t>
  </si>
  <si>
    <t>gmECD151002a19.CHR</t>
  </si>
  <si>
    <t>gmECD151002a20.CHR</t>
  </si>
  <si>
    <t>gmECD151002a21.CHR</t>
  </si>
  <si>
    <t>gmECD151002a22.CHR</t>
  </si>
  <si>
    <t>gmECD151002a23.CHR</t>
  </si>
  <si>
    <t>gmECD151002a24.CHR</t>
  </si>
  <si>
    <t>gmECD151002a25.CHR</t>
  </si>
  <si>
    <t>gmECD151002a26.CHR</t>
  </si>
  <si>
    <t>gmECD151002a27.CHR</t>
  </si>
  <si>
    <t>gmECD151002a28.CHR</t>
  </si>
  <si>
    <t>gmECD151002a29.CHR</t>
  </si>
  <si>
    <t>gmECD151002a30.CHR</t>
  </si>
  <si>
    <t>gmECD151002a31.CHR</t>
  </si>
  <si>
    <t>gmECD151002a32.CHR</t>
  </si>
  <si>
    <t>gmECD151002a33.CHR</t>
  </si>
  <si>
    <t>gmECD151002a34.CHR</t>
  </si>
  <si>
    <t>gmECD151002a35.CHR</t>
  </si>
  <si>
    <t>gmECD151002a36.CHR</t>
  </si>
  <si>
    <t>gmECD151002a37.CHR</t>
  </si>
  <si>
    <t>gmECD151002a38.CHR</t>
  </si>
  <si>
    <t>gmECD151002a39.CHR</t>
  </si>
  <si>
    <t>gmECD151002a40.CHR</t>
  </si>
  <si>
    <t>gmECD151002a41.CHR</t>
  </si>
  <si>
    <t>gmECD151002a42.CHR</t>
  </si>
  <si>
    <t>gmECD151002a43.CHR</t>
  </si>
  <si>
    <t>gmECD151002a44.CHR</t>
  </si>
  <si>
    <t>gmECD151002a45.CHR</t>
  </si>
  <si>
    <t>gmECD151002a46.CHR</t>
  </si>
  <si>
    <t>gmECD151002a47.CHR</t>
  </si>
  <si>
    <t>gmECD151002a48.CHR</t>
  </si>
  <si>
    <t>gmECD151002a49.CHR</t>
  </si>
  <si>
    <t>gmECD151002a50.CHR</t>
  </si>
  <si>
    <t>gmECD151002a51.CHR</t>
  </si>
  <si>
    <t>gmECD151002a52.CHR</t>
  </si>
  <si>
    <t>gmECD151002a53.CHR</t>
  </si>
  <si>
    <t>gmECD151002a54.CHR</t>
  </si>
  <si>
    <t>gmECD151002a55.CHR</t>
  </si>
  <si>
    <t>gmECD151002a56.CHR</t>
  </si>
  <si>
    <t>gmECD151002a57.CHR</t>
  </si>
  <si>
    <t>gmECD151002a58.CHR</t>
  </si>
  <si>
    <t>gmECD151002a59.CHR</t>
  </si>
  <si>
    <t>gmECD151002a60.CHR</t>
  </si>
  <si>
    <t>gmECD151002a61.CHR</t>
  </si>
  <si>
    <t>gmECD151002a62.CHR</t>
  </si>
  <si>
    <t>gmECD151002a63.CHR</t>
  </si>
  <si>
    <t>gmECD151002a64.CHR</t>
  </si>
  <si>
    <t>gmECD151002a65.CHR</t>
  </si>
  <si>
    <t>gmECD151002a66.CHR</t>
  </si>
  <si>
    <t>gmECD151002a67.CHR</t>
  </si>
  <si>
    <t>gmECD151002a68.CHR</t>
  </si>
  <si>
    <t>gmECD151002a69.CHR</t>
  </si>
  <si>
    <t>gmECD151002a70.CHR</t>
  </si>
  <si>
    <t>gmECD151002a71.CHR</t>
  </si>
  <si>
    <t>gmECD151002a72.CHR</t>
  </si>
  <si>
    <t>gmECD151002a73.CHR</t>
  </si>
  <si>
    <t>gmECD151002a74.CHR</t>
  </si>
  <si>
    <t>gmECD151002a75.CHR</t>
  </si>
  <si>
    <t>gmECD151002a76.CHR</t>
  </si>
  <si>
    <t>gmECD151002a77.CHR</t>
  </si>
  <si>
    <t>gmECD151002a78.CHR</t>
  </si>
  <si>
    <t>gmECD151002a79.CHR</t>
  </si>
  <si>
    <t>gmECD151002a80.CHR</t>
  </si>
  <si>
    <t>gmECD151002a81.CHR</t>
  </si>
  <si>
    <t>gmECD151002a82.CHR</t>
  </si>
  <si>
    <t>gmECD151002a83.CHR</t>
  </si>
  <si>
    <t>gmECD151002a84.CHR</t>
  </si>
  <si>
    <t>gmECD151002a85.CHR</t>
  </si>
  <si>
    <t>gmECD151002a86.CHR</t>
  </si>
  <si>
    <t>gmECD151002a87.CHR</t>
  </si>
  <si>
    <t>gmECD151002a88.CHR</t>
  </si>
  <si>
    <t>gmECD151002a89.CHR</t>
  </si>
  <si>
    <t>gmECD151002a90.CHR</t>
  </si>
  <si>
    <t>gmECD151002a91.CHR</t>
  </si>
  <si>
    <t>gmECD151002a92.CHR</t>
  </si>
  <si>
    <t>gmECD151002a93.CHR</t>
  </si>
  <si>
    <t>gmECD151002a94.CHR</t>
  </si>
  <si>
    <t>gmECD151002a95.CHR</t>
  </si>
  <si>
    <t>gmECD151002a96.CHR</t>
  </si>
  <si>
    <t>gmECD151002a97.CHR</t>
  </si>
  <si>
    <t>gmECD151002a98.CHR</t>
  </si>
  <si>
    <t>gmECD151002a99.CHR</t>
  </si>
  <si>
    <t>gmECD151002a100.CHR</t>
  </si>
  <si>
    <t>gmECD151002a101.CHR</t>
  </si>
  <si>
    <t>gmECD151002a102.CHR</t>
  </si>
  <si>
    <t>gmECD151002a103.CHR</t>
  </si>
  <si>
    <t>gmECD151002a104.CHR</t>
  </si>
  <si>
    <t>gmECD151002a105.CHR</t>
  </si>
  <si>
    <t>gmECD151002a106.CHR</t>
  </si>
  <si>
    <t>gmECD151002a107.CHR</t>
  </si>
  <si>
    <t>gmECD151002a108.CHR</t>
  </si>
  <si>
    <t>gmECD151002a109.CHR</t>
  </si>
  <si>
    <t>gmECD151002a110.CHR</t>
  </si>
  <si>
    <t>Carbon Dioxide</t>
  </si>
  <si>
    <t>gmTCD151002a110.CHR</t>
  </si>
  <si>
    <t>gmTCD151002a109.CHR</t>
  </si>
  <si>
    <t>gmTCD151002a108.CHR</t>
  </si>
  <si>
    <t>gmTCD151002a107.CHR</t>
  </si>
  <si>
    <t>gmTCD151002a106.CHR</t>
  </si>
  <si>
    <t>gmTCD151002a105.CHR</t>
  </si>
  <si>
    <t>gmTCD151002a104.CHR</t>
  </si>
  <si>
    <t>gmTCD151002a103.CHR</t>
  </si>
  <si>
    <t>gmTCD151002a102.CHR</t>
  </si>
  <si>
    <t>gmTCD151002a101.CHR</t>
  </si>
  <si>
    <t>gmTCD151002a100.CHR</t>
  </si>
  <si>
    <t>gmTCD151002a99.CHR</t>
  </si>
  <si>
    <t>gmTCD151002a98.CHR</t>
  </si>
  <si>
    <t>gmTCD151002a97.CHR</t>
  </si>
  <si>
    <t>gmTCD151002a96.CHR</t>
  </si>
  <si>
    <t>gmTCD151002a95.CHR</t>
  </si>
  <si>
    <t>gmTCD151002a94.CHR</t>
  </si>
  <si>
    <t>gmTCD151002a93.CHR</t>
  </si>
  <si>
    <t>gmTCD151002a92.CHR</t>
  </si>
  <si>
    <t>gmTCD151002a91.CHR</t>
  </si>
  <si>
    <t>gmTCD151002a90.CHR</t>
  </si>
  <si>
    <t>gmTCD151002a89.CHR</t>
  </si>
  <si>
    <t>gmTCD151002a88.CHR</t>
  </si>
  <si>
    <t>gmTCD151002a87.CHR</t>
  </si>
  <si>
    <t>gmTCD151002a86.CHR</t>
  </si>
  <si>
    <t>gmTCD151002a85.CHR</t>
  </si>
  <si>
    <t>gmTCD151002a84.CHR</t>
  </si>
  <si>
    <t>gmTCD151002a83.CHR</t>
  </si>
  <si>
    <t>gmTCD151002a82.CHR</t>
  </si>
  <si>
    <t>gmTCD151002a81.CHR</t>
  </si>
  <si>
    <t>gmTCD151002a80.CHR</t>
  </si>
  <si>
    <t>gmTCD151002a79.CHR</t>
  </si>
  <si>
    <t>gmTCD151002a78.CHR</t>
  </si>
  <si>
    <t>gmTCD151002a77.CHR</t>
  </si>
  <si>
    <t>gmTCD151002a76.CHR</t>
  </si>
  <si>
    <t>gmTCD151002a75.CHR</t>
  </si>
  <si>
    <t>gmTCD151002a74.CHR</t>
  </si>
  <si>
    <t>gmTCD151002a73.CHR</t>
  </si>
  <si>
    <t>gmTCD151002a72.CHR</t>
  </si>
  <si>
    <t>gmTCD151002a71.CHR</t>
  </si>
  <si>
    <t>gmTCD151002a70.CHR</t>
  </si>
  <si>
    <t>gmTCD151002a69.CHR</t>
  </si>
  <si>
    <t>gmTCD151002a68.CHR</t>
  </si>
  <si>
    <t>gmTCD151002a67.CHR</t>
  </si>
  <si>
    <t>gmTCD151002a66.CHR</t>
  </si>
  <si>
    <t>gmTCD151002a65.CHR</t>
  </si>
  <si>
    <t>gmTCD151002a64.CHR</t>
  </si>
  <si>
    <t>gmTCD151002a63.CHR</t>
  </si>
  <si>
    <t>gmTCD151002a62.CHR</t>
  </si>
  <si>
    <t>gmTCD151002a61.CHR</t>
  </si>
  <si>
    <t>gmTCD151002a60.CHR</t>
  </si>
  <si>
    <t>gmTCD151002a59.CHR</t>
  </si>
  <si>
    <t>gmTCD151002a58.CHR</t>
  </si>
  <si>
    <t>gmTCD151002a57.CHR</t>
  </si>
  <si>
    <t>gmTCD151002a56.CHR</t>
  </si>
  <si>
    <t>gmTCD151002a55.CHR</t>
  </si>
  <si>
    <t>gmTCD151002a54.CHR</t>
  </si>
  <si>
    <t>gmTCD151002a53.CHR</t>
  </si>
  <si>
    <t>gmTCD151002a52.CHR</t>
  </si>
  <si>
    <t>gmTCD151002a51.CHR</t>
  </si>
  <si>
    <t>gmTCD151002a50.CHR</t>
  </si>
  <si>
    <t>gmTCD151002a49.CHR</t>
  </si>
  <si>
    <t>gmTCD151002a48.CHR</t>
  </si>
  <si>
    <t>gmTCD151002a47.CHR</t>
  </si>
  <si>
    <t>gmTCD151002a46.CHR</t>
  </si>
  <si>
    <t>gmTCD151002a45.CHR</t>
  </si>
  <si>
    <t>gmTCD151002a44.CHR</t>
  </si>
  <si>
    <t>gmTCD151002a43.CHR</t>
  </si>
  <si>
    <t>gmTCD151002a42.CHR</t>
  </si>
  <si>
    <t>gmTCD151002a41.CHR</t>
  </si>
  <si>
    <t>gmTCD151002a40.CHR</t>
  </si>
  <si>
    <t>gmTCD151002a39.CHR</t>
  </si>
  <si>
    <t>gmTCD151002a38.CHR</t>
  </si>
  <si>
    <t>gmTCD151002a37.CHR</t>
  </si>
  <si>
    <t>gmTCD151002a36.CHR</t>
  </si>
  <si>
    <t>gmTCD151002a35.CHR</t>
  </si>
  <si>
    <t>gmTCD151002a34.CHR</t>
  </si>
  <si>
    <t>gmTCD151002a33.CHR</t>
  </si>
  <si>
    <t>gmTCD151002a32.CHR</t>
  </si>
  <si>
    <t>gmTCD151002a31.CHR</t>
  </si>
  <si>
    <t>gmTCD151002a30.CHR</t>
  </si>
  <si>
    <t>gmTCD151002a29.CHR</t>
  </si>
  <si>
    <t>gmTCD151002a28.CHR</t>
  </si>
  <si>
    <t>gmTCD151002a27.CHR</t>
  </si>
  <si>
    <t>gmTCD151002a26.CHR</t>
  </si>
  <si>
    <t>gmTCD151002a25.CHR</t>
  </si>
  <si>
    <t>gmTCD151002a24.CHR</t>
  </si>
  <si>
    <t>gmTCD151002a23.CHR</t>
  </si>
  <si>
    <t>gmTCD151002a22.CHR</t>
  </si>
  <si>
    <t>gmTCD151002a21.CHR</t>
  </si>
  <si>
    <t>gmTCD151002a20.CHR</t>
  </si>
  <si>
    <t>gmTCD151002a19.CHR</t>
  </si>
  <si>
    <t>gmTCD151002a18.CHR</t>
  </si>
  <si>
    <t>gmTCD151002a17.CHR</t>
  </si>
  <si>
    <t>gmTCD151002a16.CHR</t>
  </si>
  <si>
    <t>gmTCD151002a15.CHR</t>
  </si>
  <si>
    <t>gmTCD151002a14.CHR</t>
  </si>
  <si>
    <t>gmTCD151002a13.CHR</t>
  </si>
  <si>
    <t>gmTCD151002a12.CHR</t>
  </si>
  <si>
    <t>gmTCD151002a11.CHR</t>
  </si>
  <si>
    <t>gmTCD151002a10.CHR</t>
  </si>
  <si>
    <t>gmTCD151002a09.CHR</t>
  </si>
  <si>
    <t>gmTCD151002a08.CHR</t>
  </si>
  <si>
    <t>gmTCD151002a07.CHR</t>
  </si>
  <si>
    <t>gmTCD151002a06.CHR</t>
  </si>
  <si>
    <t>gmTCD151002a05.CHR</t>
  </si>
  <si>
    <t>gmTCD151002a04.CHR</t>
  </si>
  <si>
    <t>gmTCD151002a03.CHR</t>
  </si>
  <si>
    <t>gmTCD151002a02.CHR</t>
  </si>
  <si>
    <t>gmTCD151002a01.CHR</t>
  </si>
  <si>
    <t>Methane</t>
  </si>
  <si>
    <t>gmFID151002a110.CHR</t>
  </si>
  <si>
    <t>gmFID151002a109.CHR</t>
  </si>
  <si>
    <t>gmFID151002a108.CHR</t>
  </si>
  <si>
    <t>gmFID151002a107.CHR</t>
  </si>
  <si>
    <t>gmFID151002a106.CHR</t>
  </si>
  <si>
    <t>gmFID151002a105.CHR</t>
  </si>
  <si>
    <t>gmFID151002a104.CHR</t>
  </si>
  <si>
    <t>gmFID151002a103.CHR</t>
  </si>
  <si>
    <t>gmFID151002a102.CHR</t>
  </si>
  <si>
    <t>gmFID151002a101.CHR</t>
  </si>
  <si>
    <t>gmFID151002a100.CHR</t>
  </si>
  <si>
    <t>gmFID151002a99.CHR</t>
  </si>
  <si>
    <t>gmFID151002a98.CHR</t>
  </si>
  <si>
    <t>gmFID151002a97.CHR</t>
  </si>
  <si>
    <t>gmFID151002a96.CHR</t>
  </si>
  <si>
    <t>gmFID151002a95.CHR</t>
  </si>
  <si>
    <t>gmFID151002a94.CHR</t>
  </si>
  <si>
    <t>gmFID151002a93.CHR</t>
  </si>
  <si>
    <t>gmFID151002a92.CHR</t>
  </si>
  <si>
    <t>gmFID151002a91.CHR</t>
  </si>
  <si>
    <t>gmFID151002a90.CHR</t>
  </si>
  <si>
    <t>gmFID151002a89.CHR</t>
  </si>
  <si>
    <t>gmFID151002a88.CHR</t>
  </si>
  <si>
    <t>gmFID151002a87.CHR</t>
  </si>
  <si>
    <t>gmFID151002a86.CHR</t>
  </si>
  <si>
    <t>gmFID151002a85.CHR</t>
  </si>
  <si>
    <t>gmFID151002a84.CHR</t>
  </si>
  <si>
    <t>gmFID151002a83.CHR</t>
  </si>
  <si>
    <t>gmFID151002a82.CHR</t>
  </si>
  <si>
    <t>gmFID151002a81.CHR</t>
  </si>
  <si>
    <t>gmFID151002a80.CHR</t>
  </si>
  <si>
    <t>gmFID151002a79.CHR</t>
  </si>
  <si>
    <t>gmFID151002a78.CHR</t>
  </si>
  <si>
    <t>gmFID151002a77.CHR</t>
  </si>
  <si>
    <t>gmFID151002a76.CHR</t>
  </si>
  <si>
    <t>gmFID151002a75.CHR</t>
  </si>
  <si>
    <t>gmFID151002a74.CHR</t>
  </si>
  <si>
    <t>gmFID151002a73.CHR</t>
  </si>
  <si>
    <t>gmFID151002a72.CHR</t>
  </si>
  <si>
    <t>gmFID151002a71.CHR</t>
  </si>
  <si>
    <t>gmFID151002a70.CHR</t>
  </si>
  <si>
    <t>gmFID151002a69.CHR</t>
  </si>
  <si>
    <t>gmFID151002a68.CHR</t>
  </si>
  <si>
    <t>gmFID151002a67.CHR</t>
  </si>
  <si>
    <t>gmFID151002a66.CHR</t>
  </si>
  <si>
    <t>gmFID151002a65.CHR</t>
  </si>
  <si>
    <t>gmFID151002a64.CHR</t>
  </si>
  <si>
    <t>gmFID151002a63.CHR</t>
  </si>
  <si>
    <t>gmFID151002a62.CHR</t>
  </si>
  <si>
    <t>gmFID151002a61.CHR</t>
  </si>
  <si>
    <t>gmFID151002a60.CHR</t>
  </si>
  <si>
    <t>gmFID151002a59.CHR</t>
  </si>
  <si>
    <t>gmFID151002a58.CHR</t>
  </si>
  <si>
    <t>gmFID151002a57.CHR</t>
  </si>
  <si>
    <t>gmFID151002a56.CHR</t>
  </si>
  <si>
    <t>gmFID151002a55.CHR</t>
  </si>
  <si>
    <t>gmFID151002a54.CHR</t>
  </si>
  <si>
    <t>gmFID151002a53.CHR</t>
  </si>
  <si>
    <t>gmFID151002a52.CHR</t>
  </si>
  <si>
    <t>gmFID151002a51.CHR</t>
  </si>
  <si>
    <t>gmFID151002a50.CHR</t>
  </si>
  <si>
    <t>gmFID151002a49.CHR</t>
  </si>
  <si>
    <t>gmFID151002a48.CHR</t>
  </si>
  <si>
    <t>gmFID151002a47.CHR</t>
  </si>
  <si>
    <t>gmFID151002a46.CHR</t>
  </si>
  <si>
    <t>gmFID151002a45.CHR</t>
  </si>
  <si>
    <t>gmFID151002a44.CHR</t>
  </si>
  <si>
    <t>gmFID151002a43.CHR</t>
  </si>
  <si>
    <t>gmFID151002a42.CHR</t>
  </si>
  <si>
    <t>gmFID151002a41.CHR</t>
  </si>
  <si>
    <t>gmFID151002a40.CHR</t>
  </si>
  <si>
    <t>gmFID151002a39.CHR</t>
  </si>
  <si>
    <t>gmFID151002a38.CHR</t>
  </si>
  <si>
    <t>gmFID151002a37.CHR</t>
  </si>
  <si>
    <t>gmFID151002a36.CHR</t>
  </si>
  <si>
    <t>gmFID151002a35.CHR</t>
  </si>
  <si>
    <t>gmFID151002a34.CHR</t>
  </si>
  <si>
    <t>gmFID151002a33.CHR</t>
  </si>
  <si>
    <t>gmFID151002a32.CHR</t>
  </si>
  <si>
    <t>gmFID151002a31.CHR</t>
  </si>
  <si>
    <t>gmFID151002a30.CHR</t>
  </si>
  <si>
    <t>gmFID151002a29.CHR</t>
  </si>
  <si>
    <t>gmFID151002a28.CHR</t>
  </si>
  <si>
    <t>gmFID151002a27.CHR</t>
  </si>
  <si>
    <t>gmFID151002a26.CHR</t>
  </si>
  <si>
    <t>gmFID151002a25.CHR</t>
  </si>
  <si>
    <t>gmFID151002a24.CHR</t>
  </si>
  <si>
    <t>gmFID151002a23.CHR</t>
  </si>
  <si>
    <t>gmFID151002a22.CHR</t>
  </si>
  <si>
    <t>gmFID151002a21.CHR</t>
  </si>
  <si>
    <t>gmFID151002a20.CHR</t>
  </si>
  <si>
    <t>gmFID151002a19.CHR</t>
  </si>
  <si>
    <t>gmFID151002a18.CHR</t>
  </si>
  <si>
    <t>gmFID151002a17.CHR</t>
  </si>
  <si>
    <t>gmFID151002a16.CHR</t>
  </si>
  <si>
    <t>gmFID151002a15.CHR</t>
  </si>
  <si>
    <t>gmFID151002a14.CHR</t>
  </si>
  <si>
    <t>gmFID151002a13.CHR</t>
  </si>
  <si>
    <t>gmFID151002a12.CHR</t>
  </si>
  <si>
    <t>gmFID151002a11.CHR</t>
  </si>
  <si>
    <t>gmFID151002a10.CHR</t>
  </si>
  <si>
    <t>gmFID151002a09.CHR</t>
  </si>
  <si>
    <t>gmFID151002a08.CHR</t>
  </si>
  <si>
    <t>gmFID151002a07.CHR</t>
  </si>
  <si>
    <t>gmFID151002a06.CHR</t>
  </si>
  <si>
    <t>gmFID151002a05.CHR</t>
  </si>
  <si>
    <t>gmFID151002a04.CHR</t>
  </si>
  <si>
    <t>gmFID151002a03.CHR</t>
  </si>
  <si>
    <t>gmFID151002a02.CHR</t>
  </si>
  <si>
    <t>gmFID151002a01.CHR</t>
  </si>
  <si>
    <t>Date</t>
  </si>
  <si>
    <t>Time</t>
  </si>
  <si>
    <t>TCD Peak</t>
  </si>
  <si>
    <t>FID Peak</t>
  </si>
  <si>
    <t>ECD Peak</t>
  </si>
  <si>
    <t>k factor</t>
  </si>
  <si>
    <t>CO2 (ppm)</t>
  </si>
  <si>
    <t xml:space="preserve">CH4 (ppm) </t>
  </si>
  <si>
    <t>N2O (ppm)</t>
  </si>
  <si>
    <t>SD</t>
  </si>
  <si>
    <t>CV</t>
  </si>
  <si>
    <t>average 1</t>
  </si>
  <si>
    <t>average 2</t>
  </si>
  <si>
    <t>MEAN OK</t>
  </si>
  <si>
    <t>Corral #</t>
  </si>
  <si>
    <t>Sample Type</t>
  </si>
  <si>
    <t>Time Point</t>
  </si>
  <si>
    <t>Elapsed</t>
  </si>
  <si>
    <t>LID ON</t>
  </si>
  <si>
    <t>GC-IRMS</t>
  </si>
  <si>
    <t>C14-CO2</t>
  </si>
  <si>
    <t>C14-CH4</t>
  </si>
  <si>
    <t>CO2 ppm</t>
  </si>
  <si>
    <t>N2O ppm</t>
  </si>
  <si>
    <t>CH4 ppm</t>
  </si>
  <si>
    <t>Plot</t>
  </si>
  <si>
    <t>CO2 (ppm/hr)</t>
  </si>
  <si>
    <t>CH4 (ppm/hr)</t>
  </si>
  <si>
    <t>suspected bad gc-sample (ch4/co2 too low for curve, n2o high)</t>
  </si>
  <si>
    <t>GC</t>
  </si>
  <si>
    <t>GC Sample Logname</t>
  </si>
  <si>
    <t>Date Run</t>
  </si>
  <si>
    <t>Time Analyzed</t>
  </si>
  <si>
    <t>Peak 1 Name</t>
  </si>
  <si>
    <t>Retention Time</t>
  </si>
  <si>
    <t>Peak Area</t>
  </si>
  <si>
    <t>Peak Height</t>
  </si>
  <si>
    <t>Peak 2 Name</t>
  </si>
  <si>
    <t>I have highlighted the Peak Height column. You could use area, but our height-area on the GC scales very linearly.</t>
  </si>
  <si>
    <t>Peak height for CO2 is normally ~1.05 for our GC Standard</t>
  </si>
  <si>
    <t>Peak height for CH4 is normally ~7 for our GC Standard</t>
  </si>
  <si>
    <r>
      <rPr>
        <b/>
        <sz val="12"/>
        <color theme="1"/>
        <rFont val="Calibri"/>
        <family val="2"/>
        <scheme val="minor"/>
      </rPr>
      <t>Note for N2O (ECD</t>
    </r>
    <r>
      <rPr>
        <sz val="12"/>
        <color theme="1"/>
        <rFont val="Calibri"/>
        <family val="2"/>
        <scheme val="minor"/>
      </rPr>
      <t xml:space="preserve"> Detector) extra air or N2O peaks are often identified by the GC, so you may have to delete to tidy up. Identify the correct peak with a retention time of ~1.48. I have highlighted in red the sections I would delete (save as or within new excel worksheet, dont overwrite the raw data). Sometimes these sections (red) come before the real peak, rather than after (as for this case)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</si>
</sst>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2" borderId="0" xfId="0" applyNumberFormat="1" applyFill="1"/>
    <xf numFmtId="21" fontId="0" fillId="2" borderId="0" xfId="0" applyNumberFormat="1" applyFill="1"/>
    <xf numFmtId="0" fontId="0" fillId="2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5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</a:t>
            </a:r>
            <a:r>
              <a:rPr lang="en-US" baseline="0"/>
              <a:t> - CO2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214789340203"/>
                  <c:y val="-0.284297520661157"/>
                </c:manualLayout>
              </c:layout>
              <c:numFmt formatCode="General" sourceLinked="0"/>
            </c:trendlineLbl>
          </c:trendline>
          <c:xVal>
            <c:numRef>
              <c:f>Fluxes!$F$2:$F$9</c:f>
              <c:numCache>
                <c:formatCode>0.00</c:formatCode>
                <c:ptCount val="8"/>
                <c:pt idx="0">
                  <c:v>0.0500000000000011</c:v>
                </c:pt>
                <c:pt idx="1">
                  <c:v>0.166666666666667</c:v>
                </c:pt>
                <c:pt idx="2">
                  <c:v>0.3</c:v>
                </c:pt>
                <c:pt idx="3">
                  <c:v>0.433333333333333</c:v>
                </c:pt>
                <c:pt idx="4">
                  <c:v>0.700000000000001</c:v>
                </c:pt>
                <c:pt idx="5">
                  <c:v>0.933333333333334</c:v>
                </c:pt>
                <c:pt idx="6">
                  <c:v>1.183333333333333</c:v>
                </c:pt>
                <c:pt idx="7">
                  <c:v>2.216666666666667</c:v>
                </c:pt>
              </c:numCache>
            </c:numRef>
          </c:xVal>
          <c:yVal>
            <c:numRef>
              <c:f>Fluxes!$G$2:$G$9</c:f>
              <c:numCache>
                <c:formatCode>0</c:formatCode>
                <c:ptCount val="8"/>
                <c:pt idx="0">
                  <c:v>463.6001527567938</c:v>
                </c:pt>
                <c:pt idx="1">
                  <c:v>506.4379492127604</c:v>
                </c:pt>
                <c:pt idx="2">
                  <c:v>537.8523332804691</c:v>
                </c:pt>
                <c:pt idx="3">
                  <c:v>623.5266987030616</c:v>
                </c:pt>
                <c:pt idx="4">
                  <c:v>727.6146227241184</c:v>
                </c:pt>
                <c:pt idx="5">
                  <c:v>813.687329126146</c:v>
                </c:pt>
                <c:pt idx="6">
                  <c:v>870.7355182530715</c:v>
                </c:pt>
                <c:pt idx="7">
                  <c:v>1332.125258384871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969952"/>
        <c:axId val="1042781056"/>
      </c:scatterChart>
      <c:valAx>
        <c:axId val="10589699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42781056"/>
        <c:crosses val="autoZero"/>
        <c:crossBetween val="midCat"/>
      </c:valAx>
      <c:valAx>
        <c:axId val="10427810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5896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20 - CO2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214789340203"/>
                  <c:y val="-0.284297520661157"/>
                </c:manualLayout>
              </c:layout>
              <c:numFmt formatCode="General" sourceLinked="0"/>
            </c:trendlineLbl>
          </c:trendline>
          <c:xVal>
            <c:numRef>
              <c:f>Fluxes!$F$84:$F$91</c:f>
              <c:numCache>
                <c:formatCode>0.00</c:formatCode>
                <c:ptCount val="8"/>
                <c:pt idx="0">
                  <c:v>0.0666666666666691</c:v>
                </c:pt>
                <c:pt idx="1">
                  <c:v>0.166666666666669</c:v>
                </c:pt>
                <c:pt idx="2">
                  <c:v>0.25</c:v>
                </c:pt>
                <c:pt idx="3">
                  <c:v>0.366666666666668</c:v>
                </c:pt>
                <c:pt idx="4">
                  <c:v>0.516666666666667</c:v>
                </c:pt>
                <c:pt idx="5">
                  <c:v>0.850000000000002</c:v>
                </c:pt>
                <c:pt idx="6">
                  <c:v>1.066666666666668</c:v>
                </c:pt>
                <c:pt idx="7">
                  <c:v>2</c:v>
                </c:pt>
              </c:numCache>
            </c:numRef>
          </c:xVal>
          <c:yVal>
            <c:numRef>
              <c:f>Fluxes!$G$84:$G$91</c:f>
              <c:numCache>
                <c:formatCode>0</c:formatCode>
                <c:ptCount val="8"/>
                <c:pt idx="0">
                  <c:v>424.5701604302465</c:v>
                </c:pt>
                <c:pt idx="1">
                  <c:v>460.7442996597293</c:v>
                </c:pt>
                <c:pt idx="2">
                  <c:v>482.63917340389</c:v>
                </c:pt>
                <c:pt idx="3">
                  <c:v>562.4751278830187</c:v>
                </c:pt>
                <c:pt idx="4">
                  <c:v>614.5190898935471</c:v>
                </c:pt>
                <c:pt idx="5">
                  <c:v>734.6205406870741</c:v>
                </c:pt>
                <c:pt idx="6">
                  <c:v>808.6831020097491</c:v>
                </c:pt>
                <c:pt idx="7">
                  <c:v>1114.941801533244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984624"/>
        <c:axId val="1048741472"/>
      </c:scatterChart>
      <c:valAx>
        <c:axId val="10509846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48741472"/>
        <c:crosses val="autoZero"/>
        <c:crossBetween val="midCat"/>
      </c:valAx>
      <c:valAx>
        <c:axId val="104874147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5098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</a:t>
            </a:r>
            <a:r>
              <a:rPr lang="en-US" baseline="0"/>
              <a:t> - CH4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214789340203"/>
                  <c:y val="-0.284297520661157"/>
                </c:manualLayout>
              </c:layout>
              <c:numFmt formatCode="General" sourceLinked="0"/>
            </c:trendlineLbl>
          </c:trendline>
          <c:xVal>
            <c:numRef>
              <c:f>Fluxes!$F$2:$F$9</c:f>
              <c:numCache>
                <c:formatCode>0.00</c:formatCode>
                <c:ptCount val="8"/>
                <c:pt idx="0">
                  <c:v>0.0500000000000011</c:v>
                </c:pt>
                <c:pt idx="1">
                  <c:v>0.166666666666667</c:v>
                </c:pt>
                <c:pt idx="2">
                  <c:v>0.3</c:v>
                </c:pt>
                <c:pt idx="3">
                  <c:v>0.433333333333333</c:v>
                </c:pt>
                <c:pt idx="4">
                  <c:v>0.700000000000001</c:v>
                </c:pt>
                <c:pt idx="5">
                  <c:v>0.933333333333334</c:v>
                </c:pt>
                <c:pt idx="6">
                  <c:v>1.183333333333333</c:v>
                </c:pt>
                <c:pt idx="7">
                  <c:v>2.216666666666667</c:v>
                </c:pt>
              </c:numCache>
            </c:numRef>
          </c:xVal>
          <c:yVal>
            <c:numRef>
              <c:f>Fluxes!$H$2:$H$9</c:f>
              <c:numCache>
                <c:formatCode>0</c:formatCode>
                <c:ptCount val="8"/>
                <c:pt idx="0">
                  <c:v>3.192471540705408</c:v>
                </c:pt>
                <c:pt idx="1">
                  <c:v>4.787294713031252</c:v>
                </c:pt>
                <c:pt idx="2">
                  <c:v>6.923142929644782</c:v>
                </c:pt>
                <c:pt idx="3">
                  <c:v>8.899324992755683</c:v>
                </c:pt>
                <c:pt idx="4">
                  <c:v>12.80324042519906</c:v>
                </c:pt>
                <c:pt idx="5">
                  <c:v>16.31948232074535</c:v>
                </c:pt>
                <c:pt idx="6">
                  <c:v>18.9974338376138</c:v>
                </c:pt>
                <c:pt idx="7">
                  <c:v>35.697437046974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552096"/>
        <c:axId val="1055872352"/>
      </c:scatterChart>
      <c:valAx>
        <c:axId val="10445520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55872352"/>
        <c:crosses val="autoZero"/>
        <c:crossBetween val="midCat"/>
      </c:valAx>
      <c:valAx>
        <c:axId val="10558723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44552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6 - CH4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214789340203"/>
                  <c:y val="-0.284297520661157"/>
                </c:manualLayout>
              </c:layout>
              <c:numFmt formatCode="General" sourceLinked="0"/>
            </c:trendlineLbl>
          </c:trendline>
          <c:xVal>
            <c:numRef>
              <c:f>Fluxes!$F$11:$F$18</c:f>
              <c:numCache>
                <c:formatCode>0.00</c:formatCode>
                <c:ptCount val="8"/>
                <c:pt idx="0">
                  <c:v>0.0333333333333332</c:v>
                </c:pt>
                <c:pt idx="1">
                  <c:v>0.133333333333333</c:v>
                </c:pt>
                <c:pt idx="2">
                  <c:v>0.216666666666667</c:v>
                </c:pt>
                <c:pt idx="3">
                  <c:v>0.299999999999999</c:v>
                </c:pt>
                <c:pt idx="4">
                  <c:v>0.549999999999999</c:v>
                </c:pt>
                <c:pt idx="5">
                  <c:v>0.8</c:v>
                </c:pt>
                <c:pt idx="6">
                  <c:v>1.049999999999999</c:v>
                </c:pt>
                <c:pt idx="7">
                  <c:v>2.15</c:v>
                </c:pt>
              </c:numCache>
            </c:numRef>
          </c:xVal>
          <c:yVal>
            <c:numRef>
              <c:f>Fluxes!$H$11:$H$18</c:f>
              <c:numCache>
                <c:formatCode>0</c:formatCode>
                <c:ptCount val="8"/>
                <c:pt idx="0">
                  <c:v>2.484759929248148</c:v>
                </c:pt>
                <c:pt idx="1">
                  <c:v>3.15998178608761</c:v>
                </c:pt>
                <c:pt idx="2">
                  <c:v>3.814014672524161</c:v>
                </c:pt>
                <c:pt idx="3">
                  <c:v>4.727900514556749</c:v>
                </c:pt>
                <c:pt idx="4">
                  <c:v>7.261368536124071</c:v>
                </c:pt>
                <c:pt idx="5">
                  <c:v>9.767656494218904</c:v>
                </c:pt>
                <c:pt idx="6">
                  <c:v>10.52154562316638</c:v>
                </c:pt>
                <c:pt idx="7">
                  <c:v>18.01322943397839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564928"/>
        <c:axId val="1044586496"/>
      </c:scatterChart>
      <c:valAx>
        <c:axId val="10585649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44586496"/>
        <c:crosses val="autoZero"/>
        <c:crossBetween val="midCat"/>
      </c:valAx>
      <c:valAx>
        <c:axId val="10445864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58564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8 - CH4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214789340203"/>
                  <c:y val="-0.284297520661157"/>
                </c:manualLayout>
              </c:layout>
              <c:numFmt formatCode="General" sourceLinked="0"/>
            </c:trendlineLbl>
          </c:trendline>
          <c:xVal>
            <c:numRef>
              <c:f>Fluxes!$F$20:$F$27</c:f>
              <c:numCache>
                <c:formatCode>0.00</c:formatCode>
                <c:ptCount val="8"/>
                <c:pt idx="0">
                  <c:v>0.0499999999999998</c:v>
                </c:pt>
                <c:pt idx="1">
                  <c:v>0.149999999999999</c:v>
                </c:pt>
                <c:pt idx="2">
                  <c:v>0.233333333333334</c:v>
                </c:pt>
                <c:pt idx="3">
                  <c:v>0.3</c:v>
                </c:pt>
                <c:pt idx="4">
                  <c:v>0.433333333333333</c:v>
                </c:pt>
                <c:pt idx="5">
                  <c:v>0.566666666666669</c:v>
                </c:pt>
                <c:pt idx="6">
                  <c:v>1.0</c:v>
                </c:pt>
                <c:pt idx="7">
                  <c:v>2.233333333333335</c:v>
                </c:pt>
              </c:numCache>
            </c:numRef>
          </c:xVal>
          <c:yVal>
            <c:numRef>
              <c:f>Fluxes!$H$20:$H$27</c:f>
              <c:numCache>
                <c:formatCode>0</c:formatCode>
                <c:ptCount val="8"/>
                <c:pt idx="0">
                  <c:v>2.979169238649428</c:v>
                </c:pt>
                <c:pt idx="1">
                  <c:v>4.010365798257812</c:v>
                </c:pt>
                <c:pt idx="2">
                  <c:v>5.131968631585288</c:v>
                </c:pt>
                <c:pt idx="3">
                  <c:v>5.670619558155205</c:v>
                </c:pt>
                <c:pt idx="4">
                  <c:v>8.174046456937144</c:v>
                </c:pt>
                <c:pt idx="5">
                  <c:v>9.962208527495672</c:v>
                </c:pt>
                <c:pt idx="6">
                  <c:v>15.5112330648529</c:v>
                </c:pt>
                <c:pt idx="7">
                  <c:v>27.05703792203521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783216"/>
        <c:axId val="1058738656"/>
      </c:scatterChart>
      <c:valAx>
        <c:axId val="10587832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58738656"/>
        <c:crosses val="autoZero"/>
        <c:crossBetween val="midCat"/>
      </c:valAx>
      <c:valAx>
        <c:axId val="10587386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5878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10 - CH4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214789340203"/>
                  <c:y val="-0.284297520661157"/>
                </c:manualLayout>
              </c:layout>
              <c:numFmt formatCode="General" sourceLinked="0"/>
            </c:trendlineLbl>
          </c:trendline>
          <c:xVal>
            <c:numRef>
              <c:f>Fluxes!$F$29:$F$36</c:f>
              <c:numCache>
                <c:formatCode>0.00</c:formatCode>
                <c:ptCount val="8"/>
                <c:pt idx="0">
                  <c:v>0.0333333333333345</c:v>
                </c:pt>
                <c:pt idx="1">
                  <c:v>0.133333333333334</c:v>
                </c:pt>
                <c:pt idx="2">
                  <c:v>0.200000000000001</c:v>
                </c:pt>
                <c:pt idx="3">
                  <c:v>0.283333333333336</c:v>
                </c:pt>
                <c:pt idx="4">
                  <c:v>0.533333333333335</c:v>
                </c:pt>
                <c:pt idx="5">
                  <c:v>0.783333333333334</c:v>
                </c:pt>
                <c:pt idx="6">
                  <c:v>1.033333333333336</c:v>
                </c:pt>
                <c:pt idx="7">
                  <c:v>2.050000000000002</c:v>
                </c:pt>
              </c:numCache>
            </c:numRef>
          </c:xVal>
          <c:yVal>
            <c:numRef>
              <c:f>Fluxes!$H$29:$H$36</c:f>
              <c:numCache>
                <c:formatCode>0</c:formatCode>
                <c:ptCount val="8"/>
                <c:pt idx="0">
                  <c:v>3.976463445613153</c:v>
                </c:pt>
                <c:pt idx="1">
                  <c:v>9.621205160948911</c:v>
                </c:pt>
                <c:pt idx="2">
                  <c:v>12.51561851798669</c:v>
                </c:pt>
                <c:pt idx="3">
                  <c:v>14.50414018671433</c:v>
                </c:pt>
                <c:pt idx="4">
                  <c:v>19.71269866583722</c:v>
                </c:pt>
                <c:pt idx="5">
                  <c:v>25.1873356610592</c:v>
                </c:pt>
                <c:pt idx="6">
                  <c:v>28.2086142954749</c:v>
                </c:pt>
                <c:pt idx="7">
                  <c:v>33.66608493481952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908144"/>
        <c:axId val="1043107984"/>
      </c:scatterChart>
      <c:valAx>
        <c:axId val="10409081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43107984"/>
        <c:crosses val="autoZero"/>
        <c:crossBetween val="midCat"/>
      </c:valAx>
      <c:valAx>
        <c:axId val="10431079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4090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11 - CH4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214789340203"/>
                  <c:y val="-0.284297520661157"/>
                </c:manualLayout>
              </c:layout>
              <c:numFmt formatCode="General" sourceLinked="0"/>
            </c:trendlineLbl>
          </c:trendline>
          <c:xVal>
            <c:numRef>
              <c:f>Fluxes!$F$38:$F$45</c:f>
              <c:numCache>
                <c:formatCode>0.00</c:formatCode>
                <c:ptCount val="8"/>
                <c:pt idx="0">
                  <c:v>0.0666666666666664</c:v>
                </c:pt>
                <c:pt idx="1">
                  <c:v>0.183333333333335</c:v>
                </c:pt>
                <c:pt idx="2">
                  <c:v>0.300000000000002</c:v>
                </c:pt>
                <c:pt idx="3">
                  <c:v>0.366666666666668</c:v>
                </c:pt>
                <c:pt idx="4">
                  <c:v>0.6</c:v>
                </c:pt>
                <c:pt idx="5">
                  <c:v>0.783333333333333</c:v>
                </c:pt>
                <c:pt idx="6">
                  <c:v>0.983333333333332</c:v>
                </c:pt>
                <c:pt idx="7">
                  <c:v>2.2</c:v>
                </c:pt>
              </c:numCache>
            </c:numRef>
          </c:xVal>
          <c:yVal>
            <c:numRef>
              <c:f>Fluxes!$H$38:$H$45</c:f>
              <c:numCache>
                <c:formatCode>0</c:formatCode>
                <c:ptCount val="8"/>
                <c:pt idx="0">
                  <c:v>2.984819630756871</c:v>
                </c:pt>
                <c:pt idx="1">
                  <c:v>6.003541614158401</c:v>
                </c:pt>
                <c:pt idx="2">
                  <c:v>7.602602580564826</c:v>
                </c:pt>
                <c:pt idx="3">
                  <c:v>8.88645022584766</c:v>
                </c:pt>
                <c:pt idx="4">
                  <c:v>12.14376625357708</c:v>
                </c:pt>
                <c:pt idx="5">
                  <c:v>12.54002296841285</c:v>
                </c:pt>
                <c:pt idx="6">
                  <c:v>17.72569297303258</c:v>
                </c:pt>
                <c:pt idx="7">
                  <c:v>48.06722698626969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413648"/>
        <c:axId val="1046758224"/>
      </c:scatterChart>
      <c:valAx>
        <c:axId val="10604136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46758224"/>
        <c:crosses val="autoZero"/>
        <c:crossBetween val="midCat"/>
      </c:valAx>
      <c:valAx>
        <c:axId val="10467582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6041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13 - CH4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214789340203"/>
                  <c:y val="-0.284297520661157"/>
                </c:manualLayout>
              </c:layout>
              <c:numFmt formatCode="General" sourceLinked="0"/>
            </c:trendlineLbl>
          </c:trendline>
          <c:xVal>
            <c:numRef>
              <c:f>Fluxes!$F$47:$F$54</c:f>
              <c:numCache>
                <c:formatCode>0.00</c:formatCode>
                <c:ptCount val="8"/>
                <c:pt idx="0">
                  <c:v>0.0666666666666691</c:v>
                </c:pt>
                <c:pt idx="1">
                  <c:v>0.150000000000001</c:v>
                </c:pt>
                <c:pt idx="2">
                  <c:v>0.233333333333335</c:v>
                </c:pt>
                <c:pt idx="3">
                  <c:v>0.316666666666668</c:v>
                </c:pt>
                <c:pt idx="4">
                  <c:v>0.566666666666669</c:v>
                </c:pt>
                <c:pt idx="5">
                  <c:v>0.816666666666668</c:v>
                </c:pt>
                <c:pt idx="6">
                  <c:v>1.06666666666667</c:v>
                </c:pt>
                <c:pt idx="7">
                  <c:v>2.116666666666668</c:v>
                </c:pt>
              </c:numCache>
            </c:numRef>
          </c:xVal>
          <c:yVal>
            <c:numRef>
              <c:f>Fluxes!$H$47:$H$54</c:f>
              <c:numCache>
                <c:formatCode>0</c:formatCode>
                <c:ptCount val="8"/>
                <c:pt idx="0">
                  <c:v>3.578110802038407</c:v>
                </c:pt>
                <c:pt idx="1">
                  <c:v>6.520552491989454</c:v>
                </c:pt>
                <c:pt idx="2">
                  <c:v>7.557399443705281</c:v>
                </c:pt>
                <c:pt idx="3">
                  <c:v>9.7919754983785</c:v>
                </c:pt>
                <c:pt idx="4">
                  <c:v>12.75746347619276</c:v>
                </c:pt>
                <c:pt idx="5">
                  <c:v>16.05054274533335</c:v>
                </c:pt>
                <c:pt idx="6">
                  <c:v>17.47391975349794</c:v>
                </c:pt>
                <c:pt idx="7">
                  <c:v>29.12987539422665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91280"/>
        <c:axId val="1047212992"/>
      </c:scatterChart>
      <c:valAx>
        <c:axId val="10513912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47212992"/>
        <c:crosses val="autoZero"/>
        <c:crossBetween val="midCat"/>
      </c:valAx>
      <c:valAx>
        <c:axId val="10472129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5139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16 - CH4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214789340203"/>
                  <c:y val="-0.284297520661157"/>
                </c:manualLayout>
              </c:layout>
              <c:numFmt formatCode="General" sourceLinked="0"/>
            </c:trendlineLbl>
          </c:trendline>
          <c:xVal>
            <c:numRef>
              <c:f>Fluxes!$F$56:$F$63</c:f>
              <c:numCache>
                <c:formatCode>0.00</c:formatCode>
                <c:ptCount val="8"/>
                <c:pt idx="0">
                  <c:v>0.0499999999999998</c:v>
                </c:pt>
                <c:pt idx="1">
                  <c:v>0.183333333333333</c:v>
                </c:pt>
                <c:pt idx="2">
                  <c:v>0.266666666666667</c:v>
                </c:pt>
                <c:pt idx="3">
                  <c:v>0.349999999999999</c:v>
                </c:pt>
                <c:pt idx="4">
                  <c:v>0.599999999999999</c:v>
                </c:pt>
                <c:pt idx="5">
                  <c:v>0.816666666666666</c:v>
                </c:pt>
                <c:pt idx="6">
                  <c:v>1.083333333333333</c:v>
                </c:pt>
                <c:pt idx="7">
                  <c:v>2.133333333333332</c:v>
                </c:pt>
              </c:numCache>
            </c:numRef>
          </c:xVal>
          <c:yVal>
            <c:numRef>
              <c:f>Fluxes!$H$56:$H$63</c:f>
              <c:numCache>
                <c:formatCode>0</c:formatCode>
                <c:ptCount val="8"/>
                <c:pt idx="0">
                  <c:v>17.84111307925191</c:v>
                </c:pt>
                <c:pt idx="1">
                  <c:v>46.57476954362744</c:v>
                </c:pt>
                <c:pt idx="2">
                  <c:v>65.10946825406801</c:v>
                </c:pt>
                <c:pt idx="3">
                  <c:v>76.19573162098357</c:v>
                </c:pt>
                <c:pt idx="4">
                  <c:v>73.08862120718106</c:v>
                </c:pt>
                <c:pt idx="5">
                  <c:v>100.3902797004687</c:v>
                </c:pt>
                <c:pt idx="6">
                  <c:v>107.8447697402131</c:v>
                </c:pt>
                <c:pt idx="7">
                  <c:v>145.67083491598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93536"/>
        <c:axId val="1062093200"/>
      </c:scatterChart>
      <c:valAx>
        <c:axId val="10619935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62093200"/>
        <c:crosses val="autoZero"/>
        <c:crossBetween val="midCat"/>
      </c:valAx>
      <c:valAx>
        <c:axId val="10620932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61993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17 - CH4</a:t>
            </a:r>
            <a:endParaRPr lang="en-US"/>
          </a:p>
        </c:rich>
      </c:tx>
      <c:layout>
        <c:manualLayout>
          <c:xMode val="edge"/>
          <c:yMode val="edge"/>
          <c:x val="0.38886776168156"/>
          <c:y val="0.0661157024793388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214789340203"/>
                  <c:y val="-0.284297520661157"/>
                </c:manualLayout>
              </c:layout>
              <c:numFmt formatCode="General" sourceLinked="0"/>
            </c:trendlineLbl>
          </c:trendline>
          <c:xVal>
            <c:numRef>
              <c:f>Fluxes!$F$65:$F$73</c:f>
              <c:numCache>
                <c:formatCode>0.00</c:formatCode>
                <c:ptCount val="9"/>
                <c:pt idx="0">
                  <c:v>0.0333333333333332</c:v>
                </c:pt>
                <c:pt idx="1">
                  <c:v>0.0999999999999996</c:v>
                </c:pt>
                <c:pt idx="2">
                  <c:v>0.183333333333333</c:v>
                </c:pt>
                <c:pt idx="3">
                  <c:v>0.266666666666667</c:v>
                </c:pt>
                <c:pt idx="4">
                  <c:v>0.349999999999999</c:v>
                </c:pt>
                <c:pt idx="5">
                  <c:v>0.516666666666667</c:v>
                </c:pt>
                <c:pt idx="6">
                  <c:v>0.766666666666667</c:v>
                </c:pt>
                <c:pt idx="7">
                  <c:v>1.033333333333332</c:v>
                </c:pt>
                <c:pt idx="8">
                  <c:v>2.049999999999999</c:v>
                </c:pt>
              </c:numCache>
            </c:numRef>
          </c:xVal>
          <c:yVal>
            <c:numRef>
              <c:f>Fluxes!$H$65:$H$73</c:f>
              <c:numCache>
                <c:formatCode>0</c:formatCode>
                <c:ptCount val="9"/>
                <c:pt idx="0">
                  <c:v>5.328319757318939</c:v>
                </c:pt>
                <c:pt idx="1">
                  <c:v>17.8015603344998</c:v>
                </c:pt>
                <c:pt idx="2">
                  <c:v>26.02429344885652</c:v>
                </c:pt>
                <c:pt idx="3">
                  <c:v>33.2927166944869</c:v>
                </c:pt>
                <c:pt idx="4">
                  <c:v>39.64855995808013</c:v>
                </c:pt>
                <c:pt idx="5">
                  <c:v>52.25867887965887</c:v>
                </c:pt>
                <c:pt idx="6">
                  <c:v>57.84489718808372</c:v>
                </c:pt>
                <c:pt idx="7">
                  <c:v>46.66959951192114</c:v>
                </c:pt>
                <c:pt idx="8">
                  <c:v>99.8595531979269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28208"/>
        <c:axId val="942289632"/>
      </c:scatterChart>
      <c:valAx>
        <c:axId val="9877282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42289632"/>
        <c:crosses val="autoZero"/>
        <c:crossBetween val="midCat"/>
      </c:valAx>
      <c:valAx>
        <c:axId val="9422896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8772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19 - CH4</a:t>
            </a:r>
            <a:endParaRPr lang="en-US"/>
          </a:p>
        </c:rich>
      </c:tx>
      <c:layout>
        <c:manualLayout>
          <c:xMode val="edge"/>
          <c:yMode val="edge"/>
          <c:x val="0.38886776168156"/>
          <c:y val="0.0661157024793388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214789340203"/>
                  <c:y val="-0.284297520661157"/>
                </c:manualLayout>
              </c:layout>
              <c:numFmt formatCode="General" sourceLinked="0"/>
            </c:trendlineLbl>
          </c:trendline>
          <c:xVal>
            <c:numRef>
              <c:f>Fluxes!$F$75:$F$82</c:f>
              <c:numCache>
                <c:formatCode>0.00</c:formatCode>
                <c:ptCount val="8"/>
                <c:pt idx="0">
                  <c:v>0.0499999999999998</c:v>
                </c:pt>
                <c:pt idx="1">
                  <c:v>0.149999999999999</c:v>
                </c:pt>
                <c:pt idx="2">
                  <c:v>0.233333333333332</c:v>
                </c:pt>
                <c:pt idx="3">
                  <c:v>0.316666666666668</c:v>
                </c:pt>
                <c:pt idx="4">
                  <c:v>0.566666666666667</c:v>
                </c:pt>
                <c:pt idx="5">
                  <c:v>0.816666666666666</c:v>
                </c:pt>
                <c:pt idx="6">
                  <c:v>1.066666666666668</c:v>
                </c:pt>
                <c:pt idx="7">
                  <c:v>2.000000000000001</c:v>
                </c:pt>
              </c:numCache>
            </c:numRef>
          </c:xVal>
          <c:yVal>
            <c:numRef>
              <c:f>Fluxes!$H$75:$H$82</c:f>
              <c:numCache>
                <c:formatCode>0</c:formatCode>
                <c:ptCount val="8"/>
                <c:pt idx="0">
                  <c:v>2.757391348432282</c:v>
                </c:pt>
                <c:pt idx="1">
                  <c:v>4.551390842545499</c:v>
                </c:pt>
                <c:pt idx="2">
                  <c:v>5.543034657401781</c:v>
                </c:pt>
                <c:pt idx="3">
                  <c:v>6.056862565395847</c:v>
                </c:pt>
                <c:pt idx="4">
                  <c:v>8.287058299796443</c:v>
                </c:pt>
                <c:pt idx="5">
                  <c:v>9.561660223690563</c:v>
                </c:pt>
                <c:pt idx="6">
                  <c:v>11.33551699768462</c:v>
                </c:pt>
                <c:pt idx="7">
                  <c:v>20.70262518809842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116720"/>
        <c:axId val="1048438000"/>
      </c:scatterChart>
      <c:valAx>
        <c:axId val="10521167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48438000"/>
        <c:crosses val="autoZero"/>
        <c:crossBetween val="midCat"/>
      </c:valAx>
      <c:valAx>
        <c:axId val="10484380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5211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6 - CO2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214789340203"/>
                  <c:y val="-0.284297520661157"/>
                </c:manualLayout>
              </c:layout>
              <c:numFmt formatCode="General" sourceLinked="0"/>
            </c:trendlineLbl>
          </c:trendline>
          <c:xVal>
            <c:numRef>
              <c:f>Fluxes!$F$11:$F$18</c:f>
              <c:numCache>
                <c:formatCode>0.00</c:formatCode>
                <c:ptCount val="8"/>
                <c:pt idx="0">
                  <c:v>0.0333333333333332</c:v>
                </c:pt>
                <c:pt idx="1">
                  <c:v>0.133333333333333</c:v>
                </c:pt>
                <c:pt idx="2">
                  <c:v>0.216666666666667</c:v>
                </c:pt>
                <c:pt idx="3">
                  <c:v>0.299999999999999</c:v>
                </c:pt>
                <c:pt idx="4">
                  <c:v>0.549999999999999</c:v>
                </c:pt>
                <c:pt idx="5">
                  <c:v>0.8</c:v>
                </c:pt>
                <c:pt idx="6">
                  <c:v>1.049999999999999</c:v>
                </c:pt>
                <c:pt idx="7">
                  <c:v>2.15</c:v>
                </c:pt>
              </c:numCache>
            </c:numRef>
          </c:xVal>
          <c:yVal>
            <c:numRef>
              <c:f>Fluxes!$G$11:$G$18</c:f>
              <c:numCache>
                <c:formatCode>0</c:formatCode>
                <c:ptCount val="8"/>
                <c:pt idx="0">
                  <c:v>455.0325934656004</c:v>
                </c:pt>
                <c:pt idx="1">
                  <c:v>471.2157610156323</c:v>
                </c:pt>
                <c:pt idx="2">
                  <c:v>496.9184388892123</c:v>
                </c:pt>
                <c:pt idx="3">
                  <c:v>564.4768187295773</c:v>
                </c:pt>
                <c:pt idx="4">
                  <c:v>666.5630519040754</c:v>
                </c:pt>
                <c:pt idx="5">
                  <c:v>772.6526667716911</c:v>
                </c:pt>
                <c:pt idx="6">
                  <c:v>800.676338623514</c:v>
                </c:pt>
                <c:pt idx="7">
                  <c:v>1229.038179787094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465056"/>
        <c:axId val="1050972208"/>
      </c:scatterChart>
      <c:valAx>
        <c:axId val="10494650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50972208"/>
        <c:crosses val="autoZero"/>
        <c:crossBetween val="midCat"/>
      </c:valAx>
      <c:valAx>
        <c:axId val="10509722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4946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20 - CH4</a:t>
            </a:r>
            <a:endParaRPr lang="en-US"/>
          </a:p>
        </c:rich>
      </c:tx>
      <c:layout>
        <c:manualLayout>
          <c:xMode val="edge"/>
          <c:yMode val="edge"/>
          <c:x val="0.38886776168156"/>
          <c:y val="0.0661157024793388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214789340203"/>
                  <c:y val="-0.284297520661157"/>
                </c:manualLayout>
              </c:layout>
              <c:numFmt formatCode="General" sourceLinked="0"/>
            </c:trendlineLbl>
          </c:trendline>
          <c:xVal>
            <c:numRef>
              <c:f>Fluxes!$F$84:$F$91</c:f>
              <c:numCache>
                <c:formatCode>0.00</c:formatCode>
                <c:ptCount val="8"/>
                <c:pt idx="0">
                  <c:v>0.0666666666666691</c:v>
                </c:pt>
                <c:pt idx="1">
                  <c:v>0.166666666666669</c:v>
                </c:pt>
                <c:pt idx="2">
                  <c:v>0.25</c:v>
                </c:pt>
                <c:pt idx="3">
                  <c:v>0.366666666666668</c:v>
                </c:pt>
                <c:pt idx="4">
                  <c:v>0.516666666666667</c:v>
                </c:pt>
                <c:pt idx="5">
                  <c:v>0.850000000000002</c:v>
                </c:pt>
                <c:pt idx="6">
                  <c:v>1.066666666666668</c:v>
                </c:pt>
                <c:pt idx="7">
                  <c:v>2</c:v>
                </c:pt>
              </c:numCache>
            </c:numRef>
          </c:xVal>
          <c:yVal>
            <c:numRef>
              <c:f>Fluxes!$H$84:$H$91</c:f>
              <c:numCache>
                <c:formatCode>0</c:formatCode>
                <c:ptCount val="8"/>
                <c:pt idx="0">
                  <c:v>2.452270174630349</c:v>
                </c:pt>
                <c:pt idx="1">
                  <c:v>4.336675942462656</c:v>
                </c:pt>
                <c:pt idx="2">
                  <c:v>5.11925524934354</c:v>
                </c:pt>
                <c:pt idx="3">
                  <c:v>6.786432690183725</c:v>
                </c:pt>
                <c:pt idx="4">
                  <c:v>8.408653320594423</c:v>
                </c:pt>
                <c:pt idx="5">
                  <c:v>10.23257863256412</c:v>
                </c:pt>
                <c:pt idx="6">
                  <c:v>11.79042542843471</c:v>
                </c:pt>
                <c:pt idx="7">
                  <c:v>17.21070229671172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322512"/>
        <c:axId val="989381696"/>
      </c:scatterChart>
      <c:valAx>
        <c:axId val="10413225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89381696"/>
        <c:crosses val="autoZero"/>
        <c:crossBetween val="midCat"/>
      </c:valAx>
      <c:valAx>
        <c:axId val="9893816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4132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8 - CO2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214789340203"/>
                  <c:y val="-0.284297520661157"/>
                </c:manualLayout>
              </c:layout>
              <c:numFmt formatCode="General" sourceLinked="0"/>
            </c:trendlineLbl>
          </c:trendline>
          <c:xVal>
            <c:numRef>
              <c:f>Fluxes!$F$20:$F$27</c:f>
              <c:numCache>
                <c:formatCode>0.00</c:formatCode>
                <c:ptCount val="8"/>
                <c:pt idx="0">
                  <c:v>0.0499999999999998</c:v>
                </c:pt>
                <c:pt idx="1">
                  <c:v>0.149999999999999</c:v>
                </c:pt>
                <c:pt idx="2">
                  <c:v>0.233333333333334</c:v>
                </c:pt>
                <c:pt idx="3">
                  <c:v>0.3</c:v>
                </c:pt>
                <c:pt idx="4">
                  <c:v>0.433333333333333</c:v>
                </c:pt>
                <c:pt idx="5">
                  <c:v>0.566666666666669</c:v>
                </c:pt>
                <c:pt idx="6">
                  <c:v>1.0</c:v>
                </c:pt>
                <c:pt idx="7">
                  <c:v>2.233333333333335</c:v>
                </c:pt>
              </c:numCache>
            </c:numRef>
          </c:xVal>
          <c:yVal>
            <c:numRef>
              <c:f>Fluxes!$G$20:$G$27</c:f>
              <c:numCache>
                <c:formatCode>0</c:formatCode>
                <c:ptCount val="8"/>
                <c:pt idx="0">
                  <c:v>440.7533279802783</c:v>
                </c:pt>
                <c:pt idx="1">
                  <c:v>482.63917340389</c:v>
                </c:pt>
                <c:pt idx="2">
                  <c:v>488.350879598019</c:v>
                </c:pt>
                <c:pt idx="3">
                  <c:v>532.4497651846368</c:v>
                </c:pt>
                <c:pt idx="4">
                  <c:v>601.5080993909149</c:v>
                </c:pt>
                <c:pt idx="5">
                  <c:v>642.5427617453701</c:v>
                </c:pt>
                <c:pt idx="6">
                  <c:v>786.6645026976025</c:v>
                </c:pt>
                <c:pt idx="7">
                  <c:v>1156.977309310978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69728"/>
        <c:axId val="1040535280"/>
      </c:scatterChart>
      <c:valAx>
        <c:axId val="10470697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40535280"/>
        <c:crosses val="autoZero"/>
        <c:crossBetween val="midCat"/>
      </c:valAx>
      <c:valAx>
        <c:axId val="10405352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4706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10 - CO2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214789340203"/>
                  <c:y val="-0.284297520661157"/>
                </c:manualLayout>
              </c:layout>
              <c:numFmt formatCode="General" sourceLinked="0"/>
            </c:trendlineLbl>
          </c:trendline>
          <c:xVal>
            <c:numRef>
              <c:f>Fluxes!$F$29:$F$36</c:f>
              <c:numCache>
                <c:formatCode>0.00</c:formatCode>
                <c:ptCount val="8"/>
                <c:pt idx="0">
                  <c:v>0.0333333333333345</c:v>
                </c:pt>
                <c:pt idx="1">
                  <c:v>0.133333333333334</c:v>
                </c:pt>
                <c:pt idx="2">
                  <c:v>0.200000000000001</c:v>
                </c:pt>
                <c:pt idx="3">
                  <c:v>0.283333333333336</c:v>
                </c:pt>
                <c:pt idx="4">
                  <c:v>0.533333333333335</c:v>
                </c:pt>
                <c:pt idx="5">
                  <c:v>0.783333333333334</c:v>
                </c:pt>
                <c:pt idx="6">
                  <c:v>1.033333333333336</c:v>
                </c:pt>
                <c:pt idx="7">
                  <c:v>2.050000000000002</c:v>
                </c:pt>
              </c:numCache>
            </c:numRef>
          </c:xVal>
          <c:yVal>
            <c:numRef>
              <c:f>Fluxes!$G$29:$G$36</c:f>
              <c:numCache>
                <c:formatCode>0</c:formatCode>
                <c:ptCount val="8"/>
                <c:pt idx="0">
                  <c:v>438.8494259155686</c:v>
                </c:pt>
                <c:pt idx="1">
                  <c:v>477.879418242116</c:v>
                </c:pt>
                <c:pt idx="2">
                  <c:v>482.63917340389</c:v>
                </c:pt>
                <c:pt idx="3">
                  <c:v>546.4616011105484</c:v>
                </c:pt>
                <c:pt idx="4">
                  <c:v>642.5427617453701</c:v>
                </c:pt>
                <c:pt idx="5">
                  <c:v>742.6273040733092</c:v>
                </c:pt>
                <c:pt idx="6">
                  <c:v>811.6856382795874</c:v>
                </c:pt>
                <c:pt idx="7">
                  <c:v>1327.121031268475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429680"/>
        <c:axId val="1041161136"/>
      </c:scatterChart>
      <c:valAx>
        <c:axId val="10494296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41161136"/>
        <c:crosses val="autoZero"/>
        <c:crossBetween val="midCat"/>
      </c:valAx>
      <c:valAx>
        <c:axId val="10411611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49429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11 - CO2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214789340203"/>
                  <c:y val="-0.284297520661157"/>
                </c:manualLayout>
              </c:layout>
              <c:numFmt formatCode="General" sourceLinked="0"/>
            </c:trendlineLbl>
          </c:trendline>
          <c:xVal>
            <c:numRef>
              <c:f>Fluxes!$F$38:$F$45</c:f>
              <c:numCache>
                <c:formatCode>0.00</c:formatCode>
                <c:ptCount val="8"/>
                <c:pt idx="0">
                  <c:v>0.0666666666666664</c:v>
                </c:pt>
                <c:pt idx="1">
                  <c:v>0.183333333333335</c:v>
                </c:pt>
                <c:pt idx="2">
                  <c:v>0.300000000000002</c:v>
                </c:pt>
                <c:pt idx="3">
                  <c:v>0.366666666666668</c:v>
                </c:pt>
                <c:pt idx="4">
                  <c:v>0.6</c:v>
                </c:pt>
                <c:pt idx="5">
                  <c:v>0.783333333333333</c:v>
                </c:pt>
                <c:pt idx="6">
                  <c:v>0.983333333333332</c:v>
                </c:pt>
                <c:pt idx="7">
                  <c:v>2.2</c:v>
                </c:pt>
              </c:numCache>
            </c:numRef>
          </c:xVal>
          <c:yVal>
            <c:numRef>
              <c:f>Fluxes!$G$38:$G$45</c:f>
              <c:numCache>
                <c:formatCode>0</c:formatCode>
                <c:ptCount val="8"/>
                <c:pt idx="0">
                  <c:v>434.0896707537946</c:v>
                </c:pt>
                <c:pt idx="1">
                  <c:v>468.3599079185678</c:v>
                </c:pt>
                <c:pt idx="2">
                  <c:v>521.6691657304374</c:v>
                </c:pt>
                <c:pt idx="3">
                  <c:v>574.4852729623712</c:v>
                </c:pt>
                <c:pt idx="4">
                  <c:v>674.5698152903107</c:v>
                </c:pt>
                <c:pt idx="5">
                  <c:v>771.6518213484117</c:v>
                </c:pt>
                <c:pt idx="6">
                  <c:v>821.694092512381</c:v>
                </c:pt>
                <c:pt idx="7">
                  <c:v>1262.066078755314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318768"/>
        <c:axId val="997091488"/>
      </c:scatterChart>
      <c:valAx>
        <c:axId val="10553187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97091488"/>
        <c:crosses val="autoZero"/>
        <c:crossBetween val="midCat"/>
      </c:valAx>
      <c:valAx>
        <c:axId val="9970914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55318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13 - CO2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214789340203"/>
                  <c:y val="-0.284297520661157"/>
                </c:manualLayout>
              </c:layout>
              <c:numFmt formatCode="General" sourceLinked="0"/>
            </c:trendlineLbl>
          </c:trendline>
          <c:xVal>
            <c:numRef>
              <c:f>Fluxes!$F$47:$F$54</c:f>
              <c:numCache>
                <c:formatCode>0.00</c:formatCode>
                <c:ptCount val="8"/>
                <c:pt idx="0">
                  <c:v>0.0666666666666691</c:v>
                </c:pt>
                <c:pt idx="1">
                  <c:v>0.150000000000001</c:v>
                </c:pt>
                <c:pt idx="2">
                  <c:v>0.233333333333335</c:v>
                </c:pt>
                <c:pt idx="3">
                  <c:v>0.316666666666668</c:v>
                </c:pt>
                <c:pt idx="4">
                  <c:v>0.566666666666669</c:v>
                </c:pt>
                <c:pt idx="5">
                  <c:v>0.816666666666668</c:v>
                </c:pt>
                <c:pt idx="6">
                  <c:v>1.06666666666667</c:v>
                </c:pt>
                <c:pt idx="7">
                  <c:v>2.116666666666668</c:v>
                </c:pt>
              </c:numCache>
            </c:numRef>
          </c:xVal>
          <c:yVal>
            <c:numRef>
              <c:f>Fluxes!$G$47:$G$54</c:f>
              <c:numCache>
                <c:formatCode>0</c:formatCode>
                <c:ptCount val="8"/>
                <c:pt idx="0">
                  <c:v>423.6182093978916</c:v>
                </c:pt>
                <c:pt idx="1">
                  <c:v>464.5521037891486</c:v>
                </c:pt>
                <c:pt idx="2">
                  <c:v>515.9574595363085</c:v>
                </c:pt>
                <c:pt idx="3">
                  <c:v>566.478509576136</c:v>
                </c:pt>
                <c:pt idx="4">
                  <c:v>662.5596702109578</c:v>
                </c:pt>
                <c:pt idx="5">
                  <c:v>778.6577393113674</c:v>
                </c:pt>
                <c:pt idx="6">
                  <c:v>860.7270640202776</c:v>
                </c:pt>
                <c:pt idx="7">
                  <c:v>1362.150621083253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84704"/>
        <c:axId val="1042872048"/>
      </c:scatterChart>
      <c:valAx>
        <c:axId val="10446847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42872048"/>
        <c:crosses val="autoZero"/>
        <c:crossBetween val="midCat"/>
      </c:valAx>
      <c:valAx>
        <c:axId val="10428720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44684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16 - CO2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214789340203"/>
                  <c:y val="-0.284297520661157"/>
                </c:manualLayout>
              </c:layout>
              <c:numFmt formatCode="General" sourceLinked="0"/>
            </c:trendlineLbl>
          </c:trendline>
          <c:xVal>
            <c:numRef>
              <c:f>Fluxes!$F$56:$F$63</c:f>
              <c:numCache>
                <c:formatCode>0.00</c:formatCode>
                <c:ptCount val="8"/>
                <c:pt idx="0">
                  <c:v>0.0499999999999998</c:v>
                </c:pt>
                <c:pt idx="1">
                  <c:v>0.183333333333333</c:v>
                </c:pt>
                <c:pt idx="2">
                  <c:v>0.266666666666667</c:v>
                </c:pt>
                <c:pt idx="3">
                  <c:v>0.349999999999999</c:v>
                </c:pt>
                <c:pt idx="4">
                  <c:v>0.599999999999999</c:v>
                </c:pt>
                <c:pt idx="5">
                  <c:v>0.816666666666666</c:v>
                </c:pt>
                <c:pt idx="6">
                  <c:v>1.083333333333333</c:v>
                </c:pt>
                <c:pt idx="7">
                  <c:v>2.133333333333332</c:v>
                </c:pt>
              </c:numCache>
            </c:numRef>
          </c:xVal>
          <c:yVal>
            <c:numRef>
              <c:f>Fluxes!$G$56:$G$63</c:f>
              <c:numCache>
                <c:formatCode>0</c:formatCode>
                <c:ptCount val="8"/>
                <c:pt idx="0">
                  <c:v>439.8013769479235</c:v>
                </c:pt>
                <c:pt idx="1">
                  <c:v>495.9664878568574</c:v>
                </c:pt>
                <c:pt idx="2">
                  <c:v>564.5069621864039</c:v>
                </c:pt>
                <c:pt idx="3">
                  <c:v>646.5461434384877</c:v>
                </c:pt>
                <c:pt idx="4">
                  <c:v>730.6171589939565</c:v>
                </c:pt>
                <c:pt idx="5">
                  <c:v>885.7481996022623</c:v>
                </c:pt>
                <c:pt idx="6">
                  <c:v>1046.884312750245</c:v>
                </c:pt>
                <c:pt idx="7">
                  <c:v>1709.443982961202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354448"/>
        <c:axId val="1055766016"/>
      </c:scatterChart>
      <c:valAx>
        <c:axId val="10453544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55766016"/>
        <c:crosses val="autoZero"/>
        <c:crossBetween val="midCat"/>
      </c:valAx>
      <c:valAx>
        <c:axId val="10557660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4535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17 - CO2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214789340203"/>
                  <c:y val="-0.284297520661157"/>
                </c:manualLayout>
              </c:layout>
              <c:numFmt formatCode="General" sourceLinked="0"/>
            </c:trendlineLbl>
          </c:trendline>
          <c:xVal>
            <c:numRef>
              <c:f>Fluxes!$F$65:$F$73</c:f>
              <c:numCache>
                <c:formatCode>0.00</c:formatCode>
                <c:ptCount val="9"/>
                <c:pt idx="0">
                  <c:v>0.0333333333333332</c:v>
                </c:pt>
                <c:pt idx="1">
                  <c:v>0.0999999999999996</c:v>
                </c:pt>
                <c:pt idx="2">
                  <c:v>0.183333333333333</c:v>
                </c:pt>
                <c:pt idx="3">
                  <c:v>0.266666666666667</c:v>
                </c:pt>
                <c:pt idx="4">
                  <c:v>0.349999999999999</c:v>
                </c:pt>
                <c:pt idx="5">
                  <c:v>0.516666666666667</c:v>
                </c:pt>
                <c:pt idx="6">
                  <c:v>0.766666666666667</c:v>
                </c:pt>
                <c:pt idx="7">
                  <c:v>1.033333333333332</c:v>
                </c:pt>
                <c:pt idx="8">
                  <c:v>2.049999999999999</c:v>
                </c:pt>
              </c:numCache>
            </c:numRef>
          </c:xVal>
          <c:yVal>
            <c:numRef>
              <c:f>Fluxes!$G$65:$G$73</c:f>
              <c:numCache>
                <c:formatCode>0</c:formatCode>
                <c:ptCount val="9"/>
                <c:pt idx="0">
                  <c:v>452.176740368536</c:v>
                </c:pt>
                <c:pt idx="1">
                  <c:v>532.1406270863404</c:v>
                </c:pt>
                <c:pt idx="2">
                  <c:v>620.6720730953378</c:v>
                </c:pt>
                <c:pt idx="3">
                  <c:v>633.5351529358555</c:v>
                </c:pt>
                <c:pt idx="4">
                  <c:v>691.5841874860601</c:v>
                </c:pt>
                <c:pt idx="5">
                  <c:v>798.6746477769553</c:v>
                </c:pt>
                <c:pt idx="6">
                  <c:v>951.8039975387022</c:v>
                </c:pt>
                <c:pt idx="7">
                  <c:v>946.7997704223053</c:v>
                </c:pt>
                <c:pt idx="8">
                  <c:v>1801.521761902907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77536"/>
        <c:axId val="1058895040"/>
      </c:scatterChart>
      <c:valAx>
        <c:axId val="10447775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58895040"/>
        <c:crosses val="autoZero"/>
        <c:crossBetween val="midCat"/>
      </c:valAx>
      <c:valAx>
        <c:axId val="10588950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4477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19 - CO2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214789340203"/>
                  <c:y val="-0.284297520661157"/>
                </c:manualLayout>
              </c:layout>
              <c:numFmt formatCode="General" sourceLinked="0"/>
            </c:trendlineLbl>
          </c:trendline>
          <c:xVal>
            <c:numRef>
              <c:f>Fluxes!$F$75:$F$82</c:f>
              <c:numCache>
                <c:formatCode>0.00</c:formatCode>
                <c:ptCount val="8"/>
                <c:pt idx="0">
                  <c:v>0.0499999999999998</c:v>
                </c:pt>
                <c:pt idx="1">
                  <c:v>0.149999999999999</c:v>
                </c:pt>
                <c:pt idx="2">
                  <c:v>0.233333333333332</c:v>
                </c:pt>
                <c:pt idx="3">
                  <c:v>0.316666666666668</c:v>
                </c:pt>
                <c:pt idx="4">
                  <c:v>0.566666666666667</c:v>
                </c:pt>
                <c:pt idx="5">
                  <c:v>0.816666666666666</c:v>
                </c:pt>
                <c:pt idx="6">
                  <c:v>1.066666666666668</c:v>
                </c:pt>
                <c:pt idx="7">
                  <c:v>2.000000000000001</c:v>
                </c:pt>
              </c:numCache>
            </c:numRef>
          </c:xVal>
          <c:yVal>
            <c:numRef>
              <c:f>Fluxes!$G$75:$G$82</c:f>
              <c:numCache>
                <c:formatCode>0</c:formatCode>
                <c:ptCount val="8"/>
                <c:pt idx="0">
                  <c:v>466.4560058538582</c:v>
                </c:pt>
                <c:pt idx="1">
                  <c:v>492.1586837274381</c:v>
                </c:pt>
                <c:pt idx="2">
                  <c:v>522.6211167627922</c:v>
                </c:pt>
                <c:pt idx="3">
                  <c:v>602.5089448141942</c:v>
                </c:pt>
                <c:pt idx="4">
                  <c:v>727.6146227241184</c:v>
                </c:pt>
                <c:pt idx="5">
                  <c:v>819.6924016658224</c:v>
                </c:pt>
                <c:pt idx="6">
                  <c:v>936.7913161895114</c:v>
                </c:pt>
                <c:pt idx="7">
                  <c:v>1520.284197961397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008720"/>
        <c:axId val="1050976768"/>
      </c:scatterChart>
      <c:valAx>
        <c:axId val="10550087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50976768"/>
        <c:crosses val="autoZero"/>
        <c:crossBetween val="midCat"/>
      </c:valAx>
      <c:valAx>
        <c:axId val="10509767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5500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69850</xdr:colOff>
      <xdr:row>1</xdr:row>
      <xdr:rowOff>6350</xdr:rowOff>
    </xdr:from>
    <xdr:to>
      <xdr:col>16</xdr:col>
      <xdr:colOff>533400</xdr:colOff>
      <xdr:row>13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3</xdr:row>
      <xdr:rowOff>114300</xdr:rowOff>
    </xdr:from>
    <xdr:to>
      <xdr:col>16</xdr:col>
      <xdr:colOff>539750</xdr:colOff>
      <xdr:row>15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5</xdr:row>
      <xdr:rowOff>127000</xdr:rowOff>
    </xdr:from>
    <xdr:to>
      <xdr:col>16</xdr:col>
      <xdr:colOff>577850</xdr:colOff>
      <xdr:row>17</xdr:row>
      <xdr:rowOff>146050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63500</xdr:colOff>
      <xdr:row>8</xdr:row>
      <xdr:rowOff>25400</xdr:rowOff>
    </xdr:from>
    <xdr:to>
      <xdr:col>16</xdr:col>
      <xdr:colOff>527050</xdr:colOff>
      <xdr:row>20</xdr:row>
      <xdr:rowOff>44450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63500</xdr:colOff>
      <xdr:row>10</xdr:row>
      <xdr:rowOff>63500</xdr:rowOff>
    </xdr:from>
    <xdr:to>
      <xdr:col>16</xdr:col>
      <xdr:colOff>527050</xdr:colOff>
      <xdr:row>22</xdr:row>
      <xdr:rowOff>82550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63500</xdr:colOff>
      <xdr:row>12</xdr:row>
      <xdr:rowOff>127000</xdr:rowOff>
    </xdr:from>
    <xdr:to>
      <xdr:col>16</xdr:col>
      <xdr:colOff>527050</xdr:colOff>
      <xdr:row>24</xdr:row>
      <xdr:rowOff>146050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63500</xdr:colOff>
      <xdr:row>15</xdr:row>
      <xdr:rowOff>0</xdr:rowOff>
    </xdr:from>
    <xdr:to>
      <xdr:col>16</xdr:col>
      <xdr:colOff>527050</xdr:colOff>
      <xdr:row>27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88900</xdr:colOff>
      <xdr:row>17</xdr:row>
      <xdr:rowOff>50800</xdr:rowOff>
    </xdr:from>
    <xdr:to>
      <xdr:col>16</xdr:col>
      <xdr:colOff>552450</xdr:colOff>
      <xdr:row>29</xdr:row>
      <xdr:rowOff>69850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88900</xdr:colOff>
      <xdr:row>19</xdr:row>
      <xdr:rowOff>127000</xdr:rowOff>
    </xdr:from>
    <xdr:to>
      <xdr:col>16</xdr:col>
      <xdr:colOff>552450</xdr:colOff>
      <xdr:row>31</xdr:row>
      <xdr:rowOff>146050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76200</xdr:colOff>
      <xdr:row>22</xdr:row>
      <xdr:rowOff>25400</xdr:rowOff>
    </xdr:from>
    <xdr:to>
      <xdr:col>16</xdr:col>
      <xdr:colOff>539750</xdr:colOff>
      <xdr:row>34</xdr:row>
      <xdr:rowOff>44450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25400</xdr:colOff>
      <xdr:row>1</xdr:row>
      <xdr:rowOff>63500</xdr:rowOff>
    </xdr:from>
    <xdr:to>
      <xdr:col>21</xdr:col>
      <xdr:colOff>488950</xdr:colOff>
      <xdr:row>13</xdr:row>
      <xdr:rowOff>82550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3</xdr:row>
      <xdr:rowOff>152400</xdr:rowOff>
    </xdr:from>
    <xdr:to>
      <xdr:col>21</xdr:col>
      <xdr:colOff>463550</xdr:colOff>
      <xdr:row>15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50800</xdr:colOff>
      <xdr:row>6</xdr:row>
      <xdr:rowOff>25400</xdr:rowOff>
    </xdr:from>
    <xdr:to>
      <xdr:col>21</xdr:col>
      <xdr:colOff>514350</xdr:colOff>
      <xdr:row>18</xdr:row>
      <xdr:rowOff>44450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63500</xdr:colOff>
      <xdr:row>8</xdr:row>
      <xdr:rowOff>76200</xdr:rowOff>
    </xdr:from>
    <xdr:to>
      <xdr:col>21</xdr:col>
      <xdr:colOff>527050</xdr:colOff>
      <xdr:row>20</xdr:row>
      <xdr:rowOff>95250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38100</xdr:colOff>
      <xdr:row>10</xdr:row>
      <xdr:rowOff>152400</xdr:rowOff>
    </xdr:from>
    <xdr:to>
      <xdr:col>21</xdr:col>
      <xdr:colOff>501650</xdr:colOff>
      <xdr:row>22</xdr:row>
      <xdr:rowOff>171450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63500</xdr:colOff>
      <xdr:row>13</xdr:row>
      <xdr:rowOff>25400</xdr:rowOff>
    </xdr:from>
    <xdr:to>
      <xdr:col>21</xdr:col>
      <xdr:colOff>527050</xdr:colOff>
      <xdr:row>25</xdr:row>
      <xdr:rowOff>44450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63500</xdr:colOff>
      <xdr:row>15</xdr:row>
      <xdr:rowOff>63500</xdr:rowOff>
    </xdr:from>
    <xdr:to>
      <xdr:col>21</xdr:col>
      <xdr:colOff>527050</xdr:colOff>
      <xdr:row>27</xdr:row>
      <xdr:rowOff>82550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101600</xdr:colOff>
      <xdr:row>17</xdr:row>
      <xdr:rowOff>139700</xdr:rowOff>
    </xdr:from>
    <xdr:to>
      <xdr:col>21</xdr:col>
      <xdr:colOff>565150</xdr:colOff>
      <xdr:row>29</xdr:row>
      <xdr:rowOff>158750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139700</xdr:colOff>
      <xdr:row>20</xdr:row>
      <xdr:rowOff>12700</xdr:rowOff>
    </xdr:from>
    <xdr:to>
      <xdr:col>21</xdr:col>
      <xdr:colOff>603250</xdr:colOff>
      <xdr:row>32</xdr:row>
      <xdr:rowOff>31750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165100</xdr:colOff>
      <xdr:row>22</xdr:row>
      <xdr:rowOff>127000</xdr:rowOff>
    </xdr:from>
    <xdr:to>
      <xdr:col>21</xdr:col>
      <xdr:colOff>628650</xdr:colOff>
      <xdr:row>34</xdr:row>
      <xdr:rowOff>146050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workbookViewId="0">
      <selection activeCell="M2" sqref="M2"/>
    </sheetView>
  </sheetViews>
  <sheetFormatPr baseColWidth="10" defaultRowHeight="16" x14ac:dyDescent="0.2"/>
  <cols>
    <col min="1" max="1" width="17.83203125" customWidth="1"/>
    <col min="7" max="7" width="10.83203125" style="27"/>
    <col min="13" max="13" width="10.83203125" style="7"/>
  </cols>
  <sheetData>
    <row r="1" spans="1:18" s="24" customFormat="1" x14ac:dyDescent="0.2">
      <c r="A1" s="24" t="s">
        <v>364</v>
      </c>
      <c r="B1" s="24" t="s">
        <v>365</v>
      </c>
      <c r="C1" s="24" t="s">
        <v>366</v>
      </c>
      <c r="D1" s="24" t="s">
        <v>367</v>
      </c>
      <c r="E1" s="24" t="s">
        <v>368</v>
      </c>
      <c r="F1" s="24" t="s">
        <v>369</v>
      </c>
      <c r="G1" s="26" t="s">
        <v>370</v>
      </c>
      <c r="J1" s="24" t="s">
        <v>371</v>
      </c>
      <c r="K1" s="24" t="s">
        <v>368</v>
      </c>
      <c r="L1" s="24" t="s">
        <v>369</v>
      </c>
      <c r="M1" s="25" t="s">
        <v>370</v>
      </c>
    </row>
    <row r="2" spans="1:18" x14ac:dyDescent="0.2">
      <c r="A2" t="s">
        <v>222</v>
      </c>
      <c r="B2" s="1">
        <v>40817</v>
      </c>
      <c r="C2" s="2">
        <v>0.57450231481481484</v>
      </c>
      <c r="D2" t="s">
        <v>1</v>
      </c>
      <c r="E2">
        <v>0.45800000000000002</v>
      </c>
      <c r="F2">
        <v>5865.0807999999997</v>
      </c>
      <c r="G2" s="27">
        <v>1478.482</v>
      </c>
      <c r="I2">
        <v>68</v>
      </c>
      <c r="J2" t="s">
        <v>112</v>
      </c>
      <c r="K2">
        <v>1.4910000000000001</v>
      </c>
      <c r="L2">
        <v>3.7330000000000001</v>
      </c>
      <c r="M2" s="28">
        <v>1.046</v>
      </c>
      <c r="O2">
        <v>12.5</v>
      </c>
    </row>
    <row r="3" spans="1:18" x14ac:dyDescent="0.2">
      <c r="A3" t="s">
        <v>221</v>
      </c>
      <c r="B3" s="1">
        <v>40817</v>
      </c>
      <c r="C3" s="2">
        <v>0.57606481481481475</v>
      </c>
      <c r="D3" t="s">
        <v>1</v>
      </c>
      <c r="E3">
        <v>0.45</v>
      </c>
      <c r="F3">
        <v>5855.7974999999997</v>
      </c>
      <c r="G3" s="27">
        <v>1478.434</v>
      </c>
      <c r="I3">
        <v>84.5</v>
      </c>
      <c r="J3" t="s">
        <v>112</v>
      </c>
      <c r="K3">
        <v>1.4830000000000001</v>
      </c>
      <c r="L3">
        <v>3.6724999999999999</v>
      </c>
      <c r="M3" s="28">
        <v>1.0389999999999999</v>
      </c>
      <c r="O3">
        <v>11.5</v>
      </c>
      <c r="Q3" s="30" t="s">
        <v>372</v>
      </c>
      <c r="R3" s="30"/>
    </row>
    <row r="4" spans="1:18" x14ac:dyDescent="0.2">
      <c r="A4" t="s">
        <v>220</v>
      </c>
      <c r="B4" s="1">
        <v>40817</v>
      </c>
      <c r="C4" s="2">
        <v>0.57763888888888892</v>
      </c>
      <c r="D4" t="s">
        <v>1</v>
      </c>
      <c r="E4">
        <v>0.45800000000000002</v>
      </c>
      <c r="F4">
        <v>5856.6637000000001</v>
      </c>
      <c r="G4" s="27">
        <v>1483.0419999999999</v>
      </c>
      <c r="I4">
        <v>84</v>
      </c>
      <c r="J4" t="s">
        <v>112</v>
      </c>
      <c r="K4">
        <v>1.4910000000000001</v>
      </c>
      <c r="L4">
        <v>3.7084999999999999</v>
      </c>
      <c r="M4" s="28">
        <v>1.06</v>
      </c>
      <c r="O4">
        <v>11.5</v>
      </c>
      <c r="Q4" s="30"/>
      <c r="R4" s="30"/>
    </row>
    <row r="5" spans="1:18" x14ac:dyDescent="0.2">
      <c r="A5" t="s">
        <v>219</v>
      </c>
      <c r="B5" s="1">
        <v>40817</v>
      </c>
      <c r="C5" s="2">
        <v>0.58024305555555555</v>
      </c>
      <c r="D5" t="s">
        <v>1</v>
      </c>
      <c r="E5">
        <v>0.45</v>
      </c>
      <c r="F5">
        <v>5850.5034999999998</v>
      </c>
      <c r="G5" s="27">
        <v>1480.0409999999999</v>
      </c>
      <c r="I5">
        <v>68</v>
      </c>
      <c r="J5" t="s">
        <v>112</v>
      </c>
      <c r="K5">
        <v>1.4830000000000001</v>
      </c>
      <c r="L5">
        <v>3.7480000000000002</v>
      </c>
      <c r="M5" s="28">
        <v>1.0469999999999999</v>
      </c>
      <c r="O5">
        <v>13.5</v>
      </c>
      <c r="Q5" s="30"/>
      <c r="R5" s="30"/>
    </row>
    <row r="6" spans="1:18" x14ac:dyDescent="0.2">
      <c r="A6" t="s">
        <v>218</v>
      </c>
      <c r="B6" s="1">
        <v>40817</v>
      </c>
      <c r="C6" s="2">
        <v>0.5838888888888889</v>
      </c>
      <c r="D6" t="s">
        <v>1</v>
      </c>
      <c r="E6">
        <v>0.45800000000000002</v>
      </c>
      <c r="F6">
        <v>5846.8368</v>
      </c>
      <c r="G6" s="27">
        <v>1478.133</v>
      </c>
      <c r="I6">
        <v>68.5</v>
      </c>
      <c r="J6" t="s">
        <v>112</v>
      </c>
      <c r="K6">
        <v>1.4910000000000001</v>
      </c>
      <c r="L6">
        <v>3.766</v>
      </c>
      <c r="M6" s="28">
        <v>1.05</v>
      </c>
      <c r="O6">
        <v>13</v>
      </c>
      <c r="Q6" s="30"/>
      <c r="R6" s="30"/>
    </row>
    <row r="7" spans="1:18" x14ac:dyDescent="0.2">
      <c r="A7" t="s">
        <v>217</v>
      </c>
      <c r="B7" s="1">
        <v>40817</v>
      </c>
      <c r="C7" s="2">
        <v>0.58648148148148149</v>
      </c>
      <c r="D7" t="s">
        <v>1</v>
      </c>
      <c r="E7">
        <v>0.45800000000000002</v>
      </c>
      <c r="F7">
        <v>5846.97</v>
      </c>
      <c r="G7" s="27">
        <v>1477.145</v>
      </c>
      <c r="I7">
        <v>69.5</v>
      </c>
      <c r="J7" t="s">
        <v>112</v>
      </c>
      <c r="K7">
        <v>1.4910000000000001</v>
      </c>
      <c r="L7">
        <v>3.7530000000000001</v>
      </c>
      <c r="M7" s="28">
        <v>1.0529999999999999</v>
      </c>
      <c r="O7">
        <v>12.5</v>
      </c>
      <c r="Q7" s="30"/>
      <c r="R7" s="30"/>
    </row>
    <row r="8" spans="1:18" x14ac:dyDescent="0.2">
      <c r="A8" t="s">
        <v>216</v>
      </c>
      <c r="B8" s="1">
        <v>40817</v>
      </c>
      <c r="C8" s="2">
        <v>0.59006944444444442</v>
      </c>
      <c r="D8" t="s">
        <v>1</v>
      </c>
      <c r="E8">
        <v>0.45800000000000002</v>
      </c>
      <c r="F8">
        <v>5686.0079999999998</v>
      </c>
      <c r="G8" s="27">
        <v>1406.038</v>
      </c>
      <c r="I8">
        <v>69</v>
      </c>
      <c r="J8" t="s">
        <v>112</v>
      </c>
      <c r="K8">
        <v>1.4910000000000001</v>
      </c>
      <c r="L8">
        <v>1.7330000000000001</v>
      </c>
      <c r="M8" s="7">
        <v>0.48699999999999999</v>
      </c>
      <c r="O8">
        <v>12.5</v>
      </c>
    </row>
    <row r="9" spans="1:18" ht="15" customHeight="1" x14ac:dyDescent="0.2">
      <c r="A9" t="s">
        <v>215</v>
      </c>
      <c r="B9" s="1">
        <v>40817</v>
      </c>
      <c r="C9" s="2">
        <v>0.59228009259259262</v>
      </c>
      <c r="D9" t="s">
        <v>1</v>
      </c>
      <c r="E9">
        <v>0.45800000000000002</v>
      </c>
      <c r="F9">
        <v>5619.6077999999998</v>
      </c>
      <c r="G9" s="27">
        <v>1388.643</v>
      </c>
      <c r="I9">
        <v>67.5</v>
      </c>
      <c r="J9" t="s">
        <v>112</v>
      </c>
      <c r="K9">
        <v>1.4910000000000001</v>
      </c>
      <c r="L9">
        <v>1.6879999999999999</v>
      </c>
      <c r="M9" s="7">
        <v>0.47799999999999998</v>
      </c>
      <c r="O9">
        <v>11.5</v>
      </c>
      <c r="Q9" s="31" t="s">
        <v>373</v>
      </c>
      <c r="R9" s="31"/>
    </row>
    <row r="10" spans="1:18" x14ac:dyDescent="0.2">
      <c r="A10" t="s">
        <v>214</v>
      </c>
      <c r="B10" s="1">
        <v>40817</v>
      </c>
      <c r="C10" s="2">
        <v>0.59387731481481476</v>
      </c>
      <c r="D10" t="s">
        <v>1</v>
      </c>
      <c r="E10">
        <v>0.48299999999999998</v>
      </c>
      <c r="F10">
        <v>5585.2025000000003</v>
      </c>
      <c r="G10" s="27">
        <v>1379.7619999999999</v>
      </c>
      <c r="I10">
        <v>69.5</v>
      </c>
      <c r="J10" t="s">
        <v>112</v>
      </c>
      <c r="K10">
        <v>1.508</v>
      </c>
      <c r="L10">
        <v>1.6277999999999999</v>
      </c>
      <c r="M10" s="7">
        <v>0.46300000000000002</v>
      </c>
      <c r="O10">
        <v>10.5</v>
      </c>
      <c r="Q10" s="31"/>
      <c r="R10" s="31"/>
    </row>
    <row r="11" spans="1:18" x14ac:dyDescent="0.2">
      <c r="A11" t="s">
        <v>213</v>
      </c>
      <c r="B11" s="1">
        <v>40817</v>
      </c>
      <c r="C11" s="2">
        <v>0.59607638888888892</v>
      </c>
      <c r="D11" t="s">
        <v>1</v>
      </c>
      <c r="E11">
        <v>0.47499999999999998</v>
      </c>
      <c r="F11">
        <v>5618.4627</v>
      </c>
      <c r="G11" s="27">
        <v>1388.8989999999999</v>
      </c>
      <c r="I11">
        <v>78.5</v>
      </c>
      <c r="J11" t="s">
        <v>112</v>
      </c>
      <c r="K11">
        <v>1.508</v>
      </c>
      <c r="L11">
        <v>1.643</v>
      </c>
      <c r="M11" s="7">
        <v>0.46100000000000002</v>
      </c>
      <c r="O11">
        <v>12</v>
      </c>
      <c r="Q11" s="31"/>
      <c r="R11" s="31"/>
    </row>
    <row r="12" spans="1:18" x14ac:dyDescent="0.2">
      <c r="A12" t="s">
        <v>212</v>
      </c>
      <c r="B12" s="1">
        <v>40817</v>
      </c>
      <c r="C12" s="2">
        <v>0.59873842592592597</v>
      </c>
      <c r="D12" t="s">
        <v>1</v>
      </c>
      <c r="E12">
        <v>0.48299999999999998</v>
      </c>
      <c r="F12">
        <v>5581.6525000000001</v>
      </c>
      <c r="G12" s="27">
        <v>1381.7539999999999</v>
      </c>
      <c r="I12">
        <v>68</v>
      </c>
      <c r="J12" t="s">
        <v>112</v>
      </c>
      <c r="K12">
        <v>1.508</v>
      </c>
      <c r="L12">
        <v>1.583</v>
      </c>
      <c r="M12" s="7">
        <v>0.45600000000000002</v>
      </c>
      <c r="O12">
        <v>11</v>
      </c>
      <c r="Q12" s="31"/>
      <c r="R12" s="31"/>
    </row>
    <row r="13" spans="1:18" x14ac:dyDescent="0.2">
      <c r="A13" t="s">
        <v>211</v>
      </c>
      <c r="B13" s="1">
        <v>40817</v>
      </c>
      <c r="C13" s="2">
        <v>0.60030092592592588</v>
      </c>
      <c r="D13" t="s">
        <v>1</v>
      </c>
      <c r="E13">
        <v>0.47499999999999998</v>
      </c>
      <c r="F13">
        <v>5580.4942000000001</v>
      </c>
      <c r="G13" s="27">
        <v>1381.242</v>
      </c>
      <c r="I13">
        <v>69.5</v>
      </c>
      <c r="J13" t="s">
        <v>112</v>
      </c>
      <c r="K13">
        <v>1.508</v>
      </c>
      <c r="L13">
        <v>1.5862000000000001</v>
      </c>
      <c r="M13" s="7">
        <v>0.44500000000000001</v>
      </c>
      <c r="O13">
        <v>10</v>
      </c>
    </row>
    <row r="14" spans="1:18" x14ac:dyDescent="0.2">
      <c r="A14" t="s">
        <v>210</v>
      </c>
      <c r="B14" s="1">
        <v>40817</v>
      </c>
      <c r="C14" s="2">
        <v>0.6020833333333333</v>
      </c>
      <c r="D14" t="s">
        <v>1</v>
      </c>
      <c r="E14">
        <v>0.47499999999999998</v>
      </c>
      <c r="F14">
        <v>5585.5039999999999</v>
      </c>
      <c r="G14" s="27">
        <v>1383.202</v>
      </c>
      <c r="I14">
        <v>68.5</v>
      </c>
      <c r="J14" t="s">
        <v>112</v>
      </c>
      <c r="K14">
        <v>1.508</v>
      </c>
      <c r="L14">
        <v>1.6722999999999999</v>
      </c>
      <c r="M14" s="7">
        <v>0.46200000000000002</v>
      </c>
      <c r="O14">
        <v>10.5</v>
      </c>
    </row>
    <row r="15" spans="1:18" x14ac:dyDescent="0.2">
      <c r="A15" t="s">
        <v>209</v>
      </c>
      <c r="B15" s="1">
        <v>40817</v>
      </c>
      <c r="C15" s="2">
        <v>0.6051967592592592</v>
      </c>
      <c r="D15" t="s">
        <v>1</v>
      </c>
      <c r="E15">
        <v>0.47499999999999998</v>
      </c>
      <c r="F15">
        <v>5672.2686999999996</v>
      </c>
      <c r="G15" s="27">
        <v>1394.3409999999999</v>
      </c>
      <c r="I15">
        <v>69</v>
      </c>
      <c r="J15" t="s">
        <v>112</v>
      </c>
      <c r="K15">
        <v>1.5</v>
      </c>
      <c r="L15">
        <v>1.6950000000000001</v>
      </c>
      <c r="M15" s="7">
        <v>0.47499999999999998</v>
      </c>
      <c r="O15">
        <v>13</v>
      </c>
    </row>
    <row r="16" spans="1:18" x14ac:dyDescent="0.2">
      <c r="A16" t="s">
        <v>208</v>
      </c>
      <c r="B16" s="1">
        <v>40817</v>
      </c>
      <c r="C16" s="2">
        <v>0.60803240740740738</v>
      </c>
      <c r="D16" t="s">
        <v>1</v>
      </c>
      <c r="E16">
        <v>0.46600000000000003</v>
      </c>
      <c r="F16">
        <v>5588.384</v>
      </c>
      <c r="G16" s="27">
        <v>1384.5119999999999</v>
      </c>
      <c r="I16">
        <v>78.5</v>
      </c>
      <c r="J16" t="s">
        <v>112</v>
      </c>
      <c r="K16">
        <v>1.5</v>
      </c>
      <c r="L16">
        <v>1.7010000000000001</v>
      </c>
      <c r="M16" s="7">
        <v>0.49</v>
      </c>
      <c r="O16">
        <v>11</v>
      </c>
    </row>
    <row r="17" spans="1:15" x14ac:dyDescent="0.2">
      <c r="A17" t="s">
        <v>207</v>
      </c>
      <c r="B17" s="1">
        <v>40817</v>
      </c>
      <c r="C17" s="2">
        <v>0.61023148148148143</v>
      </c>
      <c r="D17" t="s">
        <v>1</v>
      </c>
      <c r="E17">
        <v>0.46600000000000003</v>
      </c>
      <c r="F17">
        <v>5595.69</v>
      </c>
      <c r="G17" s="27">
        <v>1386.088</v>
      </c>
      <c r="I17">
        <v>67.5</v>
      </c>
      <c r="J17" t="s">
        <v>112</v>
      </c>
      <c r="K17">
        <v>1.5</v>
      </c>
      <c r="L17">
        <v>1.5508</v>
      </c>
      <c r="M17" s="7">
        <v>0.44600000000000001</v>
      </c>
      <c r="O17">
        <v>11.5</v>
      </c>
    </row>
    <row r="18" spans="1:15" x14ac:dyDescent="0.2">
      <c r="A18" t="s">
        <v>206</v>
      </c>
      <c r="B18" s="1">
        <v>40817</v>
      </c>
      <c r="C18" s="2">
        <v>0.61265046296296299</v>
      </c>
      <c r="D18" t="s">
        <v>1</v>
      </c>
      <c r="E18">
        <v>0.46600000000000003</v>
      </c>
      <c r="F18">
        <v>5814.47</v>
      </c>
      <c r="G18" s="27">
        <v>1483.2339999999999</v>
      </c>
      <c r="I18">
        <v>67.5</v>
      </c>
      <c r="J18" t="s">
        <v>112</v>
      </c>
      <c r="K18">
        <v>1.5</v>
      </c>
      <c r="L18">
        <v>3.6970000000000001</v>
      </c>
      <c r="M18" s="7">
        <v>1.052</v>
      </c>
      <c r="O18">
        <v>12.5</v>
      </c>
    </row>
    <row r="19" spans="1:15" x14ac:dyDescent="0.2">
      <c r="A19" t="s">
        <v>205</v>
      </c>
      <c r="B19" s="1">
        <v>40817</v>
      </c>
      <c r="C19" s="2">
        <v>0.61589120370370376</v>
      </c>
      <c r="D19" t="s">
        <v>1</v>
      </c>
      <c r="E19">
        <v>0.45800000000000002</v>
      </c>
      <c r="F19">
        <v>5685.835</v>
      </c>
      <c r="G19" s="27">
        <v>1398.4480000000001</v>
      </c>
      <c r="I19">
        <v>67.5</v>
      </c>
      <c r="J19" t="s">
        <v>112</v>
      </c>
      <c r="K19">
        <v>1.4910000000000001</v>
      </c>
      <c r="L19">
        <v>1.825</v>
      </c>
      <c r="M19" s="7">
        <v>0.53200000000000003</v>
      </c>
      <c r="O19">
        <v>10</v>
      </c>
    </row>
    <row r="20" spans="1:15" x14ac:dyDescent="0.2">
      <c r="A20" t="s">
        <v>204</v>
      </c>
      <c r="B20" s="1">
        <v>40817</v>
      </c>
      <c r="C20" s="2">
        <v>0.61906249999999996</v>
      </c>
      <c r="D20" t="s">
        <v>1</v>
      </c>
      <c r="E20">
        <v>0.46600000000000003</v>
      </c>
      <c r="F20">
        <v>5598.2335000000003</v>
      </c>
      <c r="G20" s="27">
        <v>1377.721</v>
      </c>
      <c r="I20">
        <v>68.5</v>
      </c>
      <c r="J20" t="s">
        <v>112</v>
      </c>
      <c r="K20">
        <v>1.5</v>
      </c>
      <c r="L20">
        <v>1.6910000000000001</v>
      </c>
      <c r="M20" s="7">
        <v>0.495</v>
      </c>
      <c r="O20">
        <v>10</v>
      </c>
    </row>
    <row r="21" spans="1:15" x14ac:dyDescent="0.2">
      <c r="A21" t="s">
        <v>203</v>
      </c>
      <c r="B21" s="1">
        <v>40817</v>
      </c>
      <c r="C21" s="2">
        <v>0.62229166666666669</v>
      </c>
      <c r="D21" t="s">
        <v>1</v>
      </c>
      <c r="E21">
        <v>0.45800000000000002</v>
      </c>
      <c r="F21">
        <v>5593.3317999999999</v>
      </c>
      <c r="G21" s="27">
        <v>1374.595</v>
      </c>
      <c r="I21">
        <v>67.5</v>
      </c>
      <c r="J21" t="s">
        <v>112</v>
      </c>
      <c r="K21">
        <v>1.4910000000000001</v>
      </c>
      <c r="L21">
        <v>1.7969999999999999</v>
      </c>
      <c r="M21" s="7">
        <v>0.50700000000000001</v>
      </c>
      <c r="O21">
        <v>11</v>
      </c>
    </row>
    <row r="22" spans="1:15" x14ac:dyDescent="0.2">
      <c r="A22" t="s">
        <v>202</v>
      </c>
      <c r="B22" s="1">
        <v>40817</v>
      </c>
      <c r="C22" s="2">
        <v>0.62505787037037031</v>
      </c>
      <c r="D22" t="s">
        <v>1</v>
      </c>
      <c r="E22">
        <v>0.45800000000000002</v>
      </c>
      <c r="F22">
        <v>5569.9589999999998</v>
      </c>
      <c r="G22" s="27">
        <v>1371.663</v>
      </c>
      <c r="I22">
        <v>68.5</v>
      </c>
      <c r="J22" t="s">
        <v>112</v>
      </c>
      <c r="K22">
        <v>1.4910000000000001</v>
      </c>
      <c r="L22">
        <v>1.766</v>
      </c>
      <c r="M22" s="7">
        <v>0.502</v>
      </c>
      <c r="O22">
        <v>12.5</v>
      </c>
    </row>
    <row r="23" spans="1:15" x14ac:dyDescent="0.2">
      <c r="A23" t="s">
        <v>201</v>
      </c>
      <c r="B23" s="1">
        <v>40817</v>
      </c>
      <c r="C23" s="2">
        <v>0.62714120370370374</v>
      </c>
      <c r="D23" t="s">
        <v>1</v>
      </c>
      <c r="E23">
        <v>0.45800000000000002</v>
      </c>
      <c r="F23">
        <v>5588.1324999999997</v>
      </c>
      <c r="G23" s="27">
        <v>1376.511</v>
      </c>
      <c r="I23">
        <v>68</v>
      </c>
      <c r="J23" t="s">
        <v>112</v>
      </c>
      <c r="K23">
        <v>1.4910000000000001</v>
      </c>
      <c r="L23">
        <v>1.7442</v>
      </c>
      <c r="M23" s="7">
        <v>0.49199999999999999</v>
      </c>
      <c r="O23">
        <v>10.5</v>
      </c>
    </row>
    <row r="24" spans="1:15" x14ac:dyDescent="0.2">
      <c r="A24" t="s">
        <v>200</v>
      </c>
      <c r="B24" s="1">
        <v>40817</v>
      </c>
      <c r="C24" s="2">
        <v>0.6294791666666667</v>
      </c>
      <c r="D24" t="s">
        <v>1</v>
      </c>
      <c r="E24">
        <v>0.46600000000000003</v>
      </c>
      <c r="F24">
        <v>5579.6435000000001</v>
      </c>
      <c r="G24" s="27">
        <v>1370.58</v>
      </c>
      <c r="I24">
        <v>68.5</v>
      </c>
      <c r="J24" t="s">
        <v>112</v>
      </c>
      <c r="K24">
        <v>1.5</v>
      </c>
      <c r="L24">
        <v>1.7450000000000001</v>
      </c>
      <c r="M24" s="7">
        <v>0.48799999999999999</v>
      </c>
      <c r="O24">
        <v>12</v>
      </c>
    </row>
    <row r="25" spans="1:15" x14ac:dyDescent="0.2">
      <c r="A25" t="s">
        <v>199</v>
      </c>
      <c r="B25" s="1">
        <v>40817</v>
      </c>
      <c r="C25" s="2">
        <v>0.63335648148148149</v>
      </c>
      <c r="D25" t="s">
        <v>1</v>
      </c>
      <c r="E25">
        <v>0.45800000000000002</v>
      </c>
      <c r="F25">
        <v>5601.7150000000001</v>
      </c>
      <c r="G25" s="27">
        <v>1375.1959999999999</v>
      </c>
      <c r="I25">
        <v>68</v>
      </c>
      <c r="J25" t="s">
        <v>112</v>
      </c>
      <c r="K25">
        <v>1.4910000000000001</v>
      </c>
      <c r="L25">
        <v>1.8109999999999999</v>
      </c>
      <c r="M25" s="7">
        <v>0.52100000000000002</v>
      </c>
      <c r="O25">
        <v>12</v>
      </c>
    </row>
    <row r="26" spans="1:15" x14ac:dyDescent="0.2">
      <c r="A26" t="s">
        <v>198</v>
      </c>
      <c r="B26" s="1">
        <v>40817</v>
      </c>
      <c r="C26" s="2">
        <v>0.63646990740740739</v>
      </c>
      <c r="D26" t="s">
        <v>1</v>
      </c>
      <c r="E26">
        <v>0.45800000000000002</v>
      </c>
      <c r="F26">
        <v>5670.32</v>
      </c>
      <c r="G26" s="27">
        <v>1395.383</v>
      </c>
      <c r="I26">
        <v>78</v>
      </c>
      <c r="J26" t="s">
        <v>112</v>
      </c>
      <c r="K26">
        <v>1.4910000000000001</v>
      </c>
      <c r="L26">
        <v>1.9810000000000001</v>
      </c>
      <c r="M26" s="7">
        <v>0.55900000000000005</v>
      </c>
      <c r="O26">
        <v>11</v>
      </c>
    </row>
    <row r="27" spans="1:15" x14ac:dyDescent="0.2">
      <c r="A27" t="s">
        <v>197</v>
      </c>
      <c r="B27" s="1">
        <v>40817</v>
      </c>
      <c r="C27" s="2">
        <v>0.63828703703703704</v>
      </c>
      <c r="D27" t="s">
        <v>1</v>
      </c>
      <c r="E27">
        <v>0.45800000000000002</v>
      </c>
      <c r="F27">
        <v>5594.8175000000001</v>
      </c>
      <c r="G27" s="27">
        <v>1372.992</v>
      </c>
      <c r="I27">
        <v>78</v>
      </c>
      <c r="J27" t="s">
        <v>112</v>
      </c>
      <c r="K27">
        <v>1.4910000000000001</v>
      </c>
      <c r="L27">
        <v>1.827</v>
      </c>
      <c r="M27" s="7">
        <v>0.51700000000000002</v>
      </c>
      <c r="O27">
        <v>11</v>
      </c>
    </row>
    <row r="28" spans="1:15" x14ac:dyDescent="0.2">
      <c r="A28" t="s">
        <v>196</v>
      </c>
      <c r="B28" s="1">
        <v>40817</v>
      </c>
      <c r="C28" s="2">
        <v>0.63984953703703706</v>
      </c>
      <c r="D28" t="s">
        <v>1</v>
      </c>
      <c r="E28">
        <v>0.45800000000000002</v>
      </c>
      <c r="F28">
        <v>5574.1345000000001</v>
      </c>
      <c r="G28" s="27">
        <v>1372.3209999999999</v>
      </c>
      <c r="I28">
        <v>80</v>
      </c>
      <c r="J28" t="s">
        <v>112</v>
      </c>
      <c r="K28">
        <v>1.4910000000000001</v>
      </c>
      <c r="L28">
        <v>1.6879999999999999</v>
      </c>
      <c r="M28" s="7">
        <v>0.48399999999999999</v>
      </c>
      <c r="O28">
        <v>11</v>
      </c>
    </row>
    <row r="29" spans="1:15" x14ac:dyDescent="0.2">
      <c r="A29" t="s">
        <v>195</v>
      </c>
      <c r="B29" s="1">
        <v>40817</v>
      </c>
      <c r="C29" s="2">
        <v>0.642511574074074</v>
      </c>
      <c r="D29" t="s">
        <v>1</v>
      </c>
      <c r="E29">
        <v>0.45800000000000002</v>
      </c>
      <c r="F29">
        <v>5795.991</v>
      </c>
      <c r="G29" s="27">
        <v>1478.9380000000001</v>
      </c>
      <c r="I29">
        <v>68</v>
      </c>
      <c r="J29" t="s">
        <v>112</v>
      </c>
      <c r="K29">
        <v>1.4910000000000001</v>
      </c>
      <c r="L29">
        <v>3.6970000000000001</v>
      </c>
      <c r="M29" s="7">
        <v>1.0409999999999999</v>
      </c>
      <c r="O29">
        <v>12</v>
      </c>
    </row>
    <row r="30" spans="1:15" x14ac:dyDescent="0.2">
      <c r="A30" t="s">
        <v>194</v>
      </c>
      <c r="B30" s="1">
        <v>40817</v>
      </c>
      <c r="C30" s="2">
        <v>0.64449074074074075</v>
      </c>
      <c r="D30" t="s">
        <v>1</v>
      </c>
      <c r="E30">
        <v>0.45800000000000002</v>
      </c>
      <c r="F30">
        <v>5650.4129999999996</v>
      </c>
      <c r="G30" s="27">
        <v>1390.24</v>
      </c>
      <c r="I30">
        <v>68.5</v>
      </c>
      <c r="J30" t="s">
        <v>112</v>
      </c>
      <c r="K30">
        <v>1.4910000000000001</v>
      </c>
      <c r="L30">
        <v>2.0099999999999998</v>
      </c>
      <c r="M30" s="7">
        <v>0.56499999999999995</v>
      </c>
      <c r="O30">
        <v>11.5</v>
      </c>
    </row>
    <row r="31" spans="1:15" x14ac:dyDescent="0.2">
      <c r="A31" t="s">
        <v>193</v>
      </c>
      <c r="B31" s="1">
        <v>40817</v>
      </c>
      <c r="C31" s="2">
        <v>0.64644675925925921</v>
      </c>
      <c r="D31" t="s">
        <v>1</v>
      </c>
      <c r="E31">
        <v>0.45800000000000002</v>
      </c>
      <c r="F31">
        <v>5582.8670000000002</v>
      </c>
      <c r="G31" s="27">
        <v>1372.5329999999999</v>
      </c>
      <c r="I31">
        <v>68.5</v>
      </c>
      <c r="J31" t="s">
        <v>112</v>
      </c>
      <c r="K31">
        <v>1.4910000000000001</v>
      </c>
      <c r="L31">
        <v>1.85</v>
      </c>
      <c r="M31" s="7">
        <v>0.52200000000000002</v>
      </c>
      <c r="O31">
        <v>10</v>
      </c>
    </row>
    <row r="32" spans="1:15" x14ac:dyDescent="0.2">
      <c r="A32" t="s">
        <v>192</v>
      </c>
      <c r="B32" s="1">
        <v>40817</v>
      </c>
      <c r="C32" s="2">
        <v>0.64880787037037035</v>
      </c>
      <c r="D32" t="s">
        <v>1</v>
      </c>
      <c r="E32">
        <v>0.45800000000000002</v>
      </c>
      <c r="F32">
        <v>5564.3024999999998</v>
      </c>
      <c r="G32" s="27">
        <v>1362.037</v>
      </c>
      <c r="I32">
        <v>78</v>
      </c>
      <c r="J32" t="s">
        <v>112</v>
      </c>
      <c r="K32">
        <v>1.4910000000000001</v>
      </c>
      <c r="L32">
        <v>1.8265</v>
      </c>
      <c r="M32" s="7">
        <v>0.51300000000000001</v>
      </c>
      <c r="O32">
        <v>11.5</v>
      </c>
    </row>
    <row r="33" spans="1:15" x14ac:dyDescent="0.2">
      <c r="A33" t="s">
        <v>191</v>
      </c>
      <c r="B33" s="1">
        <v>40817</v>
      </c>
      <c r="C33" s="2">
        <v>0.65067129629629628</v>
      </c>
      <c r="D33" t="s">
        <v>1</v>
      </c>
      <c r="E33">
        <v>0.45800000000000002</v>
      </c>
      <c r="F33">
        <v>5569.2889999999998</v>
      </c>
      <c r="G33" s="27">
        <v>1367.6610000000001</v>
      </c>
      <c r="I33">
        <v>68</v>
      </c>
      <c r="J33" t="s">
        <v>112</v>
      </c>
      <c r="K33">
        <v>1.4910000000000001</v>
      </c>
      <c r="L33">
        <v>1.762</v>
      </c>
      <c r="M33" s="7">
        <v>0.50700000000000001</v>
      </c>
      <c r="O33">
        <v>9</v>
      </c>
    </row>
    <row r="34" spans="1:15" x14ac:dyDescent="0.2">
      <c r="A34" t="s">
        <v>190</v>
      </c>
      <c r="B34" s="1">
        <v>40817</v>
      </c>
      <c r="C34" s="2">
        <v>0.65306712962962965</v>
      </c>
      <c r="D34" t="s">
        <v>1</v>
      </c>
      <c r="E34">
        <v>0.45800000000000002</v>
      </c>
      <c r="F34">
        <v>5571.8683000000001</v>
      </c>
      <c r="G34" s="27">
        <v>1365.5309999999999</v>
      </c>
      <c r="I34">
        <v>68.5</v>
      </c>
      <c r="J34" t="s">
        <v>112</v>
      </c>
      <c r="K34">
        <v>1.4910000000000001</v>
      </c>
      <c r="L34">
        <v>1.9690000000000001</v>
      </c>
      <c r="M34" s="7">
        <v>0.54800000000000004</v>
      </c>
      <c r="O34">
        <v>12</v>
      </c>
    </row>
    <row r="35" spans="1:15" x14ac:dyDescent="0.2">
      <c r="A35" t="s">
        <v>189</v>
      </c>
      <c r="B35" s="1">
        <v>40817</v>
      </c>
      <c r="C35" s="2">
        <v>0.65510416666666671</v>
      </c>
      <c r="D35" t="s">
        <v>1</v>
      </c>
      <c r="E35">
        <v>0.45800000000000002</v>
      </c>
      <c r="F35">
        <v>5562.8018000000002</v>
      </c>
      <c r="G35" s="27">
        <v>1369.095</v>
      </c>
      <c r="I35">
        <v>68</v>
      </c>
      <c r="J35" t="s">
        <v>112</v>
      </c>
      <c r="K35">
        <v>1.4910000000000001</v>
      </c>
      <c r="L35">
        <v>1.9315</v>
      </c>
      <c r="M35" s="7">
        <v>0.54200000000000004</v>
      </c>
      <c r="O35">
        <v>11.5</v>
      </c>
    </row>
    <row r="36" spans="1:15" x14ac:dyDescent="0.2">
      <c r="A36" t="s">
        <v>188</v>
      </c>
      <c r="B36" s="1">
        <v>40817</v>
      </c>
      <c r="C36" s="2">
        <v>0.65812499999999996</v>
      </c>
      <c r="D36" t="s">
        <v>1</v>
      </c>
      <c r="E36">
        <v>0.45800000000000002</v>
      </c>
      <c r="F36">
        <v>5552.2251999999999</v>
      </c>
      <c r="G36" s="27">
        <v>1360.2149999999999</v>
      </c>
      <c r="I36">
        <v>79.5</v>
      </c>
      <c r="J36" t="s">
        <v>112</v>
      </c>
      <c r="K36">
        <v>1.4910000000000001</v>
      </c>
      <c r="L36">
        <v>2.0964999999999998</v>
      </c>
      <c r="M36" s="7">
        <v>0.59299999999999997</v>
      </c>
      <c r="O36">
        <v>11.5</v>
      </c>
    </row>
    <row r="37" spans="1:15" x14ac:dyDescent="0.2">
      <c r="A37" t="s">
        <v>187</v>
      </c>
      <c r="B37" s="1">
        <v>40817</v>
      </c>
      <c r="C37" s="2">
        <v>0.66143518518518518</v>
      </c>
      <c r="D37" t="s">
        <v>1</v>
      </c>
      <c r="E37">
        <v>0.46600000000000003</v>
      </c>
      <c r="F37">
        <v>5643.9552999999996</v>
      </c>
      <c r="G37" s="27">
        <v>1379.4559999999999</v>
      </c>
      <c r="I37">
        <v>68</v>
      </c>
      <c r="J37" t="s">
        <v>112</v>
      </c>
      <c r="K37">
        <v>1.5</v>
      </c>
      <c r="L37">
        <v>2.323</v>
      </c>
      <c r="M37" s="7">
        <v>0.65200000000000002</v>
      </c>
      <c r="O37">
        <v>10.5</v>
      </c>
    </row>
    <row r="38" spans="1:15" x14ac:dyDescent="0.2">
      <c r="A38" t="s">
        <v>186</v>
      </c>
      <c r="B38" s="1">
        <v>40817</v>
      </c>
      <c r="C38" s="2">
        <v>0.66305555555555562</v>
      </c>
      <c r="D38" t="s">
        <v>1</v>
      </c>
      <c r="E38">
        <v>0.45800000000000002</v>
      </c>
      <c r="F38">
        <v>5565.1554999999998</v>
      </c>
      <c r="G38" s="27">
        <v>1366.3389999999999</v>
      </c>
      <c r="I38">
        <v>68.5</v>
      </c>
      <c r="J38" t="s">
        <v>112</v>
      </c>
      <c r="K38">
        <v>1.4910000000000001</v>
      </c>
      <c r="L38">
        <v>1.95</v>
      </c>
      <c r="M38" s="7">
        <v>0.54900000000000004</v>
      </c>
      <c r="O38">
        <v>11</v>
      </c>
    </row>
    <row r="39" spans="1:15" x14ac:dyDescent="0.2">
      <c r="A39" t="s">
        <v>185</v>
      </c>
      <c r="B39" s="1">
        <v>40817</v>
      </c>
      <c r="C39" s="2">
        <v>0.66546296296296303</v>
      </c>
      <c r="D39" t="s">
        <v>1</v>
      </c>
      <c r="E39">
        <v>0.45800000000000002</v>
      </c>
      <c r="F39">
        <v>5550.3707000000004</v>
      </c>
      <c r="G39" s="27">
        <v>1361.2929999999999</v>
      </c>
      <c r="I39">
        <v>77</v>
      </c>
      <c r="J39" t="s">
        <v>112</v>
      </c>
      <c r="K39">
        <v>1.5</v>
      </c>
      <c r="L39">
        <v>1.7945</v>
      </c>
      <c r="M39" s="7">
        <v>0.50700000000000001</v>
      </c>
      <c r="O39">
        <v>10.5</v>
      </c>
    </row>
    <row r="40" spans="1:15" x14ac:dyDescent="0.2">
      <c r="A40" t="s">
        <v>184</v>
      </c>
      <c r="B40" s="1">
        <v>40817</v>
      </c>
      <c r="C40" s="2">
        <v>0.66716435185185186</v>
      </c>
      <c r="D40" t="s">
        <v>1</v>
      </c>
      <c r="E40">
        <v>0.45800000000000002</v>
      </c>
      <c r="F40">
        <v>5769.9412000000002</v>
      </c>
      <c r="G40" s="27">
        <v>1472.8869999999999</v>
      </c>
      <c r="I40">
        <v>69</v>
      </c>
      <c r="J40" t="s">
        <v>112</v>
      </c>
      <c r="K40">
        <v>1.4910000000000001</v>
      </c>
      <c r="L40">
        <v>3.6575000000000002</v>
      </c>
      <c r="M40" s="7">
        <v>1.0369999999999999</v>
      </c>
      <c r="O40">
        <v>11.5</v>
      </c>
    </row>
    <row r="41" spans="1:15" x14ac:dyDescent="0.2">
      <c r="A41" t="s">
        <v>183</v>
      </c>
      <c r="B41" s="1">
        <v>40818</v>
      </c>
      <c r="C41" s="2">
        <v>0.38672453703703707</v>
      </c>
      <c r="D41" t="s">
        <v>1</v>
      </c>
      <c r="E41">
        <v>0.45800000000000002</v>
      </c>
      <c r="F41">
        <v>5852.9750000000004</v>
      </c>
      <c r="G41" s="27">
        <v>1499.588</v>
      </c>
      <c r="I41">
        <v>67.5</v>
      </c>
      <c r="J41" t="s">
        <v>112</v>
      </c>
      <c r="K41">
        <v>1.4910000000000001</v>
      </c>
      <c r="L41">
        <v>3.3895</v>
      </c>
      <c r="M41" s="7">
        <v>0.96499999999999997</v>
      </c>
      <c r="O41">
        <v>11.5</v>
      </c>
    </row>
    <row r="42" spans="1:15" x14ac:dyDescent="0.2">
      <c r="A42" t="s">
        <v>182</v>
      </c>
      <c r="B42" s="1">
        <v>40818</v>
      </c>
      <c r="C42" s="2">
        <v>0.38902777777777775</v>
      </c>
      <c r="D42" t="s">
        <v>1</v>
      </c>
      <c r="E42">
        <v>0.45800000000000002</v>
      </c>
      <c r="F42">
        <v>5856.7550000000001</v>
      </c>
      <c r="G42" s="27">
        <v>1499.86</v>
      </c>
      <c r="I42">
        <v>79</v>
      </c>
      <c r="J42" t="s">
        <v>112</v>
      </c>
      <c r="K42">
        <v>1.4910000000000001</v>
      </c>
      <c r="L42">
        <v>3.43</v>
      </c>
      <c r="M42" s="7">
        <v>0.98099999999999998</v>
      </c>
      <c r="O42">
        <v>12</v>
      </c>
    </row>
    <row r="43" spans="1:15" x14ac:dyDescent="0.2">
      <c r="A43" t="s">
        <v>181</v>
      </c>
      <c r="B43" s="1">
        <v>40818</v>
      </c>
      <c r="C43" s="2">
        <v>0.390625</v>
      </c>
      <c r="D43" t="s">
        <v>1</v>
      </c>
      <c r="E43">
        <v>0.45800000000000002</v>
      </c>
      <c r="F43">
        <v>5872.4870000000001</v>
      </c>
      <c r="G43" s="27">
        <v>1496.047</v>
      </c>
      <c r="I43">
        <v>80</v>
      </c>
      <c r="J43" t="s">
        <v>112</v>
      </c>
      <c r="K43">
        <v>1.4910000000000001</v>
      </c>
      <c r="L43">
        <v>3.4430000000000001</v>
      </c>
      <c r="M43" s="7">
        <v>0.97899999999999998</v>
      </c>
      <c r="O43">
        <v>11.5</v>
      </c>
    </row>
    <row r="44" spans="1:15" x14ac:dyDescent="0.2">
      <c r="A44" t="s">
        <v>180</v>
      </c>
      <c r="B44" s="1">
        <v>40818</v>
      </c>
      <c r="C44" s="2">
        <v>0.39222222222222225</v>
      </c>
      <c r="D44" t="s">
        <v>1</v>
      </c>
      <c r="E44">
        <v>0.45800000000000002</v>
      </c>
      <c r="F44">
        <v>5863.1149999999998</v>
      </c>
      <c r="G44" s="27">
        <v>1496.5540000000001</v>
      </c>
      <c r="I44">
        <v>83</v>
      </c>
      <c r="J44" t="s">
        <v>112</v>
      </c>
      <c r="K44">
        <v>1.4910000000000001</v>
      </c>
      <c r="L44">
        <v>3.5259999999999998</v>
      </c>
      <c r="M44" s="7">
        <v>0.998</v>
      </c>
      <c r="O44">
        <v>12.5</v>
      </c>
    </row>
    <row r="45" spans="1:15" x14ac:dyDescent="0.2">
      <c r="A45" t="s">
        <v>179</v>
      </c>
      <c r="B45" s="1">
        <v>40818</v>
      </c>
      <c r="C45" s="2">
        <v>0.39399305555555553</v>
      </c>
      <c r="D45" t="s">
        <v>1</v>
      </c>
      <c r="E45">
        <v>0.45800000000000002</v>
      </c>
      <c r="F45">
        <v>5856.4817000000003</v>
      </c>
      <c r="G45" s="27">
        <v>1500.0039999999999</v>
      </c>
      <c r="I45">
        <v>69</v>
      </c>
      <c r="J45" t="s">
        <v>112</v>
      </c>
      <c r="K45">
        <v>1.4910000000000001</v>
      </c>
      <c r="L45">
        <v>3.6040000000000001</v>
      </c>
      <c r="M45" s="7">
        <v>1.0169999999999999</v>
      </c>
      <c r="O45">
        <v>11</v>
      </c>
    </row>
    <row r="46" spans="1:15" x14ac:dyDescent="0.2">
      <c r="A46" t="s">
        <v>178</v>
      </c>
      <c r="B46" s="1">
        <v>40818</v>
      </c>
      <c r="C46" s="2">
        <v>0.39576388888888886</v>
      </c>
      <c r="D46" t="s">
        <v>1</v>
      </c>
      <c r="E46">
        <v>0.45800000000000002</v>
      </c>
      <c r="F46">
        <v>5739.6822000000002</v>
      </c>
      <c r="G46" s="27">
        <v>1401.8889999999999</v>
      </c>
      <c r="I46">
        <v>69</v>
      </c>
      <c r="J46" t="s">
        <v>112</v>
      </c>
      <c r="K46">
        <v>1.4910000000000001</v>
      </c>
      <c r="L46">
        <v>2.2275</v>
      </c>
      <c r="M46" s="7">
        <v>0.623</v>
      </c>
      <c r="O46">
        <v>10.5</v>
      </c>
    </row>
    <row r="47" spans="1:15" x14ac:dyDescent="0.2">
      <c r="A47" t="s">
        <v>177</v>
      </c>
      <c r="B47" s="1">
        <v>40818</v>
      </c>
      <c r="C47" s="2">
        <v>0.39828703703703705</v>
      </c>
      <c r="D47" t="s">
        <v>1</v>
      </c>
      <c r="E47">
        <v>0.46600000000000003</v>
      </c>
      <c r="F47">
        <v>5642.0162</v>
      </c>
      <c r="G47" s="27">
        <v>1385.626</v>
      </c>
      <c r="I47">
        <v>78.5</v>
      </c>
      <c r="J47" t="s">
        <v>112</v>
      </c>
      <c r="K47">
        <v>1.4910000000000001</v>
      </c>
      <c r="L47">
        <v>1.9770000000000001</v>
      </c>
      <c r="M47" s="7">
        <v>0.56399999999999995</v>
      </c>
      <c r="O47">
        <v>11.5</v>
      </c>
    </row>
    <row r="48" spans="1:15" x14ac:dyDescent="0.2">
      <c r="A48" t="s">
        <v>176</v>
      </c>
      <c r="B48" s="1">
        <v>40818</v>
      </c>
      <c r="C48" s="2">
        <v>0.40005787037037038</v>
      </c>
      <c r="D48" t="s">
        <v>1</v>
      </c>
      <c r="E48">
        <v>0.46600000000000003</v>
      </c>
      <c r="F48">
        <v>5609.3649999999998</v>
      </c>
      <c r="G48" s="27">
        <v>1376.604</v>
      </c>
      <c r="I48">
        <v>80</v>
      </c>
      <c r="J48" t="s">
        <v>112</v>
      </c>
      <c r="K48">
        <v>1.4910000000000001</v>
      </c>
      <c r="L48">
        <v>1.87</v>
      </c>
      <c r="M48" s="7">
        <v>0.53200000000000003</v>
      </c>
      <c r="O48">
        <v>11</v>
      </c>
    </row>
    <row r="49" spans="1:15" x14ac:dyDescent="0.2">
      <c r="A49" t="s">
        <v>175</v>
      </c>
      <c r="B49" s="1">
        <v>40818</v>
      </c>
      <c r="C49" s="2">
        <v>0.40212962962962967</v>
      </c>
      <c r="D49" t="s">
        <v>1</v>
      </c>
      <c r="E49">
        <v>0.46600000000000003</v>
      </c>
      <c r="F49">
        <v>5623.05</v>
      </c>
      <c r="G49" s="27">
        <v>1387.242</v>
      </c>
      <c r="I49">
        <v>68.5</v>
      </c>
      <c r="J49" t="s">
        <v>112</v>
      </c>
      <c r="K49">
        <v>1.4910000000000001</v>
      </c>
      <c r="L49">
        <v>1.925</v>
      </c>
      <c r="M49" s="7">
        <v>0.54600000000000004</v>
      </c>
      <c r="O49">
        <v>11</v>
      </c>
    </row>
    <row r="50" spans="1:15" x14ac:dyDescent="0.2">
      <c r="A50" t="s">
        <v>174</v>
      </c>
      <c r="B50" s="1">
        <v>40818</v>
      </c>
      <c r="C50" s="2">
        <v>0.40466435185185184</v>
      </c>
      <c r="D50" t="s">
        <v>1</v>
      </c>
      <c r="E50">
        <v>0.46600000000000003</v>
      </c>
      <c r="F50">
        <v>5637.0739999999996</v>
      </c>
      <c r="G50" s="27">
        <v>1391.636</v>
      </c>
      <c r="I50">
        <v>68.5</v>
      </c>
      <c r="J50" t="s">
        <v>112</v>
      </c>
      <c r="K50">
        <v>1.4910000000000001</v>
      </c>
      <c r="L50">
        <v>1.9924999999999999</v>
      </c>
      <c r="M50" s="7">
        <v>0.57399999999999995</v>
      </c>
      <c r="O50">
        <v>10.5</v>
      </c>
    </row>
    <row r="51" spans="1:15" x14ac:dyDescent="0.2">
      <c r="A51" t="s">
        <v>173</v>
      </c>
      <c r="B51" s="1">
        <v>40818</v>
      </c>
      <c r="C51" s="2">
        <v>0.40662037037037035</v>
      </c>
      <c r="D51" t="s">
        <v>1</v>
      </c>
      <c r="E51">
        <v>0.46600000000000003</v>
      </c>
      <c r="F51">
        <v>5646.1593000000003</v>
      </c>
      <c r="G51" s="27">
        <v>1395.1079999999999</v>
      </c>
      <c r="I51">
        <v>68</v>
      </c>
      <c r="J51" t="s">
        <v>112</v>
      </c>
      <c r="K51">
        <v>1.4910000000000001</v>
      </c>
      <c r="L51">
        <v>2.0390000000000001</v>
      </c>
      <c r="M51" s="7">
        <v>0.56599999999999995</v>
      </c>
      <c r="O51">
        <v>15</v>
      </c>
    </row>
    <row r="52" spans="1:15" x14ac:dyDescent="0.2">
      <c r="A52" t="s">
        <v>172</v>
      </c>
      <c r="B52" s="1">
        <v>40818</v>
      </c>
      <c r="C52" s="2">
        <v>0.40846064814814814</v>
      </c>
      <c r="D52" t="s">
        <v>1</v>
      </c>
      <c r="E52">
        <v>0.46600000000000003</v>
      </c>
      <c r="F52">
        <v>5631.4920000000002</v>
      </c>
      <c r="G52" s="27">
        <v>1391.492</v>
      </c>
      <c r="I52">
        <v>68</v>
      </c>
      <c r="J52" t="s">
        <v>112</v>
      </c>
      <c r="K52">
        <v>1.4910000000000001</v>
      </c>
      <c r="L52">
        <v>2.2934999999999999</v>
      </c>
      <c r="M52" s="7">
        <v>0.64600000000000002</v>
      </c>
      <c r="O52">
        <v>11.5</v>
      </c>
    </row>
    <row r="53" spans="1:15" x14ac:dyDescent="0.2">
      <c r="A53" t="s">
        <v>171</v>
      </c>
      <c r="B53" s="1">
        <v>40818</v>
      </c>
      <c r="C53" s="2">
        <v>0.41032407407407406</v>
      </c>
      <c r="D53" t="s">
        <v>1</v>
      </c>
      <c r="E53">
        <v>0.46600000000000003</v>
      </c>
      <c r="F53">
        <v>5650.6090000000004</v>
      </c>
      <c r="G53" s="27">
        <v>1393.64</v>
      </c>
      <c r="I53">
        <v>68</v>
      </c>
      <c r="J53" t="s">
        <v>112</v>
      </c>
      <c r="K53">
        <v>1.4910000000000001</v>
      </c>
      <c r="L53">
        <v>2.2284999999999999</v>
      </c>
      <c r="M53" s="7">
        <v>0.63300000000000001</v>
      </c>
      <c r="O53">
        <v>10.5</v>
      </c>
    </row>
    <row r="54" spans="1:15" x14ac:dyDescent="0.2">
      <c r="A54" t="s">
        <v>170</v>
      </c>
      <c r="B54" s="1">
        <v>40818</v>
      </c>
      <c r="C54" s="2">
        <v>0.41392361111111109</v>
      </c>
      <c r="D54" t="s">
        <v>1</v>
      </c>
      <c r="E54">
        <v>0.46600000000000003</v>
      </c>
      <c r="F54">
        <v>5601.6223</v>
      </c>
      <c r="G54" s="27">
        <v>1387.7190000000001</v>
      </c>
      <c r="I54">
        <v>68.5</v>
      </c>
      <c r="J54" t="s">
        <v>112</v>
      </c>
      <c r="K54">
        <v>1.4910000000000001</v>
      </c>
      <c r="L54">
        <v>2.141</v>
      </c>
      <c r="M54" s="7">
        <v>0.60199999999999998</v>
      </c>
      <c r="O54">
        <v>11</v>
      </c>
    </row>
    <row r="55" spans="1:15" x14ac:dyDescent="0.2">
      <c r="A55" t="s">
        <v>169</v>
      </c>
      <c r="B55" s="1">
        <v>40818</v>
      </c>
      <c r="C55" s="2">
        <v>0.41567129629629629</v>
      </c>
      <c r="D55" t="s">
        <v>1</v>
      </c>
      <c r="E55">
        <v>0.46600000000000003</v>
      </c>
      <c r="F55">
        <v>5623.4380000000001</v>
      </c>
      <c r="G55" s="27">
        <v>1384.6890000000001</v>
      </c>
      <c r="I55">
        <v>68.5</v>
      </c>
      <c r="J55" t="s">
        <v>112</v>
      </c>
      <c r="K55">
        <v>1.4910000000000001</v>
      </c>
      <c r="L55">
        <v>1.9995000000000001</v>
      </c>
      <c r="M55" s="7">
        <v>0.56200000000000006</v>
      </c>
      <c r="O55">
        <v>13.5</v>
      </c>
    </row>
    <row r="56" spans="1:15" x14ac:dyDescent="0.2">
      <c r="A56" t="s">
        <v>168</v>
      </c>
      <c r="B56" s="1">
        <v>40818</v>
      </c>
      <c r="C56" s="2">
        <v>0.41739583333333335</v>
      </c>
      <c r="D56" t="s">
        <v>1</v>
      </c>
      <c r="E56">
        <v>0.45800000000000002</v>
      </c>
      <c r="F56">
        <v>5838.2079999999996</v>
      </c>
      <c r="G56" s="27">
        <v>1495.097</v>
      </c>
      <c r="I56">
        <v>78.5</v>
      </c>
      <c r="J56" t="s">
        <v>112</v>
      </c>
      <c r="K56">
        <v>1.4910000000000001</v>
      </c>
      <c r="L56">
        <v>3.5950000000000002</v>
      </c>
      <c r="M56" s="7">
        <v>1.014</v>
      </c>
      <c r="O56">
        <v>12</v>
      </c>
    </row>
    <row r="57" spans="1:15" x14ac:dyDescent="0.2">
      <c r="A57" t="s">
        <v>167</v>
      </c>
      <c r="B57" s="1">
        <v>40818</v>
      </c>
      <c r="C57" s="2">
        <v>0.41956018518518517</v>
      </c>
      <c r="D57" t="s">
        <v>1</v>
      </c>
      <c r="E57">
        <v>0.46600000000000003</v>
      </c>
      <c r="F57">
        <v>5630.4314999999997</v>
      </c>
      <c r="G57" s="27">
        <v>1393.86</v>
      </c>
      <c r="I57">
        <v>68.5</v>
      </c>
      <c r="J57" t="s">
        <v>112</v>
      </c>
      <c r="K57">
        <v>1.4910000000000001</v>
      </c>
      <c r="L57">
        <v>2.5545</v>
      </c>
      <c r="M57" s="7">
        <v>0.72699999999999998</v>
      </c>
      <c r="O57">
        <v>11.5</v>
      </c>
    </row>
    <row r="58" spans="1:15" x14ac:dyDescent="0.2">
      <c r="A58" t="s">
        <v>166</v>
      </c>
      <c r="B58" s="1">
        <v>40818</v>
      </c>
      <c r="C58" s="2">
        <v>0.4211226851851852</v>
      </c>
      <c r="D58" t="s">
        <v>1</v>
      </c>
      <c r="E58">
        <v>0.46600000000000003</v>
      </c>
      <c r="F58">
        <v>5597.8320000000003</v>
      </c>
      <c r="G58" s="27">
        <v>1376.8969999999999</v>
      </c>
      <c r="I58">
        <v>80.5</v>
      </c>
      <c r="J58" t="s">
        <v>112</v>
      </c>
      <c r="K58">
        <v>1.4910000000000001</v>
      </c>
      <c r="L58">
        <v>2.351</v>
      </c>
      <c r="M58" s="7">
        <v>0.66600000000000004</v>
      </c>
      <c r="O58">
        <v>12</v>
      </c>
    </row>
    <row r="59" spans="1:15" x14ac:dyDescent="0.2">
      <c r="A59" t="s">
        <v>165</v>
      </c>
      <c r="B59" s="1">
        <v>40818</v>
      </c>
      <c r="C59" s="2">
        <v>0.42290509259259257</v>
      </c>
      <c r="D59" t="s">
        <v>1</v>
      </c>
      <c r="E59">
        <v>0.46600000000000003</v>
      </c>
      <c r="F59">
        <v>5635.8644999999997</v>
      </c>
      <c r="G59" s="27">
        <v>1394.059</v>
      </c>
      <c r="I59">
        <v>68.5</v>
      </c>
      <c r="J59" t="s">
        <v>112</v>
      </c>
      <c r="K59">
        <v>1.4910000000000001</v>
      </c>
      <c r="L59">
        <v>2.1488</v>
      </c>
      <c r="M59" s="7">
        <v>0.60099999999999998</v>
      </c>
      <c r="O59">
        <v>11</v>
      </c>
    </row>
    <row r="60" spans="1:15" x14ac:dyDescent="0.2">
      <c r="A60" t="s">
        <v>164</v>
      </c>
      <c r="B60" s="1">
        <v>40818</v>
      </c>
      <c r="C60" s="2">
        <v>0.42460648148148145</v>
      </c>
      <c r="D60" t="s">
        <v>1</v>
      </c>
      <c r="E60">
        <v>0.46600000000000003</v>
      </c>
      <c r="F60">
        <v>5628.5514999999996</v>
      </c>
      <c r="G60" s="27">
        <v>1385.8810000000001</v>
      </c>
      <c r="I60">
        <v>68.5</v>
      </c>
      <c r="J60" t="s">
        <v>112</v>
      </c>
      <c r="K60">
        <v>1.4910000000000001</v>
      </c>
      <c r="L60">
        <v>2.2690000000000001</v>
      </c>
      <c r="M60" s="7">
        <v>0.64200000000000002</v>
      </c>
      <c r="O60">
        <v>11</v>
      </c>
    </row>
    <row r="61" spans="1:15" x14ac:dyDescent="0.2">
      <c r="A61" t="s">
        <v>163</v>
      </c>
      <c r="B61" s="1">
        <v>40818</v>
      </c>
      <c r="C61" s="2">
        <v>0.4263657407407408</v>
      </c>
      <c r="D61" t="s">
        <v>1</v>
      </c>
      <c r="E61">
        <v>0.46600000000000003</v>
      </c>
      <c r="F61">
        <v>5642.6094999999996</v>
      </c>
      <c r="G61" s="27">
        <v>1391.701</v>
      </c>
      <c r="I61">
        <v>79</v>
      </c>
      <c r="J61" t="s">
        <v>112</v>
      </c>
      <c r="K61">
        <v>1.4910000000000001</v>
      </c>
      <c r="L61">
        <v>2.3690000000000002</v>
      </c>
      <c r="M61" s="7">
        <v>0.67400000000000004</v>
      </c>
      <c r="O61">
        <v>11</v>
      </c>
    </row>
    <row r="62" spans="1:15" x14ac:dyDescent="0.2">
      <c r="A62" t="s">
        <v>162</v>
      </c>
      <c r="B62" s="1">
        <v>40818</v>
      </c>
      <c r="C62" s="2">
        <v>0.42832175925925925</v>
      </c>
      <c r="D62" t="s">
        <v>1</v>
      </c>
      <c r="E62">
        <v>0.46600000000000003</v>
      </c>
      <c r="F62">
        <v>5652.8362999999999</v>
      </c>
      <c r="G62" s="27">
        <v>1394.0340000000001</v>
      </c>
      <c r="I62">
        <v>67.5</v>
      </c>
      <c r="J62" t="s">
        <v>112</v>
      </c>
      <c r="K62">
        <v>1.4910000000000001</v>
      </c>
      <c r="L62">
        <v>2.335</v>
      </c>
      <c r="M62" s="7">
        <v>0.66200000000000003</v>
      </c>
      <c r="O62">
        <v>11</v>
      </c>
    </row>
    <row r="63" spans="1:15" x14ac:dyDescent="0.2">
      <c r="A63" t="s">
        <v>161</v>
      </c>
      <c r="B63" s="1">
        <v>40818</v>
      </c>
      <c r="C63" s="2">
        <v>0.4302083333333333</v>
      </c>
      <c r="D63" t="s">
        <v>1</v>
      </c>
      <c r="E63">
        <v>0.46600000000000003</v>
      </c>
      <c r="F63">
        <v>5633.8559999999998</v>
      </c>
      <c r="G63" s="27">
        <v>1390.711</v>
      </c>
      <c r="I63">
        <v>68</v>
      </c>
      <c r="J63" t="s">
        <v>112</v>
      </c>
      <c r="K63">
        <v>1.4910000000000001</v>
      </c>
      <c r="L63">
        <v>2.5405000000000002</v>
      </c>
      <c r="M63" s="7">
        <v>0.73</v>
      </c>
      <c r="O63">
        <v>10.5</v>
      </c>
    </row>
    <row r="64" spans="1:15" x14ac:dyDescent="0.2">
      <c r="A64" t="s">
        <v>160</v>
      </c>
      <c r="B64" s="1">
        <v>40818</v>
      </c>
      <c r="C64" s="2">
        <v>0.43186342592592591</v>
      </c>
      <c r="D64" t="s">
        <v>1</v>
      </c>
      <c r="E64">
        <v>0.46600000000000003</v>
      </c>
      <c r="F64">
        <v>5639.2865000000002</v>
      </c>
      <c r="G64" s="27">
        <v>1387.136</v>
      </c>
      <c r="I64">
        <v>68.5</v>
      </c>
      <c r="J64" t="s">
        <v>112</v>
      </c>
      <c r="K64">
        <v>1.4910000000000001</v>
      </c>
      <c r="L64">
        <v>2.4064999999999999</v>
      </c>
      <c r="M64" s="7">
        <v>0.69099999999999995</v>
      </c>
      <c r="O64">
        <v>10.5</v>
      </c>
    </row>
    <row r="65" spans="1:15" x14ac:dyDescent="0.2">
      <c r="A65" t="s">
        <v>159</v>
      </c>
      <c r="B65" s="1">
        <v>40818</v>
      </c>
      <c r="C65" s="2">
        <v>0.43355324074074075</v>
      </c>
      <c r="D65" t="s">
        <v>1</v>
      </c>
      <c r="E65">
        <v>0.46600000000000003</v>
      </c>
      <c r="F65">
        <v>5630.0492999999997</v>
      </c>
      <c r="G65" s="27">
        <v>1392.8240000000001</v>
      </c>
      <c r="I65">
        <v>69.5</v>
      </c>
      <c r="J65" t="s">
        <v>112</v>
      </c>
      <c r="K65">
        <v>1.4910000000000001</v>
      </c>
      <c r="L65">
        <v>2.5720000000000001</v>
      </c>
      <c r="M65" s="7">
        <v>0.72699999999999998</v>
      </c>
      <c r="O65">
        <v>10.5</v>
      </c>
    </row>
    <row r="66" spans="1:15" x14ac:dyDescent="0.2">
      <c r="A66" t="s">
        <v>158</v>
      </c>
      <c r="B66" s="1">
        <v>40818</v>
      </c>
      <c r="C66" s="2">
        <v>0.43530092592592595</v>
      </c>
      <c r="D66" t="s">
        <v>1</v>
      </c>
      <c r="E66">
        <v>0.46600000000000003</v>
      </c>
      <c r="F66">
        <v>5631.6647000000003</v>
      </c>
      <c r="G66" s="27">
        <v>1387.8589999999999</v>
      </c>
      <c r="I66">
        <v>78.5</v>
      </c>
      <c r="J66" t="s">
        <v>112</v>
      </c>
      <c r="K66">
        <v>1.4910000000000001</v>
      </c>
      <c r="L66">
        <v>2.1715</v>
      </c>
      <c r="M66" s="7">
        <v>0.61399999999999999</v>
      </c>
      <c r="O66">
        <v>10.5</v>
      </c>
    </row>
    <row r="67" spans="1:15" x14ac:dyDescent="0.2">
      <c r="A67" t="s">
        <v>157</v>
      </c>
      <c r="B67" s="1">
        <v>40818</v>
      </c>
      <c r="C67" s="2">
        <v>0.43715277777777778</v>
      </c>
      <c r="D67" t="s">
        <v>1</v>
      </c>
      <c r="E67">
        <v>0.45800000000000002</v>
      </c>
      <c r="F67">
        <v>5818.9915000000001</v>
      </c>
      <c r="G67" s="27">
        <v>1486.5329999999999</v>
      </c>
      <c r="I67">
        <v>69.5</v>
      </c>
      <c r="J67" t="s">
        <v>112</v>
      </c>
      <c r="K67">
        <v>1.4910000000000001</v>
      </c>
      <c r="L67">
        <v>3.5945</v>
      </c>
      <c r="M67" s="7">
        <v>1.004</v>
      </c>
      <c r="O67">
        <v>13.5</v>
      </c>
    </row>
    <row r="68" spans="1:15" x14ac:dyDescent="0.2">
      <c r="A68" t="s">
        <v>156</v>
      </c>
      <c r="B68" s="1">
        <v>40818</v>
      </c>
      <c r="C68" s="2">
        <v>0.4390162037037037</v>
      </c>
      <c r="D68" t="s">
        <v>1</v>
      </c>
      <c r="E68">
        <v>0.46600000000000003</v>
      </c>
      <c r="F68">
        <v>5627.4917999999998</v>
      </c>
      <c r="G68" s="27">
        <v>1392.855</v>
      </c>
      <c r="I68">
        <v>68</v>
      </c>
      <c r="J68" t="s">
        <v>112</v>
      </c>
      <c r="K68">
        <v>1.4910000000000001</v>
      </c>
      <c r="L68">
        <v>2.8650000000000002</v>
      </c>
      <c r="M68" s="7">
        <v>0.81299999999999994</v>
      </c>
      <c r="O68">
        <v>11</v>
      </c>
    </row>
    <row r="69" spans="1:15" x14ac:dyDescent="0.2">
      <c r="A69" t="s">
        <v>155</v>
      </c>
      <c r="B69" s="1">
        <v>40818</v>
      </c>
      <c r="C69" s="2">
        <v>0.44074074074074071</v>
      </c>
      <c r="D69" t="s">
        <v>1</v>
      </c>
      <c r="E69">
        <v>0.46600000000000003</v>
      </c>
      <c r="F69">
        <v>5633.1217999999999</v>
      </c>
      <c r="G69" s="27">
        <v>1390.5239999999999</v>
      </c>
      <c r="I69">
        <v>80</v>
      </c>
      <c r="J69" t="s">
        <v>112</v>
      </c>
      <c r="K69">
        <v>1.4910000000000001</v>
      </c>
      <c r="L69">
        <v>2.7090000000000001</v>
      </c>
      <c r="M69" s="7">
        <v>0.77200000000000002</v>
      </c>
      <c r="O69">
        <v>11</v>
      </c>
    </row>
    <row r="70" spans="1:15" x14ac:dyDescent="0.2">
      <c r="A70" t="s">
        <v>154</v>
      </c>
      <c r="B70" s="1">
        <v>40818</v>
      </c>
      <c r="C70" s="2">
        <v>0.44248842592592591</v>
      </c>
      <c r="D70" t="s">
        <v>1</v>
      </c>
      <c r="E70">
        <v>0.47499999999999998</v>
      </c>
      <c r="F70">
        <v>5622.7120000000004</v>
      </c>
      <c r="G70" s="27">
        <v>1391.1179999999999</v>
      </c>
      <c r="I70">
        <v>69.5</v>
      </c>
      <c r="J70" t="s">
        <v>112</v>
      </c>
      <c r="K70">
        <v>1.5</v>
      </c>
      <c r="L70">
        <v>2.2789999999999999</v>
      </c>
      <c r="M70" s="7">
        <v>0.64200000000000002</v>
      </c>
      <c r="O70">
        <v>10.5</v>
      </c>
    </row>
    <row r="71" spans="1:15" x14ac:dyDescent="0.2">
      <c r="A71" t="s">
        <v>153</v>
      </c>
      <c r="B71" s="1">
        <v>40818</v>
      </c>
      <c r="C71" s="2">
        <v>0.4448611111111111</v>
      </c>
      <c r="D71" t="s">
        <v>1</v>
      </c>
      <c r="E71">
        <v>0.46600000000000003</v>
      </c>
      <c r="F71">
        <v>5630.6868000000004</v>
      </c>
      <c r="G71" s="27">
        <v>1392.7950000000001</v>
      </c>
      <c r="I71">
        <v>69</v>
      </c>
      <c r="J71" t="s">
        <v>112</v>
      </c>
      <c r="K71">
        <v>1.5</v>
      </c>
      <c r="L71">
        <v>2.681</v>
      </c>
      <c r="M71" s="7">
        <v>0.74199999999999999</v>
      </c>
      <c r="O71">
        <v>13</v>
      </c>
    </row>
    <row r="72" spans="1:15" x14ac:dyDescent="0.2">
      <c r="A72" t="s">
        <v>152</v>
      </c>
      <c r="B72" s="1">
        <v>40818</v>
      </c>
      <c r="C72" s="2">
        <v>0.44645833333333335</v>
      </c>
      <c r="D72" t="s">
        <v>1</v>
      </c>
      <c r="E72">
        <v>0.46600000000000003</v>
      </c>
      <c r="F72">
        <v>5620.5159999999996</v>
      </c>
      <c r="G72" s="27">
        <v>1382.2729999999999</v>
      </c>
      <c r="I72">
        <v>79</v>
      </c>
      <c r="J72" t="s">
        <v>112</v>
      </c>
      <c r="K72">
        <v>1.4910000000000001</v>
      </c>
      <c r="L72">
        <v>2.734</v>
      </c>
      <c r="M72" s="7">
        <v>0.77100000000000002</v>
      </c>
      <c r="O72">
        <v>11</v>
      </c>
    </row>
    <row r="73" spans="1:15" x14ac:dyDescent="0.2">
      <c r="A73" t="s">
        <v>151</v>
      </c>
      <c r="B73" s="1">
        <v>40818</v>
      </c>
      <c r="C73" s="2">
        <v>0.44831018518518517</v>
      </c>
      <c r="D73" t="s">
        <v>1</v>
      </c>
      <c r="E73">
        <v>0.46600000000000003</v>
      </c>
      <c r="F73">
        <v>5586.8275000000003</v>
      </c>
      <c r="G73" s="27">
        <v>1382.383</v>
      </c>
      <c r="I73">
        <v>67.5</v>
      </c>
      <c r="J73" t="s">
        <v>112</v>
      </c>
      <c r="K73">
        <v>1.4910000000000001</v>
      </c>
      <c r="L73">
        <v>2.7597</v>
      </c>
      <c r="M73" s="7">
        <v>0.77800000000000002</v>
      </c>
      <c r="O73">
        <v>11</v>
      </c>
    </row>
    <row r="74" spans="1:15" x14ac:dyDescent="0.2">
      <c r="A74" t="s">
        <v>150</v>
      </c>
      <c r="B74" s="1">
        <v>40818</v>
      </c>
      <c r="C74" s="2">
        <v>0.45010416666666669</v>
      </c>
      <c r="D74" t="s">
        <v>1</v>
      </c>
      <c r="E74">
        <v>0.46600000000000003</v>
      </c>
      <c r="F74">
        <v>5614.4567999999999</v>
      </c>
      <c r="G74" s="27">
        <v>1391.492</v>
      </c>
      <c r="I74">
        <v>67.5</v>
      </c>
      <c r="J74" t="s">
        <v>112</v>
      </c>
      <c r="K74">
        <v>1.5</v>
      </c>
      <c r="L74">
        <v>3.15</v>
      </c>
      <c r="M74" s="7">
        <v>0.88500000000000001</v>
      </c>
      <c r="O74">
        <v>11</v>
      </c>
    </row>
    <row r="75" spans="1:15" x14ac:dyDescent="0.2">
      <c r="A75" t="s">
        <v>149</v>
      </c>
      <c r="B75" s="1">
        <v>40818</v>
      </c>
      <c r="C75" s="2">
        <v>0.45186342592592593</v>
      </c>
      <c r="D75" t="s">
        <v>1</v>
      </c>
      <c r="E75">
        <v>0.46600000000000003</v>
      </c>
      <c r="F75">
        <v>5705.6688000000004</v>
      </c>
      <c r="G75" s="27">
        <v>1403.462</v>
      </c>
      <c r="I75">
        <v>68.5</v>
      </c>
      <c r="J75" t="s">
        <v>112</v>
      </c>
      <c r="K75">
        <v>1.4910000000000001</v>
      </c>
      <c r="L75">
        <v>2.8351999999999999</v>
      </c>
      <c r="M75" s="7">
        <v>0.79800000000000004</v>
      </c>
      <c r="O75">
        <v>10.5</v>
      </c>
    </row>
    <row r="76" spans="1:15" x14ac:dyDescent="0.2">
      <c r="A76" t="s">
        <v>148</v>
      </c>
      <c r="B76" s="1">
        <v>40818</v>
      </c>
      <c r="C76" s="2">
        <v>0.45343749999999999</v>
      </c>
      <c r="D76" t="s">
        <v>1</v>
      </c>
      <c r="E76">
        <v>0.46600000000000003</v>
      </c>
      <c r="F76">
        <v>5648.2039999999997</v>
      </c>
      <c r="G76" s="27">
        <v>1389.5139999999999</v>
      </c>
      <c r="I76">
        <v>69</v>
      </c>
      <c r="J76" t="s">
        <v>112</v>
      </c>
      <c r="K76">
        <v>1.4910000000000001</v>
      </c>
      <c r="L76">
        <v>2.8719999999999999</v>
      </c>
      <c r="M76" s="7">
        <v>0.81899999999999995</v>
      </c>
      <c r="O76">
        <v>12</v>
      </c>
    </row>
    <row r="77" spans="1:15" x14ac:dyDescent="0.2">
      <c r="A77" t="s">
        <v>147</v>
      </c>
      <c r="B77" s="1">
        <v>40818</v>
      </c>
      <c r="C77" s="2">
        <v>0.45523148148148151</v>
      </c>
      <c r="D77" t="s">
        <v>1</v>
      </c>
      <c r="E77">
        <v>0.46600000000000003</v>
      </c>
      <c r="F77">
        <v>5613.3519999999999</v>
      </c>
      <c r="G77" s="27">
        <v>1389.44</v>
      </c>
      <c r="I77">
        <v>68</v>
      </c>
      <c r="J77" t="s">
        <v>112</v>
      </c>
      <c r="K77">
        <v>1.4910000000000001</v>
      </c>
      <c r="L77">
        <v>2.6070000000000002</v>
      </c>
      <c r="M77" s="7">
        <v>0.73399999999999999</v>
      </c>
      <c r="O77">
        <v>11</v>
      </c>
    </row>
    <row r="78" spans="1:15" x14ac:dyDescent="0.2">
      <c r="A78" t="s">
        <v>146</v>
      </c>
      <c r="B78" s="1">
        <v>40818</v>
      </c>
      <c r="C78" s="2">
        <v>0.45689814814814816</v>
      </c>
      <c r="D78" t="s">
        <v>1</v>
      </c>
      <c r="E78">
        <v>0.45800000000000002</v>
      </c>
      <c r="F78">
        <v>5823.2065000000002</v>
      </c>
      <c r="G78" s="27">
        <v>1486.221</v>
      </c>
      <c r="I78">
        <v>68.5</v>
      </c>
      <c r="J78" t="s">
        <v>112</v>
      </c>
      <c r="K78">
        <v>1.4910000000000001</v>
      </c>
      <c r="L78">
        <v>3.6404999999999998</v>
      </c>
      <c r="M78" s="7">
        <v>1.0169999999999999</v>
      </c>
      <c r="O78">
        <v>12.5</v>
      </c>
    </row>
    <row r="79" spans="1:15" x14ac:dyDescent="0.2">
      <c r="A79" t="s">
        <v>145</v>
      </c>
      <c r="B79" s="1">
        <v>40818</v>
      </c>
      <c r="C79" s="2">
        <v>0.45894675925925926</v>
      </c>
      <c r="D79" t="s">
        <v>1</v>
      </c>
      <c r="E79">
        <v>0.46600000000000003</v>
      </c>
      <c r="F79">
        <v>5617.6678000000002</v>
      </c>
      <c r="G79" s="27">
        <v>1392.518</v>
      </c>
      <c r="I79">
        <v>67.5</v>
      </c>
      <c r="J79" t="s">
        <v>112</v>
      </c>
      <c r="K79">
        <v>1.5</v>
      </c>
      <c r="L79">
        <v>3.1225000000000001</v>
      </c>
      <c r="M79" s="7">
        <v>0.87</v>
      </c>
      <c r="O79">
        <v>12.5</v>
      </c>
    </row>
    <row r="80" spans="1:15" x14ac:dyDescent="0.2">
      <c r="A80" t="s">
        <v>144</v>
      </c>
      <c r="B80" s="1">
        <v>40818</v>
      </c>
      <c r="C80" s="2">
        <v>0.46084490740740741</v>
      </c>
      <c r="D80" t="s">
        <v>1</v>
      </c>
      <c r="E80">
        <v>0.46600000000000003</v>
      </c>
      <c r="F80">
        <v>5609.3198000000002</v>
      </c>
      <c r="G80" s="27">
        <v>1391.4380000000001</v>
      </c>
      <c r="I80">
        <v>68</v>
      </c>
      <c r="J80" t="s">
        <v>112</v>
      </c>
      <c r="K80">
        <v>1.4910000000000001</v>
      </c>
      <c r="L80">
        <v>2.8849999999999998</v>
      </c>
      <c r="M80" s="7">
        <v>0.8</v>
      </c>
      <c r="O80">
        <v>13.5</v>
      </c>
    </row>
    <row r="81" spans="1:15" x14ac:dyDescent="0.2">
      <c r="A81" t="s">
        <v>143</v>
      </c>
      <c r="B81" s="1">
        <v>40818</v>
      </c>
      <c r="C81" s="2">
        <v>0.46565972222222224</v>
      </c>
      <c r="D81" t="s">
        <v>1</v>
      </c>
      <c r="E81">
        <v>0.46600000000000003</v>
      </c>
      <c r="F81">
        <v>5574.652</v>
      </c>
      <c r="G81" s="27">
        <v>1383.9659999999999</v>
      </c>
      <c r="I81">
        <v>68.5</v>
      </c>
      <c r="J81" t="s">
        <v>112</v>
      </c>
      <c r="K81">
        <v>1.5</v>
      </c>
      <c r="L81">
        <v>2.7829999999999999</v>
      </c>
      <c r="M81" s="7">
        <v>0.78600000000000003</v>
      </c>
      <c r="O81">
        <v>10.5</v>
      </c>
    </row>
    <row r="82" spans="1:15" x14ac:dyDescent="0.2">
      <c r="A82" t="s">
        <v>142</v>
      </c>
      <c r="B82" s="1">
        <v>40818</v>
      </c>
      <c r="C82" s="2">
        <v>0.4679976851851852</v>
      </c>
      <c r="D82" t="s">
        <v>1</v>
      </c>
      <c r="E82">
        <v>0.46600000000000003</v>
      </c>
      <c r="F82">
        <v>5591.2272000000003</v>
      </c>
      <c r="G82" s="27">
        <v>1387.373</v>
      </c>
      <c r="I82">
        <v>68</v>
      </c>
      <c r="J82" t="s">
        <v>112</v>
      </c>
      <c r="K82">
        <v>1.4910000000000001</v>
      </c>
      <c r="L82">
        <v>2.919</v>
      </c>
      <c r="M82" s="7">
        <v>0.81100000000000005</v>
      </c>
      <c r="O82">
        <v>12.5</v>
      </c>
    </row>
    <row r="83" spans="1:15" x14ac:dyDescent="0.2">
      <c r="A83" t="s">
        <v>141</v>
      </c>
      <c r="B83" s="1">
        <v>40818</v>
      </c>
      <c r="C83" s="2">
        <v>0.47039351851851857</v>
      </c>
      <c r="D83" t="s">
        <v>1</v>
      </c>
      <c r="E83">
        <v>0.46600000000000003</v>
      </c>
      <c r="F83">
        <v>5704.3109999999997</v>
      </c>
      <c r="G83" s="27">
        <v>1409.0119999999999</v>
      </c>
      <c r="I83">
        <v>69</v>
      </c>
      <c r="J83" t="s">
        <v>112</v>
      </c>
      <c r="K83">
        <v>1.5</v>
      </c>
      <c r="L83">
        <v>2.972</v>
      </c>
      <c r="M83" s="7">
        <v>0.82099999999999995</v>
      </c>
      <c r="O83">
        <v>14</v>
      </c>
    </row>
    <row r="84" spans="1:15" x14ac:dyDescent="0.2">
      <c r="A84" t="s">
        <v>140</v>
      </c>
      <c r="B84" s="1">
        <v>40818</v>
      </c>
      <c r="C84" s="2">
        <v>0.48094907407407406</v>
      </c>
      <c r="D84" t="s">
        <v>1</v>
      </c>
      <c r="E84">
        <v>0.46600000000000003</v>
      </c>
      <c r="F84">
        <v>5555.7837</v>
      </c>
      <c r="G84" s="27">
        <v>1381.92</v>
      </c>
      <c r="I84">
        <v>68</v>
      </c>
      <c r="J84" t="s">
        <v>112</v>
      </c>
      <c r="K84">
        <v>1.5</v>
      </c>
      <c r="L84">
        <v>3.0735000000000001</v>
      </c>
      <c r="M84" s="7">
        <v>0.86</v>
      </c>
      <c r="O84">
        <v>13.5</v>
      </c>
    </row>
    <row r="85" spans="1:15" x14ac:dyDescent="0.2">
      <c r="A85" t="s">
        <v>139</v>
      </c>
      <c r="B85" s="1">
        <v>40818</v>
      </c>
      <c r="C85" s="2">
        <v>0.48277777777777775</v>
      </c>
      <c r="D85" t="s">
        <v>1</v>
      </c>
      <c r="E85">
        <v>0.46600000000000003</v>
      </c>
      <c r="F85">
        <v>5610.6949999999997</v>
      </c>
      <c r="G85" s="27">
        <v>1391.9590000000001</v>
      </c>
      <c r="I85">
        <v>77.5</v>
      </c>
      <c r="J85" t="s">
        <v>112</v>
      </c>
      <c r="K85">
        <v>1.4910000000000001</v>
      </c>
      <c r="L85">
        <v>3.7719999999999998</v>
      </c>
      <c r="M85" s="7">
        <v>1.046</v>
      </c>
      <c r="O85">
        <v>12</v>
      </c>
    </row>
    <row r="86" spans="1:15" x14ac:dyDescent="0.2">
      <c r="A86" t="s">
        <v>138</v>
      </c>
      <c r="B86" s="1">
        <v>40818</v>
      </c>
      <c r="C86" s="2">
        <v>0.48481481481481481</v>
      </c>
      <c r="D86" t="s">
        <v>1</v>
      </c>
      <c r="E86">
        <v>0.46600000000000003</v>
      </c>
      <c r="F86">
        <v>5708.2855</v>
      </c>
      <c r="G86" s="27">
        <v>1409.1120000000001</v>
      </c>
      <c r="I86">
        <v>69</v>
      </c>
      <c r="J86" t="s">
        <v>112</v>
      </c>
      <c r="K86">
        <v>1.4910000000000001</v>
      </c>
      <c r="L86">
        <v>3.4009999999999998</v>
      </c>
      <c r="M86" s="7">
        <v>0.95099999999999996</v>
      </c>
      <c r="O86">
        <v>12</v>
      </c>
    </row>
    <row r="87" spans="1:15" x14ac:dyDescent="0.2">
      <c r="A87" t="s">
        <v>137</v>
      </c>
      <c r="B87" s="1">
        <v>40818</v>
      </c>
      <c r="C87" s="2">
        <v>0.48638888888888893</v>
      </c>
      <c r="D87" t="s">
        <v>1</v>
      </c>
      <c r="E87">
        <v>0.46600000000000003</v>
      </c>
      <c r="F87">
        <v>5607.4560000000001</v>
      </c>
      <c r="G87" s="27">
        <v>1387.192</v>
      </c>
      <c r="I87">
        <v>79</v>
      </c>
      <c r="J87" t="s">
        <v>112</v>
      </c>
      <c r="K87">
        <v>1.4910000000000001</v>
      </c>
      <c r="L87">
        <v>3.3610000000000002</v>
      </c>
      <c r="M87" s="7">
        <v>0.93600000000000005</v>
      </c>
      <c r="O87">
        <v>11.5</v>
      </c>
    </row>
    <row r="88" spans="1:15" x14ac:dyDescent="0.2">
      <c r="A88" t="s">
        <v>136</v>
      </c>
      <c r="B88" s="1">
        <v>40818</v>
      </c>
      <c r="C88" s="2">
        <v>0.48853009259259261</v>
      </c>
      <c r="D88" t="s">
        <v>1</v>
      </c>
      <c r="E88">
        <v>0.46600000000000003</v>
      </c>
      <c r="F88">
        <v>5608.8311999999996</v>
      </c>
      <c r="G88" s="27">
        <v>1392.98</v>
      </c>
      <c r="I88">
        <v>67.5</v>
      </c>
      <c r="J88" t="s">
        <v>112</v>
      </c>
      <c r="K88">
        <v>1.5</v>
      </c>
      <c r="L88">
        <v>2.871</v>
      </c>
      <c r="M88" s="7">
        <v>0.80800000000000005</v>
      </c>
      <c r="O88">
        <v>13</v>
      </c>
    </row>
    <row r="89" spans="1:15" x14ac:dyDescent="0.2">
      <c r="A89" t="s">
        <v>135</v>
      </c>
      <c r="B89" s="1">
        <v>40818</v>
      </c>
      <c r="C89" s="2">
        <v>0.49060185185185184</v>
      </c>
      <c r="D89" t="s">
        <v>1</v>
      </c>
      <c r="E89">
        <v>0.46600000000000003</v>
      </c>
      <c r="F89">
        <v>5819.3657999999996</v>
      </c>
      <c r="G89" s="27">
        <v>1476.9780000000001</v>
      </c>
      <c r="I89">
        <v>68.5</v>
      </c>
      <c r="J89" t="s">
        <v>112</v>
      </c>
      <c r="K89">
        <v>1.5</v>
      </c>
      <c r="L89">
        <v>3.5634999999999999</v>
      </c>
      <c r="M89" s="7">
        <v>1.006</v>
      </c>
      <c r="O89">
        <v>15.5</v>
      </c>
    </row>
    <row r="90" spans="1:15" x14ac:dyDescent="0.2">
      <c r="A90" t="s">
        <v>134</v>
      </c>
      <c r="B90" s="1">
        <v>40818</v>
      </c>
      <c r="C90" s="2">
        <v>0.4924884259259259</v>
      </c>
      <c r="D90" t="s">
        <v>1</v>
      </c>
      <c r="E90">
        <v>0.46600000000000003</v>
      </c>
      <c r="F90">
        <v>5593.4690000000001</v>
      </c>
      <c r="G90" s="27">
        <v>1390.924</v>
      </c>
      <c r="I90">
        <v>68.5</v>
      </c>
      <c r="J90" t="s">
        <v>112</v>
      </c>
      <c r="K90">
        <v>1.5</v>
      </c>
      <c r="L90">
        <v>4.8075000000000001</v>
      </c>
      <c r="M90" s="7">
        <v>1.331</v>
      </c>
      <c r="O90">
        <v>12.5</v>
      </c>
    </row>
    <row r="91" spans="1:15" x14ac:dyDescent="0.2">
      <c r="A91" t="s">
        <v>133</v>
      </c>
      <c r="B91" s="1">
        <v>40818</v>
      </c>
      <c r="C91" s="2">
        <v>0.49478009259259265</v>
      </c>
      <c r="D91" t="s">
        <v>1</v>
      </c>
      <c r="E91">
        <v>0.46600000000000003</v>
      </c>
      <c r="F91">
        <v>5596.3109999999997</v>
      </c>
      <c r="G91" s="27">
        <v>1389.1220000000001</v>
      </c>
      <c r="I91">
        <v>69</v>
      </c>
      <c r="J91" t="s">
        <v>112</v>
      </c>
      <c r="K91">
        <v>1.5</v>
      </c>
      <c r="L91">
        <v>4.3594999999999997</v>
      </c>
      <c r="M91" s="7">
        <v>1.228</v>
      </c>
      <c r="O91">
        <v>13.5</v>
      </c>
    </row>
    <row r="92" spans="1:15" x14ac:dyDescent="0.2">
      <c r="A92" t="s">
        <v>132</v>
      </c>
      <c r="B92" s="1">
        <v>40818</v>
      </c>
      <c r="C92" s="2">
        <v>0.49634259259259261</v>
      </c>
      <c r="D92" t="s">
        <v>1</v>
      </c>
      <c r="E92">
        <v>0.46600000000000003</v>
      </c>
      <c r="F92">
        <v>5615.2968000000001</v>
      </c>
      <c r="G92" s="27">
        <v>1388.8109999999999</v>
      </c>
      <c r="I92">
        <v>69</v>
      </c>
      <c r="J92" t="s">
        <v>112</v>
      </c>
      <c r="K92">
        <v>1.4910000000000001</v>
      </c>
      <c r="L92">
        <v>4.1405000000000003</v>
      </c>
      <c r="M92" s="7">
        <v>1.1559999999999999</v>
      </c>
      <c r="O92">
        <v>12.5</v>
      </c>
    </row>
    <row r="93" spans="1:15" x14ac:dyDescent="0.2">
      <c r="A93" t="s">
        <v>131</v>
      </c>
      <c r="B93" s="1">
        <v>40818</v>
      </c>
      <c r="C93" s="2">
        <v>0.49805555555555553</v>
      </c>
      <c r="D93" t="s">
        <v>1</v>
      </c>
      <c r="E93">
        <v>0.46600000000000003</v>
      </c>
      <c r="F93">
        <v>5596.6639999999998</v>
      </c>
      <c r="G93" s="27">
        <v>1389.8789999999999</v>
      </c>
      <c r="I93">
        <v>69</v>
      </c>
      <c r="J93" t="s">
        <v>112</v>
      </c>
      <c r="K93">
        <v>1.5</v>
      </c>
      <c r="L93">
        <v>4.7699999999999996</v>
      </c>
      <c r="M93" s="7">
        <v>1.3260000000000001</v>
      </c>
      <c r="O93">
        <v>13</v>
      </c>
    </row>
    <row r="94" spans="1:15" x14ac:dyDescent="0.2">
      <c r="A94" t="s">
        <v>130</v>
      </c>
      <c r="B94" s="1">
        <v>40818</v>
      </c>
      <c r="C94" s="2">
        <v>0.49979166666666663</v>
      </c>
      <c r="D94" t="s">
        <v>1</v>
      </c>
      <c r="E94">
        <v>0.46600000000000003</v>
      </c>
      <c r="F94">
        <v>5594.0252</v>
      </c>
      <c r="G94" s="27">
        <v>1389.18</v>
      </c>
      <c r="I94">
        <v>80</v>
      </c>
      <c r="J94" t="s">
        <v>112</v>
      </c>
      <c r="K94">
        <v>1.5</v>
      </c>
      <c r="L94">
        <v>4.5271999999999997</v>
      </c>
      <c r="M94" s="7">
        <v>1.2609999999999999</v>
      </c>
      <c r="O94">
        <v>11.5</v>
      </c>
    </row>
    <row r="95" spans="1:15" x14ac:dyDescent="0.2">
      <c r="A95" t="s">
        <v>129</v>
      </c>
      <c r="B95" s="1">
        <v>40818</v>
      </c>
      <c r="C95" s="2">
        <v>0.50142361111111111</v>
      </c>
      <c r="D95" t="s">
        <v>1</v>
      </c>
      <c r="E95">
        <v>0.46600000000000003</v>
      </c>
      <c r="F95">
        <v>5621.5077000000001</v>
      </c>
      <c r="G95" s="27">
        <v>1392.354</v>
      </c>
      <c r="I95">
        <v>78</v>
      </c>
      <c r="J95" t="s">
        <v>112</v>
      </c>
      <c r="K95">
        <v>1.4910000000000001</v>
      </c>
      <c r="L95">
        <v>4.8559999999999999</v>
      </c>
      <c r="M95" s="7">
        <v>1.361</v>
      </c>
      <c r="O95">
        <v>13.5</v>
      </c>
    </row>
    <row r="96" spans="1:15" x14ac:dyDescent="0.2">
      <c r="A96" t="s">
        <v>128</v>
      </c>
      <c r="B96" s="1">
        <v>40818</v>
      </c>
      <c r="C96" s="2">
        <v>0.50402777777777774</v>
      </c>
      <c r="D96" t="s">
        <v>1</v>
      </c>
      <c r="E96">
        <v>0.46600000000000003</v>
      </c>
      <c r="F96">
        <v>5589.0907999999999</v>
      </c>
      <c r="G96" s="27">
        <v>1389.126</v>
      </c>
      <c r="I96">
        <v>68.5</v>
      </c>
      <c r="J96" t="s">
        <v>112</v>
      </c>
      <c r="K96">
        <v>1.4910000000000001</v>
      </c>
      <c r="L96">
        <v>6.1345000000000001</v>
      </c>
      <c r="M96" s="7">
        <v>1.708</v>
      </c>
      <c r="O96">
        <v>13.5</v>
      </c>
    </row>
    <row r="97" spans="1:15" x14ac:dyDescent="0.2">
      <c r="A97" t="s">
        <v>127</v>
      </c>
      <c r="B97" s="1">
        <v>40818</v>
      </c>
      <c r="C97" s="2">
        <v>0.50615740740740744</v>
      </c>
      <c r="D97" t="s">
        <v>1</v>
      </c>
      <c r="E97">
        <v>0.46600000000000003</v>
      </c>
      <c r="F97">
        <v>5715.5006999999996</v>
      </c>
      <c r="G97" s="27">
        <v>1412.675</v>
      </c>
      <c r="I97">
        <v>68</v>
      </c>
      <c r="J97" t="s">
        <v>112</v>
      </c>
      <c r="K97">
        <v>1.5</v>
      </c>
      <c r="L97">
        <v>3.371</v>
      </c>
      <c r="M97" s="7">
        <v>0.94599999999999995</v>
      </c>
      <c r="O97">
        <v>13</v>
      </c>
    </row>
    <row r="98" spans="1:15" x14ac:dyDescent="0.2">
      <c r="A98" t="s">
        <v>126</v>
      </c>
      <c r="B98" s="1">
        <v>40818</v>
      </c>
      <c r="C98" s="2">
        <v>0.50800925925925922</v>
      </c>
      <c r="D98" t="s">
        <v>1</v>
      </c>
      <c r="E98">
        <v>0.46600000000000003</v>
      </c>
      <c r="F98">
        <v>5622.7849999999999</v>
      </c>
      <c r="G98" s="27">
        <v>1394.143</v>
      </c>
      <c r="I98">
        <v>68.5</v>
      </c>
      <c r="J98" t="s">
        <v>112</v>
      </c>
      <c r="K98">
        <v>1.5</v>
      </c>
      <c r="L98">
        <v>5.4720000000000004</v>
      </c>
      <c r="M98" s="7">
        <v>1.5189999999999999</v>
      </c>
      <c r="O98">
        <v>13.5</v>
      </c>
    </row>
    <row r="99" spans="1:15" x14ac:dyDescent="0.2">
      <c r="A99" t="s">
        <v>125</v>
      </c>
      <c r="B99" s="1">
        <v>40818</v>
      </c>
      <c r="C99" s="2">
        <v>0.50988425925925929</v>
      </c>
      <c r="D99" t="s">
        <v>1</v>
      </c>
      <c r="E99">
        <v>0.46600000000000003</v>
      </c>
      <c r="F99">
        <v>5620.0087000000003</v>
      </c>
      <c r="G99" s="27">
        <v>1394.519</v>
      </c>
      <c r="I99">
        <v>67.5</v>
      </c>
      <c r="J99" t="s">
        <v>112</v>
      </c>
      <c r="K99">
        <v>1.5</v>
      </c>
      <c r="L99">
        <v>3.9834999999999998</v>
      </c>
      <c r="M99" s="7">
        <v>1.1140000000000001</v>
      </c>
      <c r="O99">
        <v>13.5</v>
      </c>
    </row>
    <row r="100" spans="1:15" x14ac:dyDescent="0.2">
      <c r="A100" t="s">
        <v>124</v>
      </c>
      <c r="B100" s="1">
        <v>40818</v>
      </c>
      <c r="C100" s="2">
        <v>0.51232638888888882</v>
      </c>
      <c r="D100" t="s">
        <v>1</v>
      </c>
      <c r="E100">
        <v>0.46600000000000003</v>
      </c>
      <c r="F100">
        <v>5566.085</v>
      </c>
      <c r="G100" s="27">
        <v>1385.87</v>
      </c>
      <c r="I100">
        <v>68</v>
      </c>
      <c r="J100" t="s">
        <v>112</v>
      </c>
      <c r="K100">
        <v>1.4830000000000001</v>
      </c>
      <c r="L100">
        <v>31.87</v>
      </c>
      <c r="M100" s="7">
        <v>8.6890000000000001</v>
      </c>
      <c r="O100">
        <v>16</v>
      </c>
    </row>
    <row r="101" spans="1:15" x14ac:dyDescent="0.2">
      <c r="A101" t="s">
        <v>123</v>
      </c>
      <c r="B101" s="1">
        <v>40818</v>
      </c>
      <c r="C101" s="2">
        <v>0.51392361111111107</v>
      </c>
      <c r="D101" t="s">
        <v>1</v>
      </c>
      <c r="E101">
        <v>0.46600000000000003</v>
      </c>
      <c r="F101">
        <v>5661.3468000000003</v>
      </c>
      <c r="G101" s="27">
        <v>1401.44</v>
      </c>
      <c r="I101">
        <v>69</v>
      </c>
      <c r="J101" t="s">
        <v>112</v>
      </c>
      <c r="K101">
        <v>1.4830000000000001</v>
      </c>
      <c r="L101">
        <v>35.302</v>
      </c>
      <c r="M101" s="7">
        <v>9.6679999999999993</v>
      </c>
      <c r="O101">
        <v>17.5</v>
      </c>
    </row>
    <row r="102" spans="1:15" x14ac:dyDescent="0.2">
      <c r="A102" t="s">
        <v>122</v>
      </c>
      <c r="B102" s="1">
        <v>40818</v>
      </c>
      <c r="C102" s="2">
        <v>0.51618055555555553</v>
      </c>
      <c r="D102" t="s">
        <v>1</v>
      </c>
      <c r="E102">
        <v>0.46600000000000003</v>
      </c>
      <c r="F102">
        <v>5575.5784999999996</v>
      </c>
      <c r="G102" s="27">
        <v>1387.076</v>
      </c>
      <c r="I102">
        <v>68</v>
      </c>
      <c r="J102" t="s">
        <v>112</v>
      </c>
      <c r="K102">
        <v>1.4910000000000001</v>
      </c>
      <c r="L102">
        <v>29.672000000000001</v>
      </c>
      <c r="M102" s="7">
        <v>8.09</v>
      </c>
      <c r="O102">
        <v>18</v>
      </c>
    </row>
    <row r="103" spans="1:15" x14ac:dyDescent="0.2">
      <c r="A103" t="s">
        <v>121</v>
      </c>
      <c r="B103" s="1">
        <v>40818</v>
      </c>
      <c r="C103" s="2">
        <v>0.51774305555555555</v>
      </c>
      <c r="D103" t="s">
        <v>1</v>
      </c>
      <c r="E103">
        <v>0.46600000000000003</v>
      </c>
      <c r="F103">
        <v>5618.9587000000001</v>
      </c>
      <c r="G103" s="27">
        <v>1392.598</v>
      </c>
      <c r="I103">
        <v>79</v>
      </c>
      <c r="J103" t="s">
        <v>112</v>
      </c>
      <c r="K103">
        <v>1.4830000000000001</v>
      </c>
      <c r="L103">
        <v>30.817</v>
      </c>
      <c r="M103" s="7">
        <v>8.3740000000000006</v>
      </c>
      <c r="O103">
        <v>17</v>
      </c>
    </row>
    <row r="104" spans="1:15" x14ac:dyDescent="0.2">
      <c r="A104" t="s">
        <v>120</v>
      </c>
      <c r="B104" s="1">
        <v>40818</v>
      </c>
      <c r="C104" s="2">
        <v>0.51930555555555558</v>
      </c>
      <c r="D104" t="s">
        <v>1</v>
      </c>
      <c r="E104">
        <v>0.46600000000000003</v>
      </c>
      <c r="F104">
        <v>5580.8633</v>
      </c>
      <c r="G104" s="27">
        <v>1383.1110000000001</v>
      </c>
      <c r="I104">
        <v>68.5</v>
      </c>
      <c r="J104" t="s">
        <v>112</v>
      </c>
      <c r="K104">
        <v>1.4830000000000001</v>
      </c>
      <c r="L104">
        <v>27.081</v>
      </c>
      <c r="M104" s="7">
        <v>7.4459999999999997</v>
      </c>
      <c r="O104">
        <v>15.5</v>
      </c>
    </row>
    <row r="105" spans="1:15" x14ac:dyDescent="0.2">
      <c r="A105" t="s">
        <v>119</v>
      </c>
      <c r="B105" s="1">
        <v>40818</v>
      </c>
      <c r="C105" s="2">
        <v>0.52103009259259259</v>
      </c>
      <c r="D105" t="s">
        <v>1</v>
      </c>
      <c r="E105">
        <v>0.46600000000000003</v>
      </c>
      <c r="F105">
        <v>5579.9072999999999</v>
      </c>
      <c r="G105" s="27">
        <v>1387.462</v>
      </c>
      <c r="I105">
        <v>79</v>
      </c>
      <c r="J105" t="s">
        <v>112</v>
      </c>
      <c r="K105">
        <v>1.4910000000000001</v>
      </c>
      <c r="L105">
        <v>29.003</v>
      </c>
      <c r="M105" s="7">
        <v>7.9459999999999997</v>
      </c>
      <c r="O105">
        <v>15.5</v>
      </c>
    </row>
    <row r="106" spans="1:15" x14ac:dyDescent="0.2">
      <c r="A106" t="s">
        <v>118</v>
      </c>
      <c r="B106" s="1">
        <v>40818</v>
      </c>
      <c r="C106" s="2">
        <v>0.52348379629629627</v>
      </c>
      <c r="D106" t="s">
        <v>1</v>
      </c>
      <c r="E106">
        <v>0.46600000000000003</v>
      </c>
      <c r="F106">
        <v>5537.7628000000004</v>
      </c>
      <c r="G106" s="27">
        <v>1379.576</v>
      </c>
      <c r="I106">
        <v>68.5</v>
      </c>
      <c r="J106" t="s">
        <v>112</v>
      </c>
      <c r="K106">
        <v>1.4830000000000001</v>
      </c>
      <c r="L106">
        <v>38.529000000000003</v>
      </c>
      <c r="M106" s="7">
        <v>10.507999999999999</v>
      </c>
      <c r="O106">
        <v>17</v>
      </c>
    </row>
    <row r="107" spans="1:15" x14ac:dyDescent="0.2">
      <c r="A107" t="s">
        <v>117</v>
      </c>
      <c r="B107" s="1">
        <v>40818</v>
      </c>
      <c r="C107" s="2">
        <v>0.52810185185185188</v>
      </c>
      <c r="D107" t="s">
        <v>1</v>
      </c>
      <c r="E107">
        <v>0.46600000000000003</v>
      </c>
      <c r="F107">
        <v>5612.4121999999998</v>
      </c>
      <c r="G107" s="27">
        <v>1393.537</v>
      </c>
      <c r="I107">
        <v>68</v>
      </c>
      <c r="J107" t="s">
        <v>112</v>
      </c>
      <c r="K107">
        <v>1.5</v>
      </c>
      <c r="L107">
        <v>6.4569999999999999</v>
      </c>
      <c r="M107" s="7">
        <v>1.8</v>
      </c>
      <c r="O107">
        <v>14</v>
      </c>
    </row>
    <row r="108" spans="1:15" x14ac:dyDescent="0.2">
      <c r="A108" t="s">
        <v>116</v>
      </c>
      <c r="B108" s="1">
        <v>40818</v>
      </c>
      <c r="C108" s="2">
        <v>0.5296643518518519</v>
      </c>
      <c r="D108" t="s">
        <v>1</v>
      </c>
      <c r="E108">
        <v>0.46600000000000003</v>
      </c>
      <c r="F108">
        <v>5568.1295</v>
      </c>
      <c r="G108" s="27">
        <v>1383.86</v>
      </c>
      <c r="I108">
        <v>68.5</v>
      </c>
      <c r="J108" t="s">
        <v>112</v>
      </c>
      <c r="K108">
        <v>1.4910000000000001</v>
      </c>
      <c r="L108">
        <v>27.696000000000002</v>
      </c>
      <c r="M108" s="7">
        <v>7.6070000000000002</v>
      </c>
      <c r="O108">
        <v>17</v>
      </c>
    </row>
    <row r="109" spans="1:15" x14ac:dyDescent="0.2">
      <c r="A109" t="s">
        <v>115</v>
      </c>
      <c r="B109" s="1">
        <v>40818</v>
      </c>
      <c r="C109" s="2">
        <v>0.53149305555555559</v>
      </c>
      <c r="D109" t="s">
        <v>1</v>
      </c>
      <c r="E109">
        <v>0.46600000000000003</v>
      </c>
      <c r="F109">
        <v>5618.9830000000002</v>
      </c>
      <c r="G109" s="27">
        <v>1394.5909999999999</v>
      </c>
      <c r="I109">
        <v>67.5</v>
      </c>
      <c r="J109" t="s">
        <v>112</v>
      </c>
      <c r="K109">
        <v>1.4910000000000001</v>
      </c>
      <c r="L109">
        <v>9.8710000000000004</v>
      </c>
      <c r="M109" s="7">
        <v>2.7549999999999999</v>
      </c>
      <c r="O109">
        <v>14</v>
      </c>
    </row>
    <row r="110" spans="1:15" x14ac:dyDescent="0.2">
      <c r="A110" t="s">
        <v>114</v>
      </c>
      <c r="B110" s="1">
        <v>40818</v>
      </c>
      <c r="C110" s="2">
        <v>0.5330555555555555</v>
      </c>
      <c r="D110" t="s">
        <v>1</v>
      </c>
      <c r="E110">
        <v>0.46600000000000003</v>
      </c>
      <c r="F110">
        <v>5562.4324999999999</v>
      </c>
      <c r="G110" s="27">
        <v>1381.4870000000001</v>
      </c>
      <c r="I110">
        <v>69.5</v>
      </c>
      <c r="J110" t="s">
        <v>112</v>
      </c>
      <c r="K110">
        <v>1.4830000000000001</v>
      </c>
      <c r="L110">
        <v>42.295999999999999</v>
      </c>
      <c r="M110" s="7">
        <v>11.529</v>
      </c>
      <c r="O110">
        <v>16</v>
      </c>
    </row>
    <row r="111" spans="1:15" x14ac:dyDescent="0.2">
      <c r="A111" t="s">
        <v>113</v>
      </c>
      <c r="B111" s="1">
        <v>40818</v>
      </c>
      <c r="C111" s="2">
        <v>0.53938657407407409</v>
      </c>
      <c r="D111" t="s">
        <v>1</v>
      </c>
      <c r="E111">
        <v>0.46600000000000003</v>
      </c>
      <c r="F111">
        <v>5815.1379999999999</v>
      </c>
      <c r="G111" s="27">
        <v>1472.674</v>
      </c>
      <c r="I111">
        <v>68</v>
      </c>
      <c r="J111" t="s">
        <v>112</v>
      </c>
      <c r="K111">
        <v>1.5</v>
      </c>
      <c r="L111">
        <v>3.5670000000000002</v>
      </c>
      <c r="M111" s="7">
        <v>1.0009999999999999</v>
      </c>
      <c r="O111">
        <v>12.5</v>
      </c>
    </row>
  </sheetData>
  <mergeCells count="2">
    <mergeCell ref="Q3:R7"/>
    <mergeCell ref="Q9:R12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workbookViewId="0">
      <selection activeCell="Q3" sqref="Q3:R7"/>
    </sheetView>
  </sheetViews>
  <sheetFormatPr baseColWidth="10" defaultRowHeight="16" x14ac:dyDescent="0.2"/>
  <cols>
    <col min="13" max="13" width="10.83203125" style="7"/>
  </cols>
  <sheetData>
    <row r="1" spans="1:18" x14ac:dyDescent="0.2">
      <c r="A1" t="s">
        <v>333</v>
      </c>
      <c r="B1" s="1">
        <v>40817</v>
      </c>
      <c r="C1" s="2">
        <v>0.57450231481481484</v>
      </c>
      <c r="D1" t="s">
        <v>1</v>
      </c>
      <c r="E1">
        <v>0</v>
      </c>
      <c r="F1">
        <v>0</v>
      </c>
      <c r="G1">
        <v>0</v>
      </c>
      <c r="I1">
        <v>0</v>
      </c>
      <c r="J1" t="s">
        <v>223</v>
      </c>
      <c r="K1">
        <v>0</v>
      </c>
      <c r="L1">
        <v>0</v>
      </c>
      <c r="M1" s="7">
        <v>0</v>
      </c>
      <c r="O1">
        <v>0</v>
      </c>
    </row>
    <row r="2" spans="1:18" x14ac:dyDescent="0.2">
      <c r="A2" t="s">
        <v>332</v>
      </c>
      <c r="B2" s="1">
        <v>40817</v>
      </c>
      <c r="C2" s="2">
        <v>0.57606481481481475</v>
      </c>
      <c r="D2" t="s">
        <v>1</v>
      </c>
      <c r="E2">
        <v>0.49099999999999999</v>
      </c>
      <c r="F2">
        <v>4.0845000000000002</v>
      </c>
      <c r="G2">
        <v>1.0229999999999999</v>
      </c>
      <c r="I2">
        <v>9.5</v>
      </c>
      <c r="J2" t="s">
        <v>223</v>
      </c>
      <c r="K2">
        <v>0.75</v>
      </c>
      <c r="L2">
        <v>20.599499999999999</v>
      </c>
      <c r="M2" s="7">
        <v>6.9989999999999997</v>
      </c>
      <c r="O2">
        <v>10.5</v>
      </c>
    </row>
    <row r="3" spans="1:18" x14ac:dyDescent="0.2">
      <c r="A3" t="s">
        <v>331</v>
      </c>
      <c r="B3" s="1">
        <v>40817</v>
      </c>
      <c r="C3" s="2">
        <v>0.57763888888888892</v>
      </c>
      <c r="D3" t="s">
        <v>1</v>
      </c>
      <c r="E3">
        <v>0.5</v>
      </c>
      <c r="F3">
        <v>4.2300000000000004</v>
      </c>
      <c r="G3">
        <v>1.0740000000000001</v>
      </c>
      <c r="I3">
        <v>11</v>
      </c>
      <c r="J3" t="s">
        <v>223</v>
      </c>
      <c r="K3">
        <v>0.75800000000000001</v>
      </c>
      <c r="L3">
        <v>20.657499999999999</v>
      </c>
      <c r="M3" s="7">
        <v>6.9930000000000003</v>
      </c>
      <c r="O3">
        <v>12.5</v>
      </c>
      <c r="Q3" s="30" t="s">
        <v>372</v>
      </c>
      <c r="R3" s="30"/>
    </row>
    <row r="4" spans="1:18" x14ac:dyDescent="0.2">
      <c r="A4" t="s">
        <v>330</v>
      </c>
      <c r="B4" s="1">
        <v>40817</v>
      </c>
      <c r="C4" s="2">
        <v>0.58024305555555555</v>
      </c>
      <c r="D4" t="s">
        <v>1</v>
      </c>
      <c r="E4">
        <v>0.5</v>
      </c>
      <c r="F4">
        <v>4.2519999999999998</v>
      </c>
      <c r="G4">
        <v>1.0740000000000001</v>
      </c>
      <c r="I4">
        <v>10</v>
      </c>
      <c r="J4" t="s">
        <v>223</v>
      </c>
      <c r="K4">
        <v>0.75</v>
      </c>
      <c r="L4">
        <v>20.781500000000001</v>
      </c>
      <c r="M4" s="7">
        <v>7.0650000000000004</v>
      </c>
      <c r="O4">
        <v>11.5</v>
      </c>
      <c r="Q4" s="30"/>
      <c r="R4" s="30"/>
    </row>
    <row r="5" spans="1:18" x14ac:dyDescent="0.2">
      <c r="A5" t="s">
        <v>329</v>
      </c>
      <c r="B5" s="1">
        <v>40817</v>
      </c>
      <c r="C5" s="2">
        <v>0.5838888888888889</v>
      </c>
      <c r="D5" t="s">
        <v>1</v>
      </c>
      <c r="E5">
        <v>0.5</v>
      </c>
      <c r="F5">
        <v>5.9610000000000003</v>
      </c>
      <c r="G5">
        <v>1.2310000000000001</v>
      </c>
      <c r="I5">
        <v>14</v>
      </c>
      <c r="J5" t="s">
        <v>223</v>
      </c>
      <c r="K5">
        <v>0.75</v>
      </c>
      <c r="L5">
        <v>20.652000000000001</v>
      </c>
      <c r="M5" s="7">
        <v>7.048</v>
      </c>
      <c r="O5">
        <v>11.5</v>
      </c>
      <c r="Q5" s="30"/>
      <c r="R5" s="30"/>
    </row>
    <row r="6" spans="1:18" x14ac:dyDescent="0.2">
      <c r="A6" t="s">
        <v>328</v>
      </c>
      <c r="B6" s="1">
        <v>40817</v>
      </c>
      <c r="C6" s="2">
        <v>0.58648148148148149</v>
      </c>
      <c r="D6" t="s">
        <v>1</v>
      </c>
      <c r="E6">
        <v>0.5</v>
      </c>
      <c r="F6">
        <v>4.2270000000000003</v>
      </c>
      <c r="G6">
        <v>1.0820000000000001</v>
      </c>
      <c r="I6">
        <v>11</v>
      </c>
      <c r="J6" t="s">
        <v>223</v>
      </c>
      <c r="K6">
        <v>0.75</v>
      </c>
      <c r="L6">
        <v>20.727</v>
      </c>
      <c r="M6" s="7">
        <v>7.0570000000000004</v>
      </c>
      <c r="O6">
        <v>11</v>
      </c>
      <c r="Q6" s="30"/>
      <c r="R6" s="30"/>
    </row>
    <row r="7" spans="1:18" x14ac:dyDescent="0.2">
      <c r="A7" t="s">
        <v>327</v>
      </c>
      <c r="B7" s="1">
        <v>40817</v>
      </c>
      <c r="C7" s="2">
        <v>0.59006944444444442</v>
      </c>
      <c r="D7" t="s">
        <v>1</v>
      </c>
      <c r="E7">
        <v>0.50800000000000001</v>
      </c>
      <c r="F7">
        <v>3.9119999999999999</v>
      </c>
      <c r="G7">
        <v>1.034</v>
      </c>
      <c r="I7">
        <v>9</v>
      </c>
      <c r="J7" t="s">
        <v>223</v>
      </c>
      <c r="K7">
        <v>0.75</v>
      </c>
      <c r="L7">
        <v>6.8029999999999999</v>
      </c>
      <c r="M7" s="7">
        <v>2.2599999999999998</v>
      </c>
      <c r="O7">
        <v>11</v>
      </c>
      <c r="Q7" s="30"/>
      <c r="R7" s="30"/>
    </row>
    <row r="8" spans="1:18" x14ac:dyDescent="0.2">
      <c r="A8" t="s">
        <v>326</v>
      </c>
      <c r="B8" s="1">
        <v>40817</v>
      </c>
      <c r="C8" s="2">
        <v>0.59228009259259262</v>
      </c>
      <c r="D8" t="s">
        <v>1</v>
      </c>
      <c r="E8">
        <v>0.50800000000000001</v>
      </c>
      <c r="F8">
        <v>5.2355</v>
      </c>
      <c r="G8">
        <v>1.1679999999999999</v>
      </c>
      <c r="I8">
        <v>12.5</v>
      </c>
      <c r="J8" t="s">
        <v>223</v>
      </c>
      <c r="K8">
        <v>0.75800000000000001</v>
      </c>
      <c r="L8">
        <v>5.2915000000000001</v>
      </c>
      <c r="M8" s="7">
        <v>1.7589999999999999</v>
      </c>
      <c r="O8">
        <v>10.5</v>
      </c>
    </row>
    <row r="9" spans="1:18" x14ac:dyDescent="0.2">
      <c r="A9" t="s">
        <v>325</v>
      </c>
      <c r="B9" s="1">
        <v>40817</v>
      </c>
      <c r="C9" s="2">
        <v>0.59387731481481476</v>
      </c>
      <c r="D9" t="s">
        <v>1</v>
      </c>
      <c r="E9">
        <v>0.52500000000000002</v>
      </c>
      <c r="F9">
        <v>3.6855000000000002</v>
      </c>
      <c r="G9">
        <v>0.97699999999999998</v>
      </c>
      <c r="I9">
        <v>8.5</v>
      </c>
      <c r="J9" t="s">
        <v>223</v>
      </c>
      <c r="K9">
        <v>0.77500000000000002</v>
      </c>
      <c r="L9">
        <v>6.2039999999999997</v>
      </c>
      <c r="M9" s="7">
        <v>2.109</v>
      </c>
      <c r="O9">
        <v>10</v>
      </c>
    </row>
    <row r="10" spans="1:18" x14ac:dyDescent="0.2">
      <c r="A10" t="s">
        <v>324</v>
      </c>
      <c r="B10" s="1">
        <v>40817</v>
      </c>
      <c r="C10" s="2">
        <v>0.59607638888888892</v>
      </c>
      <c r="D10" t="s">
        <v>1</v>
      </c>
      <c r="E10">
        <v>0.52500000000000002</v>
      </c>
      <c r="F10">
        <v>3.7294999999999998</v>
      </c>
      <c r="G10">
        <v>0.995</v>
      </c>
      <c r="I10">
        <v>9.5</v>
      </c>
      <c r="J10" t="s">
        <v>223</v>
      </c>
      <c r="K10">
        <v>0.76600000000000001</v>
      </c>
      <c r="L10">
        <v>8.3580000000000005</v>
      </c>
      <c r="M10" s="7">
        <v>2.8149999999999999</v>
      </c>
      <c r="O10">
        <v>10</v>
      </c>
      <c r="Q10" s="31" t="s">
        <v>374</v>
      </c>
      <c r="R10" s="31"/>
    </row>
    <row r="11" spans="1:18" x14ac:dyDescent="0.2">
      <c r="A11" t="s">
        <v>323</v>
      </c>
      <c r="B11" s="1">
        <v>40817</v>
      </c>
      <c r="C11" s="2">
        <v>0.59873842592592597</v>
      </c>
      <c r="D11" t="s">
        <v>1</v>
      </c>
      <c r="E11">
        <v>0.53300000000000003</v>
      </c>
      <c r="F11">
        <v>3.7309999999999999</v>
      </c>
      <c r="G11">
        <v>0.997</v>
      </c>
      <c r="I11">
        <v>8.5</v>
      </c>
      <c r="J11" t="s">
        <v>223</v>
      </c>
      <c r="K11">
        <v>0.77500000000000002</v>
      </c>
      <c r="L11">
        <v>6.2839999999999998</v>
      </c>
      <c r="M11" s="7">
        <v>2.113</v>
      </c>
      <c r="O11">
        <v>12</v>
      </c>
      <c r="Q11" s="31"/>
      <c r="R11" s="31"/>
    </row>
    <row r="12" spans="1:18" x14ac:dyDescent="0.2">
      <c r="A12" t="s">
        <v>322</v>
      </c>
      <c r="B12" s="1">
        <v>40817</v>
      </c>
      <c r="C12" s="2">
        <v>0.60030092592592588</v>
      </c>
      <c r="D12" t="s">
        <v>1</v>
      </c>
      <c r="E12">
        <v>0.51600000000000001</v>
      </c>
      <c r="F12">
        <v>5.17</v>
      </c>
      <c r="G12">
        <v>1.107</v>
      </c>
      <c r="I12">
        <v>12.5</v>
      </c>
      <c r="J12" t="s">
        <v>223</v>
      </c>
      <c r="K12">
        <v>0.76600000000000001</v>
      </c>
      <c r="L12">
        <v>7.4210000000000003</v>
      </c>
      <c r="M12" s="7">
        <v>2.5329999999999999</v>
      </c>
      <c r="O12">
        <v>10</v>
      </c>
      <c r="Q12" s="31"/>
      <c r="R12" s="31"/>
    </row>
    <row r="13" spans="1:18" x14ac:dyDescent="0.2">
      <c r="A13" t="s">
        <v>321</v>
      </c>
      <c r="B13" s="1">
        <v>40817</v>
      </c>
      <c r="C13" s="2">
        <v>0.6020833333333333</v>
      </c>
      <c r="D13" t="s">
        <v>1</v>
      </c>
      <c r="E13">
        <v>0.51600000000000001</v>
      </c>
      <c r="F13">
        <v>5.3135000000000003</v>
      </c>
      <c r="G13">
        <v>1.139</v>
      </c>
      <c r="I13">
        <v>13.5</v>
      </c>
      <c r="J13" t="s">
        <v>223</v>
      </c>
      <c r="K13">
        <v>0.76600000000000001</v>
      </c>
      <c r="L13">
        <v>37.119</v>
      </c>
      <c r="M13" s="7">
        <v>12.63</v>
      </c>
      <c r="O13">
        <v>11.5</v>
      </c>
      <c r="Q13" s="31"/>
      <c r="R13" s="31"/>
    </row>
    <row r="14" spans="1:18" x14ac:dyDescent="0.2">
      <c r="A14" t="s">
        <v>320</v>
      </c>
      <c r="B14" s="1">
        <v>40817</v>
      </c>
      <c r="C14" s="2">
        <v>0.6051967592592592</v>
      </c>
      <c r="D14" t="s">
        <v>1</v>
      </c>
      <c r="E14">
        <v>0.51600000000000001</v>
      </c>
      <c r="F14">
        <v>3.6850000000000001</v>
      </c>
      <c r="G14">
        <v>0.98599999999999999</v>
      </c>
      <c r="I14">
        <v>9</v>
      </c>
      <c r="J14" t="s">
        <v>223</v>
      </c>
      <c r="K14">
        <v>0.76600000000000001</v>
      </c>
      <c r="L14">
        <v>11.112</v>
      </c>
      <c r="M14" s="7">
        <v>3.7719999999999998</v>
      </c>
      <c r="O14">
        <v>10</v>
      </c>
    </row>
    <row r="15" spans="1:18" x14ac:dyDescent="0.2">
      <c r="A15" t="s">
        <v>319</v>
      </c>
      <c r="B15" s="1">
        <v>40817</v>
      </c>
      <c r="C15" s="2">
        <v>0.60803240740740738</v>
      </c>
      <c r="D15" t="s">
        <v>1</v>
      </c>
      <c r="E15">
        <v>0.51600000000000001</v>
      </c>
      <c r="F15">
        <v>5.1825000000000001</v>
      </c>
      <c r="G15">
        <v>1.117</v>
      </c>
      <c r="I15">
        <v>12.5</v>
      </c>
      <c r="J15" t="s">
        <v>223</v>
      </c>
      <c r="K15">
        <v>0.75800000000000001</v>
      </c>
      <c r="L15">
        <v>5.8734999999999999</v>
      </c>
      <c r="M15" s="7">
        <v>1.952</v>
      </c>
      <c r="O15">
        <v>10.5</v>
      </c>
    </row>
    <row r="16" spans="1:18" x14ac:dyDescent="0.2">
      <c r="A16" t="s">
        <v>318</v>
      </c>
      <c r="B16" s="1">
        <v>40817</v>
      </c>
      <c r="C16" s="2">
        <v>0.61023148148148143</v>
      </c>
      <c r="D16" t="s">
        <v>1</v>
      </c>
      <c r="E16">
        <v>0.51600000000000001</v>
      </c>
      <c r="F16">
        <v>3.7440000000000002</v>
      </c>
      <c r="G16">
        <v>0.99299999999999999</v>
      </c>
      <c r="I16">
        <v>8.5</v>
      </c>
      <c r="J16" t="s">
        <v>223</v>
      </c>
      <c r="K16">
        <v>0.75800000000000001</v>
      </c>
      <c r="L16">
        <v>5.1189999999999998</v>
      </c>
      <c r="M16" s="7">
        <v>1.736</v>
      </c>
      <c r="O16">
        <v>9.5</v>
      </c>
    </row>
    <row r="17" spans="1:15" x14ac:dyDescent="0.2">
      <c r="A17" t="s">
        <v>317</v>
      </c>
      <c r="B17" s="1">
        <v>40817</v>
      </c>
      <c r="C17" s="2">
        <v>0.61265046296296299</v>
      </c>
      <c r="D17" t="s">
        <v>1</v>
      </c>
      <c r="E17">
        <v>0.50800000000000001</v>
      </c>
      <c r="F17">
        <v>4.1070000000000002</v>
      </c>
      <c r="G17">
        <v>1.038</v>
      </c>
      <c r="I17">
        <v>9.5</v>
      </c>
      <c r="J17" t="s">
        <v>223</v>
      </c>
      <c r="K17">
        <v>0.75800000000000001</v>
      </c>
      <c r="L17">
        <v>21.042999999999999</v>
      </c>
      <c r="M17" s="7">
        <v>7.0650000000000004</v>
      </c>
      <c r="O17">
        <v>12.5</v>
      </c>
    </row>
    <row r="18" spans="1:15" x14ac:dyDescent="0.2">
      <c r="A18" t="s">
        <v>316</v>
      </c>
      <c r="B18" s="1">
        <v>40817</v>
      </c>
      <c r="C18" s="2">
        <v>0.61589120370370376</v>
      </c>
      <c r="D18" t="s">
        <v>1</v>
      </c>
      <c r="E18">
        <v>0.50800000000000001</v>
      </c>
      <c r="F18">
        <v>3.782</v>
      </c>
      <c r="G18">
        <v>1.0049999999999999</v>
      </c>
      <c r="I18">
        <v>8.5</v>
      </c>
      <c r="J18" t="s">
        <v>223</v>
      </c>
      <c r="K18">
        <v>0.75</v>
      </c>
      <c r="L18">
        <v>10.161</v>
      </c>
      <c r="M18" s="7">
        <v>3.3889999999999998</v>
      </c>
      <c r="O18">
        <v>10</v>
      </c>
    </row>
    <row r="19" spans="1:15" x14ac:dyDescent="0.2">
      <c r="A19" t="s">
        <v>315</v>
      </c>
      <c r="B19" s="1">
        <v>40817</v>
      </c>
      <c r="C19" s="2">
        <v>0.61906249999999996</v>
      </c>
      <c r="D19" t="s">
        <v>1</v>
      </c>
      <c r="E19">
        <v>0.51600000000000001</v>
      </c>
      <c r="F19">
        <v>3.6269999999999998</v>
      </c>
      <c r="G19">
        <v>0.97799999999999998</v>
      </c>
      <c r="I19">
        <v>8.5</v>
      </c>
      <c r="J19" t="s">
        <v>223</v>
      </c>
      <c r="K19">
        <v>0.76600000000000001</v>
      </c>
      <c r="L19">
        <v>6.665</v>
      </c>
      <c r="M19" s="7">
        <v>2.2370000000000001</v>
      </c>
      <c r="O19">
        <v>9.5</v>
      </c>
    </row>
    <row r="20" spans="1:15" x14ac:dyDescent="0.2">
      <c r="A20" t="s">
        <v>314</v>
      </c>
      <c r="B20" s="1">
        <v>40817</v>
      </c>
      <c r="C20" s="2">
        <v>0.62229166666666669</v>
      </c>
      <c r="D20" t="s">
        <v>1</v>
      </c>
      <c r="E20">
        <v>0.50800000000000001</v>
      </c>
      <c r="F20">
        <v>3.621</v>
      </c>
      <c r="G20">
        <v>0.96799999999999997</v>
      </c>
      <c r="I20">
        <v>9</v>
      </c>
      <c r="J20" t="s">
        <v>223</v>
      </c>
      <c r="K20">
        <v>0.75800000000000001</v>
      </c>
      <c r="L20">
        <v>8.57</v>
      </c>
      <c r="M20" s="7">
        <v>2.839</v>
      </c>
      <c r="O20">
        <v>10</v>
      </c>
    </row>
    <row r="21" spans="1:15" x14ac:dyDescent="0.2">
      <c r="A21" t="s">
        <v>313</v>
      </c>
      <c r="B21" s="1">
        <v>40817</v>
      </c>
      <c r="C21" s="2">
        <v>0.62505787037037031</v>
      </c>
      <c r="D21" t="s">
        <v>1</v>
      </c>
      <c r="E21">
        <v>0.50800000000000001</v>
      </c>
      <c r="F21">
        <v>3.5125000000000002</v>
      </c>
      <c r="G21">
        <v>0.95899999999999996</v>
      </c>
      <c r="I21">
        <v>9.5</v>
      </c>
      <c r="J21" t="s">
        <v>223</v>
      </c>
      <c r="K21">
        <v>0.75800000000000001</v>
      </c>
      <c r="L21">
        <v>20.662500000000001</v>
      </c>
      <c r="M21" s="7">
        <v>6.8109999999999999</v>
      </c>
      <c r="O21">
        <v>13.5</v>
      </c>
    </row>
    <row r="22" spans="1:15" x14ac:dyDescent="0.2">
      <c r="A22" t="s">
        <v>312</v>
      </c>
      <c r="B22" s="1">
        <v>40817</v>
      </c>
      <c r="C22" s="2">
        <v>0.62714120370370374</v>
      </c>
      <c r="D22" t="s">
        <v>1</v>
      </c>
      <c r="E22">
        <v>0.50800000000000001</v>
      </c>
      <c r="F22">
        <v>3.5840000000000001</v>
      </c>
      <c r="G22">
        <v>0.96799999999999997</v>
      </c>
      <c r="I22">
        <v>8.5</v>
      </c>
      <c r="J22" t="s">
        <v>223</v>
      </c>
      <c r="K22">
        <v>0.75800000000000001</v>
      </c>
      <c r="L22">
        <v>12.833500000000001</v>
      </c>
      <c r="M22" s="7">
        <v>4.25</v>
      </c>
      <c r="O22">
        <v>12.5</v>
      </c>
    </row>
    <row r="23" spans="1:15" x14ac:dyDescent="0.2">
      <c r="A23" t="s">
        <v>311</v>
      </c>
      <c r="B23" s="1">
        <v>40817</v>
      </c>
      <c r="C23" s="2">
        <v>0.6294791666666667</v>
      </c>
      <c r="D23" t="s">
        <v>1</v>
      </c>
      <c r="E23">
        <v>0.50800000000000001</v>
      </c>
      <c r="F23">
        <v>5.0250000000000004</v>
      </c>
      <c r="G23">
        <v>1.103</v>
      </c>
      <c r="I23">
        <v>12.5</v>
      </c>
      <c r="J23" t="s">
        <v>223</v>
      </c>
      <c r="K23">
        <v>0.75800000000000001</v>
      </c>
      <c r="L23">
        <v>13.730499999999999</v>
      </c>
      <c r="M23" s="7">
        <v>4.6159999999999997</v>
      </c>
      <c r="O23">
        <v>11.5</v>
      </c>
    </row>
    <row r="24" spans="1:15" x14ac:dyDescent="0.2">
      <c r="A24" t="s">
        <v>310</v>
      </c>
      <c r="B24" s="1">
        <v>40817</v>
      </c>
      <c r="C24" s="2">
        <v>0.63335648148148149</v>
      </c>
      <c r="D24" t="s">
        <v>1</v>
      </c>
      <c r="E24">
        <v>0.50800000000000001</v>
      </c>
      <c r="F24">
        <v>3.5815000000000001</v>
      </c>
      <c r="G24">
        <v>0.96499999999999997</v>
      </c>
      <c r="I24">
        <v>8.5</v>
      </c>
      <c r="J24" t="s">
        <v>223</v>
      </c>
      <c r="K24">
        <v>0.75800000000000001</v>
      </c>
      <c r="L24">
        <v>98.837000000000003</v>
      </c>
      <c r="M24" s="7">
        <v>32.970999999999997</v>
      </c>
      <c r="O24">
        <v>12</v>
      </c>
    </row>
    <row r="25" spans="1:15" x14ac:dyDescent="0.2">
      <c r="A25" t="s">
        <v>309</v>
      </c>
      <c r="B25" s="1">
        <v>40817</v>
      </c>
      <c r="C25" s="2">
        <v>0.63646990740740739</v>
      </c>
      <c r="D25" t="s">
        <v>1</v>
      </c>
      <c r="E25">
        <v>0.50800000000000001</v>
      </c>
      <c r="F25">
        <v>3.6160000000000001</v>
      </c>
      <c r="G25">
        <v>0.95899999999999996</v>
      </c>
      <c r="I25">
        <v>8.5</v>
      </c>
      <c r="J25" t="s">
        <v>223</v>
      </c>
      <c r="K25">
        <v>0.75800000000000001</v>
      </c>
      <c r="L25">
        <v>38.210999999999999</v>
      </c>
      <c r="M25" s="7">
        <v>12.602</v>
      </c>
      <c r="O25">
        <v>12</v>
      </c>
    </row>
    <row r="26" spans="1:15" x14ac:dyDescent="0.2">
      <c r="A26" t="s">
        <v>308</v>
      </c>
      <c r="B26" s="1">
        <v>40817</v>
      </c>
      <c r="C26" s="2">
        <v>0.63828703703703704</v>
      </c>
      <c r="D26" t="s">
        <v>1</v>
      </c>
      <c r="E26">
        <v>0.50800000000000001</v>
      </c>
      <c r="F26">
        <v>3.5594999999999999</v>
      </c>
      <c r="G26">
        <v>0.95799999999999996</v>
      </c>
      <c r="I26">
        <v>8.5</v>
      </c>
      <c r="J26" t="s">
        <v>223</v>
      </c>
      <c r="K26">
        <v>0.75800000000000001</v>
      </c>
      <c r="L26">
        <v>9.61</v>
      </c>
      <c r="M26" s="7">
        <v>3.222</v>
      </c>
      <c r="O26">
        <v>10</v>
      </c>
    </row>
    <row r="27" spans="1:15" x14ac:dyDescent="0.2">
      <c r="A27" t="s">
        <v>307</v>
      </c>
      <c r="B27" s="1">
        <v>40817</v>
      </c>
      <c r="C27" s="2">
        <v>0.63984953703703706</v>
      </c>
      <c r="D27" t="s">
        <v>1</v>
      </c>
      <c r="E27">
        <v>0.50800000000000001</v>
      </c>
      <c r="F27">
        <v>3.5259999999999998</v>
      </c>
      <c r="G27">
        <v>0.94299999999999995</v>
      </c>
      <c r="I27">
        <v>8.5</v>
      </c>
      <c r="J27" t="s">
        <v>223</v>
      </c>
      <c r="K27">
        <v>0.75800000000000001</v>
      </c>
      <c r="L27">
        <v>9.3085000000000004</v>
      </c>
      <c r="M27" s="7">
        <v>3.07</v>
      </c>
      <c r="O27">
        <v>11.5</v>
      </c>
    </row>
    <row r="28" spans="1:15" x14ac:dyDescent="0.2">
      <c r="A28" t="s">
        <v>306</v>
      </c>
      <c r="B28" s="1">
        <v>40817</v>
      </c>
      <c r="C28" s="2">
        <v>0.642511574074074</v>
      </c>
      <c r="D28" t="s">
        <v>1</v>
      </c>
      <c r="E28">
        <v>0.5</v>
      </c>
      <c r="F28">
        <v>3.9969999999999999</v>
      </c>
      <c r="G28">
        <v>1.026</v>
      </c>
      <c r="I28">
        <v>9</v>
      </c>
      <c r="J28" t="s">
        <v>223</v>
      </c>
      <c r="K28">
        <v>0.75</v>
      </c>
      <c r="L28">
        <v>20.885999999999999</v>
      </c>
      <c r="M28" s="7">
        <v>6.944</v>
      </c>
      <c r="O28">
        <v>14.5</v>
      </c>
    </row>
    <row r="29" spans="1:15" x14ac:dyDescent="0.2">
      <c r="A29" t="s">
        <v>305</v>
      </c>
      <c r="B29" s="1">
        <v>40817</v>
      </c>
      <c r="C29" s="2">
        <v>0.64449074074074075</v>
      </c>
      <c r="D29" t="s">
        <v>1</v>
      </c>
      <c r="E29">
        <v>0.50800000000000001</v>
      </c>
      <c r="F29">
        <v>3.411</v>
      </c>
      <c r="G29">
        <v>0.92</v>
      </c>
      <c r="I29">
        <v>9</v>
      </c>
      <c r="J29" t="s">
        <v>223</v>
      </c>
      <c r="K29">
        <v>0.75800000000000001</v>
      </c>
      <c r="L29">
        <v>14.786</v>
      </c>
      <c r="M29" s="7">
        <v>4.9009999999999998</v>
      </c>
      <c r="O29">
        <v>11</v>
      </c>
    </row>
    <row r="30" spans="1:15" x14ac:dyDescent="0.2">
      <c r="A30" t="s">
        <v>304</v>
      </c>
      <c r="B30" s="1">
        <v>40817</v>
      </c>
      <c r="C30" s="2">
        <v>0.64644675925925921</v>
      </c>
      <c r="D30" t="s">
        <v>1</v>
      </c>
      <c r="E30">
        <v>0.50800000000000001</v>
      </c>
      <c r="F30">
        <v>3.3519999999999999</v>
      </c>
      <c r="G30">
        <v>0.92100000000000004</v>
      </c>
      <c r="I30">
        <v>8</v>
      </c>
      <c r="J30" t="s">
        <v>223</v>
      </c>
      <c r="K30">
        <v>0.75800000000000001</v>
      </c>
      <c r="L30">
        <v>8.1340000000000003</v>
      </c>
      <c r="M30" s="7">
        <v>2.7</v>
      </c>
      <c r="O30">
        <v>12.5</v>
      </c>
    </row>
    <row r="31" spans="1:15" x14ac:dyDescent="0.2">
      <c r="A31" t="s">
        <v>303</v>
      </c>
      <c r="B31" s="1">
        <v>40817</v>
      </c>
      <c r="C31" s="2">
        <v>0.64880787037037035</v>
      </c>
      <c r="D31" t="s">
        <v>1</v>
      </c>
      <c r="E31">
        <v>0.50800000000000001</v>
      </c>
      <c r="F31">
        <v>4.7729999999999997</v>
      </c>
      <c r="G31">
        <v>1.0660000000000001</v>
      </c>
      <c r="I31">
        <v>12</v>
      </c>
      <c r="J31" t="s">
        <v>223</v>
      </c>
      <c r="K31">
        <v>0.75800000000000001</v>
      </c>
      <c r="L31">
        <v>10.8855</v>
      </c>
      <c r="M31" s="7">
        <v>3.633</v>
      </c>
      <c r="O31">
        <v>12.5</v>
      </c>
    </row>
    <row r="32" spans="1:15" x14ac:dyDescent="0.2">
      <c r="A32" t="s">
        <v>302</v>
      </c>
      <c r="B32" s="1">
        <v>40817</v>
      </c>
      <c r="C32" s="2">
        <v>0.65067129629629628</v>
      </c>
      <c r="D32" t="s">
        <v>1</v>
      </c>
      <c r="E32">
        <v>0.50800000000000001</v>
      </c>
      <c r="F32">
        <v>3.464</v>
      </c>
      <c r="G32">
        <v>0.93</v>
      </c>
      <c r="I32">
        <v>9</v>
      </c>
      <c r="J32" t="s">
        <v>223</v>
      </c>
      <c r="K32">
        <v>0.75800000000000001</v>
      </c>
      <c r="L32">
        <v>26.489000000000001</v>
      </c>
      <c r="M32" s="7">
        <v>8.86</v>
      </c>
      <c r="O32">
        <v>11</v>
      </c>
    </row>
    <row r="33" spans="1:15" x14ac:dyDescent="0.2">
      <c r="A33" t="s">
        <v>301</v>
      </c>
      <c r="B33" s="1">
        <v>40817</v>
      </c>
      <c r="C33" s="2">
        <v>0.65306712962962965</v>
      </c>
      <c r="D33" t="s">
        <v>1</v>
      </c>
      <c r="E33">
        <v>0.50800000000000001</v>
      </c>
      <c r="F33">
        <v>3.4169999999999998</v>
      </c>
      <c r="G33">
        <v>0.92600000000000005</v>
      </c>
      <c r="I33">
        <v>8.5</v>
      </c>
      <c r="J33" t="s">
        <v>223</v>
      </c>
      <c r="K33">
        <v>0.75800000000000001</v>
      </c>
      <c r="L33">
        <v>16.008500000000002</v>
      </c>
      <c r="M33" s="7">
        <v>5.3819999999999997</v>
      </c>
      <c r="O33">
        <v>11.5</v>
      </c>
    </row>
    <row r="34" spans="1:15" x14ac:dyDescent="0.2">
      <c r="A34" t="s">
        <v>300</v>
      </c>
      <c r="B34" s="1">
        <v>40817</v>
      </c>
      <c r="C34" s="2">
        <v>0.65510416666666671</v>
      </c>
      <c r="D34" t="s">
        <v>1</v>
      </c>
      <c r="E34">
        <v>0.50800000000000001</v>
      </c>
      <c r="F34">
        <v>3.4260000000000002</v>
      </c>
      <c r="G34">
        <v>0.92800000000000005</v>
      </c>
      <c r="I34">
        <v>8.5</v>
      </c>
      <c r="J34" t="s">
        <v>223</v>
      </c>
      <c r="K34">
        <v>0.75800000000000001</v>
      </c>
      <c r="L34">
        <v>16.0745</v>
      </c>
      <c r="M34" s="7">
        <v>5.35</v>
      </c>
      <c r="O34">
        <v>12.5</v>
      </c>
    </row>
    <row r="35" spans="1:15" x14ac:dyDescent="0.2">
      <c r="A35" t="s">
        <v>299</v>
      </c>
      <c r="B35" s="1">
        <v>40817</v>
      </c>
      <c r="C35" s="2">
        <v>0.65812499999999996</v>
      </c>
      <c r="D35" t="s">
        <v>1</v>
      </c>
      <c r="E35">
        <v>0.50800000000000001</v>
      </c>
      <c r="F35">
        <v>3.427</v>
      </c>
      <c r="G35">
        <v>0.91300000000000003</v>
      </c>
      <c r="I35">
        <v>8.5</v>
      </c>
      <c r="J35" t="s">
        <v>223</v>
      </c>
      <c r="K35">
        <v>0.75800000000000001</v>
      </c>
      <c r="L35">
        <v>137.405</v>
      </c>
      <c r="M35" s="7">
        <v>46.091999999999999</v>
      </c>
      <c r="O35">
        <v>12.5</v>
      </c>
    </row>
    <row r="36" spans="1:15" x14ac:dyDescent="0.2">
      <c r="A36" t="s">
        <v>298</v>
      </c>
      <c r="B36" s="1">
        <v>40817</v>
      </c>
      <c r="C36" s="2">
        <v>0.66143518518518518</v>
      </c>
      <c r="D36" t="s">
        <v>1</v>
      </c>
      <c r="E36">
        <v>0.51600000000000001</v>
      </c>
      <c r="F36">
        <v>4.9169999999999998</v>
      </c>
      <c r="G36">
        <v>1.0640000000000001</v>
      </c>
      <c r="I36">
        <v>13</v>
      </c>
      <c r="J36" t="s">
        <v>223</v>
      </c>
      <c r="K36">
        <v>0.76600000000000001</v>
      </c>
      <c r="L36">
        <v>54.991500000000002</v>
      </c>
      <c r="M36" s="7">
        <v>18.422999999999998</v>
      </c>
      <c r="O36">
        <v>12.5</v>
      </c>
    </row>
    <row r="37" spans="1:15" x14ac:dyDescent="0.2">
      <c r="A37" t="s">
        <v>297</v>
      </c>
      <c r="B37" s="1">
        <v>40817</v>
      </c>
      <c r="C37" s="2">
        <v>0.66305555555555562</v>
      </c>
      <c r="D37" t="s">
        <v>1</v>
      </c>
      <c r="E37">
        <v>0.50800000000000001</v>
      </c>
      <c r="F37">
        <v>4.6619999999999999</v>
      </c>
      <c r="G37">
        <v>1.0429999999999999</v>
      </c>
      <c r="I37">
        <v>12</v>
      </c>
      <c r="J37" t="s">
        <v>223</v>
      </c>
      <c r="K37">
        <v>0.75800000000000001</v>
      </c>
      <c r="L37">
        <v>11.663</v>
      </c>
      <c r="M37" s="7">
        <v>3.9239999999999999</v>
      </c>
      <c r="O37">
        <v>10</v>
      </c>
    </row>
    <row r="38" spans="1:15" x14ac:dyDescent="0.2">
      <c r="A38" t="s">
        <v>296</v>
      </c>
      <c r="B38" s="1">
        <v>40817</v>
      </c>
      <c r="C38" s="2">
        <v>0.66546296296296303</v>
      </c>
      <c r="D38" t="s">
        <v>1</v>
      </c>
      <c r="E38">
        <v>0.50800000000000001</v>
      </c>
      <c r="F38">
        <v>4.7145000000000001</v>
      </c>
      <c r="G38">
        <v>1.0489999999999999</v>
      </c>
      <c r="I38">
        <v>12.5</v>
      </c>
      <c r="J38" t="s">
        <v>223</v>
      </c>
      <c r="K38">
        <v>0.75800000000000001</v>
      </c>
      <c r="L38">
        <v>10.802</v>
      </c>
      <c r="M38" s="7">
        <v>3.6240000000000001</v>
      </c>
      <c r="O38">
        <v>10.5</v>
      </c>
    </row>
    <row r="39" spans="1:15" x14ac:dyDescent="0.2">
      <c r="A39" t="s">
        <v>295</v>
      </c>
      <c r="B39" s="1">
        <v>40817</v>
      </c>
      <c r="C39" s="2">
        <v>0.66716435185185186</v>
      </c>
      <c r="D39" t="s">
        <v>1</v>
      </c>
      <c r="E39">
        <v>0.5</v>
      </c>
      <c r="F39">
        <v>3.8704999999999998</v>
      </c>
      <c r="G39">
        <v>0.996</v>
      </c>
      <c r="I39">
        <v>9.5</v>
      </c>
      <c r="J39" t="s">
        <v>223</v>
      </c>
      <c r="K39">
        <v>0.75800000000000001</v>
      </c>
      <c r="L39">
        <v>20.972999999999999</v>
      </c>
      <c r="M39" s="7">
        <v>6.9550000000000001</v>
      </c>
      <c r="O39">
        <v>12</v>
      </c>
    </row>
    <row r="40" spans="1:15" x14ac:dyDescent="0.2">
      <c r="A40" t="s">
        <v>294</v>
      </c>
      <c r="B40" s="1">
        <v>40818</v>
      </c>
      <c r="C40" s="2">
        <v>0.38672453703703707</v>
      </c>
      <c r="D40" t="s">
        <v>1</v>
      </c>
      <c r="E40">
        <v>0.5</v>
      </c>
      <c r="F40">
        <v>4.1689999999999996</v>
      </c>
      <c r="G40">
        <v>1.0680000000000001</v>
      </c>
      <c r="I40">
        <v>10</v>
      </c>
      <c r="J40" t="s">
        <v>223</v>
      </c>
      <c r="K40">
        <v>0.75</v>
      </c>
      <c r="L40">
        <v>20.626000000000001</v>
      </c>
      <c r="M40" s="7">
        <v>6.899</v>
      </c>
      <c r="O40">
        <v>13.5</v>
      </c>
    </row>
    <row r="41" spans="1:15" x14ac:dyDescent="0.2">
      <c r="A41" t="s">
        <v>293</v>
      </c>
      <c r="B41" s="1">
        <v>40818</v>
      </c>
      <c r="C41" s="2">
        <v>0.38902777777777775</v>
      </c>
      <c r="D41" t="s">
        <v>1</v>
      </c>
      <c r="E41">
        <v>0.5</v>
      </c>
      <c r="F41">
        <v>4.2300000000000004</v>
      </c>
      <c r="G41">
        <v>1.0780000000000001</v>
      </c>
      <c r="I41">
        <v>10.5</v>
      </c>
      <c r="J41" t="s">
        <v>223</v>
      </c>
      <c r="K41">
        <v>0.75</v>
      </c>
      <c r="L41">
        <v>20.664999999999999</v>
      </c>
      <c r="M41" s="7">
        <v>6.8639999999999999</v>
      </c>
      <c r="O41">
        <v>14.5</v>
      </c>
    </row>
    <row r="42" spans="1:15" x14ac:dyDescent="0.2">
      <c r="A42" t="s">
        <v>292</v>
      </c>
      <c r="B42" s="1">
        <v>40818</v>
      </c>
      <c r="C42" s="2">
        <v>0.390625</v>
      </c>
      <c r="D42" t="s">
        <v>1</v>
      </c>
      <c r="E42">
        <v>0.5</v>
      </c>
      <c r="F42">
        <v>4.1855000000000002</v>
      </c>
      <c r="G42">
        <v>1.081</v>
      </c>
      <c r="I42">
        <v>9.5</v>
      </c>
      <c r="J42" t="s">
        <v>223</v>
      </c>
      <c r="K42">
        <v>0.75</v>
      </c>
      <c r="L42">
        <v>20.833500000000001</v>
      </c>
      <c r="M42" s="7">
        <v>7.0019999999999998</v>
      </c>
      <c r="O42">
        <v>15.5</v>
      </c>
    </row>
    <row r="43" spans="1:15" x14ac:dyDescent="0.2">
      <c r="A43" t="s">
        <v>291</v>
      </c>
      <c r="B43" s="1">
        <v>40818</v>
      </c>
      <c r="C43" s="2">
        <v>0.39222222222222225</v>
      </c>
      <c r="D43" t="s">
        <v>1</v>
      </c>
      <c r="E43">
        <v>0.5</v>
      </c>
      <c r="F43">
        <v>4.2080000000000002</v>
      </c>
      <c r="G43">
        <v>1.0860000000000001</v>
      </c>
      <c r="I43">
        <v>10</v>
      </c>
      <c r="J43" t="s">
        <v>223</v>
      </c>
      <c r="K43">
        <v>0.75</v>
      </c>
      <c r="L43">
        <v>20.763000000000002</v>
      </c>
      <c r="M43" s="7">
        <v>7.0090000000000003</v>
      </c>
      <c r="O43">
        <v>15</v>
      </c>
    </row>
    <row r="44" spans="1:15" x14ac:dyDescent="0.2">
      <c r="A44" t="s">
        <v>290</v>
      </c>
      <c r="B44" s="1">
        <v>40818</v>
      </c>
      <c r="C44" s="2">
        <v>0.39399305555555553</v>
      </c>
      <c r="D44" t="s">
        <v>1</v>
      </c>
      <c r="E44">
        <v>0.5</v>
      </c>
      <c r="F44">
        <v>4.1619999999999999</v>
      </c>
      <c r="G44">
        <v>1.0780000000000001</v>
      </c>
      <c r="I44">
        <v>8</v>
      </c>
      <c r="J44" t="s">
        <v>223</v>
      </c>
      <c r="K44">
        <v>0.75</v>
      </c>
      <c r="L44">
        <v>20.747</v>
      </c>
      <c r="M44" s="7">
        <v>6.9329999999999998</v>
      </c>
      <c r="O44">
        <v>12.5</v>
      </c>
    </row>
    <row r="45" spans="1:15" x14ac:dyDescent="0.2">
      <c r="A45" t="s">
        <v>289</v>
      </c>
      <c r="B45" s="1">
        <v>40818</v>
      </c>
      <c r="C45" s="2">
        <v>0.39576388888888886</v>
      </c>
      <c r="D45" t="s">
        <v>1</v>
      </c>
      <c r="E45">
        <v>0.50800000000000001</v>
      </c>
      <c r="F45">
        <v>5.5145</v>
      </c>
      <c r="G45">
        <v>1.1990000000000001</v>
      </c>
      <c r="I45">
        <v>13.5</v>
      </c>
      <c r="J45" t="s">
        <v>223</v>
      </c>
      <c r="K45">
        <v>0.75800000000000001</v>
      </c>
      <c r="L45">
        <v>18.675999999999998</v>
      </c>
      <c r="M45" s="7">
        <v>6.2210000000000001</v>
      </c>
      <c r="O45">
        <v>13</v>
      </c>
    </row>
    <row r="46" spans="1:15" x14ac:dyDescent="0.2">
      <c r="A46" t="s">
        <v>288</v>
      </c>
      <c r="B46" s="1">
        <v>40818</v>
      </c>
      <c r="C46" s="2">
        <v>0.39828703703703705</v>
      </c>
      <c r="D46" t="s">
        <v>1</v>
      </c>
      <c r="E46">
        <v>0.50800000000000001</v>
      </c>
      <c r="F46">
        <v>3.9180000000000001</v>
      </c>
      <c r="G46">
        <v>1.03</v>
      </c>
      <c r="I46">
        <v>9</v>
      </c>
      <c r="J46" t="s">
        <v>223</v>
      </c>
      <c r="K46">
        <v>0.75800000000000001</v>
      </c>
      <c r="L46">
        <v>9.8930000000000007</v>
      </c>
      <c r="M46" s="7">
        <v>3.3050000000000002</v>
      </c>
      <c r="O46">
        <v>11</v>
      </c>
    </row>
    <row r="47" spans="1:15" x14ac:dyDescent="0.2">
      <c r="A47" t="s">
        <v>287</v>
      </c>
      <c r="B47" s="1">
        <v>40818</v>
      </c>
      <c r="C47" s="2">
        <v>0.40005787037037038</v>
      </c>
      <c r="D47" t="s">
        <v>1</v>
      </c>
      <c r="E47">
        <v>0.50800000000000001</v>
      </c>
      <c r="F47">
        <v>3.7690000000000001</v>
      </c>
      <c r="G47">
        <v>0.997</v>
      </c>
      <c r="I47">
        <v>9.5</v>
      </c>
      <c r="J47" t="s">
        <v>223</v>
      </c>
      <c r="K47">
        <v>0.75800000000000001</v>
      </c>
      <c r="L47">
        <v>11.853</v>
      </c>
      <c r="M47" s="7">
        <v>3.964</v>
      </c>
      <c r="O47">
        <v>11.5</v>
      </c>
    </row>
    <row r="48" spans="1:15" x14ac:dyDescent="0.2">
      <c r="A48" t="s">
        <v>286</v>
      </c>
      <c r="B48" s="1">
        <v>40818</v>
      </c>
      <c r="C48" s="2">
        <v>0.40212962962962967</v>
      </c>
      <c r="D48" t="s">
        <v>1</v>
      </c>
      <c r="E48">
        <v>0.50800000000000001</v>
      </c>
      <c r="F48">
        <v>5.3585000000000003</v>
      </c>
      <c r="G48">
        <v>1.1679999999999999</v>
      </c>
      <c r="I48">
        <v>12.5</v>
      </c>
      <c r="J48" t="s">
        <v>223</v>
      </c>
      <c r="K48">
        <v>0.75800000000000001</v>
      </c>
      <c r="L48">
        <v>30.161999999999999</v>
      </c>
      <c r="M48" s="7">
        <v>10.138999999999999</v>
      </c>
      <c r="O48">
        <v>10.5</v>
      </c>
    </row>
    <row r="49" spans="1:15" x14ac:dyDescent="0.2">
      <c r="A49" t="s">
        <v>285</v>
      </c>
      <c r="B49" s="1">
        <v>40818</v>
      </c>
      <c r="C49" s="2">
        <v>0.40466435185185184</v>
      </c>
      <c r="D49" t="s">
        <v>1</v>
      </c>
      <c r="E49">
        <v>0.50800000000000001</v>
      </c>
      <c r="F49">
        <v>3.7759999999999998</v>
      </c>
      <c r="G49">
        <v>1.0149999999999999</v>
      </c>
      <c r="I49">
        <v>9</v>
      </c>
      <c r="J49" t="s">
        <v>223</v>
      </c>
      <c r="K49">
        <v>0.75800000000000001</v>
      </c>
      <c r="L49">
        <v>18.4955</v>
      </c>
      <c r="M49" s="7">
        <v>6.2119999999999997</v>
      </c>
      <c r="O49">
        <v>12.5</v>
      </c>
    </row>
    <row r="50" spans="1:15" x14ac:dyDescent="0.2">
      <c r="A50" t="s">
        <v>284</v>
      </c>
      <c r="B50" s="1">
        <v>40818</v>
      </c>
      <c r="C50" s="2">
        <v>0.40662037037037035</v>
      </c>
      <c r="D50" t="s">
        <v>1</v>
      </c>
      <c r="E50">
        <v>0.50800000000000001</v>
      </c>
      <c r="F50">
        <v>3.8460000000000001</v>
      </c>
      <c r="G50">
        <v>1.018</v>
      </c>
      <c r="I50">
        <v>8.5</v>
      </c>
      <c r="J50" t="s">
        <v>223</v>
      </c>
      <c r="K50">
        <v>0.75800000000000001</v>
      </c>
      <c r="L50">
        <v>20.302499999999998</v>
      </c>
      <c r="M50" s="7">
        <v>6.8449999999999998</v>
      </c>
      <c r="O50">
        <v>10.5</v>
      </c>
    </row>
    <row r="51" spans="1:15" x14ac:dyDescent="0.2">
      <c r="A51" t="s">
        <v>283</v>
      </c>
      <c r="B51" s="1">
        <v>40818</v>
      </c>
      <c r="C51" s="2">
        <v>0.40846064814814814</v>
      </c>
      <c r="D51" t="s">
        <v>1</v>
      </c>
      <c r="E51">
        <v>0.50800000000000001</v>
      </c>
      <c r="F51">
        <v>3.8464999999999998</v>
      </c>
      <c r="G51">
        <v>1.0069999999999999</v>
      </c>
      <c r="I51">
        <v>9.5</v>
      </c>
      <c r="J51" t="s">
        <v>223</v>
      </c>
      <c r="K51">
        <v>0.75800000000000001</v>
      </c>
      <c r="L51">
        <v>157.46549999999999</v>
      </c>
      <c r="M51" s="7">
        <v>53.264000000000003</v>
      </c>
      <c r="O51">
        <v>12.5</v>
      </c>
    </row>
    <row r="52" spans="1:15" x14ac:dyDescent="0.2">
      <c r="A52" t="s">
        <v>282</v>
      </c>
      <c r="B52" s="1">
        <v>40818</v>
      </c>
      <c r="C52" s="2">
        <v>0.41032407407407406</v>
      </c>
      <c r="D52" t="s">
        <v>1</v>
      </c>
      <c r="E52">
        <v>0.50800000000000001</v>
      </c>
      <c r="F52">
        <v>5.2830000000000004</v>
      </c>
      <c r="G52">
        <v>1.161</v>
      </c>
      <c r="I52">
        <v>12</v>
      </c>
      <c r="J52" t="s">
        <v>223</v>
      </c>
      <c r="K52">
        <v>0.75800000000000001</v>
      </c>
      <c r="L52">
        <v>69.2</v>
      </c>
      <c r="M52" s="7">
        <v>23.273</v>
      </c>
      <c r="O52">
        <v>16</v>
      </c>
    </row>
    <row r="53" spans="1:15" x14ac:dyDescent="0.2">
      <c r="A53" t="s">
        <v>281</v>
      </c>
      <c r="B53" s="1">
        <v>40818</v>
      </c>
      <c r="C53" s="2">
        <v>0.41392361111111109</v>
      </c>
      <c r="D53" t="s">
        <v>1</v>
      </c>
      <c r="E53">
        <v>0.50800000000000001</v>
      </c>
      <c r="F53">
        <v>5.2489999999999997</v>
      </c>
      <c r="G53">
        <v>1.143</v>
      </c>
      <c r="I53">
        <v>13</v>
      </c>
      <c r="J53" t="s">
        <v>223</v>
      </c>
      <c r="K53">
        <v>0.75800000000000001</v>
      </c>
      <c r="L53">
        <v>12.582000000000001</v>
      </c>
      <c r="M53" s="7">
        <v>4.234</v>
      </c>
      <c r="O53">
        <v>11</v>
      </c>
    </row>
    <row r="54" spans="1:15" x14ac:dyDescent="0.2">
      <c r="A54" t="s">
        <v>280</v>
      </c>
      <c r="B54" s="1">
        <v>40818</v>
      </c>
      <c r="C54" s="2">
        <v>0.41567129629629629</v>
      </c>
      <c r="D54" t="s">
        <v>1</v>
      </c>
      <c r="E54">
        <v>0.50800000000000001</v>
      </c>
      <c r="F54">
        <v>3.7515000000000001</v>
      </c>
      <c r="G54">
        <v>0.98899999999999999</v>
      </c>
      <c r="I54">
        <v>8.5</v>
      </c>
      <c r="J54" t="s">
        <v>223</v>
      </c>
      <c r="K54">
        <v>0.75800000000000001</v>
      </c>
      <c r="L54">
        <v>14.1655</v>
      </c>
      <c r="M54" s="7">
        <v>4.7439999999999998</v>
      </c>
      <c r="O54">
        <v>10.5</v>
      </c>
    </row>
    <row r="55" spans="1:15" x14ac:dyDescent="0.2">
      <c r="A55" t="s">
        <v>279</v>
      </c>
      <c r="B55" s="1">
        <v>40818</v>
      </c>
      <c r="C55" s="2">
        <v>0.41739583333333335</v>
      </c>
      <c r="D55" t="s">
        <v>1</v>
      </c>
      <c r="E55">
        <v>0.5</v>
      </c>
      <c r="F55">
        <v>4.0625</v>
      </c>
      <c r="G55">
        <v>1.0429999999999999</v>
      </c>
      <c r="I55">
        <v>10.5</v>
      </c>
      <c r="J55" t="s">
        <v>223</v>
      </c>
      <c r="K55">
        <v>0.75</v>
      </c>
      <c r="L55">
        <v>20.905000000000001</v>
      </c>
      <c r="M55" s="7">
        <v>6.9279999999999999</v>
      </c>
      <c r="O55">
        <v>12</v>
      </c>
    </row>
    <row r="56" spans="1:15" x14ac:dyDescent="0.2">
      <c r="A56" t="s">
        <v>278</v>
      </c>
      <c r="B56" s="1">
        <v>40818</v>
      </c>
      <c r="C56" s="2">
        <v>0.41956018518518517</v>
      </c>
      <c r="D56" t="s">
        <v>1</v>
      </c>
      <c r="E56">
        <v>0.50800000000000001</v>
      </c>
      <c r="F56">
        <v>5.1585000000000001</v>
      </c>
      <c r="G56">
        <v>1.125</v>
      </c>
      <c r="I56">
        <v>12.5</v>
      </c>
      <c r="J56" t="s">
        <v>223</v>
      </c>
      <c r="K56">
        <v>0.75800000000000001</v>
      </c>
      <c r="L56">
        <v>26.565999999999999</v>
      </c>
      <c r="M56" s="7">
        <v>8.9499999999999993</v>
      </c>
      <c r="O56">
        <v>13</v>
      </c>
    </row>
    <row r="57" spans="1:15" x14ac:dyDescent="0.2">
      <c r="A57" t="s">
        <v>277</v>
      </c>
      <c r="B57" s="1">
        <v>40818</v>
      </c>
      <c r="C57" s="2">
        <v>0.4211226851851852</v>
      </c>
      <c r="D57" t="s">
        <v>1</v>
      </c>
      <c r="E57">
        <v>0.50800000000000001</v>
      </c>
      <c r="F57">
        <v>5.2030000000000003</v>
      </c>
      <c r="G57">
        <v>1.129</v>
      </c>
      <c r="I57">
        <v>12.5</v>
      </c>
      <c r="J57" t="s">
        <v>223</v>
      </c>
      <c r="K57">
        <v>0.75800000000000001</v>
      </c>
      <c r="L57">
        <v>15.1005</v>
      </c>
      <c r="M57" s="7">
        <v>5.0759999999999996</v>
      </c>
      <c r="O57">
        <v>12.5</v>
      </c>
    </row>
    <row r="58" spans="1:15" x14ac:dyDescent="0.2">
      <c r="A58" t="s">
        <v>276</v>
      </c>
      <c r="B58" s="1">
        <v>40818</v>
      </c>
      <c r="C58" s="2">
        <v>0.42290509259259257</v>
      </c>
      <c r="D58" t="s">
        <v>1</v>
      </c>
      <c r="E58">
        <v>0.50800000000000001</v>
      </c>
      <c r="F58">
        <v>5.2350000000000003</v>
      </c>
      <c r="G58">
        <v>1.1259999999999999</v>
      </c>
      <c r="I58">
        <v>13</v>
      </c>
      <c r="J58" t="s">
        <v>223</v>
      </c>
      <c r="K58">
        <v>0.75800000000000001</v>
      </c>
      <c r="L58">
        <v>16.934999999999999</v>
      </c>
      <c r="M58" s="7">
        <v>5.7140000000000004</v>
      </c>
      <c r="O58">
        <v>12</v>
      </c>
    </row>
    <row r="59" spans="1:15" x14ac:dyDescent="0.2">
      <c r="A59" t="s">
        <v>275</v>
      </c>
      <c r="B59" s="1">
        <v>40818</v>
      </c>
      <c r="C59" s="2">
        <v>0.42460648148148145</v>
      </c>
      <c r="D59" t="s">
        <v>1</v>
      </c>
      <c r="E59">
        <v>0.50800000000000001</v>
      </c>
      <c r="F59">
        <v>5.2</v>
      </c>
      <c r="G59">
        <v>1.1379999999999999</v>
      </c>
      <c r="I59">
        <v>13</v>
      </c>
      <c r="J59" t="s">
        <v>223</v>
      </c>
      <c r="K59">
        <v>0.75800000000000001</v>
      </c>
      <c r="L59">
        <v>40.959499999999998</v>
      </c>
      <c r="M59" s="7">
        <v>13.78</v>
      </c>
      <c r="O59">
        <v>11.5</v>
      </c>
    </row>
    <row r="60" spans="1:15" x14ac:dyDescent="0.2">
      <c r="A60" t="s">
        <v>274</v>
      </c>
      <c r="B60" s="1">
        <v>40818</v>
      </c>
      <c r="C60" s="2">
        <v>0.4263657407407408</v>
      </c>
      <c r="D60" t="s">
        <v>1</v>
      </c>
      <c r="E60">
        <v>0.50800000000000001</v>
      </c>
      <c r="F60">
        <v>3.7174999999999998</v>
      </c>
      <c r="G60">
        <v>0.97799999999999998</v>
      </c>
      <c r="I60">
        <v>8.5</v>
      </c>
      <c r="J60" t="s">
        <v>223</v>
      </c>
      <c r="K60">
        <v>0.75800000000000001</v>
      </c>
      <c r="L60">
        <v>25.224</v>
      </c>
      <c r="M60" s="7">
        <v>8.4890000000000008</v>
      </c>
      <c r="O60">
        <v>10.5</v>
      </c>
    </row>
    <row r="61" spans="1:15" x14ac:dyDescent="0.2">
      <c r="A61" t="s">
        <v>273</v>
      </c>
      <c r="B61" s="1">
        <v>40818</v>
      </c>
      <c r="C61" s="2">
        <v>0.42832175925925925</v>
      </c>
      <c r="D61" t="s">
        <v>1</v>
      </c>
      <c r="E61">
        <v>0.50800000000000001</v>
      </c>
      <c r="F61">
        <v>5.19</v>
      </c>
      <c r="G61">
        <v>1.1299999999999999</v>
      </c>
      <c r="I61">
        <v>13</v>
      </c>
      <c r="J61" t="s">
        <v>223</v>
      </c>
      <c r="K61">
        <v>0.75800000000000001</v>
      </c>
      <c r="L61">
        <v>26.482500000000002</v>
      </c>
      <c r="M61" s="7">
        <v>8.9179999999999993</v>
      </c>
      <c r="O61">
        <v>10.5</v>
      </c>
    </row>
    <row r="62" spans="1:15" x14ac:dyDescent="0.2">
      <c r="A62" t="s">
        <v>272</v>
      </c>
      <c r="B62" s="1">
        <v>40818</v>
      </c>
      <c r="C62" s="2">
        <v>0.4302083333333333</v>
      </c>
      <c r="D62" t="s">
        <v>1</v>
      </c>
      <c r="E62">
        <v>0.50800000000000001</v>
      </c>
      <c r="F62">
        <v>3.7</v>
      </c>
      <c r="G62">
        <v>0.97299999999999998</v>
      </c>
      <c r="I62">
        <v>10</v>
      </c>
      <c r="J62" t="s">
        <v>223</v>
      </c>
      <c r="K62">
        <v>0.75800000000000001</v>
      </c>
      <c r="L62">
        <v>151.42349999999999</v>
      </c>
      <c r="M62" s="7">
        <v>51.091999999999999</v>
      </c>
      <c r="O62">
        <v>13.5</v>
      </c>
    </row>
    <row r="63" spans="1:15" x14ac:dyDescent="0.2">
      <c r="A63" t="s">
        <v>271</v>
      </c>
      <c r="B63" s="1">
        <v>40818</v>
      </c>
      <c r="C63" s="2">
        <v>0.43186342592592591</v>
      </c>
      <c r="D63" t="s">
        <v>1</v>
      </c>
      <c r="E63">
        <v>0.50800000000000001</v>
      </c>
      <c r="F63">
        <v>5.1944999999999997</v>
      </c>
      <c r="G63">
        <v>1.1379999999999999</v>
      </c>
      <c r="I63">
        <v>13.5</v>
      </c>
      <c r="J63" t="s">
        <v>223</v>
      </c>
      <c r="K63">
        <v>0.75800000000000001</v>
      </c>
      <c r="L63">
        <v>82.584000000000003</v>
      </c>
      <c r="M63" s="7">
        <v>27.716000000000001</v>
      </c>
      <c r="O63">
        <v>14</v>
      </c>
    </row>
    <row r="64" spans="1:15" x14ac:dyDescent="0.2">
      <c r="A64" t="s">
        <v>270</v>
      </c>
      <c r="B64" s="1">
        <v>40818</v>
      </c>
      <c r="C64" s="2">
        <v>0.43355324074074075</v>
      </c>
      <c r="D64" t="s">
        <v>1</v>
      </c>
      <c r="E64">
        <v>0.50800000000000001</v>
      </c>
      <c r="F64">
        <v>5.1829999999999998</v>
      </c>
      <c r="G64">
        <v>1.1140000000000001</v>
      </c>
      <c r="I64">
        <v>13</v>
      </c>
      <c r="J64" t="s">
        <v>223</v>
      </c>
      <c r="K64">
        <v>0.75800000000000001</v>
      </c>
      <c r="L64">
        <v>17.183499999999999</v>
      </c>
      <c r="M64" s="7">
        <v>5.7930000000000001</v>
      </c>
      <c r="O64">
        <v>10.5</v>
      </c>
    </row>
    <row r="65" spans="1:15" x14ac:dyDescent="0.2">
      <c r="A65" t="s">
        <v>269</v>
      </c>
      <c r="B65" s="1">
        <v>40818</v>
      </c>
      <c r="C65" s="2">
        <v>0.43530092592592595</v>
      </c>
      <c r="D65" t="s">
        <v>1</v>
      </c>
      <c r="E65">
        <v>0.50800000000000001</v>
      </c>
      <c r="F65">
        <v>5.1459999999999999</v>
      </c>
      <c r="G65">
        <v>1.127</v>
      </c>
      <c r="I65">
        <v>13</v>
      </c>
      <c r="J65" t="s">
        <v>223</v>
      </c>
      <c r="K65">
        <v>0.75800000000000001</v>
      </c>
      <c r="L65">
        <v>17.431999999999999</v>
      </c>
      <c r="M65" s="7">
        <v>5.8780000000000001</v>
      </c>
      <c r="O65">
        <v>9.5</v>
      </c>
    </row>
    <row r="66" spans="1:15" x14ac:dyDescent="0.2">
      <c r="A66" t="s">
        <v>268</v>
      </c>
      <c r="B66" s="1">
        <v>40818</v>
      </c>
      <c r="C66" s="2">
        <v>0.43715277777777778</v>
      </c>
      <c r="D66" t="s">
        <v>1</v>
      </c>
      <c r="E66">
        <v>0.5</v>
      </c>
      <c r="F66">
        <v>3.835</v>
      </c>
      <c r="G66">
        <v>0.98399999999999999</v>
      </c>
      <c r="I66">
        <v>11</v>
      </c>
      <c r="J66" t="s">
        <v>223</v>
      </c>
      <c r="K66">
        <v>0.75800000000000001</v>
      </c>
      <c r="L66">
        <v>20.259499999999999</v>
      </c>
      <c r="M66" s="7">
        <v>6.8040000000000003</v>
      </c>
      <c r="O66">
        <v>10.5</v>
      </c>
    </row>
    <row r="67" spans="1:15" x14ac:dyDescent="0.2">
      <c r="A67" t="s">
        <v>267</v>
      </c>
      <c r="B67" s="1">
        <v>40818</v>
      </c>
      <c r="C67" s="2">
        <v>0.4390162037037037</v>
      </c>
      <c r="D67" t="s">
        <v>1</v>
      </c>
      <c r="E67">
        <v>0.50800000000000001</v>
      </c>
      <c r="F67">
        <v>3.653</v>
      </c>
      <c r="G67">
        <v>0.95</v>
      </c>
      <c r="I67">
        <v>9</v>
      </c>
      <c r="J67" t="s">
        <v>223</v>
      </c>
      <c r="K67">
        <v>0.75800000000000001</v>
      </c>
      <c r="L67">
        <v>33.862000000000002</v>
      </c>
      <c r="M67" s="7">
        <v>11.407999999999999</v>
      </c>
      <c r="O67">
        <v>12</v>
      </c>
    </row>
    <row r="68" spans="1:15" x14ac:dyDescent="0.2">
      <c r="A68" t="s">
        <v>266</v>
      </c>
      <c r="B68" s="1">
        <v>40818</v>
      </c>
      <c r="C68" s="2">
        <v>0.44074074074074071</v>
      </c>
      <c r="D68" t="s">
        <v>1</v>
      </c>
      <c r="E68">
        <v>0.50800000000000001</v>
      </c>
      <c r="F68">
        <v>3.794</v>
      </c>
      <c r="G68">
        <v>0.98899999999999999</v>
      </c>
      <c r="I68">
        <v>9.5</v>
      </c>
      <c r="J68" t="s">
        <v>223</v>
      </c>
      <c r="K68">
        <v>0.75800000000000001</v>
      </c>
      <c r="L68">
        <v>20.288</v>
      </c>
      <c r="M68" s="7">
        <v>6.8280000000000003</v>
      </c>
      <c r="O68">
        <v>10</v>
      </c>
    </row>
    <row r="69" spans="1:15" x14ac:dyDescent="0.2">
      <c r="A69" t="s">
        <v>265</v>
      </c>
      <c r="B69" s="1">
        <v>40818</v>
      </c>
      <c r="C69" s="2">
        <v>0.44248842592592591</v>
      </c>
      <c r="D69" t="s">
        <v>1</v>
      </c>
      <c r="E69">
        <v>0.51600000000000001</v>
      </c>
      <c r="F69">
        <v>5.1589999999999998</v>
      </c>
      <c r="G69">
        <v>1.119</v>
      </c>
      <c r="I69">
        <v>14</v>
      </c>
      <c r="J69" t="s">
        <v>223</v>
      </c>
      <c r="K69">
        <v>0.76600000000000001</v>
      </c>
      <c r="L69">
        <v>20.625</v>
      </c>
      <c r="M69" s="7">
        <v>6.9640000000000004</v>
      </c>
      <c r="O69">
        <v>13</v>
      </c>
    </row>
    <row r="70" spans="1:15" x14ac:dyDescent="0.2">
      <c r="A70" t="s">
        <v>264</v>
      </c>
      <c r="B70" s="1">
        <v>40818</v>
      </c>
      <c r="C70" s="2">
        <v>0.4448611111111111</v>
      </c>
      <c r="D70" t="s">
        <v>1</v>
      </c>
      <c r="E70">
        <v>0.50800000000000001</v>
      </c>
      <c r="F70">
        <v>5.1109999999999998</v>
      </c>
      <c r="G70">
        <v>1.1000000000000001</v>
      </c>
      <c r="I70">
        <v>13</v>
      </c>
      <c r="J70" t="s">
        <v>223</v>
      </c>
      <c r="K70">
        <v>0.75800000000000001</v>
      </c>
      <c r="L70">
        <v>52.125</v>
      </c>
      <c r="M70" s="7">
        <v>17.606999999999999</v>
      </c>
      <c r="O70">
        <v>13</v>
      </c>
    </row>
    <row r="71" spans="1:15" x14ac:dyDescent="0.2">
      <c r="A71" t="s">
        <v>263</v>
      </c>
      <c r="B71" s="1">
        <v>40818</v>
      </c>
      <c r="C71" s="2">
        <v>0.44645833333333335</v>
      </c>
      <c r="D71" t="s">
        <v>1</v>
      </c>
      <c r="E71">
        <v>0.50800000000000001</v>
      </c>
      <c r="F71">
        <v>5.05</v>
      </c>
      <c r="G71">
        <v>1.1000000000000001</v>
      </c>
      <c r="I71">
        <v>14</v>
      </c>
      <c r="J71" t="s">
        <v>223</v>
      </c>
      <c r="K71">
        <v>0.75800000000000001</v>
      </c>
      <c r="L71">
        <v>26.111000000000001</v>
      </c>
      <c r="M71" s="7">
        <v>8.766</v>
      </c>
      <c r="O71">
        <v>12</v>
      </c>
    </row>
    <row r="72" spans="1:15" x14ac:dyDescent="0.2">
      <c r="A72" t="s">
        <v>262</v>
      </c>
      <c r="B72" s="1">
        <v>40818</v>
      </c>
      <c r="C72" s="2">
        <v>0.44831018518518517</v>
      </c>
      <c r="D72" t="s">
        <v>1</v>
      </c>
      <c r="E72">
        <v>0.50800000000000001</v>
      </c>
      <c r="F72">
        <v>3.7280000000000002</v>
      </c>
      <c r="G72">
        <v>0.97399999999999998</v>
      </c>
      <c r="I72">
        <v>9</v>
      </c>
      <c r="J72" t="s">
        <v>223</v>
      </c>
      <c r="K72">
        <v>0.75800000000000001</v>
      </c>
      <c r="L72">
        <v>33.472999999999999</v>
      </c>
      <c r="M72" s="7">
        <v>11.22</v>
      </c>
      <c r="O72">
        <v>14</v>
      </c>
    </row>
    <row r="73" spans="1:15" x14ac:dyDescent="0.2">
      <c r="A73" t="s">
        <v>261</v>
      </c>
      <c r="B73" s="1">
        <v>40818</v>
      </c>
      <c r="C73" s="2">
        <v>0.45010416666666669</v>
      </c>
      <c r="D73" t="s">
        <v>1</v>
      </c>
      <c r="E73">
        <v>0.51600000000000001</v>
      </c>
      <c r="F73">
        <v>5.1355000000000004</v>
      </c>
      <c r="G73">
        <v>1.0900000000000001</v>
      </c>
      <c r="I73">
        <v>13.5</v>
      </c>
      <c r="J73" t="s">
        <v>223</v>
      </c>
      <c r="K73">
        <v>0.75800000000000001</v>
      </c>
      <c r="L73">
        <v>206.6155</v>
      </c>
      <c r="M73" s="7">
        <v>70.177000000000007</v>
      </c>
      <c r="O73">
        <v>13.5</v>
      </c>
    </row>
    <row r="74" spans="1:15" x14ac:dyDescent="0.2">
      <c r="A74" t="s">
        <v>260</v>
      </c>
      <c r="B74" s="1">
        <v>40818</v>
      </c>
      <c r="C74" s="2">
        <v>0.45186342592592593</v>
      </c>
      <c r="D74" t="s">
        <v>1</v>
      </c>
      <c r="E74">
        <v>0.50800000000000001</v>
      </c>
      <c r="F74">
        <v>5.16</v>
      </c>
      <c r="G74">
        <v>1.123</v>
      </c>
      <c r="I74">
        <v>13</v>
      </c>
      <c r="J74" t="s">
        <v>223</v>
      </c>
      <c r="K74">
        <v>0.75800000000000001</v>
      </c>
      <c r="L74">
        <v>108.2805</v>
      </c>
      <c r="M74" s="7">
        <v>36.530999999999999</v>
      </c>
      <c r="O74">
        <v>11.5</v>
      </c>
    </row>
    <row r="75" spans="1:15" x14ac:dyDescent="0.2">
      <c r="A75" t="s">
        <v>259</v>
      </c>
      <c r="B75" s="1">
        <v>40818</v>
      </c>
      <c r="C75" s="2">
        <v>0.45343749999999999</v>
      </c>
      <c r="D75" t="s">
        <v>1</v>
      </c>
      <c r="E75">
        <v>0.50800000000000001</v>
      </c>
      <c r="F75">
        <v>5.0979999999999999</v>
      </c>
      <c r="G75">
        <v>1.0960000000000001</v>
      </c>
      <c r="I75">
        <v>14</v>
      </c>
      <c r="J75" t="s">
        <v>223</v>
      </c>
      <c r="K75">
        <v>0.75800000000000001</v>
      </c>
      <c r="L75">
        <v>19.841000000000001</v>
      </c>
      <c r="M75" s="7">
        <v>6.6840000000000002</v>
      </c>
      <c r="O75">
        <v>12.5</v>
      </c>
    </row>
    <row r="76" spans="1:15" x14ac:dyDescent="0.2">
      <c r="A76" t="s">
        <v>258</v>
      </c>
      <c r="B76" s="1">
        <v>40818</v>
      </c>
      <c r="C76" s="2">
        <v>0.45523148148148151</v>
      </c>
      <c r="D76" t="s">
        <v>1</v>
      </c>
      <c r="E76">
        <v>0.50800000000000001</v>
      </c>
      <c r="F76">
        <v>3.7210000000000001</v>
      </c>
      <c r="G76">
        <v>0.96899999999999997</v>
      </c>
      <c r="I76">
        <v>10</v>
      </c>
      <c r="J76" t="s">
        <v>223</v>
      </c>
      <c r="K76">
        <v>0.75800000000000001</v>
      </c>
      <c r="L76">
        <v>21.242000000000001</v>
      </c>
      <c r="M76" s="7">
        <v>7.1529999999999996</v>
      </c>
      <c r="O76">
        <v>13.5</v>
      </c>
    </row>
    <row r="77" spans="1:15" x14ac:dyDescent="0.2">
      <c r="A77" t="s">
        <v>257</v>
      </c>
      <c r="B77" s="1">
        <v>40818</v>
      </c>
      <c r="C77" s="2">
        <v>0.45689814814814816</v>
      </c>
      <c r="D77" t="s">
        <v>1</v>
      </c>
      <c r="E77">
        <v>0.50800000000000001</v>
      </c>
      <c r="F77">
        <v>3.8639999999999999</v>
      </c>
      <c r="G77">
        <v>0.97399999999999998</v>
      </c>
      <c r="I77">
        <v>9.5</v>
      </c>
      <c r="J77" t="s">
        <v>223</v>
      </c>
      <c r="K77">
        <v>0.75800000000000001</v>
      </c>
      <c r="L77">
        <v>20.737500000000001</v>
      </c>
      <c r="M77" s="7">
        <v>6.984</v>
      </c>
      <c r="O77">
        <v>10.5</v>
      </c>
    </row>
    <row r="78" spans="1:15" x14ac:dyDescent="0.2">
      <c r="A78" t="s">
        <v>256</v>
      </c>
      <c r="B78" s="1">
        <v>40818</v>
      </c>
      <c r="C78" s="2">
        <v>0.45894675925925926</v>
      </c>
      <c r="D78" t="s">
        <v>1</v>
      </c>
      <c r="E78">
        <v>0.51600000000000001</v>
      </c>
      <c r="F78">
        <v>5.0620000000000003</v>
      </c>
      <c r="G78">
        <v>1.097</v>
      </c>
      <c r="I78">
        <v>12.5</v>
      </c>
      <c r="J78" t="s">
        <v>223</v>
      </c>
      <c r="K78">
        <v>0.75800000000000001</v>
      </c>
      <c r="L78">
        <v>39.302999999999997</v>
      </c>
      <c r="M78" s="7">
        <v>13.28</v>
      </c>
      <c r="O78">
        <v>12</v>
      </c>
    </row>
    <row r="79" spans="1:15" x14ac:dyDescent="0.2">
      <c r="A79" t="s">
        <v>255</v>
      </c>
      <c r="B79" s="1">
        <v>40818</v>
      </c>
      <c r="C79" s="2">
        <v>0.46084490740740741</v>
      </c>
      <c r="D79" t="s">
        <v>1</v>
      </c>
      <c r="E79">
        <v>0.50800000000000001</v>
      </c>
      <c r="F79">
        <v>5.0175000000000001</v>
      </c>
      <c r="G79">
        <v>1.071</v>
      </c>
      <c r="I79">
        <v>13.5</v>
      </c>
      <c r="J79" t="s">
        <v>223</v>
      </c>
      <c r="K79">
        <v>0.75800000000000001</v>
      </c>
      <c r="L79">
        <v>21.757000000000001</v>
      </c>
      <c r="M79" s="7">
        <v>7.3550000000000004</v>
      </c>
      <c r="O79">
        <v>11</v>
      </c>
    </row>
    <row r="80" spans="1:15" x14ac:dyDescent="0.2">
      <c r="A80" t="s">
        <v>254</v>
      </c>
      <c r="B80" s="1">
        <v>40818</v>
      </c>
      <c r="C80" s="2">
        <v>0.46565972222222224</v>
      </c>
      <c r="D80" t="s">
        <v>1</v>
      </c>
      <c r="E80">
        <v>0.51600000000000001</v>
      </c>
      <c r="F80">
        <v>3.605</v>
      </c>
      <c r="G80">
        <v>0.95599999999999996</v>
      </c>
      <c r="I80">
        <v>10.5</v>
      </c>
      <c r="J80" t="s">
        <v>223</v>
      </c>
      <c r="K80">
        <v>0.75800000000000001</v>
      </c>
      <c r="L80">
        <v>31.978999999999999</v>
      </c>
      <c r="M80" s="7">
        <v>10.843</v>
      </c>
      <c r="O80">
        <v>11</v>
      </c>
    </row>
    <row r="81" spans="1:15" x14ac:dyDescent="0.2">
      <c r="A81" t="s">
        <v>253</v>
      </c>
      <c r="B81" s="1">
        <v>40818</v>
      </c>
      <c r="C81" s="2">
        <v>0.4679976851851852</v>
      </c>
      <c r="D81" t="s">
        <v>1</v>
      </c>
      <c r="E81">
        <v>0.51600000000000001</v>
      </c>
      <c r="F81">
        <v>3.581</v>
      </c>
      <c r="G81">
        <v>0.94499999999999995</v>
      </c>
      <c r="I81">
        <v>8.5</v>
      </c>
      <c r="J81" t="s">
        <v>223</v>
      </c>
      <c r="K81">
        <v>0.75800000000000001</v>
      </c>
      <c r="L81">
        <v>58.222000000000001</v>
      </c>
      <c r="M81" s="7">
        <v>19.719000000000001</v>
      </c>
      <c r="O81">
        <v>12</v>
      </c>
    </row>
    <row r="82" spans="1:15" x14ac:dyDescent="0.2">
      <c r="A82" t="s">
        <v>252</v>
      </c>
      <c r="B82" s="1">
        <v>40818</v>
      </c>
      <c r="C82" s="2">
        <v>0.47039351851851857</v>
      </c>
      <c r="D82" t="s">
        <v>1</v>
      </c>
      <c r="E82">
        <v>0.51600000000000001</v>
      </c>
      <c r="F82">
        <v>3.7160000000000002</v>
      </c>
      <c r="G82">
        <v>0.96899999999999997</v>
      </c>
      <c r="I82">
        <v>10</v>
      </c>
      <c r="J82" t="s">
        <v>223</v>
      </c>
      <c r="K82">
        <v>0.75800000000000001</v>
      </c>
      <c r="L82">
        <v>36.758000000000003</v>
      </c>
      <c r="M82" s="7">
        <v>12.391</v>
      </c>
      <c r="O82">
        <v>13</v>
      </c>
    </row>
    <row r="83" spans="1:15" x14ac:dyDescent="0.2">
      <c r="A83" t="s">
        <v>251</v>
      </c>
      <c r="B83" s="1">
        <v>40818</v>
      </c>
      <c r="C83" s="2">
        <v>0.48094907407407406</v>
      </c>
      <c r="D83" t="s">
        <v>1</v>
      </c>
      <c r="E83">
        <v>0.51600000000000001</v>
      </c>
      <c r="F83">
        <v>3.53</v>
      </c>
      <c r="G83">
        <v>0.93700000000000006</v>
      </c>
      <c r="I83">
        <v>10</v>
      </c>
      <c r="J83" t="s">
        <v>223</v>
      </c>
      <c r="K83">
        <v>0.75800000000000001</v>
      </c>
      <c r="L83">
        <v>36.113999999999997</v>
      </c>
      <c r="M83" s="7">
        <v>12.215</v>
      </c>
      <c r="O83">
        <v>13</v>
      </c>
    </row>
    <row r="84" spans="1:15" x14ac:dyDescent="0.2">
      <c r="A84" t="s">
        <v>250</v>
      </c>
      <c r="B84" s="1">
        <v>40818</v>
      </c>
      <c r="C84" s="2">
        <v>0.48277777777777775</v>
      </c>
      <c r="D84" t="s">
        <v>1</v>
      </c>
      <c r="E84">
        <v>0.50800000000000001</v>
      </c>
      <c r="F84">
        <v>3.5249999999999999</v>
      </c>
      <c r="G84">
        <v>0.93100000000000005</v>
      </c>
      <c r="I84">
        <v>10</v>
      </c>
      <c r="J84" t="s">
        <v>223</v>
      </c>
      <c r="K84">
        <v>0.75800000000000001</v>
      </c>
      <c r="L84">
        <v>221.87649999999999</v>
      </c>
      <c r="M84" s="7">
        <v>75.388000000000005</v>
      </c>
      <c r="O84">
        <v>13.5</v>
      </c>
    </row>
    <row r="85" spans="1:15" x14ac:dyDescent="0.2">
      <c r="A85" t="s">
        <v>249</v>
      </c>
      <c r="B85" s="1">
        <v>40818</v>
      </c>
      <c r="C85" s="2">
        <v>0.48481481481481481</v>
      </c>
      <c r="D85" t="s">
        <v>1</v>
      </c>
      <c r="E85">
        <v>0.51600000000000001</v>
      </c>
      <c r="F85">
        <v>3.6114999999999999</v>
      </c>
      <c r="G85">
        <v>0.95399999999999996</v>
      </c>
      <c r="I85">
        <v>9.5</v>
      </c>
      <c r="J85" t="s">
        <v>223</v>
      </c>
      <c r="K85">
        <v>0.75800000000000001</v>
      </c>
      <c r="L85">
        <v>119.468</v>
      </c>
      <c r="M85" s="7">
        <v>40.436</v>
      </c>
      <c r="O85">
        <v>13.5</v>
      </c>
    </row>
    <row r="86" spans="1:15" x14ac:dyDescent="0.2">
      <c r="A86" t="s">
        <v>248</v>
      </c>
      <c r="B86" s="1">
        <v>40818</v>
      </c>
      <c r="C86" s="2">
        <v>0.48638888888888893</v>
      </c>
      <c r="D86" t="s">
        <v>1</v>
      </c>
      <c r="E86">
        <v>0.50800000000000001</v>
      </c>
      <c r="F86">
        <v>4.8715000000000002</v>
      </c>
      <c r="G86">
        <v>1.05</v>
      </c>
      <c r="I86">
        <v>13.5</v>
      </c>
      <c r="J86" t="s">
        <v>223</v>
      </c>
      <c r="K86">
        <v>0.75800000000000001</v>
      </c>
      <c r="L86">
        <v>23.41</v>
      </c>
      <c r="M86" s="7">
        <v>7.9240000000000004</v>
      </c>
      <c r="O86">
        <v>12</v>
      </c>
    </row>
    <row r="87" spans="1:15" x14ac:dyDescent="0.2">
      <c r="A87" t="s">
        <v>247</v>
      </c>
      <c r="B87" s="1">
        <v>40818</v>
      </c>
      <c r="C87" s="2">
        <v>0.48853009259259261</v>
      </c>
      <c r="D87" t="s">
        <v>1</v>
      </c>
      <c r="E87">
        <v>0.51600000000000001</v>
      </c>
      <c r="F87">
        <v>3.617</v>
      </c>
      <c r="G87">
        <v>0.95</v>
      </c>
      <c r="I87">
        <v>9.5</v>
      </c>
      <c r="J87" t="s">
        <v>223</v>
      </c>
      <c r="K87">
        <v>0.75800000000000001</v>
      </c>
      <c r="L87">
        <v>24.362500000000001</v>
      </c>
      <c r="M87" s="7">
        <v>8.2420000000000009</v>
      </c>
      <c r="O87">
        <v>10.5</v>
      </c>
    </row>
    <row r="88" spans="1:15" x14ac:dyDescent="0.2">
      <c r="A88" t="s">
        <v>246</v>
      </c>
      <c r="B88" s="1">
        <v>40818</v>
      </c>
      <c r="C88" s="2">
        <v>0.49060185185185184</v>
      </c>
      <c r="D88" t="s">
        <v>1</v>
      </c>
      <c r="E88">
        <v>0.50800000000000001</v>
      </c>
      <c r="F88">
        <v>3.6890000000000001</v>
      </c>
      <c r="G88">
        <v>0.93300000000000005</v>
      </c>
      <c r="I88">
        <v>9.5</v>
      </c>
      <c r="J88" t="s">
        <v>223</v>
      </c>
      <c r="K88">
        <v>0.76600000000000001</v>
      </c>
      <c r="L88">
        <v>20.341999999999999</v>
      </c>
      <c r="M88" s="7">
        <v>6.8959999999999999</v>
      </c>
      <c r="O88">
        <v>9.5</v>
      </c>
    </row>
    <row r="89" spans="1:15" x14ac:dyDescent="0.2">
      <c r="A89" t="s">
        <v>245</v>
      </c>
      <c r="B89" s="1">
        <v>40818</v>
      </c>
      <c r="C89" s="2">
        <v>0.4924884259259259</v>
      </c>
      <c r="D89" t="s">
        <v>1</v>
      </c>
      <c r="E89">
        <v>0.51600000000000001</v>
      </c>
      <c r="F89">
        <v>4.851</v>
      </c>
      <c r="G89">
        <v>1.044</v>
      </c>
      <c r="I89">
        <v>13.5</v>
      </c>
      <c r="J89" t="s">
        <v>223</v>
      </c>
      <c r="K89">
        <v>0.75800000000000001</v>
      </c>
      <c r="L89">
        <v>73.706999999999994</v>
      </c>
      <c r="M89" s="7">
        <v>24.954000000000001</v>
      </c>
      <c r="O89">
        <v>14</v>
      </c>
    </row>
    <row r="90" spans="1:15" x14ac:dyDescent="0.2">
      <c r="A90" t="s">
        <v>244</v>
      </c>
      <c r="B90" s="1">
        <v>40818</v>
      </c>
      <c r="C90" s="2">
        <v>0.49478009259259265</v>
      </c>
      <c r="D90" t="s">
        <v>1</v>
      </c>
      <c r="E90">
        <v>0.51600000000000001</v>
      </c>
      <c r="F90">
        <v>3.5619999999999998</v>
      </c>
      <c r="G90">
        <v>0.93200000000000005</v>
      </c>
      <c r="I90">
        <v>9</v>
      </c>
      <c r="J90" t="s">
        <v>223</v>
      </c>
      <c r="K90">
        <v>0.75800000000000001</v>
      </c>
      <c r="L90">
        <v>37.371000000000002</v>
      </c>
      <c r="M90" s="7">
        <v>12.592000000000001</v>
      </c>
      <c r="O90">
        <v>12</v>
      </c>
    </row>
    <row r="91" spans="1:15" x14ac:dyDescent="0.2">
      <c r="A91" t="s">
        <v>243</v>
      </c>
      <c r="B91" s="1">
        <v>40818</v>
      </c>
      <c r="C91" s="2">
        <v>0.49634259259259261</v>
      </c>
      <c r="D91" t="s">
        <v>1</v>
      </c>
      <c r="E91">
        <v>0.50800000000000001</v>
      </c>
      <c r="F91">
        <v>3.5659999999999998</v>
      </c>
      <c r="G91">
        <v>0.92900000000000005</v>
      </c>
      <c r="I91">
        <v>9.5</v>
      </c>
      <c r="J91" t="s">
        <v>223</v>
      </c>
      <c r="K91">
        <v>0.75800000000000001</v>
      </c>
      <c r="L91">
        <v>55.826999999999998</v>
      </c>
      <c r="M91" s="7">
        <v>18.914000000000001</v>
      </c>
      <c r="O91">
        <v>12.5</v>
      </c>
    </row>
    <row r="92" spans="1:15" x14ac:dyDescent="0.2">
      <c r="A92" t="s">
        <v>242</v>
      </c>
      <c r="B92" s="1">
        <v>40818</v>
      </c>
      <c r="C92" s="2">
        <v>0.49805555555555553</v>
      </c>
      <c r="D92" t="s">
        <v>1</v>
      </c>
      <c r="E92">
        <v>0.50800000000000001</v>
      </c>
      <c r="F92">
        <v>3.4969999999999999</v>
      </c>
      <c r="G92">
        <v>0.91300000000000003</v>
      </c>
      <c r="I92">
        <v>9</v>
      </c>
      <c r="J92" t="s">
        <v>223</v>
      </c>
      <c r="K92">
        <v>0.75800000000000001</v>
      </c>
      <c r="L92">
        <v>69.380499999999998</v>
      </c>
      <c r="M92" s="7">
        <v>23.533999999999999</v>
      </c>
      <c r="O92">
        <v>12.5</v>
      </c>
    </row>
    <row r="93" spans="1:15" x14ac:dyDescent="0.2">
      <c r="A93" t="s">
        <v>241</v>
      </c>
      <c r="B93" s="1">
        <v>40818</v>
      </c>
      <c r="C93" s="2">
        <v>0.49979166666666663</v>
      </c>
      <c r="D93" t="s">
        <v>1</v>
      </c>
      <c r="E93">
        <v>0.51600000000000001</v>
      </c>
      <c r="F93">
        <v>4.7489999999999997</v>
      </c>
      <c r="G93">
        <v>1.032</v>
      </c>
      <c r="I93">
        <v>13.5</v>
      </c>
      <c r="J93" t="s">
        <v>223</v>
      </c>
      <c r="K93">
        <v>0.75800000000000001</v>
      </c>
      <c r="L93">
        <v>99.13</v>
      </c>
      <c r="M93" s="7">
        <v>33.600999999999999</v>
      </c>
      <c r="O93">
        <v>15.5</v>
      </c>
    </row>
    <row r="94" spans="1:15" x14ac:dyDescent="0.2">
      <c r="A94" t="s">
        <v>240</v>
      </c>
      <c r="B94" s="1">
        <v>40818</v>
      </c>
      <c r="C94" s="2">
        <v>0.50142361111111111</v>
      </c>
      <c r="D94" t="s">
        <v>1</v>
      </c>
      <c r="E94">
        <v>0.50800000000000001</v>
      </c>
      <c r="F94">
        <v>3.496</v>
      </c>
      <c r="G94">
        <v>0.91600000000000004</v>
      </c>
      <c r="I94">
        <v>9.5</v>
      </c>
      <c r="J94" t="s">
        <v>223</v>
      </c>
      <c r="K94">
        <v>0.75800000000000001</v>
      </c>
      <c r="L94">
        <v>60.137</v>
      </c>
      <c r="M94" s="7">
        <v>20.363</v>
      </c>
      <c r="O94">
        <v>14</v>
      </c>
    </row>
    <row r="95" spans="1:15" x14ac:dyDescent="0.2">
      <c r="A95" t="s">
        <v>239</v>
      </c>
      <c r="B95" s="1">
        <v>40818</v>
      </c>
      <c r="C95" s="2">
        <v>0.50402777777777774</v>
      </c>
      <c r="D95" t="s">
        <v>1</v>
      </c>
      <c r="E95">
        <v>0.51600000000000001</v>
      </c>
      <c r="F95">
        <v>3.6190000000000002</v>
      </c>
      <c r="G95">
        <v>0.95399999999999996</v>
      </c>
      <c r="I95">
        <v>9.5</v>
      </c>
      <c r="J95" t="s">
        <v>223</v>
      </c>
      <c r="K95">
        <v>0.75800000000000001</v>
      </c>
      <c r="L95">
        <v>298.97800000000001</v>
      </c>
      <c r="M95" s="7">
        <v>101.83</v>
      </c>
      <c r="O95">
        <v>14</v>
      </c>
    </row>
    <row r="96" spans="1:15" x14ac:dyDescent="0.2">
      <c r="A96" t="s">
        <v>238</v>
      </c>
      <c r="B96" s="1">
        <v>40818</v>
      </c>
      <c r="C96" s="2">
        <v>0.50615740740740744</v>
      </c>
      <c r="D96" t="s">
        <v>1</v>
      </c>
      <c r="E96">
        <v>0.51600000000000001</v>
      </c>
      <c r="F96">
        <v>4.9325000000000001</v>
      </c>
      <c r="G96">
        <v>1.069</v>
      </c>
      <c r="I96">
        <v>13.5</v>
      </c>
      <c r="J96" t="s">
        <v>223</v>
      </c>
      <c r="K96">
        <v>0.75800000000000001</v>
      </c>
      <c r="L96">
        <v>96.42</v>
      </c>
      <c r="M96" s="7">
        <v>32.624000000000002</v>
      </c>
      <c r="O96">
        <v>12.5</v>
      </c>
    </row>
    <row r="97" spans="1:15" x14ac:dyDescent="0.2">
      <c r="A97" t="s">
        <v>237</v>
      </c>
      <c r="B97" s="1">
        <v>40818</v>
      </c>
      <c r="C97" s="2">
        <v>0.50800925925925922</v>
      </c>
      <c r="D97" t="s">
        <v>1</v>
      </c>
      <c r="E97">
        <v>0.51600000000000001</v>
      </c>
      <c r="F97">
        <v>3.5529999999999999</v>
      </c>
      <c r="G97">
        <v>0.92200000000000004</v>
      </c>
      <c r="I97">
        <v>9.5</v>
      </c>
      <c r="J97" t="s">
        <v>223</v>
      </c>
      <c r="K97">
        <v>0.75800000000000001</v>
      </c>
      <c r="L97">
        <v>42.747</v>
      </c>
      <c r="M97" s="7">
        <v>14.472</v>
      </c>
      <c r="O97">
        <v>10.5</v>
      </c>
    </row>
    <row r="98" spans="1:15" x14ac:dyDescent="0.2">
      <c r="A98" t="s">
        <v>236</v>
      </c>
      <c r="B98" s="1">
        <v>40818</v>
      </c>
      <c r="C98" s="2">
        <v>0.50988425925925929</v>
      </c>
      <c r="D98" t="s">
        <v>1</v>
      </c>
      <c r="E98">
        <v>0.51600000000000001</v>
      </c>
      <c r="F98">
        <v>3.51</v>
      </c>
      <c r="G98">
        <v>0.92400000000000004</v>
      </c>
      <c r="I98">
        <v>9</v>
      </c>
      <c r="J98" t="s">
        <v>223</v>
      </c>
      <c r="K98">
        <v>0.75800000000000001</v>
      </c>
      <c r="L98">
        <v>35.606000000000002</v>
      </c>
      <c r="M98" s="7">
        <v>12.031000000000001</v>
      </c>
      <c r="O98">
        <v>12</v>
      </c>
    </row>
    <row r="99" spans="1:15" x14ac:dyDescent="0.2">
      <c r="A99" t="s">
        <v>235</v>
      </c>
      <c r="B99" s="1">
        <v>40818</v>
      </c>
      <c r="C99" s="2">
        <v>0.51232638888888882</v>
      </c>
      <c r="D99" t="s">
        <v>1</v>
      </c>
      <c r="E99">
        <v>0.51600000000000001</v>
      </c>
      <c r="F99">
        <v>3.44</v>
      </c>
      <c r="G99">
        <v>0.91</v>
      </c>
      <c r="I99">
        <v>10.5</v>
      </c>
      <c r="J99" t="s">
        <v>223</v>
      </c>
      <c r="K99">
        <v>0.75800000000000001</v>
      </c>
      <c r="L99">
        <v>623.38699999999994</v>
      </c>
      <c r="M99" s="7">
        <v>212.994</v>
      </c>
      <c r="O99">
        <v>15.5</v>
      </c>
    </row>
    <row r="100" spans="1:15" x14ac:dyDescent="0.2">
      <c r="A100" t="s">
        <v>234</v>
      </c>
      <c r="B100" s="1">
        <v>40818</v>
      </c>
      <c r="C100" s="2">
        <v>0.51392361111111107</v>
      </c>
      <c r="D100" t="s">
        <v>1</v>
      </c>
      <c r="E100">
        <v>0.50800000000000001</v>
      </c>
      <c r="F100">
        <v>4.8375000000000004</v>
      </c>
      <c r="G100">
        <v>1.036</v>
      </c>
      <c r="I100">
        <v>13.5</v>
      </c>
      <c r="J100" t="s">
        <v>223</v>
      </c>
      <c r="K100">
        <v>0.75800000000000001</v>
      </c>
      <c r="L100">
        <v>509.88499999999999</v>
      </c>
      <c r="M100" s="7">
        <v>174.029</v>
      </c>
      <c r="O100">
        <v>15</v>
      </c>
    </row>
    <row r="101" spans="1:15" x14ac:dyDescent="0.2">
      <c r="A101" t="s">
        <v>233</v>
      </c>
      <c r="B101" s="1">
        <v>40818</v>
      </c>
      <c r="C101" s="2">
        <v>0.51618055555555553</v>
      </c>
      <c r="D101" t="s">
        <v>1</v>
      </c>
      <c r="E101">
        <v>0.51600000000000001</v>
      </c>
      <c r="F101">
        <v>4.7009999999999996</v>
      </c>
      <c r="G101">
        <v>1.0169999999999999</v>
      </c>
      <c r="I101">
        <v>13</v>
      </c>
      <c r="J101" t="s">
        <v>223</v>
      </c>
      <c r="K101">
        <v>0.75800000000000001</v>
      </c>
      <c r="L101">
        <v>511.726</v>
      </c>
      <c r="M101" s="7">
        <v>174.44800000000001</v>
      </c>
      <c r="O101">
        <v>16.5</v>
      </c>
    </row>
    <row r="102" spans="1:15" x14ac:dyDescent="0.2">
      <c r="A102" t="s">
        <v>232</v>
      </c>
      <c r="B102" s="1">
        <v>40818</v>
      </c>
      <c r="C102" s="2">
        <v>0.51774305555555555</v>
      </c>
      <c r="D102" t="s">
        <v>1</v>
      </c>
      <c r="E102">
        <v>0.50800000000000001</v>
      </c>
      <c r="F102">
        <v>4.7504999999999997</v>
      </c>
      <c r="G102">
        <v>1.028</v>
      </c>
      <c r="I102">
        <v>13.5</v>
      </c>
      <c r="J102" t="s">
        <v>223</v>
      </c>
      <c r="K102">
        <v>0.75800000000000001</v>
      </c>
      <c r="L102">
        <v>802.26</v>
      </c>
      <c r="M102" s="7">
        <v>273.839</v>
      </c>
      <c r="O102">
        <v>18</v>
      </c>
    </row>
    <row r="103" spans="1:15" x14ac:dyDescent="0.2">
      <c r="A103" t="s">
        <v>231</v>
      </c>
      <c r="B103" s="1">
        <v>40818</v>
      </c>
      <c r="C103" s="2">
        <v>0.51930555555555558</v>
      </c>
      <c r="D103" t="s">
        <v>1</v>
      </c>
      <c r="E103">
        <v>0.50800000000000001</v>
      </c>
      <c r="F103">
        <v>3.4115000000000002</v>
      </c>
      <c r="G103">
        <v>0.9</v>
      </c>
      <c r="I103">
        <v>8.5</v>
      </c>
      <c r="J103" t="s">
        <v>223</v>
      </c>
      <c r="K103">
        <v>0.75800000000000001</v>
      </c>
      <c r="L103">
        <v>656.17700000000002</v>
      </c>
      <c r="M103" s="7">
        <v>223.66900000000001</v>
      </c>
      <c r="O103">
        <v>16.5</v>
      </c>
    </row>
    <row r="104" spans="1:15" x14ac:dyDescent="0.2">
      <c r="A104" t="s">
        <v>230</v>
      </c>
      <c r="B104" s="1">
        <v>40818</v>
      </c>
      <c r="C104" s="2">
        <v>0.52103009259259259</v>
      </c>
      <c r="D104" t="s">
        <v>1</v>
      </c>
      <c r="E104">
        <v>0.51600000000000001</v>
      </c>
      <c r="F104">
        <v>3.4129999999999998</v>
      </c>
      <c r="G104">
        <v>0.90100000000000002</v>
      </c>
      <c r="I104">
        <v>9</v>
      </c>
      <c r="J104" t="s">
        <v>223</v>
      </c>
      <c r="K104">
        <v>0.75800000000000001</v>
      </c>
      <c r="L104">
        <v>460.90199999999999</v>
      </c>
      <c r="M104" s="7">
        <v>157.18199999999999</v>
      </c>
      <c r="O104">
        <v>16</v>
      </c>
    </row>
    <row r="105" spans="1:15" x14ac:dyDescent="0.2">
      <c r="A105" t="s">
        <v>229</v>
      </c>
      <c r="B105" s="1">
        <v>40818</v>
      </c>
      <c r="C105" s="2">
        <v>0.52348379629629627</v>
      </c>
      <c r="D105" t="s">
        <v>1</v>
      </c>
      <c r="E105">
        <v>0.51600000000000001</v>
      </c>
      <c r="F105">
        <v>3.3864999999999998</v>
      </c>
      <c r="G105">
        <v>0.88700000000000001</v>
      </c>
      <c r="I105">
        <v>9.5</v>
      </c>
      <c r="J105" t="s">
        <v>223</v>
      </c>
      <c r="K105">
        <v>0.75800000000000001</v>
      </c>
      <c r="L105">
        <v>1061.21</v>
      </c>
      <c r="M105" s="7">
        <v>362.56400000000002</v>
      </c>
      <c r="O105">
        <v>18.5</v>
      </c>
    </row>
    <row r="106" spans="1:15" x14ac:dyDescent="0.2">
      <c r="A106" t="s">
        <v>228</v>
      </c>
      <c r="B106" s="1">
        <v>40818</v>
      </c>
      <c r="C106" s="2">
        <v>0.52810185185185188</v>
      </c>
      <c r="D106" t="s">
        <v>1</v>
      </c>
      <c r="E106">
        <v>0.51600000000000001</v>
      </c>
      <c r="F106">
        <v>3.6004999999999998</v>
      </c>
      <c r="G106">
        <v>0.95</v>
      </c>
      <c r="I106">
        <v>9.5</v>
      </c>
      <c r="J106" t="s">
        <v>223</v>
      </c>
      <c r="K106">
        <v>0.75800000000000001</v>
      </c>
      <c r="L106">
        <v>206.63499999999999</v>
      </c>
      <c r="M106" s="7">
        <v>69.805999999999997</v>
      </c>
      <c r="O106">
        <v>14</v>
      </c>
    </row>
    <row r="107" spans="1:15" x14ac:dyDescent="0.2">
      <c r="A107" t="s">
        <v>227</v>
      </c>
      <c r="B107" s="1">
        <v>40818</v>
      </c>
      <c r="C107" s="2">
        <v>0.5296643518518519</v>
      </c>
      <c r="D107" t="s">
        <v>1</v>
      </c>
      <c r="E107">
        <v>0.51600000000000001</v>
      </c>
      <c r="F107">
        <v>4.7359999999999998</v>
      </c>
      <c r="G107">
        <v>1.022</v>
      </c>
      <c r="I107">
        <v>13</v>
      </c>
      <c r="J107" t="s">
        <v>223</v>
      </c>
      <c r="K107">
        <v>0.75800000000000001</v>
      </c>
      <c r="L107">
        <v>290.05700000000002</v>
      </c>
      <c r="M107" s="7">
        <v>99.007000000000005</v>
      </c>
      <c r="O107">
        <v>13</v>
      </c>
    </row>
    <row r="108" spans="1:15" x14ac:dyDescent="0.2">
      <c r="A108" t="s">
        <v>226</v>
      </c>
      <c r="B108" s="1">
        <v>40818</v>
      </c>
      <c r="C108" s="2">
        <v>0.53149305555555559</v>
      </c>
      <c r="D108" t="s">
        <v>1</v>
      </c>
      <c r="E108">
        <v>0.51600000000000001</v>
      </c>
      <c r="F108">
        <v>4.8659999999999997</v>
      </c>
      <c r="G108">
        <v>1.0429999999999999</v>
      </c>
      <c r="I108">
        <v>14</v>
      </c>
      <c r="J108" t="s">
        <v>223</v>
      </c>
      <c r="K108">
        <v>0.75800000000000001</v>
      </c>
      <c r="L108">
        <v>109.71</v>
      </c>
      <c r="M108" s="7">
        <v>37.149000000000001</v>
      </c>
      <c r="O108">
        <v>14</v>
      </c>
    </row>
    <row r="109" spans="1:15" x14ac:dyDescent="0.2">
      <c r="A109" t="s">
        <v>225</v>
      </c>
      <c r="B109" s="1">
        <v>40818</v>
      </c>
      <c r="C109" s="2">
        <v>0.5330555555555555</v>
      </c>
      <c r="D109" t="s">
        <v>1</v>
      </c>
      <c r="E109">
        <v>0.51600000000000001</v>
      </c>
      <c r="F109">
        <v>3.3780000000000001</v>
      </c>
      <c r="G109">
        <v>0.89200000000000002</v>
      </c>
      <c r="I109">
        <v>9</v>
      </c>
      <c r="J109" t="s">
        <v>223</v>
      </c>
      <c r="K109">
        <v>0.75800000000000001</v>
      </c>
      <c r="L109">
        <v>691.41600000000005</v>
      </c>
      <c r="M109" s="7">
        <v>236.685</v>
      </c>
      <c r="O109">
        <v>16</v>
      </c>
    </row>
    <row r="110" spans="1:15" x14ac:dyDescent="0.2">
      <c r="A110" t="s">
        <v>224</v>
      </c>
      <c r="B110" s="1">
        <v>40818</v>
      </c>
      <c r="C110" s="2">
        <v>0.53938657407407409</v>
      </c>
      <c r="D110" t="s">
        <v>1</v>
      </c>
      <c r="E110">
        <v>0.50800000000000001</v>
      </c>
      <c r="F110">
        <v>3.6469999999999998</v>
      </c>
      <c r="G110">
        <v>0.94099999999999995</v>
      </c>
      <c r="I110">
        <v>11</v>
      </c>
      <c r="J110" t="s">
        <v>223</v>
      </c>
      <c r="K110">
        <v>0.75800000000000001</v>
      </c>
      <c r="L110">
        <v>20.575500000000002</v>
      </c>
      <c r="M110" s="7">
        <v>6.9619999999999997</v>
      </c>
      <c r="O110">
        <v>15.5</v>
      </c>
    </row>
  </sheetData>
  <mergeCells count="2">
    <mergeCell ref="Q3:R7"/>
    <mergeCell ref="Q10:R13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"/>
  <sheetViews>
    <sheetView topLeftCell="H1" workbookViewId="0">
      <selection activeCell="Q22" sqref="Q22"/>
    </sheetView>
  </sheetViews>
  <sheetFormatPr baseColWidth="10" defaultRowHeight="16" x14ac:dyDescent="0.2"/>
  <cols>
    <col min="13" max="13" width="10.83203125" style="7"/>
  </cols>
  <sheetData>
    <row r="1" spans="1:21" x14ac:dyDescent="0.2">
      <c r="A1" t="s">
        <v>0</v>
      </c>
      <c r="B1" s="1">
        <v>40817</v>
      </c>
      <c r="C1" s="2">
        <v>0.57450231481481484</v>
      </c>
      <c r="D1" t="s">
        <v>1</v>
      </c>
      <c r="E1">
        <v>0.45</v>
      </c>
      <c r="F1">
        <v>127.16549999999999</v>
      </c>
      <c r="G1">
        <v>70.873000000000005</v>
      </c>
      <c r="I1">
        <v>11.5</v>
      </c>
      <c r="J1" t="s">
        <v>2</v>
      </c>
      <c r="K1">
        <v>1.4750000000000001</v>
      </c>
      <c r="L1">
        <v>85.653000000000006</v>
      </c>
      <c r="M1" s="7">
        <v>20.434999999999999</v>
      </c>
      <c r="O1">
        <v>15</v>
      </c>
      <c r="P1" s="29" t="s">
        <v>2</v>
      </c>
      <c r="Q1" s="29">
        <v>1.708</v>
      </c>
      <c r="R1" s="29">
        <v>0.108</v>
      </c>
      <c r="S1" s="29">
        <v>2.7E-2</v>
      </c>
      <c r="T1" s="29"/>
      <c r="U1" s="29">
        <v>7</v>
      </c>
    </row>
    <row r="2" spans="1:21" x14ac:dyDescent="0.2">
      <c r="A2" t="s">
        <v>3</v>
      </c>
      <c r="B2" s="1">
        <v>40817</v>
      </c>
      <c r="C2" s="2">
        <v>0.57606481481481475</v>
      </c>
      <c r="D2" t="s">
        <v>1</v>
      </c>
      <c r="E2">
        <v>0.441</v>
      </c>
      <c r="F2">
        <v>117.9255</v>
      </c>
      <c r="G2">
        <v>61.396999999999998</v>
      </c>
      <c r="I2">
        <v>11.5</v>
      </c>
      <c r="J2" t="s">
        <v>2</v>
      </c>
      <c r="K2">
        <v>1.4750000000000001</v>
      </c>
      <c r="L2">
        <v>85.828500000000005</v>
      </c>
      <c r="M2" s="7">
        <v>20.552</v>
      </c>
      <c r="O2">
        <v>15.5</v>
      </c>
    </row>
    <row r="3" spans="1:21" x14ac:dyDescent="0.2">
      <c r="A3" t="s">
        <v>4</v>
      </c>
      <c r="B3" s="1">
        <v>40817</v>
      </c>
      <c r="C3" s="2">
        <v>0.57763888888888892</v>
      </c>
      <c r="D3" t="s">
        <v>1</v>
      </c>
      <c r="E3">
        <v>0.45</v>
      </c>
      <c r="F3">
        <v>107.9295</v>
      </c>
      <c r="G3">
        <v>58.59</v>
      </c>
      <c r="I3">
        <v>10.5</v>
      </c>
      <c r="J3" t="s">
        <v>2</v>
      </c>
      <c r="K3">
        <v>1.4830000000000001</v>
      </c>
      <c r="L3">
        <v>86.480500000000006</v>
      </c>
      <c r="M3" s="7">
        <v>20.753</v>
      </c>
      <c r="O3">
        <v>15.5</v>
      </c>
    </row>
    <row r="4" spans="1:21" ht="15" customHeight="1" x14ac:dyDescent="0.2">
      <c r="A4" t="s">
        <v>5</v>
      </c>
      <c r="B4" s="1">
        <v>40817</v>
      </c>
      <c r="C4" s="2">
        <v>0.58024305555555555</v>
      </c>
      <c r="D4" t="s">
        <v>1</v>
      </c>
      <c r="E4">
        <v>0.45</v>
      </c>
      <c r="F4">
        <v>109.16800000000001</v>
      </c>
      <c r="G4">
        <v>58.375</v>
      </c>
      <c r="I4">
        <v>11.5</v>
      </c>
      <c r="J4" t="s">
        <v>2</v>
      </c>
      <c r="K4">
        <v>1.4750000000000001</v>
      </c>
      <c r="L4">
        <v>86.844499999999996</v>
      </c>
      <c r="M4" s="7">
        <v>20.661999999999999</v>
      </c>
      <c r="O4">
        <v>17.5</v>
      </c>
      <c r="Q4" s="30" t="s">
        <v>375</v>
      </c>
      <c r="R4" s="30"/>
    </row>
    <row r="5" spans="1:21" x14ac:dyDescent="0.2">
      <c r="A5" t="s">
        <v>6</v>
      </c>
      <c r="B5" s="1">
        <v>40817</v>
      </c>
      <c r="C5" s="2">
        <v>0.5838888888888889</v>
      </c>
      <c r="D5" t="s">
        <v>1</v>
      </c>
      <c r="E5">
        <v>0.45</v>
      </c>
      <c r="F5">
        <v>125.92100000000001</v>
      </c>
      <c r="G5">
        <v>69.694999999999993</v>
      </c>
      <c r="I5">
        <v>11.5</v>
      </c>
      <c r="J5" t="s">
        <v>2</v>
      </c>
      <c r="K5">
        <v>1.4750000000000001</v>
      </c>
      <c r="L5">
        <v>86.935000000000002</v>
      </c>
      <c r="M5" s="7">
        <v>20.588000000000001</v>
      </c>
      <c r="O5">
        <v>17</v>
      </c>
      <c r="Q5" s="30"/>
      <c r="R5" s="30"/>
    </row>
    <row r="6" spans="1:21" x14ac:dyDescent="0.2">
      <c r="A6" t="s">
        <v>7</v>
      </c>
      <c r="B6" s="1">
        <v>40817</v>
      </c>
      <c r="C6" s="2">
        <v>0.58648148148148149</v>
      </c>
      <c r="D6" t="s">
        <v>1</v>
      </c>
      <c r="E6">
        <v>0.45</v>
      </c>
      <c r="F6">
        <v>105.63849999999999</v>
      </c>
      <c r="G6">
        <v>57.938000000000002</v>
      </c>
      <c r="I6">
        <v>12.5</v>
      </c>
      <c r="J6" t="s">
        <v>2</v>
      </c>
      <c r="K6">
        <v>1.4830000000000001</v>
      </c>
      <c r="L6">
        <v>87.172499999999999</v>
      </c>
      <c r="M6" s="7">
        <v>20.663</v>
      </c>
      <c r="O6">
        <v>20.5</v>
      </c>
      <c r="Q6" s="30"/>
      <c r="R6" s="30"/>
    </row>
    <row r="7" spans="1:21" x14ac:dyDescent="0.2">
      <c r="A7" t="s">
        <v>8</v>
      </c>
      <c r="B7" s="1">
        <v>40817</v>
      </c>
      <c r="C7" s="2">
        <v>0.59006944444444442</v>
      </c>
      <c r="D7" t="s">
        <v>1</v>
      </c>
      <c r="E7">
        <v>0.5</v>
      </c>
      <c r="F7">
        <v>6447.0964999999997</v>
      </c>
      <c r="G7">
        <v>1276.9090000000001</v>
      </c>
      <c r="I7">
        <v>46.5</v>
      </c>
      <c r="J7" t="s">
        <v>2</v>
      </c>
      <c r="K7">
        <v>1.4750000000000001</v>
      </c>
      <c r="L7">
        <v>3.4729999999999999</v>
      </c>
      <c r="M7" s="7">
        <v>0.84699999999999998</v>
      </c>
      <c r="O7">
        <v>16</v>
      </c>
      <c r="Q7" s="30"/>
      <c r="R7" s="30"/>
    </row>
    <row r="8" spans="1:21" x14ac:dyDescent="0.2">
      <c r="A8" t="s">
        <v>9</v>
      </c>
      <c r="B8" s="1">
        <v>40817</v>
      </c>
      <c r="C8" s="2">
        <v>0.59228009259259262</v>
      </c>
      <c r="D8" t="s">
        <v>1</v>
      </c>
      <c r="E8">
        <v>0.5</v>
      </c>
      <c r="F8">
        <v>6322.8455000000004</v>
      </c>
      <c r="G8">
        <v>1277.8150000000001</v>
      </c>
      <c r="I8">
        <v>47.5</v>
      </c>
      <c r="J8" t="s">
        <v>2</v>
      </c>
      <c r="K8">
        <v>1.4750000000000001</v>
      </c>
      <c r="L8">
        <v>3.0579999999999998</v>
      </c>
      <c r="M8" s="7">
        <v>0.81200000000000006</v>
      </c>
      <c r="O8">
        <v>10</v>
      </c>
      <c r="Q8" s="30"/>
      <c r="R8" s="30"/>
    </row>
    <row r="9" spans="1:21" x14ac:dyDescent="0.2">
      <c r="A9" t="s">
        <v>10</v>
      </c>
      <c r="B9" s="1">
        <v>40817</v>
      </c>
      <c r="C9" s="2">
        <v>0.59387731481481476</v>
      </c>
      <c r="D9" t="s">
        <v>1</v>
      </c>
      <c r="E9">
        <v>0.5</v>
      </c>
      <c r="F9">
        <v>6388.4070000000002</v>
      </c>
      <c r="G9">
        <v>1277.106</v>
      </c>
      <c r="I9">
        <v>48.5</v>
      </c>
      <c r="J9" t="s">
        <v>2</v>
      </c>
      <c r="K9">
        <v>1.4830000000000001</v>
      </c>
      <c r="L9">
        <v>3.2915000000000001</v>
      </c>
      <c r="M9" s="7">
        <v>0.83699999999999997</v>
      </c>
      <c r="O9">
        <v>9.5</v>
      </c>
      <c r="Q9" s="30"/>
      <c r="R9" s="30"/>
    </row>
    <row r="10" spans="1:21" x14ac:dyDescent="0.2">
      <c r="A10" t="s">
        <v>11</v>
      </c>
      <c r="B10" s="1">
        <v>40817</v>
      </c>
      <c r="C10" s="2">
        <v>0.59607638888888892</v>
      </c>
      <c r="D10" t="s">
        <v>1</v>
      </c>
      <c r="E10">
        <v>0.5</v>
      </c>
      <c r="F10">
        <v>6274.6374999999998</v>
      </c>
      <c r="G10">
        <v>1277.6089999999999</v>
      </c>
      <c r="I10">
        <v>46.5</v>
      </c>
      <c r="J10" t="s">
        <v>2</v>
      </c>
      <c r="K10">
        <v>1.4830000000000001</v>
      </c>
      <c r="L10">
        <v>3.0655000000000001</v>
      </c>
      <c r="M10" s="7">
        <v>0.80800000000000005</v>
      </c>
      <c r="O10">
        <v>8.5</v>
      </c>
      <c r="Q10" s="30"/>
      <c r="R10" s="30"/>
    </row>
    <row r="11" spans="1:21" x14ac:dyDescent="0.2">
      <c r="A11" t="s">
        <v>12</v>
      </c>
      <c r="B11" s="1">
        <v>40817</v>
      </c>
      <c r="C11" s="2">
        <v>0.59873842592592597</v>
      </c>
      <c r="D11" t="s">
        <v>1</v>
      </c>
      <c r="E11">
        <v>0.50800000000000001</v>
      </c>
      <c r="F11">
        <v>6166.1184999999996</v>
      </c>
      <c r="G11">
        <v>1277.6969999999999</v>
      </c>
      <c r="I11">
        <v>47.5</v>
      </c>
      <c r="J11" t="s">
        <v>2</v>
      </c>
      <c r="K11">
        <v>1.4830000000000001</v>
      </c>
      <c r="L11">
        <v>3.4594999999999998</v>
      </c>
      <c r="M11" s="7">
        <v>0.84399999999999997</v>
      </c>
      <c r="O11">
        <v>15.5</v>
      </c>
      <c r="Q11" s="30"/>
      <c r="R11" s="30"/>
    </row>
    <row r="12" spans="1:21" x14ac:dyDescent="0.2">
      <c r="A12" t="s">
        <v>13</v>
      </c>
      <c r="B12" s="1">
        <v>40817</v>
      </c>
      <c r="C12" s="2">
        <v>0.60030092592592588</v>
      </c>
      <c r="D12" t="s">
        <v>1</v>
      </c>
      <c r="E12">
        <v>0.49099999999999999</v>
      </c>
      <c r="F12">
        <v>6329.0214999999998</v>
      </c>
      <c r="G12">
        <v>1277.338</v>
      </c>
      <c r="I12">
        <v>47.5</v>
      </c>
      <c r="J12" t="s">
        <v>2</v>
      </c>
      <c r="K12">
        <v>1.4750000000000001</v>
      </c>
      <c r="L12">
        <v>3.3944999999999999</v>
      </c>
      <c r="M12" s="7">
        <v>0.83799999999999997</v>
      </c>
      <c r="O12">
        <v>10.5</v>
      </c>
      <c r="Q12" s="30"/>
      <c r="R12" s="30"/>
    </row>
    <row r="13" spans="1:21" x14ac:dyDescent="0.2">
      <c r="A13" t="s">
        <v>14</v>
      </c>
      <c r="B13" s="1">
        <v>40817</v>
      </c>
      <c r="C13" s="2">
        <v>0.6020833333333333</v>
      </c>
      <c r="D13" t="s">
        <v>1</v>
      </c>
      <c r="E13">
        <v>0.49099999999999999</v>
      </c>
      <c r="F13">
        <v>6317.0720000000001</v>
      </c>
      <c r="G13">
        <v>1277.385</v>
      </c>
      <c r="I13">
        <v>49</v>
      </c>
      <c r="J13" t="s">
        <v>2</v>
      </c>
      <c r="K13">
        <v>1.4750000000000001</v>
      </c>
      <c r="L13">
        <v>3.4864999999999999</v>
      </c>
      <c r="M13" s="7">
        <v>0.86799999999999999</v>
      </c>
      <c r="O13">
        <v>13.5</v>
      </c>
      <c r="Q13" s="30"/>
      <c r="R13" s="30"/>
    </row>
    <row r="14" spans="1:21" x14ac:dyDescent="0.2">
      <c r="A14" t="s">
        <v>15</v>
      </c>
      <c r="B14" s="1">
        <v>40817</v>
      </c>
      <c r="C14" s="2">
        <v>0.6051967592592592</v>
      </c>
      <c r="D14" t="s">
        <v>1</v>
      </c>
      <c r="E14">
        <v>0.5</v>
      </c>
      <c r="F14">
        <v>6283.442</v>
      </c>
      <c r="G14">
        <v>1278.163</v>
      </c>
      <c r="I14">
        <v>48</v>
      </c>
      <c r="J14" t="s">
        <v>2</v>
      </c>
      <c r="K14">
        <v>1.4830000000000001</v>
      </c>
      <c r="L14">
        <v>3.4575</v>
      </c>
      <c r="M14" s="7">
        <v>0.85199999999999998</v>
      </c>
      <c r="O14">
        <v>12.5</v>
      </c>
      <c r="Q14" s="30"/>
      <c r="R14" s="30"/>
    </row>
    <row r="15" spans="1:21" x14ac:dyDescent="0.2">
      <c r="A15" t="s">
        <v>16</v>
      </c>
      <c r="B15" s="1">
        <v>40817</v>
      </c>
      <c r="C15" s="2">
        <v>0.60803240740740738</v>
      </c>
      <c r="D15" t="s">
        <v>1</v>
      </c>
      <c r="E15">
        <v>0.49099999999999999</v>
      </c>
      <c r="F15">
        <v>6133.8315000000002</v>
      </c>
      <c r="G15">
        <v>1277.8869999999999</v>
      </c>
      <c r="I15">
        <v>46.5</v>
      </c>
      <c r="J15" t="s">
        <v>2</v>
      </c>
      <c r="K15">
        <v>1.4830000000000001</v>
      </c>
      <c r="L15">
        <v>3.4925000000000002</v>
      </c>
      <c r="M15" s="7">
        <v>0.876</v>
      </c>
      <c r="O15">
        <v>11.5</v>
      </c>
      <c r="Q15" s="30"/>
      <c r="R15" s="30"/>
    </row>
    <row r="16" spans="1:21" x14ac:dyDescent="0.2">
      <c r="A16" t="s">
        <v>17</v>
      </c>
      <c r="B16" s="1">
        <v>40817</v>
      </c>
      <c r="C16" s="2">
        <v>0.61023148148148143</v>
      </c>
      <c r="D16" t="s">
        <v>1</v>
      </c>
      <c r="E16">
        <v>0.5</v>
      </c>
      <c r="F16">
        <v>6190.2905000000001</v>
      </c>
      <c r="G16">
        <v>1278.6890000000001</v>
      </c>
      <c r="I16">
        <v>47.5</v>
      </c>
      <c r="J16" t="s">
        <v>2</v>
      </c>
      <c r="K16">
        <v>1.4830000000000001</v>
      </c>
      <c r="L16">
        <v>3.1429999999999998</v>
      </c>
      <c r="M16" s="7">
        <v>0.83</v>
      </c>
      <c r="O16">
        <v>10</v>
      </c>
      <c r="Q16" s="30"/>
      <c r="R16" s="30"/>
    </row>
    <row r="17" spans="1:18" x14ac:dyDescent="0.2">
      <c r="A17" t="s">
        <v>18</v>
      </c>
      <c r="B17" s="1">
        <v>40817</v>
      </c>
      <c r="C17" s="2">
        <v>0.61265046296296299</v>
      </c>
      <c r="D17" t="s">
        <v>1</v>
      </c>
      <c r="E17">
        <v>0.45800000000000002</v>
      </c>
      <c r="F17">
        <v>103.4675</v>
      </c>
      <c r="G17">
        <v>58.268000000000001</v>
      </c>
      <c r="I17">
        <v>11.5</v>
      </c>
      <c r="J17" t="s">
        <v>2</v>
      </c>
      <c r="K17">
        <v>1.4910000000000001</v>
      </c>
      <c r="L17">
        <v>88.432500000000005</v>
      </c>
      <c r="M17" s="7">
        <v>20.966999999999999</v>
      </c>
      <c r="O17">
        <v>18.5</v>
      </c>
      <c r="Q17" s="30"/>
      <c r="R17" s="30"/>
    </row>
    <row r="18" spans="1:18" x14ac:dyDescent="0.2">
      <c r="A18" t="s">
        <v>19</v>
      </c>
      <c r="B18" s="1">
        <v>40817</v>
      </c>
      <c r="C18" s="2">
        <v>0.61589120370370376</v>
      </c>
      <c r="D18" t="s">
        <v>1</v>
      </c>
      <c r="E18">
        <v>0.5</v>
      </c>
      <c r="F18">
        <v>6244.1764999999996</v>
      </c>
      <c r="G18">
        <v>1278.0740000000001</v>
      </c>
      <c r="I18">
        <v>47.5</v>
      </c>
      <c r="J18" t="s">
        <v>2</v>
      </c>
      <c r="K18">
        <v>1.4830000000000001</v>
      </c>
      <c r="L18">
        <v>3.4544999999999999</v>
      </c>
      <c r="M18" s="7">
        <v>0.86099999999999999</v>
      </c>
      <c r="O18">
        <v>14.5</v>
      </c>
      <c r="Q18" s="30"/>
      <c r="R18" s="30"/>
    </row>
    <row r="19" spans="1:18" x14ac:dyDescent="0.2">
      <c r="A19" t="s">
        <v>20</v>
      </c>
      <c r="B19" s="1">
        <v>40817</v>
      </c>
      <c r="C19" s="2">
        <v>0.61906249999999996</v>
      </c>
      <c r="D19" t="s">
        <v>1</v>
      </c>
      <c r="E19">
        <v>0.50800000000000001</v>
      </c>
      <c r="F19">
        <v>6240.3540000000003</v>
      </c>
      <c r="G19">
        <v>1278.115</v>
      </c>
      <c r="I19">
        <v>45.5</v>
      </c>
      <c r="J19" t="s">
        <v>2</v>
      </c>
      <c r="K19">
        <v>1.4830000000000001</v>
      </c>
      <c r="L19">
        <v>3.536</v>
      </c>
      <c r="M19" s="7">
        <v>0.873</v>
      </c>
      <c r="O19">
        <v>11</v>
      </c>
      <c r="Q19" s="30"/>
      <c r="R19" s="30"/>
    </row>
    <row r="20" spans="1:18" x14ac:dyDescent="0.2">
      <c r="A20" t="s">
        <v>21</v>
      </c>
      <c r="B20" s="1">
        <v>40817</v>
      </c>
      <c r="C20" s="2">
        <v>0.62229166666666669</v>
      </c>
      <c r="D20" t="s">
        <v>1</v>
      </c>
      <c r="E20">
        <v>0.5</v>
      </c>
      <c r="F20">
        <v>6237.5889999999999</v>
      </c>
      <c r="G20">
        <v>1277.9490000000001</v>
      </c>
      <c r="I20">
        <v>47.5</v>
      </c>
      <c r="J20" t="s">
        <v>2</v>
      </c>
      <c r="K20">
        <v>1.4830000000000001</v>
      </c>
      <c r="L20">
        <v>3.6004999999999998</v>
      </c>
      <c r="M20" s="7">
        <v>0.877</v>
      </c>
      <c r="O20">
        <v>15.5</v>
      </c>
      <c r="Q20" s="30"/>
      <c r="R20" s="30"/>
    </row>
    <row r="21" spans="1:18" x14ac:dyDescent="0.2">
      <c r="A21" t="s">
        <v>22</v>
      </c>
      <c r="B21" s="1">
        <v>40817</v>
      </c>
      <c r="C21" s="2">
        <v>0.62505787037037031</v>
      </c>
      <c r="D21" t="s">
        <v>1</v>
      </c>
      <c r="E21">
        <v>0.49099999999999999</v>
      </c>
      <c r="F21">
        <v>6052.4314999999997</v>
      </c>
      <c r="G21">
        <v>1278.098</v>
      </c>
      <c r="I21">
        <v>47.5</v>
      </c>
      <c r="J21" t="s">
        <v>2</v>
      </c>
      <c r="K21">
        <v>1.4830000000000001</v>
      </c>
      <c r="L21">
        <v>3.5459999999999998</v>
      </c>
      <c r="M21" s="7">
        <v>0.86699999999999999</v>
      </c>
      <c r="O21">
        <v>14</v>
      </c>
      <c r="Q21" s="30"/>
      <c r="R21" s="30"/>
    </row>
    <row r="22" spans="1:18" x14ac:dyDescent="0.2">
      <c r="A22" t="s">
        <v>23</v>
      </c>
      <c r="B22" s="1">
        <v>40817</v>
      </c>
      <c r="C22" s="2">
        <v>0.62714120370370374</v>
      </c>
      <c r="D22" t="s">
        <v>1</v>
      </c>
      <c r="E22">
        <v>0.5</v>
      </c>
      <c r="F22">
        <v>6198.62</v>
      </c>
      <c r="G22">
        <v>1278.7049999999999</v>
      </c>
      <c r="I22">
        <v>48</v>
      </c>
      <c r="J22" t="s">
        <v>2</v>
      </c>
      <c r="K22">
        <v>1.4830000000000001</v>
      </c>
      <c r="L22">
        <v>3.4020000000000001</v>
      </c>
      <c r="M22" s="7">
        <v>0.875</v>
      </c>
      <c r="O22">
        <v>13</v>
      </c>
    </row>
    <row r="23" spans="1:18" x14ac:dyDescent="0.2">
      <c r="A23" t="s">
        <v>24</v>
      </c>
      <c r="B23" s="1">
        <v>40817</v>
      </c>
      <c r="C23" s="2">
        <v>0.6294791666666667</v>
      </c>
      <c r="D23" t="s">
        <v>1</v>
      </c>
      <c r="E23">
        <v>0.5</v>
      </c>
      <c r="F23">
        <v>6079.6385</v>
      </c>
      <c r="G23">
        <v>1278.8710000000001</v>
      </c>
      <c r="I23">
        <v>35.5</v>
      </c>
      <c r="J23" t="s">
        <v>2</v>
      </c>
      <c r="K23">
        <v>1.4830000000000001</v>
      </c>
      <c r="L23">
        <v>3.9380000000000002</v>
      </c>
      <c r="M23" s="7">
        <v>0.94299999999999995</v>
      </c>
      <c r="O23">
        <v>12</v>
      </c>
    </row>
    <row r="24" spans="1:18" x14ac:dyDescent="0.2">
      <c r="A24" t="s">
        <v>25</v>
      </c>
      <c r="B24" s="1">
        <v>40817</v>
      </c>
      <c r="C24" s="2">
        <v>0.63335648148148149</v>
      </c>
      <c r="D24" t="s">
        <v>1</v>
      </c>
      <c r="E24">
        <v>0.5</v>
      </c>
      <c r="F24">
        <v>6196.7209999999995</v>
      </c>
      <c r="G24">
        <v>1278.152</v>
      </c>
      <c r="I24">
        <v>48</v>
      </c>
      <c r="J24" t="s">
        <v>2</v>
      </c>
      <c r="K24">
        <v>1.4830000000000001</v>
      </c>
      <c r="L24">
        <v>3.4860000000000002</v>
      </c>
      <c r="M24" s="7">
        <v>0.878</v>
      </c>
      <c r="O24">
        <v>11</v>
      </c>
    </row>
    <row r="25" spans="1:18" x14ac:dyDescent="0.2">
      <c r="A25" t="s">
        <v>26</v>
      </c>
      <c r="B25" s="1">
        <v>40817</v>
      </c>
      <c r="C25" s="2">
        <v>0.63646990740740739</v>
      </c>
      <c r="D25" t="s">
        <v>1</v>
      </c>
      <c r="E25">
        <v>0.5</v>
      </c>
      <c r="F25">
        <v>6155.0325000000003</v>
      </c>
      <c r="G25">
        <v>1278.6980000000001</v>
      </c>
      <c r="I25">
        <v>47.5</v>
      </c>
      <c r="J25" t="s">
        <v>2</v>
      </c>
      <c r="K25">
        <v>1.4830000000000001</v>
      </c>
      <c r="L25">
        <v>3.64</v>
      </c>
      <c r="M25" s="7">
        <v>0.88400000000000001</v>
      </c>
      <c r="O25">
        <v>16</v>
      </c>
    </row>
    <row r="26" spans="1:18" x14ac:dyDescent="0.2">
      <c r="A26" t="s">
        <v>27</v>
      </c>
      <c r="B26" s="1">
        <v>40817</v>
      </c>
      <c r="C26" s="2">
        <v>0.63828703703703704</v>
      </c>
      <c r="D26" t="s">
        <v>1</v>
      </c>
      <c r="E26">
        <v>0.5</v>
      </c>
      <c r="F26">
        <v>6197</v>
      </c>
      <c r="G26">
        <v>1278.8150000000001</v>
      </c>
      <c r="I26">
        <v>48</v>
      </c>
      <c r="J26" t="s">
        <v>2</v>
      </c>
      <c r="K26">
        <v>1.4830000000000001</v>
      </c>
      <c r="L26">
        <v>3.58</v>
      </c>
      <c r="M26" s="7">
        <v>0.88900000000000001</v>
      </c>
      <c r="O26">
        <v>11.5</v>
      </c>
    </row>
    <row r="27" spans="1:18" x14ac:dyDescent="0.2">
      <c r="A27" t="s">
        <v>28</v>
      </c>
      <c r="B27" s="1">
        <v>40817</v>
      </c>
      <c r="C27" s="2">
        <v>0.63984953703703706</v>
      </c>
      <c r="D27" t="s">
        <v>1</v>
      </c>
      <c r="E27">
        <v>0.49099999999999999</v>
      </c>
      <c r="F27">
        <v>6148.4089999999997</v>
      </c>
      <c r="G27">
        <v>1277.903</v>
      </c>
      <c r="I27">
        <v>40</v>
      </c>
      <c r="J27" t="s">
        <v>2</v>
      </c>
      <c r="K27">
        <v>1.4830000000000001</v>
      </c>
      <c r="L27">
        <v>3.589</v>
      </c>
      <c r="M27" s="7">
        <v>0.88700000000000001</v>
      </c>
      <c r="O27">
        <v>13</v>
      </c>
    </row>
    <row r="28" spans="1:18" x14ac:dyDescent="0.2">
      <c r="A28" t="s">
        <v>29</v>
      </c>
      <c r="B28" s="1">
        <v>40817</v>
      </c>
      <c r="C28" s="2">
        <v>0.642511574074074</v>
      </c>
      <c r="D28" t="s">
        <v>1</v>
      </c>
      <c r="E28">
        <v>0.45</v>
      </c>
      <c r="F28">
        <v>115.5805</v>
      </c>
      <c r="G28">
        <v>66.352999999999994</v>
      </c>
      <c r="I28">
        <v>11.5</v>
      </c>
      <c r="J28" t="s">
        <v>2</v>
      </c>
      <c r="K28">
        <v>1.4830000000000001</v>
      </c>
      <c r="L28">
        <v>88.600999999999999</v>
      </c>
      <c r="M28" s="7">
        <v>21.126999999999999</v>
      </c>
      <c r="O28">
        <v>17.5</v>
      </c>
    </row>
    <row r="29" spans="1:18" x14ac:dyDescent="0.2">
      <c r="A29" t="s">
        <v>30</v>
      </c>
      <c r="B29" s="1">
        <v>40817</v>
      </c>
      <c r="C29" s="2">
        <v>0.64449074074074075</v>
      </c>
      <c r="D29" t="s">
        <v>1</v>
      </c>
      <c r="E29">
        <v>0.5</v>
      </c>
      <c r="F29">
        <v>6170.4264999999996</v>
      </c>
      <c r="G29">
        <v>1278.9960000000001</v>
      </c>
      <c r="I29">
        <v>48.5</v>
      </c>
      <c r="J29" t="s">
        <v>2</v>
      </c>
      <c r="K29">
        <v>1.4830000000000001</v>
      </c>
      <c r="L29">
        <v>3.6675</v>
      </c>
      <c r="M29" s="7">
        <v>0.88900000000000001</v>
      </c>
      <c r="O29">
        <v>15.5</v>
      </c>
    </row>
    <row r="30" spans="1:18" x14ac:dyDescent="0.2">
      <c r="A30" t="s">
        <v>31</v>
      </c>
      <c r="B30" s="1">
        <v>40817</v>
      </c>
      <c r="C30" s="2">
        <v>0.64644675925925921</v>
      </c>
      <c r="D30" t="s">
        <v>1</v>
      </c>
      <c r="E30">
        <v>0.5</v>
      </c>
      <c r="F30">
        <v>6162.5479999999998</v>
      </c>
      <c r="G30">
        <v>1278.9770000000001</v>
      </c>
      <c r="I30">
        <v>48.5</v>
      </c>
      <c r="J30" t="s">
        <v>2</v>
      </c>
      <c r="K30">
        <v>1.4830000000000001</v>
      </c>
      <c r="L30">
        <v>3.5074999999999998</v>
      </c>
      <c r="M30" s="7">
        <v>0.878</v>
      </c>
      <c r="O30">
        <v>10.5</v>
      </c>
    </row>
    <row r="31" spans="1:18" x14ac:dyDescent="0.2">
      <c r="A31" t="s">
        <v>32</v>
      </c>
      <c r="B31" s="1">
        <v>40817</v>
      </c>
      <c r="C31" s="2">
        <v>0.64880787037037035</v>
      </c>
      <c r="D31" t="s">
        <v>1</v>
      </c>
      <c r="E31">
        <v>0.49099999999999999</v>
      </c>
      <c r="F31">
        <v>6032.3239999999996</v>
      </c>
      <c r="G31">
        <v>1278.3599999999999</v>
      </c>
      <c r="I31">
        <v>48</v>
      </c>
      <c r="J31" t="s">
        <v>2</v>
      </c>
      <c r="K31">
        <v>1.4830000000000001</v>
      </c>
      <c r="L31">
        <v>3.98</v>
      </c>
      <c r="M31" s="7">
        <v>0.94199999999999995</v>
      </c>
      <c r="O31">
        <v>14</v>
      </c>
    </row>
    <row r="32" spans="1:18" x14ac:dyDescent="0.2">
      <c r="A32" t="s">
        <v>33</v>
      </c>
      <c r="B32" s="1">
        <v>40817</v>
      </c>
      <c r="C32" s="2">
        <v>0.65067129629629628</v>
      </c>
      <c r="D32" t="s">
        <v>1</v>
      </c>
      <c r="E32">
        <v>0.5</v>
      </c>
      <c r="F32">
        <v>6159.1805000000004</v>
      </c>
      <c r="G32">
        <v>1278.913</v>
      </c>
      <c r="I32">
        <v>48.5</v>
      </c>
      <c r="J32" t="s">
        <v>2</v>
      </c>
      <c r="K32">
        <v>1.4830000000000001</v>
      </c>
      <c r="L32">
        <v>3.492</v>
      </c>
      <c r="M32" s="7">
        <v>0.88600000000000001</v>
      </c>
      <c r="O32">
        <v>9.5</v>
      </c>
    </row>
    <row r="33" spans="1:15" x14ac:dyDescent="0.2">
      <c r="A33" t="s">
        <v>34</v>
      </c>
      <c r="B33" s="1">
        <v>40817</v>
      </c>
      <c r="C33" s="2">
        <v>0.65306712962962965</v>
      </c>
      <c r="D33" t="s">
        <v>1</v>
      </c>
      <c r="E33">
        <v>0.49099999999999999</v>
      </c>
      <c r="F33">
        <v>6012.732</v>
      </c>
      <c r="G33">
        <v>1278.4079999999999</v>
      </c>
      <c r="I33">
        <v>47</v>
      </c>
      <c r="J33" t="s">
        <v>2</v>
      </c>
      <c r="K33">
        <v>1.4830000000000001</v>
      </c>
      <c r="L33">
        <v>3.77</v>
      </c>
      <c r="M33" s="7">
        <v>0.91100000000000003</v>
      </c>
      <c r="O33">
        <v>14.5</v>
      </c>
    </row>
    <row r="34" spans="1:15" x14ac:dyDescent="0.2">
      <c r="A34" t="s">
        <v>35</v>
      </c>
      <c r="B34" s="1">
        <v>40817</v>
      </c>
      <c r="C34" s="2">
        <v>0.65510416666666671</v>
      </c>
      <c r="D34" t="s">
        <v>1</v>
      </c>
      <c r="E34">
        <v>0.5</v>
      </c>
      <c r="F34">
        <v>6141.7449999999999</v>
      </c>
      <c r="G34">
        <v>1279.0719999999999</v>
      </c>
      <c r="I34">
        <v>47</v>
      </c>
      <c r="J34" t="s">
        <v>2</v>
      </c>
      <c r="K34">
        <v>1.4830000000000001</v>
      </c>
      <c r="L34">
        <v>3.5219999999999998</v>
      </c>
      <c r="M34" s="7">
        <v>0.88</v>
      </c>
      <c r="O34">
        <v>12</v>
      </c>
    </row>
    <row r="35" spans="1:15" x14ac:dyDescent="0.2">
      <c r="A35" t="s">
        <v>36</v>
      </c>
      <c r="B35" s="1">
        <v>40817</v>
      </c>
      <c r="C35" s="2">
        <v>0.65812499999999996</v>
      </c>
      <c r="D35" t="s">
        <v>1</v>
      </c>
      <c r="E35">
        <v>0.5</v>
      </c>
      <c r="F35">
        <v>6111.1814999999997</v>
      </c>
      <c r="G35">
        <v>1278.8309999999999</v>
      </c>
      <c r="I35">
        <v>46.5</v>
      </c>
      <c r="J35" t="s">
        <v>2</v>
      </c>
      <c r="K35">
        <v>1.4830000000000001</v>
      </c>
      <c r="L35">
        <v>3.556</v>
      </c>
      <c r="M35" s="7">
        <v>0.876</v>
      </c>
      <c r="O35">
        <v>12.5</v>
      </c>
    </row>
    <row r="36" spans="1:15" x14ac:dyDescent="0.2">
      <c r="A36" t="s">
        <v>37</v>
      </c>
      <c r="B36" s="1">
        <v>40817</v>
      </c>
      <c r="C36" s="2">
        <v>0.66143518518518518</v>
      </c>
      <c r="D36" t="s">
        <v>1</v>
      </c>
      <c r="E36">
        <v>0.50800000000000001</v>
      </c>
      <c r="F36">
        <v>6117.2690000000002</v>
      </c>
      <c r="G36">
        <v>1278.7070000000001</v>
      </c>
      <c r="I36">
        <v>48</v>
      </c>
      <c r="J36" t="s">
        <v>2</v>
      </c>
      <c r="K36">
        <v>1.4910000000000001</v>
      </c>
      <c r="L36">
        <v>3.6215000000000002</v>
      </c>
      <c r="M36" s="7">
        <v>0.89500000000000002</v>
      </c>
      <c r="O36">
        <v>15.5</v>
      </c>
    </row>
    <row r="37" spans="1:15" x14ac:dyDescent="0.2">
      <c r="A37" t="s">
        <v>38</v>
      </c>
      <c r="B37" s="1">
        <v>40817</v>
      </c>
      <c r="C37" s="2">
        <v>0.66305555555555562</v>
      </c>
      <c r="D37" t="s">
        <v>1</v>
      </c>
      <c r="E37">
        <v>0.49099999999999999</v>
      </c>
      <c r="F37">
        <v>6129.3130000000001</v>
      </c>
      <c r="G37">
        <v>1278.232</v>
      </c>
      <c r="I37">
        <v>47</v>
      </c>
      <c r="J37" t="s">
        <v>2</v>
      </c>
      <c r="K37">
        <v>1.4830000000000001</v>
      </c>
      <c r="L37">
        <v>3.5249999999999999</v>
      </c>
      <c r="M37" s="7">
        <v>0.89100000000000001</v>
      </c>
      <c r="O37">
        <v>11</v>
      </c>
    </row>
    <row r="38" spans="1:15" x14ac:dyDescent="0.2">
      <c r="A38" t="s">
        <v>39</v>
      </c>
      <c r="B38" s="1">
        <v>40817</v>
      </c>
      <c r="C38" s="2">
        <v>0.66546296296296303</v>
      </c>
      <c r="D38" t="s">
        <v>1</v>
      </c>
      <c r="E38">
        <v>0.49099999999999999</v>
      </c>
      <c r="F38">
        <v>5984.6729999999998</v>
      </c>
      <c r="G38">
        <v>1278.6489999999999</v>
      </c>
      <c r="I38">
        <v>47</v>
      </c>
      <c r="J38" t="s">
        <v>2</v>
      </c>
      <c r="K38">
        <v>1.4830000000000001</v>
      </c>
      <c r="L38">
        <v>3.677</v>
      </c>
      <c r="M38" s="7">
        <v>0.89700000000000002</v>
      </c>
      <c r="O38">
        <v>13.5</v>
      </c>
    </row>
    <row r="39" spans="1:15" x14ac:dyDescent="0.2">
      <c r="A39" t="s">
        <v>40</v>
      </c>
      <c r="B39" s="1">
        <v>40817</v>
      </c>
      <c r="C39" s="2">
        <v>0.66716435185185186</v>
      </c>
      <c r="D39" t="s">
        <v>1</v>
      </c>
      <c r="E39">
        <v>0.45</v>
      </c>
      <c r="F39">
        <v>69.933000000000007</v>
      </c>
      <c r="G39">
        <v>39.265999999999998</v>
      </c>
      <c r="I39">
        <v>12</v>
      </c>
      <c r="J39" t="s">
        <v>2</v>
      </c>
      <c r="K39">
        <v>1.4830000000000001</v>
      </c>
      <c r="L39">
        <v>90.180999999999997</v>
      </c>
      <c r="M39" s="7">
        <v>21.427</v>
      </c>
      <c r="O39">
        <v>17</v>
      </c>
    </row>
    <row r="40" spans="1:15" x14ac:dyDescent="0.2">
      <c r="A40" t="s">
        <v>41</v>
      </c>
      <c r="B40" s="1">
        <v>40818</v>
      </c>
      <c r="C40" s="2">
        <v>0.38672453703703707</v>
      </c>
      <c r="D40" t="s">
        <v>1</v>
      </c>
      <c r="E40">
        <v>0.45</v>
      </c>
      <c r="F40">
        <v>149.46600000000001</v>
      </c>
      <c r="G40">
        <v>83.391999999999996</v>
      </c>
      <c r="I40">
        <v>11.5</v>
      </c>
      <c r="J40" t="s">
        <v>2</v>
      </c>
      <c r="K40">
        <v>1.4750000000000001</v>
      </c>
      <c r="L40">
        <v>85.025999999999996</v>
      </c>
      <c r="M40" s="7">
        <v>20.366</v>
      </c>
      <c r="O40">
        <v>18</v>
      </c>
    </row>
    <row r="41" spans="1:15" x14ac:dyDescent="0.2">
      <c r="A41" t="s">
        <v>42</v>
      </c>
      <c r="B41" s="1">
        <v>40818</v>
      </c>
      <c r="C41" s="2">
        <v>0.38902777777777775</v>
      </c>
      <c r="D41" t="s">
        <v>1</v>
      </c>
      <c r="E41">
        <v>0.45</v>
      </c>
      <c r="F41">
        <v>109.8325</v>
      </c>
      <c r="G41">
        <v>61.093000000000004</v>
      </c>
      <c r="I41">
        <v>11.5</v>
      </c>
      <c r="J41" t="s">
        <v>2</v>
      </c>
      <c r="K41">
        <v>1.4750000000000001</v>
      </c>
      <c r="L41">
        <v>87.081999999999994</v>
      </c>
      <c r="M41" s="7">
        <v>20.709</v>
      </c>
      <c r="O41">
        <v>19</v>
      </c>
    </row>
    <row r="42" spans="1:15" x14ac:dyDescent="0.2">
      <c r="A42" t="s">
        <v>43</v>
      </c>
      <c r="B42" s="1">
        <v>40818</v>
      </c>
      <c r="C42" s="2">
        <v>0.390625</v>
      </c>
      <c r="D42" t="s">
        <v>1</v>
      </c>
      <c r="E42">
        <v>0.441</v>
      </c>
      <c r="F42">
        <v>100.866</v>
      </c>
      <c r="G42">
        <v>54.732999999999997</v>
      </c>
      <c r="I42">
        <v>11.5</v>
      </c>
      <c r="J42" t="s">
        <v>2</v>
      </c>
      <c r="K42">
        <v>1.4750000000000001</v>
      </c>
      <c r="L42">
        <v>87.228999999999999</v>
      </c>
      <c r="M42" s="7">
        <v>20.905000000000001</v>
      </c>
      <c r="O42">
        <v>18</v>
      </c>
    </row>
    <row r="43" spans="1:15" x14ac:dyDescent="0.2">
      <c r="A43" t="s">
        <v>44</v>
      </c>
      <c r="B43" s="1">
        <v>40818</v>
      </c>
      <c r="C43" s="2">
        <v>0.39222222222222225</v>
      </c>
      <c r="D43" t="s">
        <v>1</v>
      </c>
      <c r="E43">
        <v>0.441</v>
      </c>
      <c r="F43">
        <v>90.765000000000001</v>
      </c>
      <c r="G43">
        <v>47.878</v>
      </c>
      <c r="I43">
        <v>11</v>
      </c>
      <c r="J43" t="s">
        <v>2</v>
      </c>
      <c r="K43">
        <v>1.4750000000000001</v>
      </c>
      <c r="L43">
        <v>88.0565</v>
      </c>
      <c r="M43" s="7">
        <v>21.134</v>
      </c>
      <c r="O43">
        <v>16.5</v>
      </c>
    </row>
    <row r="44" spans="1:15" x14ac:dyDescent="0.2">
      <c r="A44" t="s">
        <v>45</v>
      </c>
      <c r="B44" s="1">
        <v>40818</v>
      </c>
      <c r="C44" s="2">
        <v>0.39399305555555553</v>
      </c>
      <c r="D44" t="s">
        <v>1</v>
      </c>
      <c r="E44">
        <v>0.45</v>
      </c>
      <c r="F44">
        <v>83.441000000000003</v>
      </c>
      <c r="G44">
        <v>42.392000000000003</v>
      </c>
      <c r="I44">
        <v>11</v>
      </c>
      <c r="J44" t="s">
        <v>2</v>
      </c>
      <c r="K44">
        <v>1.4750000000000001</v>
      </c>
      <c r="L44">
        <v>89.417000000000002</v>
      </c>
      <c r="M44" s="7">
        <v>21.359000000000002</v>
      </c>
      <c r="O44">
        <v>21.5</v>
      </c>
    </row>
    <row r="45" spans="1:15" x14ac:dyDescent="0.2">
      <c r="A45" t="s">
        <v>46</v>
      </c>
      <c r="B45" s="1">
        <v>40818</v>
      </c>
      <c r="C45" s="2">
        <v>0.39576388888888886</v>
      </c>
      <c r="D45" t="s">
        <v>1</v>
      </c>
      <c r="E45">
        <v>0.49099999999999999</v>
      </c>
      <c r="F45">
        <v>6103.6014999999998</v>
      </c>
      <c r="G45">
        <v>1277.566</v>
      </c>
      <c r="I45">
        <v>48.5</v>
      </c>
      <c r="J45" t="s">
        <v>2</v>
      </c>
      <c r="K45">
        <v>1.4750000000000001</v>
      </c>
      <c r="L45">
        <v>3.6320000000000001</v>
      </c>
      <c r="M45" s="7">
        <v>0.93</v>
      </c>
      <c r="O45">
        <v>14</v>
      </c>
    </row>
    <row r="46" spans="1:15" x14ac:dyDescent="0.2">
      <c r="A46" t="s">
        <v>47</v>
      </c>
      <c r="B46" s="1">
        <v>40818</v>
      </c>
      <c r="C46" s="2">
        <v>0.39828703703703705</v>
      </c>
      <c r="D46" t="s">
        <v>1</v>
      </c>
      <c r="E46">
        <v>0.49099999999999999</v>
      </c>
      <c r="F46">
        <v>5930.6880000000001</v>
      </c>
      <c r="G46">
        <v>1278.046</v>
      </c>
      <c r="I46">
        <v>39</v>
      </c>
      <c r="J46" t="s">
        <v>2</v>
      </c>
      <c r="K46">
        <v>1.4750000000000001</v>
      </c>
      <c r="L46">
        <v>3.589</v>
      </c>
      <c r="M46" s="7">
        <v>0.91500000000000004</v>
      </c>
      <c r="O46">
        <v>13</v>
      </c>
    </row>
    <row r="47" spans="1:15" x14ac:dyDescent="0.2">
      <c r="A47" t="s">
        <v>48</v>
      </c>
      <c r="B47" s="1">
        <v>40818</v>
      </c>
      <c r="C47" s="2">
        <v>0.40005787037037038</v>
      </c>
      <c r="D47" t="s">
        <v>1</v>
      </c>
      <c r="E47">
        <v>0.49099999999999999</v>
      </c>
      <c r="F47">
        <v>6096.7910000000002</v>
      </c>
      <c r="G47">
        <v>1277.739</v>
      </c>
      <c r="I47">
        <v>47.5</v>
      </c>
      <c r="J47" t="s">
        <v>2</v>
      </c>
      <c r="K47">
        <v>1.4750000000000001</v>
      </c>
      <c r="L47">
        <v>3.681</v>
      </c>
      <c r="M47" s="7">
        <v>0.93100000000000005</v>
      </c>
      <c r="O47">
        <v>13</v>
      </c>
    </row>
    <row r="48" spans="1:15" x14ac:dyDescent="0.2">
      <c r="A48" t="s">
        <v>49</v>
      </c>
      <c r="B48" s="1">
        <v>40818</v>
      </c>
      <c r="C48" s="2">
        <v>0.40212962962962967</v>
      </c>
      <c r="D48" t="s">
        <v>1</v>
      </c>
      <c r="E48">
        <v>0.49099999999999999</v>
      </c>
      <c r="F48">
        <v>6046.1414999999997</v>
      </c>
      <c r="G48">
        <v>1277.8510000000001</v>
      </c>
      <c r="I48">
        <v>47.5</v>
      </c>
      <c r="J48" t="s">
        <v>2</v>
      </c>
      <c r="K48">
        <v>1.4750000000000001</v>
      </c>
      <c r="L48">
        <v>3.6619999999999999</v>
      </c>
      <c r="M48" s="7">
        <v>0.91900000000000004</v>
      </c>
      <c r="O48">
        <v>11</v>
      </c>
    </row>
    <row r="49" spans="1:15" x14ac:dyDescent="0.2">
      <c r="A49" t="s">
        <v>50</v>
      </c>
      <c r="B49" s="1">
        <v>40818</v>
      </c>
      <c r="C49" s="2">
        <v>0.40466435185185184</v>
      </c>
      <c r="D49" t="s">
        <v>1</v>
      </c>
      <c r="E49">
        <v>0.49099999999999999</v>
      </c>
      <c r="F49">
        <v>5881.5540000000001</v>
      </c>
      <c r="G49">
        <v>1278.299</v>
      </c>
      <c r="I49">
        <v>39</v>
      </c>
      <c r="J49" t="s">
        <v>2</v>
      </c>
      <c r="K49">
        <v>1.4750000000000001</v>
      </c>
      <c r="L49">
        <v>3.6589999999999998</v>
      </c>
      <c r="M49" s="7">
        <v>0.92600000000000005</v>
      </c>
      <c r="O49">
        <v>12</v>
      </c>
    </row>
    <row r="50" spans="1:15" x14ac:dyDescent="0.2">
      <c r="A50" t="s">
        <v>51</v>
      </c>
      <c r="B50" s="1">
        <v>40818</v>
      </c>
      <c r="C50" s="2">
        <v>0.40662037037037035</v>
      </c>
      <c r="D50" t="s">
        <v>1</v>
      </c>
      <c r="E50">
        <v>0.49099999999999999</v>
      </c>
      <c r="F50">
        <v>6032.1530000000002</v>
      </c>
      <c r="G50">
        <v>1277.9469999999999</v>
      </c>
      <c r="I50">
        <v>48</v>
      </c>
      <c r="J50" t="s">
        <v>2</v>
      </c>
      <c r="K50">
        <v>1.4750000000000001</v>
      </c>
      <c r="L50">
        <v>3.742</v>
      </c>
      <c r="M50" s="7">
        <v>0.92300000000000004</v>
      </c>
      <c r="O50">
        <v>13</v>
      </c>
    </row>
    <row r="51" spans="1:15" x14ac:dyDescent="0.2">
      <c r="A51" t="s">
        <v>52</v>
      </c>
      <c r="B51" s="1">
        <v>40818</v>
      </c>
      <c r="C51" s="2">
        <v>0.40846064814814814</v>
      </c>
      <c r="D51" t="s">
        <v>1</v>
      </c>
      <c r="E51">
        <v>0.49099999999999999</v>
      </c>
      <c r="F51">
        <v>6027.9504999999999</v>
      </c>
      <c r="G51">
        <v>1278.002</v>
      </c>
      <c r="I51">
        <v>48.5</v>
      </c>
      <c r="J51" t="s">
        <v>2</v>
      </c>
      <c r="K51">
        <v>1.4750000000000001</v>
      </c>
      <c r="L51">
        <v>3.7160000000000002</v>
      </c>
      <c r="M51" s="7">
        <v>0.91900000000000004</v>
      </c>
      <c r="O51">
        <v>14.5</v>
      </c>
    </row>
    <row r="52" spans="1:15" x14ac:dyDescent="0.2">
      <c r="A52" t="s">
        <v>53</v>
      </c>
      <c r="B52" s="1">
        <v>40818</v>
      </c>
      <c r="C52" s="2">
        <v>0.41032407407407406</v>
      </c>
      <c r="D52" t="s">
        <v>1</v>
      </c>
      <c r="E52">
        <v>0.49099999999999999</v>
      </c>
      <c r="F52">
        <v>6022.3765000000003</v>
      </c>
      <c r="G52">
        <v>1278.04</v>
      </c>
      <c r="I52">
        <v>48.5</v>
      </c>
      <c r="J52" t="s">
        <v>2</v>
      </c>
      <c r="K52">
        <v>1.4750000000000001</v>
      </c>
      <c r="L52">
        <v>3.6779999999999999</v>
      </c>
      <c r="M52" s="7">
        <v>0.91</v>
      </c>
      <c r="O52">
        <v>15</v>
      </c>
    </row>
    <row r="53" spans="1:15" x14ac:dyDescent="0.2">
      <c r="A53" t="s">
        <v>54</v>
      </c>
      <c r="B53" s="1">
        <v>40818</v>
      </c>
      <c r="C53" s="2">
        <v>0.41392361111111109</v>
      </c>
      <c r="D53" t="s">
        <v>1</v>
      </c>
      <c r="E53">
        <v>0.49099999999999999</v>
      </c>
      <c r="F53">
        <v>6015.357</v>
      </c>
      <c r="G53">
        <v>1278.0160000000001</v>
      </c>
      <c r="I53">
        <v>48</v>
      </c>
      <c r="J53" t="s">
        <v>2</v>
      </c>
      <c r="K53">
        <v>1.4750000000000001</v>
      </c>
      <c r="L53">
        <v>3.6440000000000001</v>
      </c>
      <c r="M53" s="7">
        <v>0.91300000000000003</v>
      </c>
      <c r="O53">
        <v>11</v>
      </c>
    </row>
    <row r="54" spans="1:15" x14ac:dyDescent="0.2">
      <c r="A54" t="s">
        <v>55</v>
      </c>
      <c r="B54" s="1">
        <v>40818</v>
      </c>
      <c r="C54" s="2">
        <v>0.41567129629629629</v>
      </c>
      <c r="D54" t="s">
        <v>1</v>
      </c>
      <c r="E54">
        <v>0.49099999999999999</v>
      </c>
      <c r="F54">
        <v>6015.0114999999996</v>
      </c>
      <c r="G54">
        <v>1278.0550000000001</v>
      </c>
      <c r="I54">
        <v>48.5</v>
      </c>
      <c r="J54" t="s">
        <v>2</v>
      </c>
      <c r="K54">
        <v>1.4750000000000001</v>
      </c>
      <c r="L54">
        <v>3.621</v>
      </c>
      <c r="M54" s="7">
        <v>0.91</v>
      </c>
      <c r="O54">
        <v>11</v>
      </c>
    </row>
    <row r="55" spans="1:15" x14ac:dyDescent="0.2">
      <c r="A55" t="s">
        <v>56</v>
      </c>
      <c r="B55" s="1">
        <v>40818</v>
      </c>
      <c r="C55" s="2">
        <v>0.41739583333333335</v>
      </c>
      <c r="D55" t="s">
        <v>1</v>
      </c>
      <c r="E55">
        <v>0.45</v>
      </c>
      <c r="F55">
        <v>99.647999999999996</v>
      </c>
      <c r="G55">
        <v>50.851999999999997</v>
      </c>
      <c r="I55">
        <v>12</v>
      </c>
      <c r="J55" t="s">
        <v>2</v>
      </c>
      <c r="K55">
        <v>1.4750000000000001</v>
      </c>
      <c r="L55">
        <v>90.022999999999996</v>
      </c>
      <c r="M55" s="7">
        <v>21.484999999999999</v>
      </c>
      <c r="O55">
        <v>16</v>
      </c>
    </row>
    <row r="56" spans="1:15" x14ac:dyDescent="0.2">
      <c r="A56" t="s">
        <v>57</v>
      </c>
      <c r="B56" s="1">
        <v>40818</v>
      </c>
      <c r="C56" s="2">
        <v>0.41956018518518517</v>
      </c>
      <c r="D56" t="s">
        <v>1</v>
      </c>
      <c r="E56">
        <v>0.49099999999999999</v>
      </c>
      <c r="F56">
        <v>5948.3530000000001</v>
      </c>
      <c r="G56">
        <v>1278.174</v>
      </c>
      <c r="I56">
        <v>47.5</v>
      </c>
      <c r="J56" t="s">
        <v>2</v>
      </c>
      <c r="K56">
        <v>1.4750000000000001</v>
      </c>
      <c r="L56">
        <v>3.5720000000000001</v>
      </c>
      <c r="M56" s="7">
        <v>0.90800000000000003</v>
      </c>
      <c r="O56">
        <v>10.5</v>
      </c>
    </row>
    <row r="57" spans="1:15" x14ac:dyDescent="0.2">
      <c r="A57" t="s">
        <v>58</v>
      </c>
      <c r="B57" s="1">
        <v>40818</v>
      </c>
      <c r="C57" s="2">
        <v>0.4211226851851852</v>
      </c>
      <c r="D57" t="s">
        <v>1</v>
      </c>
      <c r="E57">
        <v>0.49099999999999999</v>
      </c>
      <c r="F57">
        <v>5963.4639999999999</v>
      </c>
      <c r="G57">
        <v>1278.527</v>
      </c>
      <c r="I57">
        <v>47.5</v>
      </c>
      <c r="J57" t="s">
        <v>2</v>
      </c>
      <c r="K57">
        <v>1.4750000000000001</v>
      </c>
      <c r="L57">
        <v>3.6789999999999998</v>
      </c>
      <c r="M57" s="7">
        <v>0.92200000000000004</v>
      </c>
      <c r="O57">
        <v>10</v>
      </c>
    </row>
    <row r="58" spans="1:15" x14ac:dyDescent="0.2">
      <c r="A58" t="s">
        <v>59</v>
      </c>
      <c r="B58" s="1">
        <v>40818</v>
      </c>
      <c r="C58" s="2">
        <v>0.42290509259259257</v>
      </c>
      <c r="D58" t="s">
        <v>1</v>
      </c>
      <c r="E58">
        <v>0.49099999999999999</v>
      </c>
      <c r="F58">
        <v>5986.3919999999998</v>
      </c>
      <c r="G58">
        <v>1278.1569999999999</v>
      </c>
      <c r="I58">
        <v>47.5</v>
      </c>
      <c r="J58" t="s">
        <v>2</v>
      </c>
      <c r="K58">
        <v>1.4750000000000001</v>
      </c>
      <c r="L58">
        <v>3.641</v>
      </c>
      <c r="M58" s="7">
        <v>0.93600000000000005</v>
      </c>
      <c r="O58">
        <v>11.5</v>
      </c>
    </row>
    <row r="59" spans="1:15" x14ac:dyDescent="0.2">
      <c r="A59" t="s">
        <v>60</v>
      </c>
      <c r="B59" s="1">
        <v>40818</v>
      </c>
      <c r="C59" s="2">
        <v>0.42460648148148145</v>
      </c>
      <c r="D59" t="s">
        <v>1</v>
      </c>
      <c r="E59">
        <v>0.49099999999999999</v>
      </c>
      <c r="F59">
        <v>5976.0285000000003</v>
      </c>
      <c r="G59">
        <v>1278.2260000000001</v>
      </c>
      <c r="I59">
        <v>47.5</v>
      </c>
      <c r="J59" t="s">
        <v>2</v>
      </c>
      <c r="K59">
        <v>1.4750000000000001</v>
      </c>
      <c r="L59">
        <v>3.5510000000000002</v>
      </c>
      <c r="M59" s="7">
        <v>0.90700000000000003</v>
      </c>
      <c r="O59">
        <v>10</v>
      </c>
    </row>
    <row r="60" spans="1:15" x14ac:dyDescent="0.2">
      <c r="A60" t="s">
        <v>61</v>
      </c>
      <c r="B60" s="1">
        <v>40818</v>
      </c>
      <c r="C60" s="2">
        <v>0.4263657407407408</v>
      </c>
      <c r="D60" t="s">
        <v>1</v>
      </c>
      <c r="E60">
        <v>0.49099999999999999</v>
      </c>
      <c r="F60">
        <v>5976.2520000000004</v>
      </c>
      <c r="G60">
        <v>1278.2180000000001</v>
      </c>
      <c r="I60">
        <v>47.5</v>
      </c>
      <c r="J60" t="s">
        <v>2</v>
      </c>
      <c r="K60">
        <v>1.4750000000000001</v>
      </c>
      <c r="L60">
        <v>3.7160000000000002</v>
      </c>
      <c r="M60" s="7">
        <v>0.90800000000000003</v>
      </c>
      <c r="O60">
        <v>16</v>
      </c>
    </row>
    <row r="61" spans="1:15" x14ac:dyDescent="0.2">
      <c r="A61" t="s">
        <v>62</v>
      </c>
      <c r="B61" s="1">
        <v>40818</v>
      </c>
      <c r="C61" s="2">
        <v>0.42832175925925925</v>
      </c>
      <c r="D61" t="s">
        <v>1</v>
      </c>
      <c r="E61">
        <v>0.49099999999999999</v>
      </c>
      <c r="F61">
        <v>5970.0519999999997</v>
      </c>
      <c r="G61">
        <v>1278.2080000000001</v>
      </c>
      <c r="I61">
        <v>47.5</v>
      </c>
      <c r="J61" t="s">
        <v>2</v>
      </c>
      <c r="K61">
        <v>1.4750000000000001</v>
      </c>
      <c r="L61">
        <v>3.742</v>
      </c>
      <c r="M61" s="7">
        <v>0.91400000000000003</v>
      </c>
      <c r="O61">
        <v>15</v>
      </c>
    </row>
    <row r="62" spans="1:15" x14ac:dyDescent="0.2">
      <c r="A62" t="s">
        <v>63</v>
      </c>
      <c r="B62" s="1">
        <v>40818</v>
      </c>
      <c r="C62" s="2">
        <v>0.4302083333333333</v>
      </c>
      <c r="D62" t="s">
        <v>1</v>
      </c>
      <c r="E62">
        <v>0.36599999999999999</v>
      </c>
      <c r="F62">
        <v>5.1829999999999998</v>
      </c>
      <c r="G62">
        <v>2.7669999999999999</v>
      </c>
      <c r="I62">
        <v>5</v>
      </c>
      <c r="J62" t="s">
        <v>2</v>
      </c>
      <c r="K62">
        <v>1.4750000000000001</v>
      </c>
      <c r="L62">
        <v>2.7730000000000001</v>
      </c>
      <c r="M62" s="7">
        <v>0.68899999999999995</v>
      </c>
      <c r="O62">
        <v>12</v>
      </c>
    </row>
    <row r="63" spans="1:15" x14ac:dyDescent="0.2">
      <c r="A63" t="s">
        <v>64</v>
      </c>
      <c r="B63" s="1">
        <v>40818</v>
      </c>
      <c r="C63" s="2">
        <v>0.43186342592592591</v>
      </c>
      <c r="D63" t="s">
        <v>1</v>
      </c>
      <c r="E63">
        <v>0.49099999999999999</v>
      </c>
      <c r="F63">
        <v>5951.6305000000002</v>
      </c>
      <c r="G63">
        <v>1278.3820000000001</v>
      </c>
      <c r="I63">
        <v>47.5</v>
      </c>
      <c r="J63" t="s">
        <v>2</v>
      </c>
      <c r="K63">
        <v>1.4750000000000001</v>
      </c>
      <c r="L63">
        <v>3.6444999999999999</v>
      </c>
      <c r="M63" s="7">
        <v>0.91300000000000003</v>
      </c>
      <c r="O63">
        <v>9.5</v>
      </c>
    </row>
    <row r="64" spans="1:15" x14ac:dyDescent="0.2">
      <c r="A64" t="s">
        <v>65</v>
      </c>
      <c r="B64" s="1">
        <v>40818</v>
      </c>
      <c r="C64" s="2">
        <v>0.43355324074074075</v>
      </c>
      <c r="D64" t="s">
        <v>1</v>
      </c>
      <c r="E64">
        <v>0.49099999999999999</v>
      </c>
      <c r="F64">
        <v>5950.0334999999995</v>
      </c>
      <c r="G64">
        <v>1278.2760000000001</v>
      </c>
      <c r="I64">
        <v>47.5</v>
      </c>
      <c r="J64" t="s">
        <v>2</v>
      </c>
      <c r="K64">
        <v>1.4830000000000001</v>
      </c>
      <c r="L64">
        <v>3.6549999999999998</v>
      </c>
      <c r="M64" s="7">
        <v>0.92300000000000004</v>
      </c>
      <c r="O64">
        <v>10</v>
      </c>
    </row>
    <row r="65" spans="1:21" x14ac:dyDescent="0.2">
      <c r="A65" t="s">
        <v>66</v>
      </c>
      <c r="B65" s="1">
        <v>40818</v>
      </c>
      <c r="C65" s="2">
        <v>0.43530092592592595</v>
      </c>
      <c r="D65" t="s">
        <v>1</v>
      </c>
      <c r="E65">
        <v>0.49099999999999999</v>
      </c>
      <c r="F65">
        <v>5954.4470000000001</v>
      </c>
      <c r="G65">
        <v>1278.3409999999999</v>
      </c>
      <c r="I65">
        <v>48.5</v>
      </c>
      <c r="J65" t="s">
        <v>2</v>
      </c>
      <c r="K65">
        <v>1.4750000000000001</v>
      </c>
      <c r="L65">
        <v>3.7825000000000002</v>
      </c>
      <c r="M65" s="7">
        <v>0.94499999999999995</v>
      </c>
      <c r="O65">
        <v>12.5</v>
      </c>
    </row>
    <row r="66" spans="1:21" x14ac:dyDescent="0.2">
      <c r="A66" t="s">
        <v>67</v>
      </c>
      <c r="B66" s="1">
        <v>40818</v>
      </c>
      <c r="C66" s="2">
        <v>0.43715277777777778</v>
      </c>
      <c r="D66" t="s">
        <v>1</v>
      </c>
      <c r="E66">
        <v>0.45</v>
      </c>
      <c r="F66">
        <v>525.24450000000002</v>
      </c>
      <c r="G66">
        <v>254.49100000000001</v>
      </c>
      <c r="I66">
        <v>47.5</v>
      </c>
      <c r="J66" t="s">
        <v>2</v>
      </c>
      <c r="K66">
        <v>1.4750000000000001</v>
      </c>
      <c r="L66">
        <v>88.967500000000001</v>
      </c>
      <c r="M66" s="7">
        <v>21.026</v>
      </c>
      <c r="O66">
        <v>18.5</v>
      </c>
      <c r="P66" s="29" t="s">
        <v>2</v>
      </c>
      <c r="Q66" s="29">
        <v>1.7330000000000001</v>
      </c>
      <c r="R66" s="29">
        <v>0.1105</v>
      </c>
      <c r="S66" s="29">
        <v>3.5999999999999997E-2</v>
      </c>
      <c r="T66" s="29"/>
      <c r="U66" s="29">
        <v>7.5</v>
      </c>
    </row>
    <row r="67" spans="1:21" x14ac:dyDescent="0.2">
      <c r="A67" t="s">
        <v>68</v>
      </c>
      <c r="B67" s="1">
        <v>40818</v>
      </c>
      <c r="C67" s="2">
        <v>0.4390162037037037</v>
      </c>
      <c r="D67" t="s">
        <v>1</v>
      </c>
      <c r="E67">
        <v>0.49099999999999999</v>
      </c>
      <c r="F67">
        <v>5950.0559999999996</v>
      </c>
      <c r="G67">
        <v>1278.357</v>
      </c>
      <c r="I67">
        <v>48</v>
      </c>
      <c r="J67" t="s">
        <v>2</v>
      </c>
      <c r="K67">
        <v>1.4750000000000001</v>
      </c>
      <c r="L67">
        <v>3.6989999999999998</v>
      </c>
      <c r="M67" s="7">
        <v>0.91600000000000004</v>
      </c>
      <c r="O67">
        <v>15</v>
      </c>
    </row>
    <row r="68" spans="1:21" x14ac:dyDescent="0.2">
      <c r="A68" t="s">
        <v>69</v>
      </c>
      <c r="B68" s="1">
        <v>40818</v>
      </c>
      <c r="C68" s="2">
        <v>0.44074074074074071</v>
      </c>
      <c r="D68" t="s">
        <v>1</v>
      </c>
      <c r="E68">
        <v>0.49099999999999999</v>
      </c>
      <c r="F68">
        <v>5934.3180000000002</v>
      </c>
      <c r="G68">
        <v>1278.386</v>
      </c>
      <c r="I68">
        <v>47</v>
      </c>
      <c r="J68" t="s">
        <v>2</v>
      </c>
      <c r="K68">
        <v>1.4750000000000001</v>
      </c>
      <c r="L68">
        <v>3.6709999999999998</v>
      </c>
      <c r="M68" s="7">
        <v>0.91100000000000003</v>
      </c>
      <c r="O68">
        <v>11</v>
      </c>
    </row>
    <row r="69" spans="1:21" x14ac:dyDescent="0.2">
      <c r="A69" t="s">
        <v>70</v>
      </c>
      <c r="B69" s="1">
        <v>40818</v>
      </c>
      <c r="C69" s="2">
        <v>0.44248842592592591</v>
      </c>
      <c r="D69" t="s">
        <v>1</v>
      </c>
      <c r="E69">
        <v>0.5</v>
      </c>
      <c r="F69">
        <v>5937.0339999999997</v>
      </c>
      <c r="G69">
        <v>1278.403</v>
      </c>
      <c r="I69">
        <v>48</v>
      </c>
      <c r="J69" t="s">
        <v>2</v>
      </c>
      <c r="K69">
        <v>1.4830000000000001</v>
      </c>
      <c r="L69">
        <v>3.7235</v>
      </c>
      <c r="M69" s="7">
        <v>0.91300000000000003</v>
      </c>
      <c r="O69">
        <v>12.5</v>
      </c>
    </row>
    <row r="70" spans="1:21" x14ac:dyDescent="0.2">
      <c r="A70" t="s">
        <v>71</v>
      </c>
      <c r="B70" s="1">
        <v>40818</v>
      </c>
      <c r="C70" s="2">
        <v>0.4448611111111111</v>
      </c>
      <c r="D70" t="s">
        <v>1</v>
      </c>
      <c r="E70">
        <v>0.49099999999999999</v>
      </c>
      <c r="F70">
        <v>5816.4530000000004</v>
      </c>
      <c r="G70">
        <v>1278.7270000000001</v>
      </c>
      <c r="I70">
        <v>48</v>
      </c>
      <c r="J70" t="s">
        <v>2</v>
      </c>
      <c r="K70">
        <v>1.4830000000000001</v>
      </c>
      <c r="L70">
        <v>4.056</v>
      </c>
      <c r="M70" s="7">
        <v>0.95899999999999996</v>
      </c>
      <c r="O70">
        <v>13.5</v>
      </c>
    </row>
    <row r="71" spans="1:21" x14ac:dyDescent="0.2">
      <c r="A71" t="s">
        <v>72</v>
      </c>
      <c r="B71" s="1">
        <v>40818</v>
      </c>
      <c r="C71" s="2">
        <v>0.44645833333333335</v>
      </c>
      <c r="D71" t="s">
        <v>1</v>
      </c>
      <c r="E71">
        <v>0.49099999999999999</v>
      </c>
      <c r="F71">
        <v>5930.009</v>
      </c>
      <c r="G71">
        <v>1278.8119999999999</v>
      </c>
      <c r="I71">
        <v>48.5</v>
      </c>
      <c r="J71" t="s">
        <v>2</v>
      </c>
      <c r="K71">
        <v>1.4750000000000001</v>
      </c>
      <c r="L71">
        <v>3.6890000000000001</v>
      </c>
      <c r="M71" s="7">
        <v>0.92700000000000005</v>
      </c>
      <c r="O71">
        <v>11.5</v>
      </c>
    </row>
    <row r="72" spans="1:21" x14ac:dyDescent="0.2">
      <c r="A72" t="s">
        <v>73</v>
      </c>
      <c r="B72" s="1">
        <v>40818</v>
      </c>
      <c r="C72" s="2">
        <v>0.44831018518518517</v>
      </c>
      <c r="D72" t="s">
        <v>1</v>
      </c>
      <c r="E72">
        <v>0.49099999999999999</v>
      </c>
      <c r="F72">
        <v>5922.53</v>
      </c>
      <c r="G72">
        <v>1278.4680000000001</v>
      </c>
      <c r="I72">
        <v>47</v>
      </c>
      <c r="J72" t="s">
        <v>2</v>
      </c>
      <c r="K72">
        <v>1.4750000000000001</v>
      </c>
      <c r="L72">
        <v>3.7469999999999999</v>
      </c>
      <c r="M72" s="7">
        <v>0.94199999999999995</v>
      </c>
      <c r="O72">
        <v>11</v>
      </c>
    </row>
    <row r="73" spans="1:21" x14ac:dyDescent="0.2">
      <c r="A73" t="s">
        <v>74</v>
      </c>
      <c r="B73" s="1">
        <v>40818</v>
      </c>
      <c r="C73" s="2">
        <v>0.45010416666666669</v>
      </c>
      <c r="D73" t="s">
        <v>1</v>
      </c>
      <c r="E73">
        <v>0.49099999999999999</v>
      </c>
      <c r="F73">
        <v>5930.4780000000001</v>
      </c>
      <c r="G73">
        <v>1278.4100000000001</v>
      </c>
      <c r="I73">
        <v>47</v>
      </c>
      <c r="J73" t="s">
        <v>2</v>
      </c>
      <c r="K73">
        <v>1.4830000000000001</v>
      </c>
      <c r="L73">
        <v>3.7320000000000002</v>
      </c>
      <c r="M73" s="7">
        <v>0.92900000000000005</v>
      </c>
      <c r="O73">
        <v>11</v>
      </c>
    </row>
    <row r="74" spans="1:21" x14ac:dyDescent="0.2">
      <c r="A74" t="s">
        <v>75</v>
      </c>
      <c r="B74" s="1">
        <v>40818</v>
      </c>
      <c r="C74" s="2">
        <v>0.45186342592592593</v>
      </c>
      <c r="D74" t="s">
        <v>1</v>
      </c>
      <c r="E74">
        <v>0.49099999999999999</v>
      </c>
      <c r="F74">
        <v>5907.0290000000005</v>
      </c>
      <c r="G74">
        <v>1278.4570000000001</v>
      </c>
      <c r="I74">
        <v>48</v>
      </c>
      <c r="J74" t="s">
        <v>2</v>
      </c>
      <c r="K74">
        <v>1.4750000000000001</v>
      </c>
      <c r="L74">
        <v>3.7120000000000002</v>
      </c>
      <c r="M74" s="7">
        <v>0.93</v>
      </c>
      <c r="O74">
        <v>11</v>
      </c>
    </row>
    <row r="75" spans="1:21" x14ac:dyDescent="0.2">
      <c r="A75" t="s">
        <v>76</v>
      </c>
      <c r="B75" s="1">
        <v>40818</v>
      </c>
      <c r="C75" s="2">
        <v>0.45343749999999999</v>
      </c>
      <c r="D75" t="s">
        <v>1</v>
      </c>
      <c r="E75">
        <v>0.49099999999999999</v>
      </c>
      <c r="F75">
        <v>5903.5990000000002</v>
      </c>
      <c r="G75">
        <v>1278.864</v>
      </c>
      <c r="I75">
        <v>46.5</v>
      </c>
      <c r="J75" t="s">
        <v>2</v>
      </c>
      <c r="K75">
        <v>1.4750000000000001</v>
      </c>
      <c r="L75">
        <v>3.7650000000000001</v>
      </c>
      <c r="M75" s="7">
        <v>0.93600000000000005</v>
      </c>
      <c r="O75">
        <v>10.5</v>
      </c>
    </row>
    <row r="76" spans="1:21" x14ac:dyDescent="0.2">
      <c r="A76" t="s">
        <v>77</v>
      </c>
      <c r="B76" s="1">
        <v>40818</v>
      </c>
      <c r="C76" s="2">
        <v>0.45523148148148151</v>
      </c>
      <c r="D76" t="s">
        <v>1</v>
      </c>
      <c r="E76">
        <v>0.49099999999999999</v>
      </c>
      <c r="F76">
        <v>5905.9120000000003</v>
      </c>
      <c r="G76">
        <v>1278.5119999999999</v>
      </c>
      <c r="I76">
        <v>47.5</v>
      </c>
      <c r="J76" t="s">
        <v>2</v>
      </c>
      <c r="K76">
        <v>1.4750000000000001</v>
      </c>
      <c r="L76">
        <v>3.794</v>
      </c>
      <c r="M76" s="7">
        <v>0.96</v>
      </c>
      <c r="O76">
        <v>13</v>
      </c>
    </row>
    <row r="77" spans="1:21" x14ac:dyDescent="0.2">
      <c r="A77" t="s">
        <v>78</v>
      </c>
      <c r="B77" s="1">
        <v>40818</v>
      </c>
      <c r="C77" s="2">
        <v>0.45689814814814816</v>
      </c>
      <c r="D77" t="s">
        <v>1</v>
      </c>
      <c r="E77">
        <v>0.45</v>
      </c>
      <c r="F77">
        <v>100.581</v>
      </c>
      <c r="G77">
        <v>54.478000000000002</v>
      </c>
      <c r="I77">
        <v>11</v>
      </c>
      <c r="J77" t="s">
        <v>2</v>
      </c>
      <c r="K77">
        <v>1.4750000000000001</v>
      </c>
      <c r="L77">
        <v>91.119</v>
      </c>
      <c r="M77" s="7">
        <v>21.545000000000002</v>
      </c>
      <c r="O77">
        <v>16.5</v>
      </c>
    </row>
    <row r="78" spans="1:21" x14ac:dyDescent="0.2">
      <c r="A78" t="s">
        <v>79</v>
      </c>
      <c r="B78" s="1">
        <v>40818</v>
      </c>
      <c r="C78" s="2">
        <v>0.45894675925925926</v>
      </c>
      <c r="D78" t="s">
        <v>1</v>
      </c>
      <c r="E78">
        <v>0.49099999999999999</v>
      </c>
      <c r="F78">
        <v>5908.1319999999996</v>
      </c>
      <c r="G78">
        <v>1278.47</v>
      </c>
      <c r="I78">
        <v>47</v>
      </c>
      <c r="J78" t="s">
        <v>2</v>
      </c>
      <c r="K78">
        <v>1.4830000000000001</v>
      </c>
      <c r="L78">
        <v>3.8005</v>
      </c>
      <c r="M78" s="7">
        <v>0.94399999999999995</v>
      </c>
      <c r="O78">
        <v>14.5</v>
      </c>
    </row>
    <row r="79" spans="1:21" x14ac:dyDescent="0.2">
      <c r="A79" t="s">
        <v>80</v>
      </c>
      <c r="B79" s="1">
        <v>40818</v>
      </c>
      <c r="C79" s="2">
        <v>0.46084490740740741</v>
      </c>
      <c r="D79" t="s">
        <v>1</v>
      </c>
      <c r="E79">
        <v>0.49099999999999999</v>
      </c>
      <c r="F79">
        <v>5916.2235000000001</v>
      </c>
      <c r="G79">
        <v>1278.4870000000001</v>
      </c>
      <c r="I79">
        <v>47.5</v>
      </c>
      <c r="J79" t="s">
        <v>2</v>
      </c>
      <c r="K79">
        <v>1.4750000000000001</v>
      </c>
      <c r="L79">
        <v>3.7629999999999999</v>
      </c>
      <c r="M79" s="7">
        <v>0.93600000000000005</v>
      </c>
      <c r="O79">
        <v>11</v>
      </c>
    </row>
    <row r="80" spans="1:21" x14ac:dyDescent="0.2">
      <c r="A80" t="s">
        <v>81</v>
      </c>
      <c r="B80" s="1">
        <v>40818</v>
      </c>
      <c r="C80" s="2">
        <v>0.46565972222222224</v>
      </c>
      <c r="D80" t="s">
        <v>1</v>
      </c>
      <c r="E80">
        <v>0.49099999999999999</v>
      </c>
      <c r="F80">
        <v>5919.8575000000001</v>
      </c>
      <c r="G80">
        <v>1278.3989999999999</v>
      </c>
      <c r="I80">
        <v>47.5</v>
      </c>
      <c r="J80" t="s">
        <v>2</v>
      </c>
      <c r="K80">
        <v>1.4750000000000001</v>
      </c>
      <c r="L80">
        <v>3.7679999999999998</v>
      </c>
      <c r="M80" s="7">
        <v>0.92900000000000005</v>
      </c>
      <c r="O80">
        <v>14</v>
      </c>
    </row>
    <row r="81" spans="1:15" x14ac:dyDescent="0.2">
      <c r="A81" t="s">
        <v>82</v>
      </c>
      <c r="B81" s="1">
        <v>40818</v>
      </c>
      <c r="C81" s="2">
        <v>0.4679976851851852</v>
      </c>
      <c r="D81" t="s">
        <v>1</v>
      </c>
      <c r="E81">
        <v>0.49099999999999999</v>
      </c>
      <c r="F81">
        <v>5790.6360000000004</v>
      </c>
      <c r="G81">
        <v>1278.7940000000001</v>
      </c>
      <c r="I81">
        <v>47</v>
      </c>
      <c r="J81" t="s">
        <v>2</v>
      </c>
      <c r="K81">
        <v>1.4750000000000001</v>
      </c>
      <c r="L81">
        <v>4.093</v>
      </c>
      <c r="M81" s="7">
        <v>0.97</v>
      </c>
      <c r="O81">
        <v>14</v>
      </c>
    </row>
    <row r="82" spans="1:15" x14ac:dyDescent="0.2">
      <c r="A82" t="s">
        <v>83</v>
      </c>
      <c r="B82" s="1">
        <v>40818</v>
      </c>
      <c r="C82" s="2">
        <v>0.47039351851851857</v>
      </c>
      <c r="D82" t="s">
        <v>1</v>
      </c>
      <c r="E82">
        <v>0.49099999999999999</v>
      </c>
      <c r="F82">
        <v>5782.0919999999996</v>
      </c>
      <c r="G82">
        <v>1278.82</v>
      </c>
      <c r="I82">
        <v>46.5</v>
      </c>
      <c r="J82" t="s">
        <v>2</v>
      </c>
      <c r="K82">
        <v>1.4830000000000001</v>
      </c>
      <c r="L82">
        <v>3.9039999999999999</v>
      </c>
      <c r="M82" s="7">
        <v>0.94799999999999995</v>
      </c>
      <c r="O82">
        <v>14</v>
      </c>
    </row>
    <row r="83" spans="1:15" x14ac:dyDescent="0.2">
      <c r="A83" t="s">
        <v>84</v>
      </c>
      <c r="B83" s="1">
        <v>40818</v>
      </c>
      <c r="C83" s="2">
        <v>0.48094907407407406</v>
      </c>
      <c r="D83" t="s">
        <v>1</v>
      </c>
      <c r="E83">
        <v>0.49099999999999999</v>
      </c>
      <c r="F83">
        <v>5892.1769999999997</v>
      </c>
      <c r="G83">
        <v>1278.354</v>
      </c>
      <c r="I83">
        <v>47.5</v>
      </c>
      <c r="J83" t="s">
        <v>2</v>
      </c>
      <c r="K83">
        <v>1.4830000000000001</v>
      </c>
      <c r="L83">
        <v>3.782</v>
      </c>
      <c r="M83" s="7">
        <v>0.94099999999999995</v>
      </c>
      <c r="O83">
        <v>12</v>
      </c>
    </row>
    <row r="84" spans="1:15" x14ac:dyDescent="0.2">
      <c r="A84" t="s">
        <v>85</v>
      </c>
      <c r="B84" s="1">
        <v>40818</v>
      </c>
      <c r="C84" s="2">
        <v>0.48277777777777775</v>
      </c>
      <c r="D84" t="s">
        <v>1</v>
      </c>
      <c r="E84">
        <v>0.49099999999999999</v>
      </c>
      <c r="F84">
        <v>5878.1284999999998</v>
      </c>
      <c r="G84">
        <v>1278.491</v>
      </c>
      <c r="I84">
        <v>47.5</v>
      </c>
      <c r="J84" t="s">
        <v>2</v>
      </c>
      <c r="K84">
        <v>1.4830000000000001</v>
      </c>
      <c r="L84">
        <v>3.8130000000000002</v>
      </c>
      <c r="M84" s="7">
        <v>0.94599999999999995</v>
      </c>
      <c r="O84">
        <v>14.5</v>
      </c>
    </row>
    <row r="85" spans="1:15" x14ac:dyDescent="0.2">
      <c r="A85" t="s">
        <v>86</v>
      </c>
      <c r="B85" s="1">
        <v>40818</v>
      </c>
      <c r="C85" s="2">
        <v>0.48481481481481481</v>
      </c>
      <c r="D85" t="s">
        <v>1</v>
      </c>
      <c r="E85">
        <v>0.49099999999999999</v>
      </c>
      <c r="F85">
        <v>5851.1639999999998</v>
      </c>
      <c r="G85">
        <v>1278.556</v>
      </c>
      <c r="I85">
        <v>48</v>
      </c>
      <c r="J85" t="s">
        <v>2</v>
      </c>
      <c r="K85">
        <v>1.4750000000000001</v>
      </c>
      <c r="L85">
        <v>3.82</v>
      </c>
      <c r="M85" s="7">
        <v>0.95099999999999996</v>
      </c>
      <c r="O85">
        <v>13</v>
      </c>
    </row>
    <row r="86" spans="1:15" x14ac:dyDescent="0.2">
      <c r="A86" t="s">
        <v>87</v>
      </c>
      <c r="B86" s="1">
        <v>40818</v>
      </c>
      <c r="C86" s="2">
        <v>0.48638888888888893</v>
      </c>
      <c r="D86" t="s">
        <v>1</v>
      </c>
      <c r="E86">
        <v>0.49099999999999999</v>
      </c>
      <c r="F86">
        <v>5836.2610000000004</v>
      </c>
      <c r="G86">
        <v>1279.182</v>
      </c>
      <c r="I86">
        <v>45</v>
      </c>
      <c r="J86" t="s">
        <v>2</v>
      </c>
      <c r="K86">
        <v>1.4750000000000001</v>
      </c>
      <c r="L86">
        <v>3.7280000000000002</v>
      </c>
      <c r="M86" s="7">
        <v>0.92</v>
      </c>
      <c r="O86">
        <v>14.5</v>
      </c>
    </row>
    <row r="87" spans="1:15" x14ac:dyDescent="0.2">
      <c r="A87" t="s">
        <v>88</v>
      </c>
      <c r="B87" s="1">
        <v>40818</v>
      </c>
      <c r="C87" s="2">
        <v>0.48853009259259261</v>
      </c>
      <c r="D87" t="s">
        <v>1</v>
      </c>
      <c r="E87">
        <v>0.49099999999999999</v>
      </c>
      <c r="F87">
        <v>5841.6239999999998</v>
      </c>
      <c r="G87">
        <v>1278.643</v>
      </c>
      <c r="I87">
        <v>48</v>
      </c>
      <c r="J87" t="s">
        <v>2</v>
      </c>
      <c r="K87">
        <v>1.4750000000000001</v>
      </c>
      <c r="L87">
        <v>3.8210000000000002</v>
      </c>
      <c r="M87" s="7">
        <v>0.94799999999999995</v>
      </c>
      <c r="O87">
        <v>12</v>
      </c>
    </row>
    <row r="88" spans="1:15" x14ac:dyDescent="0.2">
      <c r="A88" t="s">
        <v>89</v>
      </c>
      <c r="B88" s="1">
        <v>40818</v>
      </c>
      <c r="C88" s="2">
        <v>0.49060185185185184</v>
      </c>
      <c r="D88" t="s">
        <v>1</v>
      </c>
      <c r="E88">
        <v>0.45800000000000002</v>
      </c>
      <c r="F88">
        <v>485.19349999999997</v>
      </c>
      <c r="G88">
        <v>232.137</v>
      </c>
      <c r="I88">
        <v>47.5</v>
      </c>
      <c r="J88" t="s">
        <v>2</v>
      </c>
      <c r="K88">
        <v>1.4830000000000001</v>
      </c>
      <c r="L88">
        <v>90.007999999999996</v>
      </c>
      <c r="M88" s="7">
        <v>21.312999999999999</v>
      </c>
      <c r="O88">
        <v>18.5</v>
      </c>
    </row>
    <row r="89" spans="1:15" x14ac:dyDescent="0.2">
      <c r="A89" t="s">
        <v>90</v>
      </c>
      <c r="B89" s="1">
        <v>40818</v>
      </c>
      <c r="C89" s="2">
        <v>0.4924884259259259</v>
      </c>
      <c r="D89" t="s">
        <v>1</v>
      </c>
      <c r="E89">
        <v>0.49099999999999999</v>
      </c>
      <c r="F89">
        <v>5855.6369999999997</v>
      </c>
      <c r="G89">
        <v>1278.6569999999999</v>
      </c>
      <c r="I89">
        <v>47</v>
      </c>
      <c r="J89" t="s">
        <v>2</v>
      </c>
      <c r="K89">
        <v>1.4830000000000001</v>
      </c>
      <c r="L89">
        <v>3.76</v>
      </c>
      <c r="M89" s="7">
        <v>0.95</v>
      </c>
      <c r="O89">
        <v>11</v>
      </c>
    </row>
    <row r="90" spans="1:15" x14ac:dyDescent="0.2">
      <c r="A90" t="s">
        <v>91</v>
      </c>
      <c r="B90" s="1">
        <v>40818</v>
      </c>
      <c r="C90" s="2">
        <v>0.49478009259259265</v>
      </c>
      <c r="D90" t="s">
        <v>1</v>
      </c>
      <c r="E90">
        <v>0.49099999999999999</v>
      </c>
      <c r="F90">
        <v>5776.8154999999997</v>
      </c>
      <c r="G90">
        <v>1278.8420000000001</v>
      </c>
      <c r="I90">
        <v>47.5</v>
      </c>
      <c r="J90" t="s">
        <v>2</v>
      </c>
      <c r="K90">
        <v>1.4830000000000001</v>
      </c>
      <c r="L90">
        <v>3.8125</v>
      </c>
      <c r="M90" s="7">
        <v>0.96099999999999997</v>
      </c>
      <c r="O90">
        <v>9.5</v>
      </c>
    </row>
    <row r="91" spans="1:15" x14ac:dyDescent="0.2">
      <c r="A91" t="s">
        <v>92</v>
      </c>
      <c r="B91" s="1">
        <v>40818</v>
      </c>
      <c r="C91" s="2">
        <v>0.49634259259259261</v>
      </c>
      <c r="D91" t="s">
        <v>1</v>
      </c>
      <c r="E91">
        <v>0.49099999999999999</v>
      </c>
      <c r="F91">
        <v>5824.8545000000004</v>
      </c>
      <c r="G91">
        <v>1279.1890000000001</v>
      </c>
      <c r="I91">
        <v>47.5</v>
      </c>
      <c r="J91" t="s">
        <v>2</v>
      </c>
      <c r="K91">
        <v>1.4750000000000001</v>
      </c>
      <c r="L91">
        <v>3.8050000000000002</v>
      </c>
      <c r="M91" s="7">
        <v>0.92600000000000005</v>
      </c>
      <c r="O91">
        <v>11</v>
      </c>
    </row>
    <row r="92" spans="1:15" x14ac:dyDescent="0.2">
      <c r="A92" t="s">
        <v>93</v>
      </c>
      <c r="B92" s="1">
        <v>40818</v>
      </c>
      <c r="C92" s="2">
        <v>0.49805555555555553</v>
      </c>
      <c r="D92" t="s">
        <v>1</v>
      </c>
      <c r="E92">
        <v>0.49099999999999999</v>
      </c>
      <c r="F92">
        <v>5829.9084999999995</v>
      </c>
      <c r="G92">
        <v>1278.895</v>
      </c>
      <c r="I92">
        <v>46.5</v>
      </c>
      <c r="J92" t="s">
        <v>2</v>
      </c>
      <c r="K92">
        <v>1.4750000000000001</v>
      </c>
      <c r="L92">
        <v>3.6890000000000001</v>
      </c>
      <c r="M92" s="7">
        <v>0.92400000000000004</v>
      </c>
      <c r="O92">
        <v>11.5</v>
      </c>
    </row>
    <row r="93" spans="1:15" x14ac:dyDescent="0.2">
      <c r="A93" t="s">
        <v>94</v>
      </c>
      <c r="B93" s="1">
        <v>40818</v>
      </c>
      <c r="C93" s="2">
        <v>0.49979166666666663</v>
      </c>
      <c r="D93" t="s">
        <v>1</v>
      </c>
      <c r="E93">
        <v>0.49099999999999999</v>
      </c>
      <c r="F93">
        <v>5835.1090000000004</v>
      </c>
      <c r="G93">
        <v>1278.8820000000001</v>
      </c>
      <c r="I93">
        <v>48</v>
      </c>
      <c r="J93" t="s">
        <v>2</v>
      </c>
      <c r="K93">
        <v>1.4830000000000001</v>
      </c>
      <c r="L93">
        <v>3.6869999999999998</v>
      </c>
      <c r="M93" s="7">
        <v>0.94299999999999995</v>
      </c>
      <c r="O93">
        <v>13</v>
      </c>
    </row>
    <row r="94" spans="1:15" x14ac:dyDescent="0.2">
      <c r="A94" t="s">
        <v>95</v>
      </c>
      <c r="B94" s="1">
        <v>40818</v>
      </c>
      <c r="C94" s="2">
        <v>0.50142361111111111</v>
      </c>
      <c r="D94" t="s">
        <v>1</v>
      </c>
      <c r="E94">
        <v>0.49099999999999999</v>
      </c>
      <c r="F94">
        <v>5823.2879999999996</v>
      </c>
      <c r="G94">
        <v>1279.0889999999999</v>
      </c>
      <c r="I94">
        <v>46</v>
      </c>
      <c r="J94" t="s">
        <v>2</v>
      </c>
      <c r="K94">
        <v>1.4750000000000001</v>
      </c>
      <c r="L94">
        <v>3.8570000000000002</v>
      </c>
      <c r="M94" s="7">
        <v>0.96</v>
      </c>
      <c r="O94">
        <v>11.5</v>
      </c>
    </row>
    <row r="95" spans="1:15" x14ac:dyDescent="0.2">
      <c r="A95" t="s">
        <v>96</v>
      </c>
      <c r="B95" s="1">
        <v>40818</v>
      </c>
      <c r="C95" s="2">
        <v>0.50402777777777774</v>
      </c>
      <c r="D95" t="s">
        <v>1</v>
      </c>
      <c r="E95">
        <v>0.49099999999999999</v>
      </c>
      <c r="F95">
        <v>5710.68</v>
      </c>
      <c r="G95">
        <v>1279.1949999999999</v>
      </c>
      <c r="I95">
        <v>34</v>
      </c>
      <c r="J95" t="s">
        <v>2</v>
      </c>
      <c r="K95">
        <v>1.4750000000000001</v>
      </c>
      <c r="L95">
        <v>3.7035</v>
      </c>
      <c r="M95" s="7">
        <v>0.92600000000000005</v>
      </c>
      <c r="O95">
        <v>11.5</v>
      </c>
    </row>
    <row r="96" spans="1:15" x14ac:dyDescent="0.2">
      <c r="A96" t="s">
        <v>97</v>
      </c>
      <c r="B96" s="1">
        <v>40818</v>
      </c>
      <c r="C96" s="2">
        <v>0.50615740740740744</v>
      </c>
      <c r="D96" t="s">
        <v>1</v>
      </c>
      <c r="E96">
        <v>0.49099999999999999</v>
      </c>
      <c r="F96">
        <v>5826.5820000000003</v>
      </c>
      <c r="G96">
        <v>1278.7729999999999</v>
      </c>
      <c r="I96">
        <v>48</v>
      </c>
      <c r="J96" t="s">
        <v>2</v>
      </c>
      <c r="K96">
        <v>1.4830000000000001</v>
      </c>
      <c r="L96">
        <v>3.6835</v>
      </c>
      <c r="M96" s="7">
        <v>0.93700000000000006</v>
      </c>
      <c r="O96">
        <v>13.5</v>
      </c>
    </row>
    <row r="97" spans="1:15" x14ac:dyDescent="0.2">
      <c r="A97" t="s">
        <v>98</v>
      </c>
      <c r="B97" s="1">
        <v>40818</v>
      </c>
      <c r="C97" s="2">
        <v>0.50800925925925922</v>
      </c>
      <c r="D97" t="s">
        <v>1</v>
      </c>
      <c r="E97">
        <v>0.49099999999999999</v>
      </c>
      <c r="F97">
        <v>5824.9660000000003</v>
      </c>
      <c r="G97">
        <v>1278.952</v>
      </c>
      <c r="I97">
        <v>47</v>
      </c>
      <c r="J97" t="s">
        <v>2</v>
      </c>
      <c r="K97">
        <v>1.4830000000000001</v>
      </c>
      <c r="L97">
        <v>3.762</v>
      </c>
      <c r="M97" s="7">
        <v>0.94899999999999995</v>
      </c>
      <c r="O97">
        <v>11.5</v>
      </c>
    </row>
    <row r="98" spans="1:15" x14ac:dyDescent="0.2">
      <c r="A98" t="s">
        <v>99</v>
      </c>
      <c r="B98" s="1">
        <v>40818</v>
      </c>
      <c r="C98" s="2">
        <v>0.50988425925925929</v>
      </c>
      <c r="D98" t="s">
        <v>1</v>
      </c>
      <c r="E98">
        <v>0.49099999999999999</v>
      </c>
      <c r="F98">
        <v>5842.1369999999997</v>
      </c>
      <c r="G98">
        <v>1278.885</v>
      </c>
      <c r="I98">
        <v>46</v>
      </c>
      <c r="J98" t="s">
        <v>2</v>
      </c>
      <c r="K98">
        <v>1.4750000000000001</v>
      </c>
      <c r="L98">
        <v>3.8380000000000001</v>
      </c>
      <c r="M98" s="7">
        <v>0.95699999999999996</v>
      </c>
      <c r="O98">
        <v>12</v>
      </c>
    </row>
    <row r="99" spans="1:15" x14ac:dyDescent="0.2">
      <c r="A99" t="s">
        <v>100</v>
      </c>
      <c r="B99" s="1">
        <v>40818</v>
      </c>
      <c r="C99" s="2">
        <v>0.51232638888888882</v>
      </c>
      <c r="D99" t="s">
        <v>1</v>
      </c>
      <c r="E99">
        <v>0.49099999999999999</v>
      </c>
      <c r="F99">
        <v>5593.4174999999996</v>
      </c>
      <c r="G99">
        <v>1279.624</v>
      </c>
      <c r="I99">
        <v>46.5</v>
      </c>
      <c r="J99" t="s">
        <v>2</v>
      </c>
      <c r="K99">
        <v>1.4830000000000001</v>
      </c>
      <c r="L99">
        <v>3.7810000000000001</v>
      </c>
      <c r="M99" s="7">
        <v>0.92300000000000004</v>
      </c>
      <c r="O99">
        <v>11</v>
      </c>
    </row>
    <row r="100" spans="1:15" x14ac:dyDescent="0.2">
      <c r="A100" t="s">
        <v>101</v>
      </c>
      <c r="B100" s="1">
        <v>40818</v>
      </c>
      <c r="C100" s="2">
        <v>0.51392361111111107</v>
      </c>
      <c r="D100" t="s">
        <v>1</v>
      </c>
      <c r="E100">
        <v>0.48299999999999998</v>
      </c>
      <c r="F100">
        <v>5650.6639999999998</v>
      </c>
      <c r="G100">
        <v>1278.751</v>
      </c>
      <c r="I100">
        <v>45.5</v>
      </c>
      <c r="J100" t="s">
        <v>2</v>
      </c>
      <c r="K100">
        <v>1.4750000000000001</v>
      </c>
      <c r="L100">
        <v>5.0949999999999998</v>
      </c>
      <c r="M100" s="7">
        <v>1.2490000000000001</v>
      </c>
      <c r="O100">
        <v>11</v>
      </c>
    </row>
    <row r="101" spans="1:15" x14ac:dyDescent="0.2">
      <c r="A101" t="s">
        <v>102</v>
      </c>
      <c r="B101" s="1">
        <v>40818</v>
      </c>
      <c r="C101" s="2">
        <v>0.51618055555555553</v>
      </c>
      <c r="D101" t="s">
        <v>1</v>
      </c>
      <c r="E101">
        <v>0.49099999999999999</v>
      </c>
      <c r="F101">
        <v>5633.74</v>
      </c>
      <c r="G101">
        <v>1279.616</v>
      </c>
      <c r="I101">
        <v>46</v>
      </c>
      <c r="J101" t="s">
        <v>2</v>
      </c>
      <c r="K101">
        <v>1.4750000000000001</v>
      </c>
      <c r="L101">
        <v>3.4409999999999998</v>
      </c>
      <c r="M101" s="7">
        <v>0.89200000000000002</v>
      </c>
      <c r="O101">
        <v>10.5</v>
      </c>
    </row>
    <row r="102" spans="1:15" x14ac:dyDescent="0.2">
      <c r="A102" t="s">
        <v>103</v>
      </c>
      <c r="B102" s="1">
        <v>40818</v>
      </c>
      <c r="C102" s="2">
        <v>0.51774305555555555</v>
      </c>
      <c r="D102" t="s">
        <v>1</v>
      </c>
      <c r="E102">
        <v>0.48299999999999998</v>
      </c>
      <c r="F102">
        <v>5687.9979999999996</v>
      </c>
      <c r="G102">
        <v>1278.7850000000001</v>
      </c>
      <c r="I102">
        <v>46</v>
      </c>
      <c r="J102" t="s">
        <v>2</v>
      </c>
      <c r="K102">
        <v>1.4750000000000001</v>
      </c>
      <c r="L102">
        <v>3.734</v>
      </c>
      <c r="M102" s="7">
        <v>0.91300000000000003</v>
      </c>
      <c r="O102">
        <v>12</v>
      </c>
    </row>
    <row r="103" spans="1:15" x14ac:dyDescent="0.2">
      <c r="A103" t="s">
        <v>104</v>
      </c>
      <c r="B103" s="1">
        <v>40818</v>
      </c>
      <c r="C103" s="2">
        <v>0.51930555555555558</v>
      </c>
      <c r="D103" t="s">
        <v>1</v>
      </c>
      <c r="E103">
        <v>0.48299999999999998</v>
      </c>
      <c r="F103">
        <v>5634.4465</v>
      </c>
      <c r="G103">
        <v>1278.954</v>
      </c>
      <c r="I103">
        <v>45.5</v>
      </c>
      <c r="J103" t="s">
        <v>2</v>
      </c>
      <c r="K103">
        <v>1.4750000000000001</v>
      </c>
      <c r="L103">
        <v>3.93</v>
      </c>
      <c r="M103" s="7">
        <v>0.94399999999999995</v>
      </c>
      <c r="O103">
        <v>11</v>
      </c>
    </row>
    <row r="104" spans="1:15" x14ac:dyDescent="0.2">
      <c r="A104" t="s">
        <v>105</v>
      </c>
      <c r="B104" s="1">
        <v>40818</v>
      </c>
      <c r="C104" s="2">
        <v>0.52103009259259259</v>
      </c>
      <c r="D104" t="s">
        <v>1</v>
      </c>
      <c r="E104">
        <v>0.49099999999999999</v>
      </c>
      <c r="F104">
        <v>5703.741</v>
      </c>
      <c r="G104">
        <v>1279.5360000000001</v>
      </c>
      <c r="I104">
        <v>46</v>
      </c>
      <c r="J104" t="s">
        <v>2</v>
      </c>
      <c r="K104">
        <v>1.4830000000000001</v>
      </c>
      <c r="L104">
        <v>3.7839999999999998</v>
      </c>
      <c r="M104" s="7">
        <v>0.92700000000000005</v>
      </c>
      <c r="O104">
        <v>12</v>
      </c>
    </row>
    <row r="105" spans="1:15" x14ac:dyDescent="0.2">
      <c r="A105" t="s">
        <v>106</v>
      </c>
      <c r="B105" s="1">
        <v>40818</v>
      </c>
      <c r="C105" s="2">
        <v>0.52348379629629627</v>
      </c>
      <c r="D105" t="s">
        <v>1</v>
      </c>
      <c r="E105">
        <v>0.49099999999999999</v>
      </c>
      <c r="F105">
        <v>5560.2669999999998</v>
      </c>
      <c r="G105">
        <v>1279.837</v>
      </c>
      <c r="I105">
        <v>46</v>
      </c>
      <c r="J105" t="s">
        <v>2</v>
      </c>
      <c r="K105">
        <v>1.4750000000000001</v>
      </c>
      <c r="L105">
        <v>3.6985000000000001</v>
      </c>
      <c r="M105" s="7">
        <v>0.90100000000000002</v>
      </c>
      <c r="O105">
        <v>13.5</v>
      </c>
    </row>
    <row r="106" spans="1:15" x14ac:dyDescent="0.2">
      <c r="A106" t="s">
        <v>107</v>
      </c>
      <c r="B106" s="1">
        <v>40818</v>
      </c>
      <c r="C106" s="2">
        <v>0.52810185185185188</v>
      </c>
      <c r="D106" t="s">
        <v>1</v>
      </c>
      <c r="E106">
        <v>0.49099999999999999</v>
      </c>
      <c r="F106">
        <v>5818.4594999999999</v>
      </c>
      <c r="G106">
        <v>1278.7629999999999</v>
      </c>
      <c r="I106">
        <v>46.5</v>
      </c>
      <c r="J106" t="s">
        <v>2</v>
      </c>
      <c r="K106">
        <v>1.4830000000000001</v>
      </c>
      <c r="L106">
        <v>3.8809999999999998</v>
      </c>
      <c r="M106" s="7">
        <v>0.93799999999999994</v>
      </c>
      <c r="O106">
        <v>13</v>
      </c>
    </row>
    <row r="107" spans="1:15" x14ac:dyDescent="0.2">
      <c r="A107" t="s">
        <v>108</v>
      </c>
      <c r="B107" s="1">
        <v>40818</v>
      </c>
      <c r="C107" s="2">
        <v>0.5296643518518519</v>
      </c>
      <c r="D107" t="s">
        <v>1</v>
      </c>
      <c r="E107">
        <v>0.49099999999999999</v>
      </c>
      <c r="F107">
        <v>5702.0245000000004</v>
      </c>
      <c r="G107">
        <v>1279.2650000000001</v>
      </c>
      <c r="I107">
        <v>45.5</v>
      </c>
      <c r="J107" t="s">
        <v>2</v>
      </c>
      <c r="K107">
        <v>1.4750000000000001</v>
      </c>
      <c r="L107">
        <v>3.8355000000000001</v>
      </c>
      <c r="M107" s="7">
        <v>0.94</v>
      </c>
      <c r="O107">
        <v>11.5</v>
      </c>
    </row>
    <row r="108" spans="1:15" x14ac:dyDescent="0.2">
      <c r="A108" t="s">
        <v>109</v>
      </c>
      <c r="B108" s="1">
        <v>40818</v>
      </c>
      <c r="C108" s="2">
        <v>0.53149305555555559</v>
      </c>
      <c r="D108" t="s">
        <v>1</v>
      </c>
      <c r="E108">
        <v>0.49099999999999999</v>
      </c>
      <c r="F108">
        <v>5786.6379999999999</v>
      </c>
      <c r="G108">
        <v>1279.183</v>
      </c>
      <c r="I108">
        <v>47</v>
      </c>
      <c r="J108" t="s">
        <v>2</v>
      </c>
      <c r="K108">
        <v>1.4830000000000001</v>
      </c>
      <c r="L108">
        <v>4.2205000000000004</v>
      </c>
      <c r="M108" s="7">
        <v>1.0489999999999999</v>
      </c>
      <c r="O108">
        <v>12.5</v>
      </c>
    </row>
    <row r="109" spans="1:15" x14ac:dyDescent="0.2">
      <c r="A109" t="s">
        <v>110</v>
      </c>
      <c r="B109" s="1">
        <v>40818</v>
      </c>
      <c r="C109" s="2">
        <v>0.5330555555555555</v>
      </c>
      <c r="D109" t="s">
        <v>1</v>
      </c>
      <c r="E109">
        <v>0.48299999999999998</v>
      </c>
      <c r="F109">
        <v>5585.3789999999999</v>
      </c>
      <c r="G109">
        <v>1278.9169999999999</v>
      </c>
      <c r="I109">
        <v>45</v>
      </c>
      <c r="J109" t="s">
        <v>2</v>
      </c>
      <c r="K109">
        <v>1.4750000000000001</v>
      </c>
      <c r="L109">
        <v>3.645</v>
      </c>
      <c r="M109" s="7">
        <v>0.89100000000000001</v>
      </c>
      <c r="O109">
        <v>10.5</v>
      </c>
    </row>
    <row r="110" spans="1:15" x14ac:dyDescent="0.2">
      <c r="A110" t="s">
        <v>111</v>
      </c>
      <c r="B110" s="1">
        <v>40818</v>
      </c>
      <c r="C110" s="2">
        <v>0.53938657407407409</v>
      </c>
      <c r="D110" t="s">
        <v>1</v>
      </c>
      <c r="E110">
        <v>0.45800000000000002</v>
      </c>
      <c r="F110">
        <v>386.15199999999999</v>
      </c>
      <c r="G110">
        <v>187.53899999999999</v>
      </c>
      <c r="I110">
        <v>35.5</v>
      </c>
      <c r="J110" t="s">
        <v>2</v>
      </c>
      <c r="K110">
        <v>1.4830000000000001</v>
      </c>
      <c r="L110">
        <v>90.495000000000005</v>
      </c>
      <c r="M110" s="7">
        <v>21.484000000000002</v>
      </c>
      <c r="O110">
        <v>17.5</v>
      </c>
    </row>
  </sheetData>
  <mergeCells count="1">
    <mergeCell ref="Q4:R2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workbookViewId="0">
      <selection activeCell="H16" sqref="H16"/>
    </sheetView>
  </sheetViews>
  <sheetFormatPr baseColWidth="10" defaultRowHeight="16" x14ac:dyDescent="0.2"/>
  <sheetData>
    <row r="1" spans="1:9" x14ac:dyDescent="0.2">
      <c r="A1" s="10" t="s">
        <v>334</v>
      </c>
      <c r="B1" s="10" t="s">
        <v>348</v>
      </c>
      <c r="C1" s="10" t="s">
        <v>349</v>
      </c>
      <c r="D1" s="10" t="s">
        <v>350</v>
      </c>
      <c r="E1" s="10" t="s">
        <v>335</v>
      </c>
      <c r="F1" s="10" t="s">
        <v>351</v>
      </c>
    </row>
    <row r="2" spans="1:9" x14ac:dyDescent="0.2">
      <c r="A2" s="11">
        <v>40809</v>
      </c>
      <c r="B2" s="10">
        <v>4</v>
      </c>
      <c r="C2" s="10" t="s">
        <v>352</v>
      </c>
      <c r="D2" s="10">
        <v>0</v>
      </c>
      <c r="E2" s="12">
        <v>0.44166666666666665</v>
      </c>
      <c r="F2" s="14">
        <f>(E2-$E$2)*24+(A2-$A$2)*24</f>
        <v>0</v>
      </c>
      <c r="H2" s="30"/>
      <c r="I2" s="30"/>
    </row>
    <row r="3" spans="1:9" x14ac:dyDescent="0.2">
      <c r="A3" s="11">
        <v>40809</v>
      </c>
      <c r="B3" s="10">
        <v>4</v>
      </c>
      <c r="C3" s="10" t="s">
        <v>363</v>
      </c>
      <c r="D3" s="10">
        <v>0</v>
      </c>
      <c r="E3" s="12">
        <v>0.44375000000000003</v>
      </c>
      <c r="F3" s="14">
        <f t="shared" ref="F3:F19" si="0">(E3-$E$2)*24+(A3-$A$2)*24</f>
        <v>5.0000000000001155E-2</v>
      </c>
      <c r="H3" s="30"/>
      <c r="I3" s="30"/>
    </row>
    <row r="4" spans="1:9" x14ac:dyDescent="0.2">
      <c r="A4" s="11">
        <v>40809</v>
      </c>
      <c r="B4" s="10">
        <v>4</v>
      </c>
      <c r="C4" s="10" t="s">
        <v>363</v>
      </c>
      <c r="D4" s="10">
        <v>1</v>
      </c>
      <c r="E4" s="12">
        <v>0.44861111111111113</v>
      </c>
      <c r="F4" s="14">
        <f t="shared" si="0"/>
        <v>0.16666666666666741</v>
      </c>
      <c r="H4" s="30"/>
      <c r="I4" s="30"/>
    </row>
    <row r="5" spans="1:9" x14ac:dyDescent="0.2">
      <c r="A5" s="11">
        <v>40809</v>
      </c>
      <c r="B5" s="10">
        <v>4</v>
      </c>
      <c r="C5" s="10" t="s">
        <v>363</v>
      </c>
      <c r="D5" s="10">
        <v>2</v>
      </c>
      <c r="E5" s="12">
        <v>0.45416666666666666</v>
      </c>
      <c r="F5" s="14">
        <f t="shared" si="0"/>
        <v>0.30000000000000027</v>
      </c>
      <c r="H5" s="30"/>
      <c r="I5" s="30"/>
    </row>
    <row r="6" spans="1:9" x14ac:dyDescent="0.2">
      <c r="A6" s="11">
        <v>40809</v>
      </c>
      <c r="B6" s="10">
        <v>4</v>
      </c>
      <c r="C6" s="10" t="s">
        <v>363</v>
      </c>
      <c r="D6" s="10">
        <v>3</v>
      </c>
      <c r="E6" s="12">
        <v>0.4597222222222222</v>
      </c>
      <c r="F6" s="14">
        <f t="shared" si="0"/>
        <v>0.43333333333333313</v>
      </c>
      <c r="H6" s="30"/>
      <c r="I6" s="30"/>
    </row>
    <row r="7" spans="1:9" x14ac:dyDescent="0.2">
      <c r="A7" s="11">
        <v>40809</v>
      </c>
      <c r="B7" s="10">
        <v>4</v>
      </c>
      <c r="C7" s="10" t="s">
        <v>363</v>
      </c>
      <c r="D7" s="10">
        <v>4</v>
      </c>
      <c r="E7" s="12">
        <v>0.47083333333333338</v>
      </c>
      <c r="F7" s="14">
        <f t="shared" si="0"/>
        <v>0.70000000000000151</v>
      </c>
      <c r="H7" s="30"/>
      <c r="I7" s="30"/>
    </row>
    <row r="8" spans="1:9" x14ac:dyDescent="0.2">
      <c r="A8" s="11">
        <v>40809</v>
      </c>
      <c r="B8" s="10">
        <v>4</v>
      </c>
      <c r="C8" s="10" t="s">
        <v>363</v>
      </c>
      <c r="D8" s="10">
        <v>5</v>
      </c>
      <c r="E8" s="12">
        <v>0.48055555555555557</v>
      </c>
      <c r="F8" s="14">
        <f t="shared" si="0"/>
        <v>0.93333333333333401</v>
      </c>
      <c r="H8" s="30"/>
      <c r="I8" s="30"/>
    </row>
    <row r="9" spans="1:9" x14ac:dyDescent="0.2">
      <c r="A9" s="11">
        <v>40809</v>
      </c>
      <c r="B9" s="10">
        <v>4</v>
      </c>
      <c r="C9" s="10" t="s">
        <v>363</v>
      </c>
      <c r="D9" s="10">
        <v>6</v>
      </c>
      <c r="E9" s="12">
        <v>0.4909722222222222</v>
      </c>
      <c r="F9" s="14">
        <f t="shared" si="0"/>
        <v>1.1833333333333331</v>
      </c>
      <c r="H9" s="30"/>
      <c r="I9" s="30"/>
    </row>
    <row r="10" spans="1:9" x14ac:dyDescent="0.2">
      <c r="A10" s="11">
        <v>40809</v>
      </c>
      <c r="B10" s="10">
        <v>4</v>
      </c>
      <c r="C10" s="10" t="s">
        <v>363</v>
      </c>
      <c r="D10" s="10">
        <v>7</v>
      </c>
      <c r="E10" s="12">
        <v>0.53402777777777777</v>
      </c>
      <c r="F10" s="14">
        <f t="shared" si="0"/>
        <v>2.2166666666666668</v>
      </c>
      <c r="H10" s="30"/>
      <c r="I10" s="30"/>
    </row>
    <row r="11" spans="1:9" x14ac:dyDescent="0.2">
      <c r="A11" s="11">
        <v>40810</v>
      </c>
      <c r="B11" s="10">
        <v>4</v>
      </c>
      <c r="C11" s="10" t="s">
        <v>363</v>
      </c>
      <c r="D11" s="10">
        <v>8</v>
      </c>
      <c r="E11" s="12">
        <v>0.42083333333333334</v>
      </c>
      <c r="F11" s="14">
        <f t="shared" si="0"/>
        <v>23.5</v>
      </c>
    </row>
    <row r="12" spans="1:9" x14ac:dyDescent="0.2">
      <c r="A12" s="11">
        <v>40809</v>
      </c>
      <c r="B12" s="10">
        <v>4</v>
      </c>
      <c r="C12" s="10" t="s">
        <v>354</v>
      </c>
      <c r="D12" s="10">
        <v>0</v>
      </c>
      <c r="E12" s="12">
        <v>0.4465277777777778</v>
      </c>
      <c r="F12" s="14">
        <f t="shared" si="0"/>
        <v>0.11666666666666758</v>
      </c>
    </row>
    <row r="13" spans="1:9" x14ac:dyDescent="0.2">
      <c r="A13" s="11">
        <v>40809</v>
      </c>
      <c r="B13" s="10">
        <v>4</v>
      </c>
      <c r="C13" s="10" t="s">
        <v>354</v>
      </c>
      <c r="D13" s="10">
        <v>1</v>
      </c>
      <c r="E13" s="12">
        <v>0.49374999999999997</v>
      </c>
      <c r="F13" s="14">
        <f t="shared" si="0"/>
        <v>1.2499999999999996</v>
      </c>
    </row>
    <row r="14" spans="1:9" x14ac:dyDescent="0.2">
      <c r="A14" s="11">
        <v>40809</v>
      </c>
      <c r="B14" s="10">
        <v>4</v>
      </c>
      <c r="C14" s="10" t="s">
        <v>354</v>
      </c>
      <c r="D14" s="10">
        <v>2</v>
      </c>
      <c r="E14" s="12">
        <v>0.53680555555555554</v>
      </c>
      <c r="F14" s="14">
        <f t="shared" si="0"/>
        <v>2.2833333333333332</v>
      </c>
    </row>
    <row r="15" spans="1:9" x14ac:dyDescent="0.2">
      <c r="A15" s="11">
        <v>40810</v>
      </c>
      <c r="B15" s="10">
        <v>4</v>
      </c>
      <c r="C15" s="10" t="s">
        <v>355</v>
      </c>
      <c r="D15" s="10">
        <v>1</v>
      </c>
      <c r="E15" s="12">
        <v>0.42291666666666666</v>
      </c>
      <c r="F15" s="14">
        <f t="shared" si="0"/>
        <v>23.55</v>
      </c>
    </row>
    <row r="16" spans="1:9" x14ac:dyDescent="0.2">
      <c r="A16" s="11">
        <v>40810</v>
      </c>
      <c r="B16" s="10">
        <v>4</v>
      </c>
      <c r="C16" s="10" t="s">
        <v>355</v>
      </c>
      <c r="D16" s="10">
        <v>2</v>
      </c>
      <c r="E16" s="12">
        <v>0.42499999999999999</v>
      </c>
      <c r="F16" s="14">
        <f t="shared" si="0"/>
        <v>23.6</v>
      </c>
    </row>
    <row r="17" spans="1:6" x14ac:dyDescent="0.2">
      <c r="A17" s="11">
        <v>40810</v>
      </c>
      <c r="B17" s="10">
        <v>4</v>
      </c>
      <c r="C17" s="10" t="s">
        <v>355</v>
      </c>
      <c r="D17" s="10">
        <v>3</v>
      </c>
      <c r="E17" s="12">
        <v>0.42708333333333331</v>
      </c>
      <c r="F17" s="14">
        <f t="shared" si="0"/>
        <v>23.65</v>
      </c>
    </row>
    <row r="18" spans="1:6" x14ac:dyDescent="0.2">
      <c r="A18" s="11">
        <v>40810</v>
      </c>
      <c r="B18" s="10">
        <v>4</v>
      </c>
      <c r="C18" s="10" t="s">
        <v>355</v>
      </c>
      <c r="D18" s="10">
        <v>4</v>
      </c>
      <c r="E18" s="12">
        <v>0.4291666666666667</v>
      </c>
      <c r="F18" s="14">
        <f t="shared" si="0"/>
        <v>23.700000000000003</v>
      </c>
    </row>
    <row r="19" spans="1:6" x14ac:dyDescent="0.2">
      <c r="A19" s="11">
        <v>40810</v>
      </c>
      <c r="B19" s="10">
        <v>4</v>
      </c>
      <c r="C19" s="10" t="s">
        <v>355</v>
      </c>
      <c r="D19" s="10">
        <v>5</v>
      </c>
      <c r="E19" s="12">
        <v>0.43124999999999997</v>
      </c>
      <c r="F19" s="14">
        <f t="shared" si="0"/>
        <v>23.75</v>
      </c>
    </row>
    <row r="20" spans="1:6" x14ac:dyDescent="0.2">
      <c r="A20" s="11">
        <v>40809</v>
      </c>
      <c r="B20" s="10">
        <v>6</v>
      </c>
      <c r="C20" s="10" t="s">
        <v>352</v>
      </c>
      <c r="D20" s="10">
        <v>0</v>
      </c>
      <c r="E20" s="12">
        <v>0.4513888888888889</v>
      </c>
      <c r="F20" s="14">
        <f>(E20-$E$20)*24+(A20-$A$20)*24</f>
        <v>0</v>
      </c>
    </row>
    <row r="21" spans="1:6" x14ac:dyDescent="0.2">
      <c r="A21" s="11">
        <v>40809</v>
      </c>
      <c r="B21" s="10">
        <v>6</v>
      </c>
      <c r="C21" s="10" t="s">
        <v>363</v>
      </c>
      <c r="D21" s="10">
        <v>0</v>
      </c>
      <c r="E21" s="12">
        <v>0.45277777777777778</v>
      </c>
      <c r="F21" s="14">
        <f t="shared" ref="F21:F37" si="1">(E21-$E$20)*24+(A21-$A$20)*24</f>
        <v>3.3333333333333215E-2</v>
      </c>
    </row>
    <row r="22" spans="1:6" x14ac:dyDescent="0.2">
      <c r="A22" s="11">
        <v>40809</v>
      </c>
      <c r="B22" s="10">
        <v>6</v>
      </c>
      <c r="C22" s="10" t="s">
        <v>363</v>
      </c>
      <c r="D22" s="10">
        <v>1</v>
      </c>
      <c r="E22" s="12">
        <v>0.45694444444444443</v>
      </c>
      <c r="F22" s="14">
        <f t="shared" si="1"/>
        <v>0.13333333333333286</v>
      </c>
    </row>
    <row r="23" spans="1:6" x14ac:dyDescent="0.2">
      <c r="A23" s="11">
        <v>40809</v>
      </c>
      <c r="B23" s="10">
        <v>6</v>
      </c>
      <c r="C23" s="10" t="s">
        <v>363</v>
      </c>
      <c r="D23" s="10">
        <v>2</v>
      </c>
      <c r="E23" s="12">
        <v>0.4604166666666667</v>
      </c>
      <c r="F23" s="14">
        <f t="shared" si="1"/>
        <v>0.21666666666666723</v>
      </c>
    </row>
    <row r="24" spans="1:6" x14ac:dyDescent="0.2">
      <c r="A24" s="11">
        <v>40809</v>
      </c>
      <c r="B24" s="10">
        <v>6</v>
      </c>
      <c r="C24" s="10" t="s">
        <v>363</v>
      </c>
      <c r="D24" s="10">
        <v>3</v>
      </c>
      <c r="E24" s="12">
        <v>0.46388888888888885</v>
      </c>
      <c r="F24" s="14">
        <f t="shared" si="1"/>
        <v>0.29999999999999893</v>
      </c>
    </row>
    <row r="25" spans="1:6" x14ac:dyDescent="0.2">
      <c r="A25" s="11">
        <v>40809</v>
      </c>
      <c r="B25" s="10">
        <v>6</v>
      </c>
      <c r="C25" s="10" t="s">
        <v>363</v>
      </c>
      <c r="D25" s="10">
        <v>4</v>
      </c>
      <c r="E25" s="12">
        <v>0.47430555555555554</v>
      </c>
      <c r="F25" s="14">
        <f t="shared" si="1"/>
        <v>0.54999999999999938</v>
      </c>
    </row>
    <row r="26" spans="1:6" x14ac:dyDescent="0.2">
      <c r="A26" s="11">
        <v>40809</v>
      </c>
      <c r="B26" s="10">
        <v>6</v>
      </c>
      <c r="C26" s="10" t="s">
        <v>363</v>
      </c>
      <c r="D26" s="10">
        <v>5</v>
      </c>
      <c r="E26" s="12">
        <v>0.48472222222222222</v>
      </c>
      <c r="F26" s="14">
        <f t="shared" si="1"/>
        <v>0.79999999999999982</v>
      </c>
    </row>
    <row r="27" spans="1:6" x14ac:dyDescent="0.2">
      <c r="A27" s="11">
        <v>40809</v>
      </c>
      <c r="B27" s="10">
        <v>6</v>
      </c>
      <c r="C27" s="10" t="s">
        <v>363</v>
      </c>
      <c r="D27" s="10">
        <v>6</v>
      </c>
      <c r="E27" s="12">
        <v>0.49513888888888885</v>
      </c>
      <c r="F27" s="14">
        <f t="shared" si="1"/>
        <v>1.0499999999999989</v>
      </c>
    </row>
    <row r="28" spans="1:6" x14ac:dyDescent="0.2">
      <c r="A28" s="11">
        <v>40809</v>
      </c>
      <c r="B28" s="10">
        <v>6</v>
      </c>
      <c r="C28" s="10" t="s">
        <v>363</v>
      </c>
      <c r="D28" s="10">
        <v>7</v>
      </c>
      <c r="E28" s="12">
        <v>0.54097222222222219</v>
      </c>
      <c r="F28" s="14">
        <f t="shared" si="1"/>
        <v>2.149999999999999</v>
      </c>
    </row>
    <row r="29" spans="1:6" x14ac:dyDescent="0.2">
      <c r="A29" s="11">
        <v>40810</v>
      </c>
      <c r="B29" s="10">
        <v>6</v>
      </c>
      <c r="C29" s="10" t="s">
        <v>363</v>
      </c>
      <c r="D29" s="10">
        <v>8</v>
      </c>
      <c r="E29" s="12">
        <v>0.44305555555555554</v>
      </c>
      <c r="F29" s="14">
        <f t="shared" si="1"/>
        <v>23.8</v>
      </c>
    </row>
    <row r="30" spans="1:6" x14ac:dyDescent="0.2">
      <c r="A30" s="11">
        <v>40809</v>
      </c>
      <c r="B30" s="10">
        <v>6</v>
      </c>
      <c r="C30" s="10" t="s">
        <v>354</v>
      </c>
      <c r="D30" s="10">
        <v>0</v>
      </c>
      <c r="E30" s="12">
        <v>0.4548611111111111</v>
      </c>
      <c r="F30" s="14">
        <f t="shared" si="1"/>
        <v>8.3333333333333037E-2</v>
      </c>
    </row>
    <row r="31" spans="1:6" x14ac:dyDescent="0.2">
      <c r="A31" s="11">
        <v>40809</v>
      </c>
      <c r="B31" s="10">
        <v>6</v>
      </c>
      <c r="C31" s="10" t="s">
        <v>354</v>
      </c>
      <c r="D31" s="10">
        <v>1</v>
      </c>
      <c r="E31" s="12">
        <v>0.49791666666666662</v>
      </c>
      <c r="F31" s="14">
        <f t="shared" si="1"/>
        <v>1.1166666666666654</v>
      </c>
    </row>
    <row r="32" spans="1:6" x14ac:dyDescent="0.2">
      <c r="A32" s="11">
        <v>40809</v>
      </c>
      <c r="B32" s="10">
        <v>6</v>
      </c>
      <c r="C32" s="10" t="s">
        <v>354</v>
      </c>
      <c r="D32" s="10">
        <v>2</v>
      </c>
      <c r="E32" s="12">
        <v>0.54375000000000007</v>
      </c>
      <c r="F32" s="14">
        <f t="shared" si="1"/>
        <v>2.2166666666666681</v>
      </c>
    </row>
    <row r="33" spans="1:6" x14ac:dyDescent="0.2">
      <c r="A33" s="11">
        <v>40810</v>
      </c>
      <c r="B33" s="10">
        <v>6</v>
      </c>
      <c r="C33" s="10" t="s">
        <v>355</v>
      </c>
      <c r="D33" s="10">
        <v>1</v>
      </c>
      <c r="E33" s="12">
        <v>0.44444444444444442</v>
      </c>
      <c r="F33" s="14">
        <f t="shared" si="1"/>
        <v>23.833333333333332</v>
      </c>
    </row>
    <row r="34" spans="1:6" x14ac:dyDescent="0.2">
      <c r="A34" s="11">
        <v>40810</v>
      </c>
      <c r="B34" s="10">
        <v>6</v>
      </c>
      <c r="C34" s="10" t="s">
        <v>355</v>
      </c>
      <c r="D34" s="10">
        <v>2</v>
      </c>
      <c r="E34" s="12">
        <v>0.44791666666666669</v>
      </c>
      <c r="F34" s="14">
        <f t="shared" si="1"/>
        <v>23.916666666666668</v>
      </c>
    </row>
    <row r="35" spans="1:6" x14ac:dyDescent="0.2">
      <c r="A35" s="11">
        <v>40810</v>
      </c>
      <c r="B35" s="10">
        <v>6</v>
      </c>
      <c r="C35" s="10" t="s">
        <v>355</v>
      </c>
      <c r="D35" s="10">
        <v>3</v>
      </c>
      <c r="E35" s="12">
        <v>0.45</v>
      </c>
      <c r="F35" s="14">
        <f t="shared" si="1"/>
        <v>23.966666666666669</v>
      </c>
    </row>
    <row r="36" spans="1:6" x14ac:dyDescent="0.2">
      <c r="A36" s="11">
        <v>40810</v>
      </c>
      <c r="B36" s="10">
        <v>6</v>
      </c>
      <c r="C36" s="10" t="s">
        <v>355</v>
      </c>
      <c r="D36" s="10">
        <v>4</v>
      </c>
      <c r="E36" s="12">
        <v>0.45208333333333334</v>
      </c>
      <c r="F36" s="14">
        <f t="shared" si="1"/>
        <v>24.016666666666666</v>
      </c>
    </row>
    <row r="37" spans="1:6" x14ac:dyDescent="0.2">
      <c r="A37" s="11">
        <v>40810</v>
      </c>
      <c r="B37" s="10">
        <v>6</v>
      </c>
      <c r="C37" s="10" t="s">
        <v>355</v>
      </c>
      <c r="D37" s="10">
        <v>5</v>
      </c>
      <c r="E37" s="12">
        <v>0.45555555555555555</v>
      </c>
      <c r="F37" s="14">
        <f t="shared" si="1"/>
        <v>24.1</v>
      </c>
    </row>
    <row r="38" spans="1:6" x14ac:dyDescent="0.2">
      <c r="A38" s="11">
        <v>40808</v>
      </c>
      <c r="B38" s="10">
        <v>8</v>
      </c>
      <c r="C38" s="10" t="s">
        <v>352</v>
      </c>
      <c r="D38" s="10">
        <v>0</v>
      </c>
      <c r="E38" s="12">
        <v>0.48749999999999999</v>
      </c>
      <c r="F38" s="14">
        <f>(E38-$E$38)*24+(A38-$A$38)*24</f>
        <v>0</v>
      </c>
    </row>
    <row r="39" spans="1:6" x14ac:dyDescent="0.2">
      <c r="A39" s="11">
        <v>40808</v>
      </c>
      <c r="B39" s="10">
        <v>8</v>
      </c>
      <c r="C39" s="10" t="s">
        <v>363</v>
      </c>
      <c r="D39" s="10">
        <v>0</v>
      </c>
      <c r="E39" s="12">
        <v>0.48958333333333331</v>
      </c>
      <c r="F39" s="14">
        <f t="shared" ref="F39:F55" si="2">(E39-$E$38)*24+(A39-$A$38)*24</f>
        <v>4.9999999999999822E-2</v>
      </c>
    </row>
    <row r="40" spans="1:6" x14ac:dyDescent="0.2">
      <c r="A40" s="11">
        <v>40808</v>
      </c>
      <c r="B40" s="10">
        <v>8</v>
      </c>
      <c r="C40" s="10" t="s">
        <v>363</v>
      </c>
      <c r="D40" s="10">
        <v>1</v>
      </c>
      <c r="E40" s="12">
        <v>0.49374999999999997</v>
      </c>
      <c r="F40" s="14">
        <f t="shared" si="2"/>
        <v>0.14999999999999947</v>
      </c>
    </row>
    <row r="41" spans="1:6" x14ac:dyDescent="0.2">
      <c r="A41" s="11">
        <v>40808</v>
      </c>
      <c r="B41" s="10">
        <v>8</v>
      </c>
      <c r="C41" s="10" t="s">
        <v>363</v>
      </c>
      <c r="D41" s="10">
        <v>2</v>
      </c>
      <c r="E41" s="12">
        <v>0.49722222222222223</v>
      </c>
      <c r="F41" s="14">
        <f t="shared" si="2"/>
        <v>0.23333333333333384</v>
      </c>
    </row>
    <row r="42" spans="1:6" x14ac:dyDescent="0.2">
      <c r="A42" s="11">
        <v>40808</v>
      </c>
      <c r="B42" s="10">
        <v>8</v>
      </c>
      <c r="C42" s="10" t="s">
        <v>363</v>
      </c>
      <c r="D42" s="10">
        <v>3</v>
      </c>
      <c r="E42" s="12">
        <v>0.5</v>
      </c>
      <c r="F42" s="14">
        <f t="shared" si="2"/>
        <v>0.30000000000000027</v>
      </c>
    </row>
    <row r="43" spans="1:6" x14ac:dyDescent="0.2">
      <c r="A43" s="11">
        <v>40808</v>
      </c>
      <c r="B43" s="10">
        <v>8</v>
      </c>
      <c r="C43" s="10" t="s">
        <v>363</v>
      </c>
      <c r="D43" s="10">
        <v>4</v>
      </c>
      <c r="E43" s="12">
        <v>0.50555555555555554</v>
      </c>
      <c r="F43" s="14">
        <f t="shared" si="2"/>
        <v>0.43333333333333313</v>
      </c>
    </row>
    <row r="44" spans="1:6" x14ac:dyDescent="0.2">
      <c r="A44" s="11">
        <v>40808</v>
      </c>
      <c r="B44" s="10">
        <v>8</v>
      </c>
      <c r="C44" s="10" t="s">
        <v>363</v>
      </c>
      <c r="D44" s="10">
        <v>5</v>
      </c>
      <c r="E44" s="12">
        <v>0.51111111111111118</v>
      </c>
      <c r="F44" s="14">
        <f t="shared" si="2"/>
        <v>0.56666666666666865</v>
      </c>
    </row>
    <row r="45" spans="1:6" x14ac:dyDescent="0.2">
      <c r="A45" s="11">
        <v>40808</v>
      </c>
      <c r="B45" s="10">
        <v>8</v>
      </c>
      <c r="C45" s="10" t="s">
        <v>363</v>
      </c>
      <c r="D45" s="10">
        <v>6</v>
      </c>
      <c r="E45" s="12">
        <v>0.52916666666666667</v>
      </c>
      <c r="F45" s="14">
        <f t="shared" si="2"/>
        <v>1.0000000000000004</v>
      </c>
    </row>
    <row r="46" spans="1:6" x14ac:dyDescent="0.2">
      <c r="A46" s="11">
        <v>40808</v>
      </c>
      <c r="B46" s="10">
        <v>8</v>
      </c>
      <c r="C46" s="10" t="s">
        <v>363</v>
      </c>
      <c r="D46" s="10">
        <v>7</v>
      </c>
      <c r="E46" s="12">
        <v>0.5805555555555556</v>
      </c>
      <c r="F46" s="14">
        <f t="shared" si="2"/>
        <v>2.2333333333333347</v>
      </c>
    </row>
    <row r="47" spans="1:6" x14ac:dyDescent="0.2">
      <c r="A47" s="11">
        <v>40809</v>
      </c>
      <c r="B47" s="10">
        <v>8</v>
      </c>
      <c r="C47" s="10" t="s">
        <v>363</v>
      </c>
      <c r="D47" s="10">
        <v>8</v>
      </c>
      <c r="E47" s="12">
        <v>0.39999999999999997</v>
      </c>
      <c r="F47" s="14">
        <f t="shared" si="2"/>
        <v>21.9</v>
      </c>
    </row>
    <row r="48" spans="1:6" x14ac:dyDescent="0.2">
      <c r="A48" s="11">
        <v>40808</v>
      </c>
      <c r="B48" s="10">
        <v>8</v>
      </c>
      <c r="C48" s="10" t="s">
        <v>354</v>
      </c>
      <c r="D48" s="10">
        <v>0</v>
      </c>
      <c r="E48" s="12">
        <v>0.49236111111111108</v>
      </c>
      <c r="F48" s="14">
        <f t="shared" si="2"/>
        <v>0.11666666666666625</v>
      </c>
    </row>
    <row r="49" spans="1:6" x14ac:dyDescent="0.2">
      <c r="A49" s="11">
        <v>40808</v>
      </c>
      <c r="B49" s="10">
        <v>8</v>
      </c>
      <c r="C49" s="10" t="s">
        <v>354</v>
      </c>
      <c r="D49" s="10">
        <v>1</v>
      </c>
      <c r="E49" s="12">
        <v>0.53125</v>
      </c>
      <c r="F49" s="14">
        <f t="shared" si="2"/>
        <v>1.0500000000000003</v>
      </c>
    </row>
    <row r="50" spans="1:6" x14ac:dyDescent="0.2">
      <c r="A50" s="11">
        <v>40808</v>
      </c>
      <c r="B50" s="10">
        <v>8</v>
      </c>
      <c r="C50" s="10" t="s">
        <v>354</v>
      </c>
      <c r="D50" s="10">
        <v>2</v>
      </c>
      <c r="E50" s="12">
        <v>0.54236111111111118</v>
      </c>
      <c r="F50" s="14">
        <f t="shared" si="2"/>
        <v>1.3166666666666687</v>
      </c>
    </row>
    <row r="51" spans="1:6" x14ac:dyDescent="0.2">
      <c r="A51" s="11">
        <v>40809</v>
      </c>
      <c r="B51" s="10">
        <v>8</v>
      </c>
      <c r="C51" s="10" t="s">
        <v>355</v>
      </c>
      <c r="D51" s="10">
        <v>1</v>
      </c>
      <c r="E51" s="12">
        <v>0.40347222222222223</v>
      </c>
      <c r="F51" s="14">
        <f t="shared" si="2"/>
        <v>21.983333333333334</v>
      </c>
    </row>
    <row r="52" spans="1:6" x14ac:dyDescent="0.2">
      <c r="A52" s="11">
        <v>40809</v>
      </c>
      <c r="B52" s="10">
        <v>8</v>
      </c>
      <c r="C52" s="10" t="s">
        <v>355</v>
      </c>
      <c r="D52" s="10">
        <v>2</v>
      </c>
      <c r="E52" s="12">
        <v>0.40625</v>
      </c>
      <c r="F52" s="14">
        <f t="shared" si="2"/>
        <v>22.05</v>
      </c>
    </row>
    <row r="53" spans="1:6" x14ac:dyDescent="0.2">
      <c r="A53" s="11">
        <v>40809</v>
      </c>
      <c r="B53" s="10">
        <v>8</v>
      </c>
      <c r="C53" s="10" t="s">
        <v>355</v>
      </c>
      <c r="D53" s="10">
        <v>3</v>
      </c>
      <c r="E53" s="12">
        <v>0.40833333333333338</v>
      </c>
      <c r="F53" s="14">
        <f t="shared" si="2"/>
        <v>22.1</v>
      </c>
    </row>
    <row r="54" spans="1:6" x14ac:dyDescent="0.2">
      <c r="A54" s="11">
        <v>40809</v>
      </c>
      <c r="B54" s="10">
        <v>8</v>
      </c>
      <c r="C54" s="10" t="s">
        <v>355</v>
      </c>
      <c r="D54" s="10">
        <v>4</v>
      </c>
      <c r="E54" s="12">
        <v>0.41111111111111115</v>
      </c>
      <c r="F54" s="14">
        <f t="shared" si="2"/>
        <v>22.166666666666668</v>
      </c>
    </row>
    <row r="55" spans="1:6" x14ac:dyDescent="0.2">
      <c r="A55" s="11">
        <v>40809</v>
      </c>
      <c r="B55" s="10">
        <v>8</v>
      </c>
      <c r="C55" s="10" t="s">
        <v>355</v>
      </c>
      <c r="D55" s="10">
        <v>5</v>
      </c>
      <c r="E55" s="12">
        <v>0.41388888888888892</v>
      </c>
      <c r="F55" s="14">
        <f t="shared" si="2"/>
        <v>22.233333333333334</v>
      </c>
    </row>
    <row r="56" spans="1:6" x14ac:dyDescent="0.2">
      <c r="A56" s="11">
        <v>40808</v>
      </c>
      <c r="B56" s="10">
        <v>10</v>
      </c>
      <c r="C56" s="10" t="s">
        <v>352</v>
      </c>
      <c r="D56" s="10">
        <v>0</v>
      </c>
      <c r="E56" s="12">
        <v>0.4993055555555555</v>
      </c>
      <c r="F56" s="14">
        <f>(E56-$E$56)*24+(A56-$A$56)*24</f>
        <v>0</v>
      </c>
    </row>
    <row r="57" spans="1:6" x14ac:dyDescent="0.2">
      <c r="A57" s="11">
        <v>40808</v>
      </c>
      <c r="B57" s="10">
        <v>10</v>
      </c>
      <c r="C57" s="10" t="s">
        <v>363</v>
      </c>
      <c r="D57" s="10">
        <v>0</v>
      </c>
      <c r="E57" s="12">
        <v>0.50069444444444444</v>
      </c>
      <c r="F57" s="14">
        <f t="shared" ref="F57:F73" si="3">(E57-$E$56)*24+(A57-$A$56)*24</f>
        <v>3.3333333333334547E-2</v>
      </c>
    </row>
    <row r="58" spans="1:6" x14ac:dyDescent="0.2">
      <c r="A58" s="11">
        <v>40808</v>
      </c>
      <c r="B58" s="10">
        <v>10</v>
      </c>
      <c r="C58" s="10" t="s">
        <v>363</v>
      </c>
      <c r="D58" s="10">
        <v>1</v>
      </c>
      <c r="E58" s="12">
        <v>0.50486111111111109</v>
      </c>
      <c r="F58" s="14">
        <f t="shared" si="3"/>
        <v>0.13333333333333419</v>
      </c>
    </row>
    <row r="59" spans="1:6" x14ac:dyDescent="0.2">
      <c r="A59" s="11">
        <v>40808</v>
      </c>
      <c r="B59" s="10">
        <v>10</v>
      </c>
      <c r="C59" s="10" t="s">
        <v>363</v>
      </c>
      <c r="D59" s="10">
        <v>2</v>
      </c>
      <c r="E59" s="12">
        <v>0.50763888888888886</v>
      </c>
      <c r="F59" s="14">
        <f t="shared" si="3"/>
        <v>0.20000000000000062</v>
      </c>
    </row>
    <row r="60" spans="1:6" x14ac:dyDescent="0.2">
      <c r="A60" s="11">
        <v>40808</v>
      </c>
      <c r="B60" s="10">
        <v>10</v>
      </c>
      <c r="C60" s="10" t="s">
        <v>363</v>
      </c>
      <c r="D60" s="10">
        <v>3</v>
      </c>
      <c r="E60" s="12">
        <v>0.51111111111111118</v>
      </c>
      <c r="F60" s="14">
        <f t="shared" si="3"/>
        <v>0.28333333333333632</v>
      </c>
    </row>
    <row r="61" spans="1:6" x14ac:dyDescent="0.2">
      <c r="A61" s="11">
        <v>40808</v>
      </c>
      <c r="B61" s="10">
        <v>10</v>
      </c>
      <c r="C61" s="10" t="s">
        <v>363</v>
      </c>
      <c r="D61" s="10">
        <v>4</v>
      </c>
      <c r="E61" s="12">
        <v>0.52152777777777781</v>
      </c>
      <c r="F61" s="14">
        <f t="shared" si="3"/>
        <v>0.53333333333333544</v>
      </c>
    </row>
    <row r="62" spans="1:6" x14ac:dyDescent="0.2">
      <c r="A62" s="11">
        <v>40808</v>
      </c>
      <c r="B62" s="10">
        <v>10</v>
      </c>
      <c r="C62" s="10" t="s">
        <v>363</v>
      </c>
      <c r="D62" s="10">
        <v>5</v>
      </c>
      <c r="E62" s="12">
        <v>0.53194444444444444</v>
      </c>
      <c r="F62" s="14">
        <f t="shared" si="3"/>
        <v>0.78333333333333455</v>
      </c>
    </row>
    <row r="63" spans="1:6" x14ac:dyDescent="0.2">
      <c r="A63" s="11">
        <v>40808</v>
      </c>
      <c r="B63" s="10">
        <v>10</v>
      </c>
      <c r="C63" s="10" t="s">
        <v>363</v>
      </c>
      <c r="D63" s="10">
        <v>6</v>
      </c>
      <c r="E63" s="12">
        <v>0.54236111111111118</v>
      </c>
      <c r="F63" s="14">
        <f t="shared" si="3"/>
        <v>1.0333333333333363</v>
      </c>
    </row>
    <row r="64" spans="1:6" x14ac:dyDescent="0.2">
      <c r="A64" s="11">
        <v>40808</v>
      </c>
      <c r="B64" s="10">
        <v>10</v>
      </c>
      <c r="C64" s="10" t="s">
        <v>363</v>
      </c>
      <c r="D64" s="10">
        <v>7</v>
      </c>
      <c r="E64" s="12">
        <v>0.58472222222222225</v>
      </c>
      <c r="F64" s="14">
        <f t="shared" si="3"/>
        <v>2.050000000000002</v>
      </c>
    </row>
    <row r="65" spans="1:6" x14ac:dyDescent="0.2">
      <c r="A65" s="11">
        <v>40809</v>
      </c>
      <c r="B65" s="10">
        <v>10</v>
      </c>
      <c r="C65" s="10" t="s">
        <v>363</v>
      </c>
      <c r="D65" s="10">
        <v>8</v>
      </c>
      <c r="E65" s="12">
        <v>0.41319444444444442</v>
      </c>
      <c r="F65" s="14">
        <f t="shared" si="3"/>
        <v>21.933333333333334</v>
      </c>
    </row>
    <row r="66" spans="1:6" x14ac:dyDescent="0.2">
      <c r="A66" s="11">
        <v>40808</v>
      </c>
      <c r="B66" s="10">
        <v>10</v>
      </c>
      <c r="C66" s="10" t="s">
        <v>354</v>
      </c>
      <c r="D66" s="10">
        <v>0</v>
      </c>
      <c r="E66" s="12">
        <v>0.50277777777777777</v>
      </c>
      <c r="F66" s="14">
        <f t="shared" si="3"/>
        <v>8.333333333333437E-2</v>
      </c>
    </row>
    <row r="67" spans="1:6" x14ac:dyDescent="0.2">
      <c r="A67" s="11">
        <v>40808</v>
      </c>
      <c r="B67" s="10">
        <v>10</v>
      </c>
      <c r="C67" s="10" t="s">
        <v>354</v>
      </c>
      <c r="D67" s="10">
        <v>1</v>
      </c>
      <c r="E67" s="12">
        <v>0.5444444444444444</v>
      </c>
      <c r="F67" s="14">
        <f t="shared" si="3"/>
        <v>1.0833333333333335</v>
      </c>
    </row>
    <row r="68" spans="1:6" x14ac:dyDescent="0.2">
      <c r="A68" s="11">
        <v>40808</v>
      </c>
      <c r="B68" s="10">
        <v>10</v>
      </c>
      <c r="C68" s="10" t="s">
        <v>354</v>
      </c>
      <c r="D68" s="10">
        <v>2</v>
      </c>
      <c r="E68" s="12">
        <v>0.58472222222222225</v>
      </c>
      <c r="F68" s="14">
        <f t="shared" si="3"/>
        <v>2.050000000000002</v>
      </c>
    </row>
    <row r="69" spans="1:6" x14ac:dyDescent="0.2">
      <c r="A69" s="11">
        <v>40809</v>
      </c>
      <c r="B69" s="10">
        <v>10</v>
      </c>
      <c r="C69" s="10" t="s">
        <v>355</v>
      </c>
      <c r="D69" s="10">
        <v>1</v>
      </c>
      <c r="E69" s="12">
        <v>0.4152777777777778</v>
      </c>
      <c r="F69" s="14">
        <f t="shared" si="3"/>
        <v>21.983333333333334</v>
      </c>
    </row>
    <row r="70" spans="1:6" x14ac:dyDescent="0.2">
      <c r="A70" s="11">
        <v>40809</v>
      </c>
      <c r="B70" s="10">
        <v>10</v>
      </c>
      <c r="C70" s="10" t="s">
        <v>355</v>
      </c>
      <c r="D70" s="10">
        <v>2</v>
      </c>
      <c r="E70" s="12">
        <v>0.41875000000000001</v>
      </c>
      <c r="F70" s="14">
        <f t="shared" si="3"/>
        <v>22.06666666666667</v>
      </c>
    </row>
    <row r="71" spans="1:6" x14ac:dyDescent="0.2">
      <c r="A71" s="11">
        <v>40809</v>
      </c>
      <c r="B71" s="10">
        <v>10</v>
      </c>
      <c r="C71" s="10" t="s">
        <v>355</v>
      </c>
      <c r="D71" s="10">
        <v>3</v>
      </c>
      <c r="E71" s="12">
        <v>0.4201388888888889</v>
      </c>
      <c r="F71" s="14">
        <f t="shared" si="3"/>
        <v>22.1</v>
      </c>
    </row>
    <row r="72" spans="1:6" x14ac:dyDescent="0.2">
      <c r="A72" s="11">
        <v>40809</v>
      </c>
      <c r="B72" s="10">
        <v>10</v>
      </c>
      <c r="C72" s="10" t="s">
        <v>355</v>
      </c>
      <c r="D72" s="10">
        <v>4</v>
      </c>
      <c r="E72" s="12">
        <v>0.42152777777777778</v>
      </c>
      <c r="F72" s="14">
        <f t="shared" si="3"/>
        <v>22.133333333333333</v>
      </c>
    </row>
    <row r="73" spans="1:6" x14ac:dyDescent="0.2">
      <c r="A73" s="11">
        <v>40809</v>
      </c>
      <c r="B73" s="10">
        <v>10</v>
      </c>
      <c r="C73" s="10" t="s">
        <v>355</v>
      </c>
      <c r="D73" s="10">
        <v>5</v>
      </c>
      <c r="E73" s="12">
        <v>0.4236111111111111</v>
      </c>
      <c r="F73" s="14">
        <f t="shared" si="3"/>
        <v>22.183333333333334</v>
      </c>
    </row>
    <row r="74" spans="1:6" x14ac:dyDescent="0.2">
      <c r="A74" s="11">
        <v>40807</v>
      </c>
      <c r="B74" s="10">
        <v>11</v>
      </c>
      <c r="C74" s="10" t="s">
        <v>352</v>
      </c>
      <c r="D74" s="10">
        <v>0</v>
      </c>
      <c r="E74" s="12">
        <v>0.54027777777777775</v>
      </c>
      <c r="F74" s="14">
        <f>(E74-$E$74)*24+(A74-$A$74)*24</f>
        <v>0</v>
      </c>
    </row>
    <row r="75" spans="1:6" x14ac:dyDescent="0.2">
      <c r="A75" s="11">
        <v>40807</v>
      </c>
      <c r="B75" s="10">
        <v>11</v>
      </c>
      <c r="C75" s="10" t="s">
        <v>363</v>
      </c>
      <c r="D75" s="10">
        <v>0</v>
      </c>
      <c r="E75" s="12">
        <v>0.54305555555555551</v>
      </c>
      <c r="F75" s="14">
        <f t="shared" ref="F75:F91" si="4">(E75-$E$74)*24+(A75-$A$74)*24</f>
        <v>6.666666666666643E-2</v>
      </c>
    </row>
    <row r="76" spans="1:6" x14ac:dyDescent="0.2">
      <c r="A76" s="11">
        <v>40807</v>
      </c>
      <c r="B76" s="10">
        <v>11</v>
      </c>
      <c r="C76" s="10" t="s">
        <v>363</v>
      </c>
      <c r="D76" s="10">
        <v>1</v>
      </c>
      <c r="E76" s="12">
        <v>0.54791666666666672</v>
      </c>
      <c r="F76" s="14">
        <f t="shared" si="4"/>
        <v>0.18333333333333535</v>
      </c>
    </row>
    <row r="77" spans="1:6" x14ac:dyDescent="0.2">
      <c r="A77" s="11">
        <v>40807</v>
      </c>
      <c r="B77" s="10">
        <v>11</v>
      </c>
      <c r="C77" s="10" t="s">
        <v>363</v>
      </c>
      <c r="D77" s="10">
        <v>2</v>
      </c>
      <c r="E77" s="12">
        <v>0.55277777777777781</v>
      </c>
      <c r="F77" s="14">
        <f t="shared" si="4"/>
        <v>0.3000000000000016</v>
      </c>
    </row>
    <row r="78" spans="1:6" x14ac:dyDescent="0.2">
      <c r="A78" s="11">
        <v>40807</v>
      </c>
      <c r="B78" s="10">
        <v>11</v>
      </c>
      <c r="C78" s="10" t="s">
        <v>363</v>
      </c>
      <c r="D78" s="10">
        <v>3</v>
      </c>
      <c r="E78" s="12">
        <v>0.55555555555555558</v>
      </c>
      <c r="F78" s="14">
        <f t="shared" si="4"/>
        <v>0.36666666666666803</v>
      </c>
    </row>
    <row r="79" spans="1:6" x14ac:dyDescent="0.2">
      <c r="A79" s="11">
        <v>40807</v>
      </c>
      <c r="B79" s="10">
        <v>11</v>
      </c>
      <c r="C79" s="10" t="s">
        <v>363</v>
      </c>
      <c r="D79" s="10">
        <v>4</v>
      </c>
      <c r="E79" s="12">
        <v>0.56527777777777777</v>
      </c>
      <c r="F79" s="14">
        <f t="shared" si="4"/>
        <v>0.60000000000000053</v>
      </c>
    </row>
    <row r="80" spans="1:6" x14ac:dyDescent="0.2">
      <c r="A80" s="11">
        <v>40807</v>
      </c>
      <c r="B80" s="10">
        <v>11</v>
      </c>
      <c r="C80" s="10" t="s">
        <v>363</v>
      </c>
      <c r="D80" s="10">
        <v>5</v>
      </c>
      <c r="E80" s="12">
        <v>0.57291666666666663</v>
      </c>
      <c r="F80" s="14">
        <f t="shared" si="4"/>
        <v>0.78333333333333321</v>
      </c>
    </row>
    <row r="81" spans="1:6" x14ac:dyDescent="0.2">
      <c r="A81" s="11">
        <v>40807</v>
      </c>
      <c r="B81" s="10">
        <v>11</v>
      </c>
      <c r="C81" s="10" t="s">
        <v>363</v>
      </c>
      <c r="D81" s="10">
        <v>6</v>
      </c>
      <c r="E81" s="12">
        <v>0.58124999999999993</v>
      </c>
      <c r="F81" s="14">
        <f t="shared" si="4"/>
        <v>0.9833333333333325</v>
      </c>
    </row>
    <row r="82" spans="1:6" x14ac:dyDescent="0.2">
      <c r="A82" s="11">
        <v>40807</v>
      </c>
      <c r="B82" s="10">
        <v>11</v>
      </c>
      <c r="C82" s="10" t="s">
        <v>363</v>
      </c>
      <c r="D82" s="10">
        <v>7</v>
      </c>
      <c r="E82" s="12">
        <v>0.63194444444444442</v>
      </c>
      <c r="F82" s="14">
        <f t="shared" si="4"/>
        <v>2.2000000000000002</v>
      </c>
    </row>
    <row r="83" spans="1:6" x14ac:dyDescent="0.2">
      <c r="A83" s="11">
        <v>40808</v>
      </c>
      <c r="B83" s="10">
        <v>11</v>
      </c>
      <c r="C83" s="10" t="s">
        <v>363</v>
      </c>
      <c r="D83" s="10">
        <v>8</v>
      </c>
      <c r="E83" s="12">
        <v>0.41388888888888892</v>
      </c>
      <c r="F83" s="14">
        <f t="shared" si="4"/>
        <v>20.966666666666669</v>
      </c>
    </row>
    <row r="84" spans="1:6" x14ac:dyDescent="0.2">
      <c r="A84" s="11">
        <v>40807</v>
      </c>
      <c r="B84" s="10">
        <v>11</v>
      </c>
      <c r="C84" s="10" t="s">
        <v>354</v>
      </c>
      <c r="D84" s="10">
        <v>0</v>
      </c>
      <c r="E84" s="12">
        <v>0.54583333333333328</v>
      </c>
      <c r="F84" s="14">
        <f>(E84-$E$74)*24+(A84-$A$74)*24</f>
        <v>0.13333333333333286</v>
      </c>
    </row>
    <row r="85" spans="1:6" x14ac:dyDescent="0.2">
      <c r="A85" s="11">
        <v>40807</v>
      </c>
      <c r="B85" s="10">
        <v>11</v>
      </c>
      <c r="C85" s="10" t="s">
        <v>354</v>
      </c>
      <c r="D85" s="10">
        <v>1</v>
      </c>
      <c r="E85" s="12">
        <v>0.58402777777777781</v>
      </c>
      <c r="F85" s="14">
        <f t="shared" si="4"/>
        <v>1.0500000000000016</v>
      </c>
    </row>
    <row r="86" spans="1:6" x14ac:dyDescent="0.2">
      <c r="A86" s="11">
        <v>40807</v>
      </c>
      <c r="B86" s="10">
        <v>11</v>
      </c>
      <c r="C86" s="10" t="s">
        <v>354</v>
      </c>
      <c r="D86" s="10">
        <v>2</v>
      </c>
      <c r="E86" s="12">
        <v>0.62847222222222221</v>
      </c>
      <c r="F86" s="14">
        <f t="shared" si="4"/>
        <v>2.1166666666666671</v>
      </c>
    </row>
    <row r="87" spans="1:6" x14ac:dyDescent="0.2">
      <c r="A87" s="11">
        <v>40808</v>
      </c>
      <c r="B87" s="10">
        <v>11</v>
      </c>
      <c r="C87" s="10" t="s">
        <v>355</v>
      </c>
      <c r="D87" s="10">
        <v>1</v>
      </c>
      <c r="E87" s="12">
        <v>0.41736111111111113</v>
      </c>
      <c r="F87" s="14">
        <f t="shared" si="4"/>
        <v>21.05</v>
      </c>
    </row>
    <row r="88" spans="1:6" x14ac:dyDescent="0.2">
      <c r="A88" s="11">
        <v>40808</v>
      </c>
      <c r="B88" s="10">
        <v>11</v>
      </c>
      <c r="C88" s="10" t="s">
        <v>355</v>
      </c>
      <c r="D88" s="10">
        <v>2</v>
      </c>
      <c r="E88" s="12">
        <v>0.4201388888888889</v>
      </c>
      <c r="F88" s="14">
        <f t="shared" si="4"/>
        <v>21.116666666666667</v>
      </c>
    </row>
    <row r="89" spans="1:6" x14ac:dyDescent="0.2">
      <c r="A89" s="11">
        <v>40808</v>
      </c>
      <c r="B89" s="10">
        <v>11</v>
      </c>
      <c r="C89" s="10" t="s">
        <v>355</v>
      </c>
      <c r="D89" s="10">
        <v>3</v>
      </c>
      <c r="E89" s="12">
        <v>0.42291666666666666</v>
      </c>
      <c r="F89" s="14">
        <f t="shared" si="4"/>
        <v>21.183333333333334</v>
      </c>
    </row>
    <row r="90" spans="1:6" x14ac:dyDescent="0.2">
      <c r="A90" s="11">
        <v>40808</v>
      </c>
      <c r="B90" s="10">
        <v>11</v>
      </c>
      <c r="C90" s="10" t="s">
        <v>355</v>
      </c>
      <c r="D90" s="10">
        <v>4</v>
      </c>
      <c r="E90" s="12">
        <v>0.42499999999999999</v>
      </c>
      <c r="F90" s="14">
        <f t="shared" si="4"/>
        <v>21.233333333333334</v>
      </c>
    </row>
    <row r="91" spans="1:6" x14ac:dyDescent="0.2">
      <c r="A91" s="11">
        <v>40808</v>
      </c>
      <c r="B91" s="10">
        <v>11</v>
      </c>
      <c r="C91" s="10" t="s">
        <v>355</v>
      </c>
      <c r="D91" s="10">
        <v>5</v>
      </c>
      <c r="E91" s="12">
        <v>0.42708333333333331</v>
      </c>
      <c r="F91" s="14">
        <f t="shared" si="4"/>
        <v>21.283333333333335</v>
      </c>
    </row>
    <row r="92" spans="1:6" x14ac:dyDescent="0.2">
      <c r="A92" s="11">
        <v>40807</v>
      </c>
      <c r="B92" s="10">
        <v>13</v>
      </c>
      <c r="C92" s="10" t="s">
        <v>352</v>
      </c>
      <c r="D92" s="10">
        <v>0</v>
      </c>
      <c r="E92" s="12">
        <v>0.46666666666666662</v>
      </c>
      <c r="F92" s="14">
        <f>(E92-$E$92)*24+(A92-$A$92)*24</f>
        <v>0</v>
      </c>
    </row>
    <row r="93" spans="1:6" x14ac:dyDescent="0.2">
      <c r="A93" s="11">
        <v>40807</v>
      </c>
      <c r="B93" s="10">
        <v>13</v>
      </c>
      <c r="C93" s="10" t="s">
        <v>363</v>
      </c>
      <c r="D93" s="10">
        <v>0</v>
      </c>
      <c r="E93" s="12">
        <v>0.4694444444444445</v>
      </c>
      <c r="F93" s="14">
        <f t="shared" ref="F93:F109" si="5">(E93-$E$92)*24+(A93-$A$92)*24</f>
        <v>6.6666666666669094E-2</v>
      </c>
    </row>
    <row r="94" spans="1:6" x14ac:dyDescent="0.2">
      <c r="A94" s="11">
        <v>40807</v>
      </c>
      <c r="B94" s="10">
        <v>13</v>
      </c>
      <c r="C94" s="10" t="s">
        <v>363</v>
      </c>
      <c r="D94" s="10">
        <v>1</v>
      </c>
      <c r="E94" s="12">
        <v>0.47291666666666665</v>
      </c>
      <c r="F94" s="14">
        <f t="shared" si="5"/>
        <v>0.1500000000000008</v>
      </c>
    </row>
    <row r="95" spans="1:6" x14ac:dyDescent="0.2">
      <c r="A95" s="11">
        <v>40807</v>
      </c>
      <c r="B95" s="10">
        <v>13</v>
      </c>
      <c r="C95" s="10" t="s">
        <v>363</v>
      </c>
      <c r="D95" s="10">
        <v>2</v>
      </c>
      <c r="E95" s="12">
        <v>0.47638888888888892</v>
      </c>
      <c r="F95" s="14">
        <f t="shared" si="5"/>
        <v>0.23333333333333517</v>
      </c>
    </row>
    <row r="96" spans="1:6" x14ac:dyDescent="0.2">
      <c r="A96" s="11">
        <v>40807</v>
      </c>
      <c r="B96" s="10">
        <v>13</v>
      </c>
      <c r="C96" s="10" t="s">
        <v>363</v>
      </c>
      <c r="D96" s="10">
        <v>3</v>
      </c>
      <c r="E96" s="12">
        <v>0.47986111111111113</v>
      </c>
      <c r="F96" s="14">
        <f t="shared" si="5"/>
        <v>0.31666666666666821</v>
      </c>
    </row>
    <row r="97" spans="1:6" x14ac:dyDescent="0.2">
      <c r="A97" s="11">
        <v>40807</v>
      </c>
      <c r="B97" s="10">
        <v>13</v>
      </c>
      <c r="C97" s="10" t="s">
        <v>363</v>
      </c>
      <c r="D97" s="10">
        <v>4</v>
      </c>
      <c r="E97" s="12">
        <v>0.49027777777777781</v>
      </c>
      <c r="F97" s="14">
        <f t="shared" si="5"/>
        <v>0.56666666666666865</v>
      </c>
    </row>
    <row r="98" spans="1:6" x14ac:dyDescent="0.2">
      <c r="A98" s="11">
        <v>40807</v>
      </c>
      <c r="B98" s="10">
        <v>13</v>
      </c>
      <c r="C98" s="10" t="s">
        <v>363</v>
      </c>
      <c r="D98" s="10">
        <v>5</v>
      </c>
      <c r="E98" s="12">
        <v>0.50069444444444444</v>
      </c>
      <c r="F98" s="14">
        <f t="shared" si="5"/>
        <v>0.81666666666666776</v>
      </c>
    </row>
    <row r="99" spans="1:6" x14ac:dyDescent="0.2">
      <c r="A99" s="11">
        <v>40807</v>
      </c>
      <c r="B99" s="10">
        <v>13</v>
      </c>
      <c r="C99" s="10" t="s">
        <v>363</v>
      </c>
      <c r="D99" s="10">
        <v>6</v>
      </c>
      <c r="E99" s="12">
        <v>0.51111111111111118</v>
      </c>
      <c r="F99" s="14">
        <f t="shared" si="5"/>
        <v>1.0666666666666695</v>
      </c>
    </row>
    <row r="100" spans="1:6" x14ac:dyDescent="0.2">
      <c r="A100" s="11">
        <v>40807</v>
      </c>
      <c r="B100" s="10">
        <v>13</v>
      </c>
      <c r="C100" s="10" t="s">
        <v>363</v>
      </c>
      <c r="D100" s="10">
        <v>7</v>
      </c>
      <c r="E100" s="12">
        <v>0.55486111111111114</v>
      </c>
      <c r="F100" s="14">
        <f t="shared" si="5"/>
        <v>2.1166666666666685</v>
      </c>
    </row>
    <row r="101" spans="1:6" x14ac:dyDescent="0.2">
      <c r="A101" s="11">
        <v>40808</v>
      </c>
      <c r="B101" s="10">
        <v>13</v>
      </c>
      <c r="C101" s="10" t="s">
        <v>363</v>
      </c>
      <c r="D101" s="10">
        <v>8</v>
      </c>
      <c r="E101" s="12">
        <v>0.41597222222222219</v>
      </c>
      <c r="F101" s="14">
        <f t="shared" si="5"/>
        <v>22.783333333333335</v>
      </c>
    </row>
    <row r="102" spans="1:6" x14ac:dyDescent="0.2">
      <c r="A102" s="11">
        <v>40807</v>
      </c>
      <c r="B102" s="10">
        <v>13</v>
      </c>
      <c r="C102" s="10" t="s">
        <v>354</v>
      </c>
      <c r="D102" s="10">
        <v>0</v>
      </c>
      <c r="E102" s="12">
        <v>0.47083333333333338</v>
      </c>
      <c r="F102" s="14">
        <f t="shared" si="5"/>
        <v>0.10000000000000231</v>
      </c>
    </row>
    <row r="103" spans="1:6" x14ac:dyDescent="0.2">
      <c r="A103" s="11">
        <v>40807</v>
      </c>
      <c r="B103" s="10">
        <v>13</v>
      </c>
      <c r="C103" s="10" t="s">
        <v>354</v>
      </c>
      <c r="D103" s="10">
        <v>1</v>
      </c>
      <c r="E103" s="12">
        <v>0.5131944444444444</v>
      </c>
      <c r="F103" s="14">
        <f t="shared" si="5"/>
        <v>1.1166666666666667</v>
      </c>
    </row>
    <row r="104" spans="1:6" x14ac:dyDescent="0.2">
      <c r="A104" s="11">
        <v>40807</v>
      </c>
      <c r="B104" s="10">
        <v>13</v>
      </c>
      <c r="C104" s="10" t="s">
        <v>354</v>
      </c>
      <c r="D104" s="10">
        <v>2</v>
      </c>
      <c r="E104" s="12">
        <v>0.55833333333333335</v>
      </c>
      <c r="F104" s="14">
        <f t="shared" si="5"/>
        <v>2.2000000000000015</v>
      </c>
    </row>
    <row r="105" spans="1:6" x14ac:dyDescent="0.2">
      <c r="A105" s="11">
        <v>40808</v>
      </c>
      <c r="B105" s="10">
        <v>13</v>
      </c>
      <c r="C105" s="10" t="s">
        <v>355</v>
      </c>
      <c r="D105" s="10">
        <v>1</v>
      </c>
      <c r="E105" s="12"/>
      <c r="F105" s="14">
        <f t="shared" si="5"/>
        <v>12.8</v>
      </c>
    </row>
    <row r="106" spans="1:6" x14ac:dyDescent="0.2">
      <c r="A106" s="11">
        <v>40808</v>
      </c>
      <c r="B106" s="10">
        <v>13</v>
      </c>
      <c r="C106" s="10" t="s">
        <v>355</v>
      </c>
      <c r="D106" s="10">
        <v>2</v>
      </c>
      <c r="E106" s="12"/>
      <c r="F106" s="14">
        <f t="shared" si="5"/>
        <v>12.8</v>
      </c>
    </row>
    <row r="107" spans="1:6" x14ac:dyDescent="0.2">
      <c r="A107" s="11">
        <v>40808</v>
      </c>
      <c r="B107" s="10">
        <v>13</v>
      </c>
      <c r="C107" s="10" t="s">
        <v>355</v>
      </c>
      <c r="D107" s="10">
        <v>3</v>
      </c>
      <c r="E107" s="12"/>
      <c r="F107" s="14">
        <f t="shared" si="5"/>
        <v>12.8</v>
      </c>
    </row>
    <row r="108" spans="1:6" x14ac:dyDescent="0.2">
      <c r="A108" s="11">
        <v>40808</v>
      </c>
      <c r="B108" s="10">
        <v>13</v>
      </c>
      <c r="C108" s="10" t="s">
        <v>355</v>
      </c>
      <c r="D108" s="10">
        <v>4</v>
      </c>
      <c r="E108" s="12"/>
      <c r="F108" s="14">
        <f t="shared" si="5"/>
        <v>12.8</v>
      </c>
    </row>
    <row r="109" spans="1:6" x14ac:dyDescent="0.2">
      <c r="A109" s="11">
        <v>40808</v>
      </c>
      <c r="B109" s="10">
        <v>13</v>
      </c>
      <c r="C109" s="10" t="s">
        <v>355</v>
      </c>
      <c r="D109" s="10">
        <v>5</v>
      </c>
      <c r="E109" s="12"/>
      <c r="F109" s="14">
        <f t="shared" si="5"/>
        <v>12.8</v>
      </c>
    </row>
    <row r="110" spans="1:6" x14ac:dyDescent="0.2">
      <c r="A110" s="11">
        <v>40806</v>
      </c>
      <c r="B110" s="10">
        <v>16</v>
      </c>
      <c r="C110" s="10" t="s">
        <v>352</v>
      </c>
      <c r="D110" s="10">
        <v>0</v>
      </c>
      <c r="E110" s="12">
        <v>0.44930555555555557</v>
      </c>
      <c r="F110" s="14">
        <f>(E110-$E$110)*24+(A110-$A$110)*24</f>
        <v>0</v>
      </c>
    </row>
    <row r="111" spans="1:6" x14ac:dyDescent="0.2">
      <c r="A111" s="11">
        <v>40806</v>
      </c>
      <c r="B111" s="10">
        <v>16</v>
      </c>
      <c r="C111" s="10" t="s">
        <v>363</v>
      </c>
      <c r="D111" s="10">
        <v>0</v>
      </c>
      <c r="E111" s="12">
        <v>0.4513888888888889</v>
      </c>
      <c r="F111" s="14">
        <f t="shared" ref="F111:F126" si="6">(E111-$E$110)*24+(A111-$A$110)*24</f>
        <v>4.9999999999999822E-2</v>
      </c>
    </row>
    <row r="112" spans="1:6" x14ac:dyDescent="0.2">
      <c r="A112" s="11">
        <v>40806</v>
      </c>
      <c r="B112" s="10">
        <v>16</v>
      </c>
      <c r="C112" s="10" t="s">
        <v>363</v>
      </c>
      <c r="D112" s="10">
        <v>1</v>
      </c>
      <c r="E112" s="12">
        <v>0.45694444444444443</v>
      </c>
      <c r="F112" s="14">
        <f t="shared" si="6"/>
        <v>0.18333333333333268</v>
      </c>
    </row>
    <row r="113" spans="1:6" x14ac:dyDescent="0.2">
      <c r="A113" s="11">
        <v>40806</v>
      </c>
      <c r="B113" s="10">
        <v>16</v>
      </c>
      <c r="C113" s="10" t="s">
        <v>363</v>
      </c>
      <c r="D113" s="10">
        <v>2</v>
      </c>
      <c r="E113" s="12">
        <v>0.4604166666666667</v>
      </c>
      <c r="F113" s="14">
        <f t="shared" si="6"/>
        <v>0.26666666666666705</v>
      </c>
    </row>
    <row r="114" spans="1:6" x14ac:dyDescent="0.2">
      <c r="A114" s="11">
        <v>40806</v>
      </c>
      <c r="B114" s="10">
        <v>16</v>
      </c>
      <c r="C114" s="10" t="s">
        <v>363</v>
      </c>
      <c r="D114" s="10">
        <v>3</v>
      </c>
      <c r="E114" s="12">
        <v>0.46388888888888885</v>
      </c>
      <c r="F114" s="14">
        <f t="shared" si="6"/>
        <v>0.34999999999999876</v>
      </c>
    </row>
    <row r="115" spans="1:6" x14ac:dyDescent="0.2">
      <c r="A115" s="11">
        <v>40806</v>
      </c>
      <c r="B115" s="10">
        <v>16</v>
      </c>
      <c r="C115" s="10" t="s">
        <v>363</v>
      </c>
      <c r="D115" s="10">
        <v>4</v>
      </c>
      <c r="E115" s="12">
        <v>0.47430555555555554</v>
      </c>
      <c r="F115" s="14">
        <f t="shared" si="6"/>
        <v>0.5999999999999992</v>
      </c>
    </row>
    <row r="116" spans="1:6" x14ac:dyDescent="0.2">
      <c r="A116" s="11">
        <v>40806</v>
      </c>
      <c r="B116" s="10">
        <v>16</v>
      </c>
      <c r="C116" s="10" t="s">
        <v>363</v>
      </c>
      <c r="D116" s="10">
        <v>5</v>
      </c>
      <c r="E116" s="12">
        <v>0.48333333333333334</v>
      </c>
      <c r="F116" s="14">
        <f t="shared" si="6"/>
        <v>0.81666666666666643</v>
      </c>
    </row>
    <row r="117" spans="1:6" x14ac:dyDescent="0.2">
      <c r="A117" s="11">
        <v>40806</v>
      </c>
      <c r="B117" s="10">
        <v>16</v>
      </c>
      <c r="C117" s="10" t="s">
        <v>363</v>
      </c>
      <c r="D117" s="10">
        <v>6</v>
      </c>
      <c r="E117" s="12">
        <v>0.49444444444444446</v>
      </c>
      <c r="F117" s="14">
        <f t="shared" si="6"/>
        <v>1.0833333333333335</v>
      </c>
    </row>
    <row r="118" spans="1:6" x14ac:dyDescent="0.2">
      <c r="A118" s="11">
        <v>40806</v>
      </c>
      <c r="B118" s="10">
        <v>16</v>
      </c>
      <c r="C118" s="10" t="s">
        <v>363</v>
      </c>
      <c r="D118" s="10">
        <v>7</v>
      </c>
      <c r="E118" s="12">
        <v>0.53819444444444442</v>
      </c>
      <c r="F118" s="14">
        <f t="shared" si="6"/>
        <v>2.1333333333333324</v>
      </c>
    </row>
    <row r="119" spans="1:6" x14ac:dyDescent="0.2">
      <c r="A119" s="11">
        <v>40807</v>
      </c>
      <c r="B119" s="10">
        <v>16</v>
      </c>
      <c r="C119" s="10" t="s">
        <v>363</v>
      </c>
      <c r="D119" s="10">
        <v>8</v>
      </c>
      <c r="E119" s="12">
        <v>0.39374999999999999</v>
      </c>
      <c r="F119" s="14">
        <f t="shared" si="6"/>
        <v>22.666666666666664</v>
      </c>
    </row>
    <row r="120" spans="1:6" x14ac:dyDescent="0.2">
      <c r="A120" s="11">
        <v>40806</v>
      </c>
      <c r="B120" s="10">
        <v>16</v>
      </c>
      <c r="C120" s="10" t="s">
        <v>354</v>
      </c>
      <c r="D120" s="10">
        <v>0</v>
      </c>
      <c r="E120" s="12">
        <v>0.45416666666666666</v>
      </c>
      <c r="F120" s="14">
        <f t="shared" si="6"/>
        <v>0.11666666666666625</v>
      </c>
    </row>
    <row r="121" spans="1:6" x14ac:dyDescent="0.2">
      <c r="A121" s="11">
        <v>40806</v>
      </c>
      <c r="B121" s="10">
        <v>16</v>
      </c>
      <c r="C121" s="10" t="s">
        <v>354</v>
      </c>
      <c r="D121" s="10">
        <v>1</v>
      </c>
      <c r="E121" s="12">
        <v>0.49652777777777773</v>
      </c>
      <c r="F121" s="14">
        <f t="shared" si="6"/>
        <v>1.133333333333332</v>
      </c>
    </row>
    <row r="122" spans="1:6" x14ac:dyDescent="0.2">
      <c r="A122" s="11">
        <v>40806</v>
      </c>
      <c r="B122" s="10">
        <v>16</v>
      </c>
      <c r="C122" s="10" t="s">
        <v>354</v>
      </c>
      <c r="D122" s="10">
        <v>2</v>
      </c>
      <c r="E122" s="12">
        <v>0.54027777777777775</v>
      </c>
      <c r="F122" s="14">
        <f t="shared" si="6"/>
        <v>2.1833333333333322</v>
      </c>
    </row>
    <row r="123" spans="1:6" x14ac:dyDescent="0.2">
      <c r="A123" s="11">
        <v>40807</v>
      </c>
      <c r="B123" s="10">
        <v>16</v>
      </c>
      <c r="C123" s="10" t="s">
        <v>355</v>
      </c>
      <c r="D123" s="10">
        <v>1</v>
      </c>
      <c r="E123" s="12">
        <v>0.39652777777777781</v>
      </c>
      <c r="F123" s="14">
        <f t="shared" si="6"/>
        <v>22.733333333333334</v>
      </c>
    </row>
    <row r="124" spans="1:6" x14ac:dyDescent="0.2">
      <c r="A124" s="11">
        <v>40807</v>
      </c>
      <c r="B124" s="10">
        <v>16</v>
      </c>
      <c r="C124" s="10" t="s">
        <v>355</v>
      </c>
      <c r="D124" s="10">
        <v>2</v>
      </c>
      <c r="E124" s="12">
        <v>0.39861111111111108</v>
      </c>
      <c r="F124" s="14">
        <f t="shared" si="6"/>
        <v>22.783333333333331</v>
      </c>
    </row>
    <row r="125" spans="1:6" x14ac:dyDescent="0.2">
      <c r="A125" s="11">
        <v>40807</v>
      </c>
      <c r="B125" s="10">
        <v>16</v>
      </c>
      <c r="C125" s="10" t="s">
        <v>355</v>
      </c>
      <c r="D125" s="10">
        <v>3</v>
      </c>
      <c r="E125" s="12">
        <v>0.39999999999999997</v>
      </c>
      <c r="F125" s="14">
        <f t="shared" si="6"/>
        <v>22.816666666666666</v>
      </c>
    </row>
    <row r="126" spans="1:6" x14ac:dyDescent="0.2">
      <c r="A126" s="11">
        <v>40807</v>
      </c>
      <c r="B126" s="10">
        <v>16</v>
      </c>
      <c r="C126" s="10" t="s">
        <v>355</v>
      </c>
      <c r="D126" s="10">
        <v>4</v>
      </c>
      <c r="E126" s="12">
        <v>0.40138888888888885</v>
      </c>
      <c r="F126" s="14">
        <f t="shared" si="6"/>
        <v>22.849999999999998</v>
      </c>
    </row>
    <row r="127" spans="1:6" x14ac:dyDescent="0.2">
      <c r="A127" s="11">
        <v>40807</v>
      </c>
      <c r="B127" s="10">
        <v>16</v>
      </c>
      <c r="C127" s="10" t="s">
        <v>355</v>
      </c>
      <c r="D127" s="10">
        <v>5</v>
      </c>
      <c r="E127" s="12">
        <v>0.40277777777777773</v>
      </c>
      <c r="F127" s="14">
        <f>(E127-$E$110)*24+(A127-$A$110)*24</f>
        <v>22.883333333333333</v>
      </c>
    </row>
    <row r="128" spans="1:6" x14ac:dyDescent="0.2">
      <c r="A128" s="11">
        <v>40806</v>
      </c>
      <c r="B128" s="10">
        <v>17</v>
      </c>
      <c r="C128" s="10" t="s">
        <v>352</v>
      </c>
      <c r="D128" s="10">
        <v>0</v>
      </c>
      <c r="E128" s="12">
        <v>0.45347222222222222</v>
      </c>
      <c r="F128" s="14">
        <f>(E128-$E$128)*24+(A128-$A$128)*24</f>
        <v>0</v>
      </c>
    </row>
    <row r="129" spans="1:6" x14ac:dyDescent="0.2">
      <c r="A129" s="11">
        <v>40806</v>
      </c>
      <c r="B129" s="10">
        <v>17</v>
      </c>
      <c r="C129" s="10" t="s">
        <v>363</v>
      </c>
      <c r="D129" s="10">
        <v>0</v>
      </c>
      <c r="E129" s="12">
        <v>0.4548611111111111</v>
      </c>
      <c r="F129" s="14">
        <f t="shared" ref="F129:F146" si="7">(E129-$E$128)*24+(A129-$A$128)*24</f>
        <v>3.3333333333333215E-2</v>
      </c>
    </row>
    <row r="130" spans="1:6" x14ac:dyDescent="0.2">
      <c r="A130" s="11">
        <v>40806</v>
      </c>
      <c r="B130" s="10">
        <v>17</v>
      </c>
      <c r="C130" s="10" t="s">
        <v>363</v>
      </c>
      <c r="D130" s="10">
        <v>1</v>
      </c>
      <c r="E130" s="12">
        <v>0.45763888888888887</v>
      </c>
      <c r="F130" s="14">
        <f t="shared" si="7"/>
        <v>9.9999999999999645E-2</v>
      </c>
    </row>
    <row r="131" spans="1:6" x14ac:dyDescent="0.2">
      <c r="A131" s="11">
        <v>40806</v>
      </c>
      <c r="B131" s="10">
        <v>17</v>
      </c>
      <c r="C131" s="10" t="s">
        <v>363</v>
      </c>
      <c r="D131" s="10">
        <v>2</v>
      </c>
      <c r="E131" s="12">
        <v>0.46111111111111108</v>
      </c>
      <c r="F131" s="14">
        <f t="shared" si="7"/>
        <v>0.18333333333333268</v>
      </c>
    </row>
    <row r="132" spans="1:6" x14ac:dyDescent="0.2">
      <c r="A132" s="11">
        <v>40806</v>
      </c>
      <c r="B132" s="10">
        <v>17</v>
      </c>
      <c r="C132" s="10" t="s">
        <v>363</v>
      </c>
      <c r="D132" s="10">
        <v>3</v>
      </c>
      <c r="E132" s="12">
        <v>0.46458333333333335</v>
      </c>
      <c r="F132" s="14">
        <f t="shared" si="7"/>
        <v>0.26666666666666705</v>
      </c>
    </row>
    <row r="133" spans="1:6" x14ac:dyDescent="0.2">
      <c r="A133" s="11">
        <v>40806</v>
      </c>
      <c r="B133" s="10">
        <v>17</v>
      </c>
      <c r="C133" s="10" t="s">
        <v>363</v>
      </c>
      <c r="D133" s="10">
        <v>4</v>
      </c>
      <c r="E133" s="12">
        <v>0.4680555555555555</v>
      </c>
      <c r="F133" s="14">
        <f t="shared" si="7"/>
        <v>0.34999999999999876</v>
      </c>
    </row>
    <row r="134" spans="1:6" x14ac:dyDescent="0.2">
      <c r="A134" s="11">
        <v>40806</v>
      </c>
      <c r="B134" s="10">
        <v>17</v>
      </c>
      <c r="C134" s="10" t="s">
        <v>363</v>
      </c>
      <c r="D134" s="10">
        <v>5</v>
      </c>
      <c r="E134" s="12">
        <v>0.47500000000000003</v>
      </c>
      <c r="F134" s="14">
        <f t="shared" si="7"/>
        <v>0.5166666666666675</v>
      </c>
    </row>
    <row r="135" spans="1:6" x14ac:dyDescent="0.2">
      <c r="A135" s="11">
        <v>40806</v>
      </c>
      <c r="B135" s="10">
        <v>17</v>
      </c>
      <c r="C135" s="10" t="s">
        <v>363</v>
      </c>
      <c r="D135" s="10">
        <v>6</v>
      </c>
      <c r="E135" s="12">
        <v>0.48541666666666666</v>
      </c>
      <c r="F135" s="14">
        <f t="shared" si="7"/>
        <v>0.76666666666666661</v>
      </c>
    </row>
    <row r="136" spans="1:6" x14ac:dyDescent="0.2">
      <c r="A136" s="11">
        <v>40806</v>
      </c>
      <c r="B136" s="10">
        <v>17</v>
      </c>
      <c r="C136" s="10" t="s">
        <v>363</v>
      </c>
      <c r="D136" s="10">
        <v>7</v>
      </c>
      <c r="E136" s="12">
        <v>0.49652777777777773</v>
      </c>
      <c r="F136" s="14">
        <f>(E136-$E$128)*24+(A136-$A$128)*24</f>
        <v>1.0333333333333323</v>
      </c>
    </row>
    <row r="137" spans="1:6" x14ac:dyDescent="0.2">
      <c r="A137" s="11">
        <v>40806</v>
      </c>
      <c r="B137" s="10">
        <v>17</v>
      </c>
      <c r="C137" s="10" t="s">
        <v>363</v>
      </c>
      <c r="D137" s="10">
        <v>8</v>
      </c>
      <c r="E137" s="12">
        <v>0.53888888888888886</v>
      </c>
      <c r="F137" s="14">
        <f>(E137-$E$128)*24+(A137-$A$128)*24</f>
        <v>2.0499999999999994</v>
      </c>
    </row>
    <row r="138" spans="1:6" x14ac:dyDescent="0.2">
      <c r="A138" s="11">
        <v>40807</v>
      </c>
      <c r="B138" s="10">
        <v>17</v>
      </c>
      <c r="C138" s="10" t="s">
        <v>363</v>
      </c>
      <c r="D138" s="10">
        <v>9</v>
      </c>
      <c r="E138" s="15">
        <v>0.39930555555555558</v>
      </c>
      <c r="F138" s="14">
        <f t="shared" si="7"/>
        <v>22.7</v>
      </c>
    </row>
    <row r="139" spans="1:6" x14ac:dyDescent="0.2">
      <c r="A139" s="11">
        <v>40806</v>
      </c>
      <c r="B139" s="10">
        <v>17</v>
      </c>
      <c r="C139" s="10" t="s">
        <v>354</v>
      </c>
      <c r="D139" s="10">
        <v>0</v>
      </c>
      <c r="E139" s="12">
        <v>0.45694444444444443</v>
      </c>
      <c r="F139" s="14">
        <f t="shared" si="7"/>
        <v>8.3333333333333037E-2</v>
      </c>
    </row>
    <row r="140" spans="1:6" x14ac:dyDescent="0.2">
      <c r="A140" s="11">
        <v>40806</v>
      </c>
      <c r="B140" s="10">
        <v>17</v>
      </c>
      <c r="C140" s="10" t="s">
        <v>354</v>
      </c>
      <c r="D140" s="10">
        <v>1</v>
      </c>
      <c r="E140" s="12">
        <v>0.49861111111111112</v>
      </c>
      <c r="F140" s="14">
        <f t="shared" si="7"/>
        <v>1.0833333333333335</v>
      </c>
    </row>
    <row r="141" spans="1:6" x14ac:dyDescent="0.2">
      <c r="A141" s="11">
        <v>40806</v>
      </c>
      <c r="B141" s="10">
        <v>17</v>
      </c>
      <c r="C141" s="10" t="s">
        <v>354</v>
      </c>
      <c r="D141" s="10">
        <v>2</v>
      </c>
      <c r="E141" s="12">
        <v>0.54097222222222219</v>
      </c>
      <c r="F141" s="14">
        <f t="shared" si="7"/>
        <v>2.0999999999999992</v>
      </c>
    </row>
    <row r="142" spans="1:6" x14ac:dyDescent="0.2">
      <c r="A142" s="11">
        <v>40807</v>
      </c>
      <c r="B142" s="10">
        <v>17</v>
      </c>
      <c r="C142" s="10" t="s">
        <v>355</v>
      </c>
      <c r="D142" s="10">
        <v>1</v>
      </c>
      <c r="E142" s="12">
        <v>0.40138888888888885</v>
      </c>
      <c r="F142" s="14">
        <f t="shared" si="7"/>
        <v>22.75</v>
      </c>
    </row>
    <row r="143" spans="1:6" x14ac:dyDescent="0.2">
      <c r="A143" s="11">
        <v>40807</v>
      </c>
      <c r="B143" s="10">
        <v>17</v>
      </c>
      <c r="C143" s="10" t="s">
        <v>355</v>
      </c>
      <c r="D143" s="10">
        <v>2</v>
      </c>
      <c r="E143" s="12">
        <v>0.40208333333333335</v>
      </c>
      <c r="F143" s="14">
        <f t="shared" si="7"/>
        <v>22.766666666666666</v>
      </c>
    </row>
    <row r="144" spans="1:6" x14ac:dyDescent="0.2">
      <c r="A144" s="11">
        <v>40807</v>
      </c>
      <c r="B144" s="10">
        <v>17</v>
      </c>
      <c r="C144" s="10" t="s">
        <v>355</v>
      </c>
      <c r="D144" s="10">
        <v>3</v>
      </c>
      <c r="E144" s="12">
        <v>0.40416666666666662</v>
      </c>
      <c r="F144" s="14">
        <f t="shared" si="7"/>
        <v>22.816666666666666</v>
      </c>
    </row>
    <row r="145" spans="1:6" x14ac:dyDescent="0.2">
      <c r="A145" s="11">
        <v>40807</v>
      </c>
      <c r="B145" s="10">
        <v>17</v>
      </c>
      <c r="C145" s="10" t="s">
        <v>355</v>
      </c>
      <c r="D145" s="10">
        <v>4</v>
      </c>
      <c r="E145" s="12">
        <v>0.40625</v>
      </c>
      <c r="F145" s="14">
        <f t="shared" si="7"/>
        <v>22.866666666666667</v>
      </c>
    </row>
    <row r="146" spans="1:6" x14ac:dyDescent="0.2">
      <c r="A146" s="11">
        <v>40807</v>
      </c>
      <c r="B146" s="10">
        <v>17</v>
      </c>
      <c r="C146" s="10" t="s">
        <v>355</v>
      </c>
      <c r="D146" s="10">
        <v>5</v>
      </c>
      <c r="E146" s="12">
        <v>0.40833333333333338</v>
      </c>
      <c r="F146" s="14">
        <f t="shared" si="7"/>
        <v>22.916666666666668</v>
      </c>
    </row>
    <row r="147" spans="1:6" x14ac:dyDescent="0.2">
      <c r="A147" s="11">
        <v>40806</v>
      </c>
      <c r="B147" s="10">
        <v>19</v>
      </c>
      <c r="C147" s="10" t="s">
        <v>352</v>
      </c>
      <c r="D147" s="10">
        <v>0</v>
      </c>
      <c r="E147" s="12">
        <v>0.56597222222222221</v>
      </c>
      <c r="F147" s="14">
        <f>(E147-$E$147)*24+(A147-$A$147)*24</f>
        <v>0</v>
      </c>
    </row>
    <row r="148" spans="1:6" x14ac:dyDescent="0.2">
      <c r="A148" s="11">
        <v>40806</v>
      </c>
      <c r="B148" s="10">
        <v>19</v>
      </c>
      <c r="C148" s="10" t="s">
        <v>363</v>
      </c>
      <c r="D148" s="10">
        <v>0</v>
      </c>
      <c r="E148" s="12">
        <v>0.56805555555555554</v>
      </c>
      <c r="F148" s="14">
        <f t="shared" ref="F148:F164" si="8">(E148-$E$147)*24+(A148-$A$147)*24</f>
        <v>4.9999999999999822E-2</v>
      </c>
    </row>
    <row r="149" spans="1:6" x14ac:dyDescent="0.2">
      <c r="A149" s="11">
        <v>40806</v>
      </c>
      <c r="B149" s="10">
        <v>19</v>
      </c>
      <c r="C149" s="10" t="s">
        <v>363</v>
      </c>
      <c r="D149" s="10">
        <v>1</v>
      </c>
      <c r="E149" s="12">
        <v>0.57222222222222219</v>
      </c>
      <c r="F149" s="14">
        <f t="shared" si="8"/>
        <v>0.14999999999999947</v>
      </c>
    </row>
    <row r="150" spans="1:6" x14ac:dyDescent="0.2">
      <c r="A150" s="11">
        <v>40806</v>
      </c>
      <c r="B150" s="10">
        <v>19</v>
      </c>
      <c r="C150" s="10" t="s">
        <v>363</v>
      </c>
      <c r="D150" s="10">
        <v>2</v>
      </c>
      <c r="E150" s="12">
        <v>0.5756944444444444</v>
      </c>
      <c r="F150" s="14">
        <f t="shared" si="8"/>
        <v>0.2333333333333325</v>
      </c>
    </row>
    <row r="151" spans="1:6" x14ac:dyDescent="0.2">
      <c r="A151" s="11">
        <v>40806</v>
      </c>
      <c r="B151" s="10">
        <v>19</v>
      </c>
      <c r="C151" s="10" t="s">
        <v>363</v>
      </c>
      <c r="D151" s="10">
        <v>3</v>
      </c>
      <c r="E151" s="12">
        <v>0.57916666666666672</v>
      </c>
      <c r="F151" s="14">
        <f t="shared" si="8"/>
        <v>0.31666666666666821</v>
      </c>
    </row>
    <row r="152" spans="1:6" x14ac:dyDescent="0.2">
      <c r="A152" s="11">
        <v>40806</v>
      </c>
      <c r="B152" s="10">
        <v>19</v>
      </c>
      <c r="C152" s="10" t="s">
        <v>363</v>
      </c>
      <c r="D152" s="10">
        <v>4</v>
      </c>
      <c r="E152" s="12">
        <v>0.58958333333333335</v>
      </c>
      <c r="F152" s="14">
        <f t="shared" si="8"/>
        <v>0.56666666666666732</v>
      </c>
    </row>
    <row r="153" spans="1:6" x14ac:dyDescent="0.2">
      <c r="A153" s="11">
        <v>40806</v>
      </c>
      <c r="B153" s="10">
        <v>19</v>
      </c>
      <c r="C153" s="10" t="s">
        <v>363</v>
      </c>
      <c r="D153" s="10">
        <v>5</v>
      </c>
      <c r="E153" s="12">
        <v>0.6</v>
      </c>
      <c r="F153" s="14">
        <f t="shared" si="8"/>
        <v>0.81666666666666643</v>
      </c>
    </row>
    <row r="154" spans="1:6" x14ac:dyDescent="0.2">
      <c r="A154" s="11">
        <v>40806</v>
      </c>
      <c r="B154" s="10">
        <v>19</v>
      </c>
      <c r="C154" s="10" t="s">
        <v>363</v>
      </c>
      <c r="D154" s="10">
        <v>6</v>
      </c>
      <c r="E154" s="12">
        <v>0.61041666666666672</v>
      </c>
      <c r="F154" s="14">
        <f t="shared" si="8"/>
        <v>1.0666666666666682</v>
      </c>
    </row>
    <row r="155" spans="1:6" x14ac:dyDescent="0.2">
      <c r="A155" s="11">
        <v>40806</v>
      </c>
      <c r="B155" s="10">
        <v>19</v>
      </c>
      <c r="C155" s="10" t="s">
        <v>363</v>
      </c>
      <c r="D155" s="10">
        <v>7</v>
      </c>
      <c r="E155" s="12">
        <v>0.64930555555555558</v>
      </c>
      <c r="F155" s="14">
        <f t="shared" si="8"/>
        <v>2.0000000000000009</v>
      </c>
    </row>
    <row r="156" spans="1:6" x14ac:dyDescent="0.2">
      <c r="A156" s="11">
        <v>40807</v>
      </c>
      <c r="B156" s="10">
        <v>19</v>
      </c>
      <c r="C156" s="10" t="s">
        <v>363</v>
      </c>
      <c r="D156" s="10">
        <v>8</v>
      </c>
      <c r="E156" s="12">
        <v>0.4201388888888889</v>
      </c>
      <c r="F156" s="14">
        <f t="shared" si="8"/>
        <v>20.5</v>
      </c>
    </row>
    <row r="157" spans="1:6" x14ac:dyDescent="0.2">
      <c r="A157" s="11">
        <v>40806</v>
      </c>
      <c r="B157" s="10">
        <v>19</v>
      </c>
      <c r="C157" s="10" t="s">
        <v>354</v>
      </c>
      <c r="D157" s="10">
        <v>0</v>
      </c>
      <c r="E157" s="12">
        <v>0.56944444444444442</v>
      </c>
      <c r="F157" s="14">
        <f t="shared" si="8"/>
        <v>8.3333333333333037E-2</v>
      </c>
    </row>
    <row r="158" spans="1:6" x14ac:dyDescent="0.2">
      <c r="A158" s="11">
        <v>40806</v>
      </c>
      <c r="B158" s="10">
        <v>19</v>
      </c>
      <c r="C158" s="10" t="s">
        <v>354</v>
      </c>
      <c r="D158" s="10">
        <v>1</v>
      </c>
      <c r="E158" s="12">
        <v>0.6118055555555556</v>
      </c>
      <c r="F158" s="14">
        <f t="shared" si="8"/>
        <v>1.1000000000000014</v>
      </c>
    </row>
    <row r="159" spans="1:6" x14ac:dyDescent="0.2">
      <c r="A159" s="11">
        <v>40806</v>
      </c>
      <c r="B159" s="10">
        <v>19</v>
      </c>
      <c r="C159" s="10" t="s">
        <v>354</v>
      </c>
      <c r="D159" s="10">
        <v>2</v>
      </c>
      <c r="E159" s="12">
        <v>0.65277777777777779</v>
      </c>
      <c r="F159" s="14">
        <f t="shared" si="8"/>
        <v>2.0833333333333339</v>
      </c>
    </row>
    <row r="160" spans="1:6" x14ac:dyDescent="0.2">
      <c r="A160" s="11">
        <v>40807</v>
      </c>
      <c r="B160" s="10">
        <v>19</v>
      </c>
      <c r="C160" s="10" t="s">
        <v>355</v>
      </c>
      <c r="D160" s="10">
        <v>1</v>
      </c>
      <c r="E160" s="12">
        <v>0.42291666666666666</v>
      </c>
      <c r="F160" s="14">
        <f t="shared" si="8"/>
        <v>20.566666666666666</v>
      </c>
    </row>
    <row r="161" spans="1:6" x14ac:dyDescent="0.2">
      <c r="A161" s="11">
        <v>40807</v>
      </c>
      <c r="B161" s="10">
        <v>19</v>
      </c>
      <c r="C161" s="10" t="s">
        <v>355</v>
      </c>
      <c r="D161" s="10">
        <v>2</v>
      </c>
      <c r="E161" s="12">
        <v>0.42499999999999999</v>
      </c>
      <c r="F161" s="14">
        <f t="shared" si="8"/>
        <v>20.616666666666667</v>
      </c>
    </row>
    <row r="162" spans="1:6" x14ac:dyDescent="0.2">
      <c r="A162" s="11">
        <v>40807</v>
      </c>
      <c r="B162" s="10">
        <v>19</v>
      </c>
      <c r="C162" s="10" t="s">
        <v>355</v>
      </c>
      <c r="D162" s="10">
        <v>3</v>
      </c>
      <c r="E162" s="12">
        <v>0.42638888888888887</v>
      </c>
      <c r="F162" s="14">
        <f t="shared" si="8"/>
        <v>20.65</v>
      </c>
    </row>
    <row r="163" spans="1:6" x14ac:dyDescent="0.2">
      <c r="A163" s="11">
        <v>40807</v>
      </c>
      <c r="B163" s="10">
        <v>19</v>
      </c>
      <c r="C163" s="10" t="s">
        <v>355</v>
      </c>
      <c r="D163" s="10">
        <v>4</v>
      </c>
      <c r="E163" s="12">
        <v>0.43472222222222223</v>
      </c>
      <c r="F163" s="14">
        <f t="shared" si="8"/>
        <v>20.85</v>
      </c>
    </row>
    <row r="164" spans="1:6" x14ac:dyDescent="0.2">
      <c r="A164" s="11">
        <v>40807</v>
      </c>
      <c r="B164" s="10">
        <v>19</v>
      </c>
      <c r="C164" s="10" t="s">
        <v>355</v>
      </c>
      <c r="D164" s="10">
        <v>5</v>
      </c>
      <c r="E164" s="12">
        <v>0.43263888888888885</v>
      </c>
      <c r="F164" s="14">
        <f t="shared" si="8"/>
        <v>20.8</v>
      </c>
    </row>
    <row r="165" spans="1:6" x14ac:dyDescent="0.2">
      <c r="A165" s="11">
        <v>40807</v>
      </c>
      <c r="B165" s="10">
        <v>20</v>
      </c>
      <c r="C165" s="10" t="s">
        <v>352</v>
      </c>
      <c r="D165" s="10">
        <v>0</v>
      </c>
      <c r="E165" s="12">
        <v>0.4368055555555555</v>
      </c>
      <c r="F165" s="14">
        <f>(E165-$E$165)*24+(A165-$A$165)*24</f>
        <v>0</v>
      </c>
    </row>
    <row r="166" spans="1:6" x14ac:dyDescent="0.2">
      <c r="A166" s="11">
        <v>40807</v>
      </c>
      <c r="B166" s="10">
        <v>20</v>
      </c>
      <c r="C166" s="10" t="s">
        <v>363</v>
      </c>
      <c r="D166" s="10">
        <v>0</v>
      </c>
      <c r="E166" s="12">
        <v>0.43958333333333338</v>
      </c>
      <c r="F166" s="14">
        <f t="shared" ref="F166:F182" si="9">(E166-$E$165)*24+(A166-$A$165)*24</f>
        <v>6.6666666666669094E-2</v>
      </c>
    </row>
    <row r="167" spans="1:6" x14ac:dyDescent="0.2">
      <c r="A167" s="11">
        <v>40807</v>
      </c>
      <c r="B167" s="10">
        <v>20</v>
      </c>
      <c r="C167" s="10" t="s">
        <v>363</v>
      </c>
      <c r="D167" s="10">
        <v>1</v>
      </c>
      <c r="E167" s="12">
        <v>0.44375000000000003</v>
      </c>
      <c r="F167" s="14">
        <f t="shared" si="9"/>
        <v>0.16666666666666874</v>
      </c>
    </row>
    <row r="168" spans="1:6" x14ac:dyDescent="0.2">
      <c r="A168" s="11">
        <v>40807</v>
      </c>
      <c r="B168" s="10">
        <v>20</v>
      </c>
      <c r="C168" s="10" t="s">
        <v>363</v>
      </c>
      <c r="D168" s="10">
        <v>2</v>
      </c>
      <c r="E168" s="12">
        <v>0.44722222222222219</v>
      </c>
      <c r="F168" s="14">
        <f t="shared" si="9"/>
        <v>0.25000000000000044</v>
      </c>
    </row>
    <row r="169" spans="1:6" x14ac:dyDescent="0.2">
      <c r="A169" s="11">
        <v>40807</v>
      </c>
      <c r="B169" s="10">
        <v>20</v>
      </c>
      <c r="C169" s="10" t="s">
        <v>363</v>
      </c>
      <c r="D169" s="10">
        <v>3</v>
      </c>
      <c r="E169" s="12">
        <v>0.45208333333333334</v>
      </c>
      <c r="F169" s="14">
        <f t="shared" si="9"/>
        <v>0.36666666666666803</v>
      </c>
    </row>
    <row r="170" spans="1:6" x14ac:dyDescent="0.2">
      <c r="A170" s="11">
        <v>40807</v>
      </c>
      <c r="B170" s="10">
        <v>20</v>
      </c>
      <c r="C170" s="10" t="s">
        <v>363</v>
      </c>
      <c r="D170" s="10">
        <v>4</v>
      </c>
      <c r="E170" s="12">
        <v>0.45833333333333331</v>
      </c>
      <c r="F170" s="14">
        <f t="shared" si="9"/>
        <v>0.5166666666666675</v>
      </c>
    </row>
    <row r="171" spans="1:6" x14ac:dyDescent="0.2">
      <c r="A171" s="11">
        <v>40807</v>
      </c>
      <c r="B171" s="10">
        <v>20</v>
      </c>
      <c r="C171" s="10" t="s">
        <v>363</v>
      </c>
      <c r="D171" s="10">
        <v>5</v>
      </c>
      <c r="E171" s="12">
        <v>0.47222222222222227</v>
      </c>
      <c r="F171" s="14">
        <f t="shared" si="9"/>
        <v>0.85000000000000231</v>
      </c>
    </row>
    <row r="172" spans="1:6" x14ac:dyDescent="0.2">
      <c r="A172" s="11">
        <v>40807</v>
      </c>
      <c r="B172" s="10">
        <v>20</v>
      </c>
      <c r="C172" s="10" t="s">
        <v>363</v>
      </c>
      <c r="D172" s="10">
        <v>6</v>
      </c>
      <c r="E172" s="12">
        <v>0.48125000000000001</v>
      </c>
      <c r="F172" s="14">
        <f t="shared" si="9"/>
        <v>1.0666666666666682</v>
      </c>
    </row>
    <row r="173" spans="1:6" x14ac:dyDescent="0.2">
      <c r="A173" s="11">
        <v>40807</v>
      </c>
      <c r="B173" s="10">
        <v>20</v>
      </c>
      <c r="C173" s="10" t="s">
        <v>363</v>
      </c>
      <c r="D173" s="10">
        <v>7</v>
      </c>
      <c r="E173" s="12">
        <v>0.52013888888888882</v>
      </c>
      <c r="F173" s="14">
        <f t="shared" si="9"/>
        <v>1.9999999999999996</v>
      </c>
    </row>
    <row r="174" spans="1:6" x14ac:dyDescent="0.2">
      <c r="A174" s="11">
        <v>40808</v>
      </c>
      <c r="B174" s="10">
        <v>20</v>
      </c>
      <c r="C174" s="10" t="s">
        <v>363</v>
      </c>
      <c r="D174" s="10">
        <v>8</v>
      </c>
      <c r="E174" s="12">
        <v>0.45416666666666666</v>
      </c>
      <c r="F174" s="14">
        <f t="shared" si="9"/>
        <v>24.416666666666668</v>
      </c>
    </row>
    <row r="175" spans="1:6" x14ac:dyDescent="0.2">
      <c r="A175" s="11">
        <v>40807</v>
      </c>
      <c r="B175" s="10">
        <v>20</v>
      </c>
      <c r="C175" s="10" t="s">
        <v>354</v>
      </c>
      <c r="D175" s="10">
        <v>0</v>
      </c>
      <c r="E175" s="12">
        <v>0.44166666666666665</v>
      </c>
      <c r="F175" s="14">
        <f t="shared" si="9"/>
        <v>0.11666666666666758</v>
      </c>
    </row>
    <row r="176" spans="1:6" x14ac:dyDescent="0.2">
      <c r="A176" s="11">
        <v>40807</v>
      </c>
      <c r="B176" s="10">
        <v>20</v>
      </c>
      <c r="C176" s="10" t="s">
        <v>354</v>
      </c>
      <c r="D176" s="10">
        <v>1</v>
      </c>
      <c r="E176" s="12">
        <v>0.48541666666666666</v>
      </c>
      <c r="F176" s="14">
        <f t="shared" si="9"/>
        <v>1.1666666666666679</v>
      </c>
    </row>
    <row r="177" spans="1:6" x14ac:dyDescent="0.2">
      <c r="A177" s="11">
        <v>40807</v>
      </c>
      <c r="B177" s="10">
        <v>20</v>
      </c>
      <c r="C177" s="10" t="s">
        <v>354</v>
      </c>
      <c r="D177" s="10">
        <v>2</v>
      </c>
      <c r="E177" s="12">
        <v>0.52361111111111114</v>
      </c>
      <c r="F177" s="14">
        <f t="shared" si="9"/>
        <v>2.0833333333333353</v>
      </c>
    </row>
    <row r="178" spans="1:6" x14ac:dyDescent="0.2">
      <c r="A178" s="11">
        <v>40808</v>
      </c>
      <c r="B178" s="10">
        <v>20</v>
      </c>
      <c r="C178" s="10" t="s">
        <v>355</v>
      </c>
      <c r="D178" s="10">
        <v>1</v>
      </c>
      <c r="E178" s="12">
        <v>0.45763888888888887</v>
      </c>
      <c r="F178" s="14">
        <f t="shared" si="9"/>
        <v>24.5</v>
      </c>
    </row>
    <row r="179" spans="1:6" x14ac:dyDescent="0.2">
      <c r="A179" s="11">
        <v>40808</v>
      </c>
      <c r="B179" s="10">
        <v>20</v>
      </c>
      <c r="C179" s="10" t="s">
        <v>355</v>
      </c>
      <c r="D179" s="10">
        <v>2</v>
      </c>
      <c r="E179" s="12">
        <v>0.4597222222222222</v>
      </c>
      <c r="F179" s="14">
        <f t="shared" si="9"/>
        <v>24.55</v>
      </c>
    </row>
    <row r="180" spans="1:6" x14ac:dyDescent="0.2">
      <c r="A180" s="11">
        <v>40808</v>
      </c>
      <c r="B180" s="10">
        <v>20</v>
      </c>
      <c r="C180" s="10" t="s">
        <v>355</v>
      </c>
      <c r="D180" s="10">
        <v>3</v>
      </c>
      <c r="E180" s="12">
        <v>0.46180555555555558</v>
      </c>
      <c r="F180" s="14">
        <f t="shared" si="9"/>
        <v>24.6</v>
      </c>
    </row>
    <row r="181" spans="1:6" x14ac:dyDescent="0.2">
      <c r="A181" s="11">
        <v>40808</v>
      </c>
      <c r="B181" s="10">
        <v>20</v>
      </c>
      <c r="C181" s="10" t="s">
        <v>355</v>
      </c>
      <c r="D181" s="10">
        <v>4</v>
      </c>
      <c r="E181" s="12">
        <v>0.46458333333333335</v>
      </c>
      <c r="F181" s="14">
        <f t="shared" si="9"/>
        <v>24.666666666666668</v>
      </c>
    </row>
    <row r="182" spans="1:6" x14ac:dyDescent="0.2">
      <c r="A182" s="11">
        <v>40808</v>
      </c>
      <c r="B182" s="10">
        <v>20</v>
      </c>
      <c r="C182" s="10" t="s">
        <v>355</v>
      </c>
      <c r="D182" s="10">
        <v>5</v>
      </c>
      <c r="E182" s="12">
        <v>0.46666666666666662</v>
      </c>
      <c r="F182" s="14">
        <f t="shared" si="9"/>
        <v>24.716666666666669</v>
      </c>
    </row>
    <row r="183" spans="1:6" x14ac:dyDescent="0.2">
      <c r="A183" s="10"/>
      <c r="B183" s="10"/>
      <c r="C183" s="10"/>
      <c r="D183" s="10"/>
      <c r="E183" s="10"/>
      <c r="F183" s="13"/>
    </row>
    <row r="184" spans="1:6" x14ac:dyDescent="0.2">
      <c r="A184" s="10"/>
      <c r="B184" s="10"/>
      <c r="C184" s="10"/>
      <c r="D184" s="10"/>
      <c r="E184" s="10"/>
      <c r="F184" s="13"/>
    </row>
    <row r="185" spans="1:6" x14ac:dyDescent="0.2">
      <c r="A185" s="10"/>
      <c r="B185" s="10"/>
      <c r="C185" s="10"/>
      <c r="D185" s="10"/>
      <c r="E185" s="10"/>
      <c r="F185" s="13"/>
    </row>
    <row r="186" spans="1:6" x14ac:dyDescent="0.2">
      <c r="A186" s="10"/>
      <c r="B186" s="10"/>
      <c r="C186" s="10"/>
      <c r="D186" s="10"/>
      <c r="E186" s="10"/>
      <c r="F186" s="13"/>
    </row>
    <row r="187" spans="1:6" x14ac:dyDescent="0.2">
      <c r="A187" s="10"/>
      <c r="B187" s="10"/>
      <c r="C187" s="10"/>
      <c r="D187" s="10"/>
      <c r="E187" s="10"/>
      <c r="F187" s="13"/>
    </row>
    <row r="188" spans="1:6" x14ac:dyDescent="0.2">
      <c r="A188" s="10"/>
      <c r="B188" s="10"/>
      <c r="C188" s="10"/>
      <c r="D188" s="10"/>
      <c r="E188" s="10"/>
      <c r="F188" s="13"/>
    </row>
    <row r="189" spans="1:6" x14ac:dyDescent="0.2">
      <c r="A189" s="10"/>
      <c r="B189" s="10"/>
      <c r="C189" s="10"/>
      <c r="D189" s="10"/>
      <c r="E189" s="10"/>
      <c r="F189" s="13"/>
    </row>
    <row r="190" spans="1:6" x14ac:dyDescent="0.2">
      <c r="A190" s="10"/>
      <c r="B190" s="10"/>
      <c r="C190" s="10"/>
      <c r="D190" s="10"/>
      <c r="E190" s="10"/>
      <c r="F190" s="13"/>
    </row>
    <row r="191" spans="1:6" x14ac:dyDescent="0.2">
      <c r="A191" s="10"/>
      <c r="B191" s="10"/>
      <c r="C191" s="10"/>
      <c r="D191" s="10"/>
      <c r="E191" s="10"/>
      <c r="F191" s="13"/>
    </row>
    <row r="192" spans="1:6" x14ac:dyDescent="0.2">
      <c r="A192" s="10"/>
      <c r="B192" s="10"/>
      <c r="C192" s="10"/>
      <c r="D192" s="10"/>
      <c r="E192" s="10"/>
      <c r="F192" s="13"/>
    </row>
    <row r="193" spans="1:6" x14ac:dyDescent="0.2">
      <c r="A193" s="10"/>
      <c r="B193" s="10"/>
      <c r="C193" s="10"/>
      <c r="D193" s="10"/>
      <c r="E193" s="10"/>
      <c r="F193" s="13"/>
    </row>
    <row r="194" spans="1:6" x14ac:dyDescent="0.2">
      <c r="A194" s="10"/>
      <c r="B194" s="10"/>
      <c r="C194" s="10"/>
      <c r="D194" s="10"/>
      <c r="E194" s="10"/>
      <c r="F194" s="13"/>
    </row>
    <row r="195" spans="1:6" x14ac:dyDescent="0.2">
      <c r="A195" s="10"/>
      <c r="B195" s="10"/>
      <c r="C195" s="10"/>
      <c r="D195" s="10"/>
      <c r="E195" s="10"/>
      <c r="F195" s="13"/>
    </row>
    <row r="196" spans="1:6" x14ac:dyDescent="0.2">
      <c r="A196" s="10"/>
      <c r="B196" s="10"/>
      <c r="C196" s="10"/>
      <c r="D196" s="10"/>
      <c r="E196" s="10"/>
      <c r="F196" s="13"/>
    </row>
    <row r="197" spans="1:6" x14ac:dyDescent="0.2">
      <c r="A197" s="10"/>
      <c r="B197" s="10"/>
      <c r="C197" s="10"/>
      <c r="D197" s="10"/>
      <c r="E197" s="10"/>
      <c r="F197" s="13"/>
    </row>
    <row r="198" spans="1:6" x14ac:dyDescent="0.2">
      <c r="A198" s="10"/>
      <c r="B198" s="10"/>
      <c r="C198" s="10"/>
      <c r="D198" s="10"/>
      <c r="E198" s="10"/>
      <c r="F198" s="13"/>
    </row>
    <row r="199" spans="1:6" x14ac:dyDescent="0.2">
      <c r="A199" s="10"/>
      <c r="B199" s="10"/>
      <c r="C199" s="10"/>
      <c r="D199" s="10"/>
      <c r="E199" s="10"/>
      <c r="F199" s="13"/>
    </row>
    <row r="200" spans="1:6" x14ac:dyDescent="0.2">
      <c r="A200" s="10"/>
      <c r="B200" s="10"/>
      <c r="C200" s="10"/>
      <c r="D200" s="10"/>
      <c r="E200" s="10"/>
      <c r="F200" s="13"/>
    </row>
    <row r="201" spans="1:6" x14ac:dyDescent="0.2">
      <c r="A201" s="10"/>
      <c r="B201" s="10"/>
      <c r="C201" s="10"/>
      <c r="D201" s="10"/>
      <c r="E201" s="10"/>
      <c r="F201" s="13"/>
    </row>
    <row r="202" spans="1:6" x14ac:dyDescent="0.2">
      <c r="A202" s="10"/>
      <c r="B202" s="10"/>
      <c r="C202" s="10"/>
      <c r="D202" s="10"/>
      <c r="E202" s="10"/>
      <c r="F202" s="13"/>
    </row>
    <row r="203" spans="1:6" x14ac:dyDescent="0.2">
      <c r="A203" s="10"/>
      <c r="B203" s="10"/>
      <c r="C203" s="10"/>
      <c r="D203" s="10"/>
      <c r="E203" s="10"/>
      <c r="F203" s="13"/>
    </row>
    <row r="204" spans="1:6" x14ac:dyDescent="0.2">
      <c r="A204" s="10"/>
      <c r="B204" s="10"/>
      <c r="C204" s="10"/>
      <c r="D204" s="10"/>
      <c r="E204" s="10"/>
      <c r="F204" s="13"/>
    </row>
    <row r="205" spans="1:6" x14ac:dyDescent="0.2">
      <c r="A205" s="10"/>
      <c r="B205" s="10"/>
      <c r="C205" s="10"/>
      <c r="D205" s="10"/>
      <c r="E205" s="10"/>
      <c r="F205" s="13"/>
    </row>
    <row r="206" spans="1:6" x14ac:dyDescent="0.2">
      <c r="A206" s="10"/>
      <c r="B206" s="10"/>
      <c r="C206" s="10"/>
      <c r="D206" s="10"/>
      <c r="E206" s="10"/>
      <c r="F206" s="13"/>
    </row>
    <row r="207" spans="1:6" x14ac:dyDescent="0.2">
      <c r="A207" s="10"/>
      <c r="B207" s="10"/>
      <c r="C207" s="10"/>
      <c r="D207" s="10"/>
      <c r="E207" s="10"/>
      <c r="F207" s="13"/>
    </row>
    <row r="208" spans="1:6" x14ac:dyDescent="0.2">
      <c r="A208" s="10"/>
      <c r="B208" s="10"/>
      <c r="C208" s="10"/>
      <c r="D208" s="10"/>
      <c r="E208" s="10"/>
      <c r="F208" s="13"/>
    </row>
    <row r="209" spans="1:6" x14ac:dyDescent="0.2">
      <c r="A209" s="10"/>
      <c r="B209" s="10"/>
      <c r="C209" s="10"/>
      <c r="D209" s="10"/>
      <c r="E209" s="10"/>
      <c r="F209" s="13"/>
    </row>
    <row r="210" spans="1:6" x14ac:dyDescent="0.2">
      <c r="A210" s="10"/>
      <c r="B210" s="10"/>
      <c r="C210" s="10"/>
      <c r="D210" s="10"/>
      <c r="E210" s="10"/>
      <c r="F210" s="13"/>
    </row>
    <row r="211" spans="1:6" x14ac:dyDescent="0.2">
      <c r="A211" s="10"/>
      <c r="B211" s="10"/>
      <c r="C211" s="10"/>
      <c r="D211" s="10"/>
      <c r="E211" s="10"/>
      <c r="F211" s="13"/>
    </row>
    <row r="212" spans="1:6" x14ac:dyDescent="0.2">
      <c r="A212" s="10"/>
      <c r="B212" s="10"/>
      <c r="C212" s="10"/>
      <c r="D212" s="10"/>
      <c r="E212" s="10"/>
      <c r="F212" s="13"/>
    </row>
    <row r="213" spans="1:6" x14ac:dyDescent="0.2">
      <c r="A213" s="10"/>
      <c r="B213" s="10"/>
      <c r="C213" s="10"/>
      <c r="D213" s="10"/>
      <c r="E213" s="10"/>
      <c r="F213" s="13"/>
    </row>
    <row r="214" spans="1:6" x14ac:dyDescent="0.2">
      <c r="A214" s="10"/>
      <c r="B214" s="10"/>
      <c r="C214" s="10"/>
      <c r="D214" s="10"/>
      <c r="E214" s="10"/>
      <c r="F214" s="13"/>
    </row>
    <row r="215" spans="1:6" x14ac:dyDescent="0.2">
      <c r="A215" s="10"/>
      <c r="B215" s="10"/>
      <c r="C215" s="10"/>
      <c r="D215" s="10"/>
      <c r="E215" s="10"/>
      <c r="F215" s="13"/>
    </row>
  </sheetData>
  <mergeCells count="1">
    <mergeCell ref="H2:I10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abSelected="1" workbookViewId="0">
      <selection activeCell="I8" sqref="I8:K17"/>
    </sheetView>
  </sheetViews>
  <sheetFormatPr baseColWidth="10" defaultRowHeight="16" x14ac:dyDescent="0.2"/>
  <sheetData>
    <row r="1" spans="1:11" x14ac:dyDescent="0.2">
      <c r="A1" t="s">
        <v>334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339</v>
      </c>
      <c r="H1" t="s">
        <v>339</v>
      </c>
      <c r="I1" t="s">
        <v>340</v>
      </c>
      <c r="J1" t="s">
        <v>341</v>
      </c>
      <c r="K1" t="s">
        <v>342</v>
      </c>
    </row>
    <row r="2" spans="1:11" ht="4" customHeight="1" x14ac:dyDescent="0.2">
      <c r="A2" s="1">
        <v>40817</v>
      </c>
      <c r="B2" s="2">
        <v>0.57450231481481484</v>
      </c>
      <c r="C2">
        <v>1.046</v>
      </c>
      <c r="D2">
        <v>0</v>
      </c>
      <c r="E2">
        <v>20.434999999999999</v>
      </c>
      <c r="F2" s="4">
        <f t="shared" ref="F2:H3" si="0">I2/C2</f>
        <v>953.15487571701715</v>
      </c>
      <c r="G2" s="4" t="e">
        <f t="shared" si="0"/>
        <v>#DIV/0!</v>
      </c>
      <c r="H2" s="4">
        <f t="shared" si="0"/>
        <v>0.50893075605578664</v>
      </c>
      <c r="I2">
        <v>997</v>
      </c>
      <c r="J2">
        <v>9.91</v>
      </c>
      <c r="K2">
        <v>10.4</v>
      </c>
    </row>
    <row r="3" spans="1:11" s="7" customFormat="1" x14ac:dyDescent="0.2">
      <c r="A3" s="5">
        <v>40817</v>
      </c>
      <c r="B3" s="6">
        <v>0.57606481481481475</v>
      </c>
      <c r="C3" s="7">
        <v>1.0389999999999999</v>
      </c>
      <c r="D3" s="7">
        <v>6.9989999999999997</v>
      </c>
      <c r="E3" s="7">
        <v>20.552</v>
      </c>
      <c r="F3" s="8">
        <f>I3/C3</f>
        <v>959.5765158806546</v>
      </c>
      <c r="G3" s="8">
        <f t="shared" si="0"/>
        <v>1.4159165595085013</v>
      </c>
      <c r="H3" s="8">
        <f t="shared" si="0"/>
        <v>0.50603347606072402</v>
      </c>
      <c r="I3" s="7">
        <v>997</v>
      </c>
      <c r="J3" s="7">
        <v>9.91</v>
      </c>
      <c r="K3" s="7">
        <v>10.4</v>
      </c>
    </row>
    <row r="4" spans="1:11" s="7" customFormat="1" x14ac:dyDescent="0.2">
      <c r="A4" s="5">
        <v>40817</v>
      </c>
      <c r="B4" s="6">
        <v>0.57763888888888892</v>
      </c>
      <c r="C4" s="7">
        <v>1.06</v>
      </c>
      <c r="D4" s="7">
        <v>6.9930000000000003</v>
      </c>
      <c r="E4" s="7">
        <v>20.753</v>
      </c>
      <c r="F4" s="8">
        <f t="shared" ref="F4:F7" si="1">I4/C4</f>
        <v>940.56603773584902</v>
      </c>
      <c r="G4" s="8">
        <f t="shared" ref="G4:G7" si="2">J4/D4</f>
        <v>1.4171314171314171</v>
      </c>
      <c r="H4" s="8">
        <f t="shared" ref="H4:H7" si="3">K4/E4</f>
        <v>0.50113236640485714</v>
      </c>
      <c r="I4" s="7">
        <v>997</v>
      </c>
      <c r="J4" s="7">
        <v>9.91</v>
      </c>
      <c r="K4" s="7">
        <v>10.4</v>
      </c>
    </row>
    <row r="5" spans="1:11" s="7" customFormat="1" x14ac:dyDescent="0.2">
      <c r="A5" s="5">
        <v>40817</v>
      </c>
      <c r="B5" s="6">
        <v>0.58024305555555555</v>
      </c>
      <c r="C5" s="7">
        <v>1.0469999999999999</v>
      </c>
      <c r="D5" s="7">
        <v>7.0650000000000004</v>
      </c>
      <c r="E5" s="7">
        <v>20.661999999999999</v>
      </c>
      <c r="F5" s="8">
        <f t="shared" si="1"/>
        <v>952.24450811843371</v>
      </c>
      <c r="G5" s="8">
        <f t="shared" si="2"/>
        <v>1.4026893135173388</v>
      </c>
      <c r="H5" s="8">
        <f t="shared" si="3"/>
        <v>0.50333946374987903</v>
      </c>
      <c r="I5" s="7">
        <v>997</v>
      </c>
      <c r="J5" s="7">
        <v>9.91</v>
      </c>
      <c r="K5" s="7">
        <v>10.4</v>
      </c>
    </row>
    <row r="6" spans="1:11" s="7" customFormat="1" x14ac:dyDescent="0.2">
      <c r="A6" s="5">
        <v>40817</v>
      </c>
      <c r="B6" s="6">
        <v>0.5838888888888889</v>
      </c>
      <c r="C6" s="7">
        <v>1.05</v>
      </c>
      <c r="D6" s="7">
        <v>7.048</v>
      </c>
      <c r="E6" s="7">
        <v>20.588000000000001</v>
      </c>
      <c r="F6" s="8">
        <f t="shared" si="1"/>
        <v>949.52380952380952</v>
      </c>
      <c r="G6" s="8">
        <f t="shared" si="2"/>
        <v>1.406072644721907</v>
      </c>
      <c r="H6" s="8">
        <f t="shared" si="3"/>
        <v>0.50514863027006018</v>
      </c>
      <c r="I6" s="7">
        <v>997</v>
      </c>
      <c r="J6" s="7">
        <v>9.91</v>
      </c>
      <c r="K6" s="7">
        <v>10.4</v>
      </c>
    </row>
    <row r="7" spans="1:11" s="7" customFormat="1" x14ac:dyDescent="0.2">
      <c r="A7" s="5">
        <v>40817</v>
      </c>
      <c r="B7" s="6">
        <v>0.58648148148148149</v>
      </c>
      <c r="C7" s="7">
        <v>1.0529999999999999</v>
      </c>
      <c r="D7" s="7">
        <v>7.0570000000000004</v>
      </c>
      <c r="E7" s="7">
        <v>20.663</v>
      </c>
      <c r="F7" s="8">
        <f t="shared" si="1"/>
        <v>946.81861348528025</v>
      </c>
      <c r="G7" s="8">
        <f t="shared" si="2"/>
        <v>1.4042794388550375</v>
      </c>
      <c r="H7" s="8">
        <f t="shared" si="3"/>
        <v>0.5033151042926971</v>
      </c>
      <c r="I7" s="7">
        <v>997</v>
      </c>
      <c r="J7" s="7">
        <v>9.91</v>
      </c>
      <c r="K7" s="7">
        <v>10.4</v>
      </c>
    </row>
    <row r="8" spans="1:11" x14ac:dyDescent="0.2">
      <c r="A8" s="1">
        <v>40817</v>
      </c>
      <c r="B8" s="2">
        <v>0.59006944444444442</v>
      </c>
      <c r="C8">
        <v>0.48699999999999999</v>
      </c>
      <c r="D8">
        <v>2.2599999999999998</v>
      </c>
      <c r="E8">
        <v>0.84699999999999998</v>
      </c>
      <c r="I8" s="9">
        <f>C8*F$112</f>
        <v>463.60015275679376</v>
      </c>
      <c r="J8" s="9">
        <f>D8*G$112</f>
        <v>3.1924715407054083</v>
      </c>
      <c r="K8" s="9">
        <f>E8*H$112</f>
        <v>0.42271828325880068</v>
      </c>
    </row>
    <row r="9" spans="1:11" x14ac:dyDescent="0.2">
      <c r="A9" s="1">
        <v>40817</v>
      </c>
      <c r="B9" s="2">
        <v>0.59228009259259262</v>
      </c>
      <c r="C9">
        <v>0.47799999999999998</v>
      </c>
      <c r="D9">
        <v>1.7589999999999999</v>
      </c>
      <c r="E9">
        <v>0.81200000000000006</v>
      </c>
      <c r="I9" s="9">
        <f t="shared" ref="I9:K17" si="4">C9*F$112</f>
        <v>455.03259346560043</v>
      </c>
      <c r="J9" s="9">
        <f t="shared" si="4"/>
        <v>2.4847599292481477</v>
      </c>
      <c r="K9" s="9">
        <f t="shared" si="4"/>
        <v>0.40525058560347837</v>
      </c>
    </row>
    <row r="10" spans="1:11" x14ac:dyDescent="0.2">
      <c r="A10" s="1">
        <v>40817</v>
      </c>
      <c r="B10" s="2">
        <v>0.59387731481481476</v>
      </c>
      <c r="C10">
        <v>0.46300000000000002</v>
      </c>
      <c r="D10">
        <v>2.109</v>
      </c>
      <c r="E10">
        <v>0.83699999999999997</v>
      </c>
      <c r="I10" s="9">
        <f t="shared" si="4"/>
        <v>440.7533279802783</v>
      </c>
      <c r="J10" s="9">
        <f t="shared" si="4"/>
        <v>2.979169238649428</v>
      </c>
      <c r="K10" s="9">
        <f t="shared" si="4"/>
        <v>0.41772751250013712</v>
      </c>
    </row>
    <row r="11" spans="1:11" x14ac:dyDescent="0.2">
      <c r="A11" s="1">
        <v>40817</v>
      </c>
      <c r="B11" s="2">
        <v>0.59607638888888892</v>
      </c>
      <c r="C11">
        <v>0.46100000000000002</v>
      </c>
      <c r="D11">
        <v>2.8149999999999999</v>
      </c>
      <c r="E11">
        <v>0.80800000000000005</v>
      </c>
      <c r="I11" s="9">
        <f t="shared" si="4"/>
        <v>438.84942591556864</v>
      </c>
      <c r="J11" s="9">
        <f t="shared" si="4"/>
        <v>3.9764634456131529</v>
      </c>
      <c r="K11" s="9">
        <f t="shared" si="4"/>
        <v>0.40325427730001295</v>
      </c>
    </row>
    <row r="12" spans="1:11" x14ac:dyDescent="0.2">
      <c r="A12" s="1">
        <v>40817</v>
      </c>
      <c r="B12" s="2">
        <v>0.59873842592592597</v>
      </c>
      <c r="C12">
        <v>0.45600000000000002</v>
      </c>
      <c r="D12">
        <v>2.113</v>
      </c>
      <c r="E12">
        <v>0.84399999999999997</v>
      </c>
      <c r="I12" s="9">
        <f t="shared" si="4"/>
        <v>434.08967075379462</v>
      </c>
      <c r="J12" s="9">
        <f t="shared" si="4"/>
        <v>2.9848196307568711</v>
      </c>
      <c r="K12" s="9">
        <f t="shared" si="4"/>
        <v>0.42122105203120164</v>
      </c>
    </row>
    <row r="13" spans="1:11" x14ac:dyDescent="0.2">
      <c r="A13" s="1">
        <v>40817</v>
      </c>
      <c r="B13" s="2">
        <v>0.60030092592592588</v>
      </c>
      <c r="C13">
        <v>0.44500000000000001</v>
      </c>
      <c r="D13">
        <v>2.5329999999999999</v>
      </c>
      <c r="E13">
        <v>0.83799999999999997</v>
      </c>
      <c r="I13" s="9">
        <f t="shared" si="4"/>
        <v>423.61820939789163</v>
      </c>
      <c r="J13" s="9">
        <f t="shared" si="4"/>
        <v>3.5781108020384069</v>
      </c>
      <c r="K13" s="9">
        <f t="shared" si="4"/>
        <v>0.4182265895760035</v>
      </c>
    </row>
    <row r="14" spans="1:11" x14ac:dyDescent="0.2">
      <c r="A14" s="1">
        <v>40817</v>
      </c>
      <c r="B14" s="2">
        <v>0.6020833333333333</v>
      </c>
      <c r="C14">
        <v>0.46200000000000002</v>
      </c>
      <c r="D14">
        <v>12.63</v>
      </c>
      <c r="E14">
        <v>0.86799999999999999</v>
      </c>
      <c r="I14" s="9">
        <f t="shared" si="4"/>
        <v>439.80137694792347</v>
      </c>
      <c r="J14" s="9">
        <f t="shared" si="4"/>
        <v>17.841113079251908</v>
      </c>
      <c r="K14" s="9">
        <f t="shared" si="4"/>
        <v>0.43319890185199411</v>
      </c>
    </row>
    <row r="15" spans="1:11" x14ac:dyDescent="0.2">
      <c r="A15" s="1">
        <v>40817</v>
      </c>
      <c r="B15" s="2">
        <v>0.6051967592592592</v>
      </c>
      <c r="C15">
        <v>0.47499999999999998</v>
      </c>
      <c r="D15">
        <v>3.7719999999999998</v>
      </c>
      <c r="E15">
        <v>0.85199999999999998</v>
      </c>
      <c r="I15" s="9">
        <f t="shared" si="4"/>
        <v>452.176740368536</v>
      </c>
      <c r="J15" s="9">
        <f t="shared" si="4"/>
        <v>5.3283197573189387</v>
      </c>
      <c r="K15" s="9">
        <f t="shared" si="4"/>
        <v>0.42521366863813242</v>
      </c>
    </row>
    <row r="16" spans="1:11" x14ac:dyDescent="0.2">
      <c r="A16" s="1">
        <v>40817</v>
      </c>
      <c r="B16" s="2">
        <v>0.60803240740740738</v>
      </c>
      <c r="C16">
        <v>0.49</v>
      </c>
      <c r="D16">
        <v>1.952</v>
      </c>
      <c r="E16">
        <v>0.876</v>
      </c>
      <c r="I16" s="9">
        <f t="shared" si="4"/>
        <v>466.45600585385819</v>
      </c>
      <c r="J16" s="9">
        <f t="shared" si="4"/>
        <v>2.7573913484322823</v>
      </c>
      <c r="K16" s="9">
        <f t="shared" si="4"/>
        <v>0.4371915184589249</v>
      </c>
    </row>
    <row r="17" spans="1:11" x14ac:dyDescent="0.2">
      <c r="A17" s="1">
        <v>40817</v>
      </c>
      <c r="B17" s="2">
        <v>0.61023148148148143</v>
      </c>
      <c r="C17">
        <v>0.44600000000000001</v>
      </c>
      <c r="D17">
        <v>1.736</v>
      </c>
      <c r="E17">
        <v>0.83</v>
      </c>
      <c r="I17" s="9">
        <f t="shared" si="4"/>
        <v>424.57016043024646</v>
      </c>
      <c r="J17" s="9">
        <f t="shared" si="4"/>
        <v>2.4522701746303492</v>
      </c>
      <c r="K17" s="9">
        <f t="shared" si="4"/>
        <v>0.41423397296907266</v>
      </c>
    </row>
    <row r="18" spans="1:11" s="7" customFormat="1" x14ac:dyDescent="0.2">
      <c r="A18" s="5">
        <v>40817</v>
      </c>
      <c r="B18" s="6">
        <v>0.61265046296296299</v>
      </c>
      <c r="C18" s="7">
        <v>1.052</v>
      </c>
      <c r="D18" s="7">
        <v>7.0650000000000004</v>
      </c>
      <c r="E18" s="7">
        <v>20.966999999999999</v>
      </c>
      <c r="F18" s="8">
        <f t="shared" ref="F18" si="5">I18/C18</f>
        <v>947.71863117870714</v>
      </c>
      <c r="G18" s="8">
        <f t="shared" ref="G18" si="6">J18/D18</f>
        <v>1.4026893135173388</v>
      </c>
      <c r="H18" s="8">
        <f t="shared" ref="H18" si="7">K18/E18</f>
        <v>0.49601755139028003</v>
      </c>
      <c r="I18" s="7">
        <v>997</v>
      </c>
      <c r="J18" s="7">
        <v>9.91</v>
      </c>
      <c r="K18" s="7">
        <v>10.4</v>
      </c>
    </row>
    <row r="19" spans="1:11" x14ac:dyDescent="0.2">
      <c r="A19" s="1">
        <v>40817</v>
      </c>
      <c r="B19" s="2">
        <v>0.61589120370370376</v>
      </c>
      <c r="C19">
        <v>0.53200000000000003</v>
      </c>
      <c r="D19">
        <v>3.3889999999999998</v>
      </c>
      <c r="E19">
        <v>0.86099999999999999</v>
      </c>
      <c r="I19" s="9">
        <f>C19*F$112</f>
        <v>506.43794921276037</v>
      </c>
      <c r="J19" s="9">
        <f>D19*G$112</f>
        <v>4.787294713031252</v>
      </c>
      <c r="K19" s="9">
        <f>E19*H$112</f>
        <v>0.4297053623209296</v>
      </c>
    </row>
    <row r="20" spans="1:11" x14ac:dyDescent="0.2">
      <c r="A20" s="1">
        <v>40817</v>
      </c>
      <c r="B20" s="2">
        <v>0.61906249999999996</v>
      </c>
      <c r="C20">
        <v>0.495</v>
      </c>
      <c r="D20">
        <v>2.2370000000000001</v>
      </c>
      <c r="E20">
        <v>0.873</v>
      </c>
      <c r="I20" s="9">
        <f t="shared" ref="I20:I28" si="8">C20*F$112</f>
        <v>471.21576101563227</v>
      </c>
      <c r="J20" s="9">
        <f t="shared" ref="J20:J28" si="9">D20*G$112</f>
        <v>3.1599817860876103</v>
      </c>
      <c r="K20" s="9">
        <f t="shared" ref="K20:K28" si="10">E20*H$112</f>
        <v>0.43569428723132586</v>
      </c>
    </row>
    <row r="21" spans="1:11" x14ac:dyDescent="0.2">
      <c r="A21" s="1">
        <v>40817</v>
      </c>
      <c r="B21" s="2">
        <v>0.62229166666666669</v>
      </c>
      <c r="C21">
        <v>0.50700000000000001</v>
      </c>
      <c r="D21">
        <v>2.839</v>
      </c>
      <c r="E21">
        <v>0.877</v>
      </c>
      <c r="I21" s="9">
        <f t="shared" si="8"/>
        <v>482.63917340389003</v>
      </c>
      <c r="J21" s="9">
        <f t="shared" si="9"/>
        <v>4.010365798257812</v>
      </c>
      <c r="K21" s="9">
        <f t="shared" si="10"/>
        <v>0.43769059553479128</v>
      </c>
    </row>
    <row r="22" spans="1:11" x14ac:dyDescent="0.2">
      <c r="A22" s="1">
        <v>40817</v>
      </c>
      <c r="B22" s="2">
        <v>0.62505787037037031</v>
      </c>
      <c r="C22">
        <v>0.502</v>
      </c>
      <c r="D22">
        <v>6.8109999999999999</v>
      </c>
      <c r="E22">
        <v>0.86699999999999999</v>
      </c>
      <c r="I22" s="9">
        <f t="shared" si="8"/>
        <v>477.879418242116</v>
      </c>
      <c r="J22" s="9">
        <f t="shared" si="9"/>
        <v>9.6212051609489109</v>
      </c>
      <c r="K22" s="9">
        <f t="shared" si="10"/>
        <v>0.43269982477612773</v>
      </c>
    </row>
    <row r="23" spans="1:11" x14ac:dyDescent="0.2">
      <c r="A23" s="1">
        <v>40817</v>
      </c>
      <c r="B23" s="2">
        <v>0.62714120370370374</v>
      </c>
      <c r="C23">
        <v>0.49199999999999999</v>
      </c>
      <c r="D23">
        <v>4.25</v>
      </c>
      <c r="E23">
        <v>0.875</v>
      </c>
      <c r="I23" s="9">
        <f t="shared" si="8"/>
        <v>468.35990791856784</v>
      </c>
      <c r="J23" s="9">
        <f t="shared" si="9"/>
        <v>6.0035416141584008</v>
      </c>
      <c r="K23" s="9">
        <f t="shared" si="10"/>
        <v>0.43669244138305857</v>
      </c>
    </row>
    <row r="24" spans="1:11" x14ac:dyDescent="0.2">
      <c r="A24" s="1">
        <v>40817</v>
      </c>
      <c r="B24" s="2">
        <v>0.6294791666666667</v>
      </c>
      <c r="C24">
        <v>0.48799999999999999</v>
      </c>
      <c r="D24">
        <v>4.6159999999999997</v>
      </c>
      <c r="E24">
        <v>0.94299999999999995</v>
      </c>
      <c r="I24" s="9">
        <f t="shared" si="8"/>
        <v>464.55210378914859</v>
      </c>
      <c r="J24" s="9">
        <f t="shared" si="9"/>
        <v>6.520552491989454</v>
      </c>
      <c r="K24" s="9">
        <f t="shared" si="10"/>
        <v>0.47062968254197052</v>
      </c>
    </row>
    <row r="25" spans="1:11" x14ac:dyDescent="0.2">
      <c r="A25" s="1">
        <v>40817</v>
      </c>
      <c r="B25" s="2">
        <v>0.63335648148148149</v>
      </c>
      <c r="C25">
        <v>0.52100000000000002</v>
      </c>
      <c r="D25">
        <v>32.970999999999997</v>
      </c>
      <c r="E25">
        <v>0.878</v>
      </c>
      <c r="I25" s="9">
        <f t="shared" si="8"/>
        <v>495.96648785685744</v>
      </c>
      <c r="J25" s="9">
        <f t="shared" si="9"/>
        <v>46.57476954362744</v>
      </c>
      <c r="K25" s="9">
        <f t="shared" si="10"/>
        <v>0.43818967261065761</v>
      </c>
    </row>
    <row r="26" spans="1:11" x14ac:dyDescent="0.2">
      <c r="A26" s="1">
        <v>40817</v>
      </c>
      <c r="B26" s="2">
        <v>0.63646990740740739</v>
      </c>
      <c r="C26">
        <v>0.55900000000000005</v>
      </c>
      <c r="D26">
        <v>12.602</v>
      </c>
      <c r="E26">
        <v>0.88400000000000001</v>
      </c>
      <c r="I26" s="9">
        <f t="shared" si="8"/>
        <v>532.14062708634037</v>
      </c>
      <c r="J26" s="9">
        <f t="shared" si="9"/>
        <v>17.801560334499804</v>
      </c>
      <c r="K26" s="9">
        <f t="shared" si="10"/>
        <v>0.44118413506585574</v>
      </c>
    </row>
    <row r="27" spans="1:11" x14ac:dyDescent="0.2">
      <c r="A27" s="1">
        <v>40817</v>
      </c>
      <c r="B27" s="2">
        <v>0.63828703703703704</v>
      </c>
      <c r="C27">
        <v>0.51700000000000002</v>
      </c>
      <c r="D27">
        <v>3.222</v>
      </c>
      <c r="E27">
        <v>0.88900000000000001</v>
      </c>
      <c r="I27" s="9">
        <f t="shared" si="8"/>
        <v>492.15868372743819</v>
      </c>
      <c r="J27" s="9">
        <f t="shared" si="9"/>
        <v>4.5513908425454987</v>
      </c>
      <c r="K27" s="9">
        <f t="shared" si="10"/>
        <v>0.44367952044518749</v>
      </c>
    </row>
    <row r="28" spans="1:11" x14ac:dyDescent="0.2">
      <c r="A28" s="1">
        <v>40817</v>
      </c>
      <c r="B28" s="2">
        <v>0.63984953703703706</v>
      </c>
      <c r="C28">
        <v>0.48399999999999999</v>
      </c>
      <c r="D28">
        <v>3.07</v>
      </c>
      <c r="E28">
        <v>0.88700000000000001</v>
      </c>
      <c r="I28" s="9">
        <f t="shared" si="8"/>
        <v>460.74429965972934</v>
      </c>
      <c r="J28" s="9">
        <f t="shared" si="9"/>
        <v>4.3366759424626569</v>
      </c>
      <c r="K28" s="9">
        <f t="shared" si="10"/>
        <v>0.44268136629345478</v>
      </c>
    </row>
    <row r="29" spans="1:11" s="7" customFormat="1" x14ac:dyDescent="0.2">
      <c r="A29" s="5">
        <v>40817</v>
      </c>
      <c r="B29" s="6">
        <v>0.642511574074074</v>
      </c>
      <c r="C29" s="7">
        <v>1.0409999999999999</v>
      </c>
      <c r="D29" s="7">
        <v>6.944</v>
      </c>
      <c r="E29" s="7">
        <v>21.126999999999999</v>
      </c>
      <c r="F29" s="8">
        <f t="shared" ref="F29" si="11">I29/C29</f>
        <v>957.73294908741605</v>
      </c>
      <c r="G29" s="8">
        <f t="shared" ref="G29" si="12">J29/D29</f>
        <v>1.42713133640553</v>
      </c>
      <c r="H29" s="8">
        <f t="shared" ref="H29" si="13">K29/E29</f>
        <v>0.49226108770767268</v>
      </c>
      <c r="I29" s="7">
        <v>997</v>
      </c>
      <c r="J29" s="7">
        <v>9.91</v>
      </c>
      <c r="K29" s="7">
        <v>10.4</v>
      </c>
    </row>
    <row r="30" spans="1:11" x14ac:dyDescent="0.2">
      <c r="A30" s="1">
        <v>40817</v>
      </c>
      <c r="B30" s="2">
        <v>0.64449074074074075</v>
      </c>
      <c r="C30">
        <v>0.56499999999999995</v>
      </c>
      <c r="D30">
        <v>4.9009999999999998</v>
      </c>
      <c r="E30">
        <v>0.88900000000000001</v>
      </c>
      <c r="I30" s="9">
        <f>C30*F$112</f>
        <v>537.85233328046911</v>
      </c>
      <c r="J30" s="9">
        <f>D30*G$112</f>
        <v>6.923142929644782</v>
      </c>
      <c r="K30" s="9">
        <f>E30*H$112</f>
        <v>0.44367952044518749</v>
      </c>
    </row>
    <row r="31" spans="1:11" x14ac:dyDescent="0.2">
      <c r="A31" s="1">
        <v>40817</v>
      </c>
      <c r="B31" s="2">
        <v>0.64644675925925921</v>
      </c>
      <c r="C31">
        <v>0.52200000000000002</v>
      </c>
      <c r="D31">
        <v>2.7</v>
      </c>
      <c r="E31">
        <v>0.878</v>
      </c>
      <c r="I31" s="9">
        <f t="shared" ref="I31:I39" si="14">C31*F$112</f>
        <v>496.91843888921227</v>
      </c>
      <c r="J31" s="9">
        <f t="shared" ref="J31:J39" si="15">D31*G$112</f>
        <v>3.814014672524161</v>
      </c>
      <c r="K31" s="9">
        <f t="shared" ref="K31:K39" si="16">E31*H$112</f>
        <v>0.43818967261065761</v>
      </c>
    </row>
    <row r="32" spans="1:11" x14ac:dyDescent="0.2">
      <c r="A32" s="1">
        <v>40817</v>
      </c>
      <c r="B32" s="2">
        <v>0.64880787037037035</v>
      </c>
      <c r="C32">
        <v>0.51300000000000001</v>
      </c>
      <c r="D32">
        <v>3.633</v>
      </c>
      <c r="E32">
        <v>0.94199999999999995</v>
      </c>
      <c r="I32" s="9">
        <f t="shared" si="14"/>
        <v>488.35087959801893</v>
      </c>
      <c r="J32" s="9">
        <f t="shared" si="15"/>
        <v>5.1319686315852877</v>
      </c>
      <c r="K32" s="9">
        <f t="shared" si="16"/>
        <v>0.47013060546610413</v>
      </c>
    </row>
    <row r="33" spans="1:11" x14ac:dyDescent="0.2">
      <c r="A33" s="1">
        <v>40817</v>
      </c>
      <c r="B33" s="2">
        <v>0.65067129629629628</v>
      </c>
      <c r="C33">
        <v>0.50700000000000001</v>
      </c>
      <c r="D33">
        <v>8.86</v>
      </c>
      <c r="E33">
        <v>0.88600000000000001</v>
      </c>
      <c r="I33" s="9">
        <f t="shared" si="14"/>
        <v>482.63917340389003</v>
      </c>
      <c r="J33" s="9">
        <f t="shared" si="15"/>
        <v>12.51561851798669</v>
      </c>
      <c r="K33" s="9">
        <f t="shared" si="16"/>
        <v>0.44218228921758845</v>
      </c>
    </row>
    <row r="34" spans="1:11" x14ac:dyDescent="0.2">
      <c r="A34" s="1">
        <v>40817</v>
      </c>
      <c r="B34" s="2">
        <v>0.65306712962962965</v>
      </c>
      <c r="C34">
        <v>0.54800000000000004</v>
      </c>
      <c r="D34">
        <v>5.3819999999999997</v>
      </c>
      <c r="E34">
        <v>0.91100000000000003</v>
      </c>
      <c r="I34" s="9">
        <f t="shared" si="14"/>
        <v>521.66916573043738</v>
      </c>
      <c r="J34" s="9">
        <f t="shared" si="15"/>
        <v>7.6026025805648265</v>
      </c>
      <c r="K34" s="9">
        <f t="shared" si="16"/>
        <v>0.45465921611424726</v>
      </c>
    </row>
    <row r="35" spans="1:11" x14ac:dyDescent="0.2">
      <c r="A35" s="1">
        <v>40817</v>
      </c>
      <c r="B35" s="2">
        <v>0.65510416666666671</v>
      </c>
      <c r="C35">
        <v>0.54200000000000004</v>
      </c>
      <c r="D35">
        <v>5.35</v>
      </c>
      <c r="E35">
        <v>0.88</v>
      </c>
      <c r="I35" s="9">
        <f t="shared" si="14"/>
        <v>515.95745953630853</v>
      </c>
      <c r="J35" s="9">
        <f t="shared" si="15"/>
        <v>7.5573994437052807</v>
      </c>
      <c r="K35" s="9">
        <f t="shared" si="16"/>
        <v>0.43918782676239032</v>
      </c>
    </row>
    <row r="36" spans="1:11" x14ac:dyDescent="0.2">
      <c r="A36" s="1">
        <v>40817</v>
      </c>
      <c r="B36" s="2">
        <v>0.65812499999999996</v>
      </c>
      <c r="C36">
        <v>0.59299999999999997</v>
      </c>
      <c r="D36">
        <v>46.091999999999999</v>
      </c>
      <c r="E36">
        <v>0.876</v>
      </c>
      <c r="I36" s="9">
        <f t="shared" si="14"/>
        <v>564.50696218640394</v>
      </c>
      <c r="J36" s="9">
        <f t="shared" si="15"/>
        <v>65.109468254068005</v>
      </c>
      <c r="K36" s="9">
        <f t="shared" si="16"/>
        <v>0.4371915184589249</v>
      </c>
    </row>
    <row r="37" spans="1:11" x14ac:dyDescent="0.2">
      <c r="A37" s="1">
        <v>40817</v>
      </c>
      <c r="B37" s="2">
        <v>0.66143518518518518</v>
      </c>
      <c r="C37">
        <v>0.65200000000000002</v>
      </c>
      <c r="D37">
        <v>18.422999999999998</v>
      </c>
      <c r="E37">
        <v>0.89500000000000002</v>
      </c>
      <c r="I37" s="9">
        <f t="shared" si="14"/>
        <v>620.67207309533785</v>
      </c>
      <c r="J37" s="9">
        <f t="shared" si="15"/>
        <v>26.024293448856522</v>
      </c>
      <c r="K37" s="9">
        <f t="shared" si="16"/>
        <v>0.44667398290038562</v>
      </c>
    </row>
    <row r="38" spans="1:11" x14ac:dyDescent="0.2">
      <c r="A38" s="1">
        <v>40817</v>
      </c>
      <c r="B38" s="2">
        <v>0.66305555555555562</v>
      </c>
      <c r="C38">
        <v>0.54900000000000004</v>
      </c>
      <c r="D38">
        <v>3.9239999999999999</v>
      </c>
      <c r="E38">
        <v>0.89100000000000001</v>
      </c>
      <c r="I38" s="9">
        <f t="shared" si="14"/>
        <v>522.62111676279221</v>
      </c>
      <c r="J38" s="9">
        <f t="shared" si="15"/>
        <v>5.5430346574017806</v>
      </c>
      <c r="K38" s="9">
        <f t="shared" si="16"/>
        <v>0.4446776745969202</v>
      </c>
    </row>
    <row r="39" spans="1:11" x14ac:dyDescent="0.2">
      <c r="A39" s="1">
        <v>40817</v>
      </c>
      <c r="B39" s="2">
        <v>0.66546296296296303</v>
      </c>
      <c r="C39">
        <v>0.50700000000000001</v>
      </c>
      <c r="D39">
        <v>3.6240000000000001</v>
      </c>
      <c r="E39">
        <v>0.89700000000000002</v>
      </c>
      <c r="I39" s="9">
        <f t="shared" si="14"/>
        <v>482.63917340389003</v>
      </c>
      <c r="J39" s="9">
        <f t="shared" si="15"/>
        <v>5.1192552493435404</v>
      </c>
      <c r="K39" s="9">
        <f t="shared" si="16"/>
        <v>0.44767213705211834</v>
      </c>
    </row>
    <row r="40" spans="1:11" s="7" customFormat="1" x14ac:dyDescent="0.2">
      <c r="A40" s="5">
        <v>40817</v>
      </c>
      <c r="B40" s="6">
        <v>0.66716435185185186</v>
      </c>
      <c r="C40" s="7">
        <v>1.0369999999999999</v>
      </c>
      <c r="D40" s="7">
        <v>6.9550000000000001</v>
      </c>
      <c r="E40" s="7">
        <v>21.427</v>
      </c>
      <c r="F40" s="8">
        <f t="shared" ref="F40" si="17">I40/C40</f>
        <v>961.42719382835105</v>
      </c>
      <c r="G40" s="8">
        <f t="shared" ref="G40" si="18">J40/D40</f>
        <v>1.4248741912293315</v>
      </c>
      <c r="H40" s="8">
        <f t="shared" ref="H40" si="19">K40/E40</f>
        <v>0.48536892705465068</v>
      </c>
      <c r="I40" s="7">
        <v>997</v>
      </c>
      <c r="J40" s="7">
        <v>9.91</v>
      </c>
      <c r="K40" s="7">
        <v>10.4</v>
      </c>
    </row>
    <row r="41" spans="1:11" s="7" customFormat="1" x14ac:dyDescent="0.2">
      <c r="A41" s="5">
        <v>40818</v>
      </c>
      <c r="B41" s="6">
        <v>0.38672453703703707</v>
      </c>
      <c r="C41" s="7">
        <v>0.96499999999999997</v>
      </c>
      <c r="D41" s="7">
        <v>6.899</v>
      </c>
      <c r="E41" s="7">
        <v>20.366</v>
      </c>
      <c r="F41" s="8">
        <f t="shared" ref="F41:F45" si="20">I41/C41</f>
        <v>1033.1606217616581</v>
      </c>
      <c r="G41" s="8">
        <f t="shared" ref="G41:G45" si="21">J41/D41</f>
        <v>1.4364400637773591</v>
      </c>
      <c r="H41" s="8">
        <f t="shared" ref="H41:H45" si="22">K41/E41</f>
        <v>0.51065501325738982</v>
      </c>
      <c r="I41" s="7">
        <v>997</v>
      </c>
      <c r="J41" s="7">
        <v>9.91</v>
      </c>
      <c r="K41" s="7">
        <v>10.4</v>
      </c>
    </row>
    <row r="42" spans="1:11" s="7" customFormat="1" x14ac:dyDescent="0.2">
      <c r="A42" s="5">
        <v>40818</v>
      </c>
      <c r="B42" s="6">
        <v>0.38902777777777775</v>
      </c>
      <c r="C42" s="7">
        <v>0.98099999999999998</v>
      </c>
      <c r="D42" s="7">
        <v>6.8639999999999999</v>
      </c>
      <c r="E42" s="7">
        <v>20.709</v>
      </c>
      <c r="F42" s="8">
        <f t="shared" si="20"/>
        <v>1016.3098878695209</v>
      </c>
      <c r="G42" s="8">
        <f t="shared" si="21"/>
        <v>1.4437645687645688</v>
      </c>
      <c r="H42" s="8">
        <f t="shared" si="22"/>
        <v>0.50219711236660391</v>
      </c>
      <c r="I42" s="7">
        <v>997</v>
      </c>
      <c r="J42" s="7">
        <v>9.91</v>
      </c>
      <c r="K42" s="7">
        <v>10.4</v>
      </c>
    </row>
    <row r="43" spans="1:11" s="7" customFormat="1" x14ac:dyDescent="0.2">
      <c r="A43" s="5">
        <v>40818</v>
      </c>
      <c r="B43" s="6">
        <v>0.390625</v>
      </c>
      <c r="C43" s="7">
        <v>0.97899999999999998</v>
      </c>
      <c r="D43" s="7">
        <v>7.0019999999999998</v>
      </c>
      <c r="E43" s="7">
        <v>20.905000000000001</v>
      </c>
      <c r="F43" s="8">
        <f t="shared" si="20"/>
        <v>1018.3861082737487</v>
      </c>
      <c r="G43" s="8">
        <f t="shared" si="21"/>
        <v>1.4153099114538703</v>
      </c>
      <c r="H43" s="8">
        <f t="shared" si="22"/>
        <v>0.49748863908155944</v>
      </c>
      <c r="I43" s="7">
        <v>997</v>
      </c>
      <c r="J43" s="7">
        <v>9.91</v>
      </c>
      <c r="K43" s="7">
        <v>10.4</v>
      </c>
    </row>
    <row r="44" spans="1:11" s="7" customFormat="1" x14ac:dyDescent="0.2">
      <c r="A44" s="5">
        <v>40818</v>
      </c>
      <c r="B44" s="6">
        <v>0.39222222222222225</v>
      </c>
      <c r="C44" s="7">
        <v>0.998</v>
      </c>
      <c r="D44" s="7">
        <v>7.0090000000000003</v>
      </c>
      <c r="E44" s="7">
        <v>21.134</v>
      </c>
      <c r="F44" s="8">
        <f t="shared" si="20"/>
        <v>998.997995991984</v>
      </c>
      <c r="G44" s="8">
        <f t="shared" si="21"/>
        <v>1.4138964188899985</v>
      </c>
      <c r="H44" s="8">
        <f t="shared" si="22"/>
        <v>0.4920980410712596</v>
      </c>
      <c r="I44" s="7">
        <v>997</v>
      </c>
      <c r="J44" s="7">
        <v>9.91</v>
      </c>
      <c r="K44" s="7">
        <v>10.4</v>
      </c>
    </row>
    <row r="45" spans="1:11" s="7" customFormat="1" x14ac:dyDescent="0.2">
      <c r="A45" s="5">
        <v>40818</v>
      </c>
      <c r="B45" s="6">
        <v>0.39399305555555553</v>
      </c>
      <c r="C45" s="7">
        <v>1.0169999999999999</v>
      </c>
      <c r="D45" s="7">
        <v>6.9329999999999998</v>
      </c>
      <c r="E45" s="7">
        <v>21.359000000000002</v>
      </c>
      <c r="F45" s="8">
        <f t="shared" si="20"/>
        <v>980.33431661750251</v>
      </c>
      <c r="G45" s="8">
        <f t="shared" si="21"/>
        <v>1.4293956440213473</v>
      </c>
      <c r="H45" s="8">
        <f t="shared" si="22"/>
        <v>0.48691418137553255</v>
      </c>
      <c r="I45" s="7">
        <v>997</v>
      </c>
      <c r="J45" s="7">
        <v>9.91</v>
      </c>
      <c r="K45" s="7">
        <v>10.4</v>
      </c>
    </row>
    <row r="46" spans="1:11" x14ac:dyDescent="0.2">
      <c r="A46" s="1">
        <v>40818</v>
      </c>
      <c r="B46" s="2">
        <v>0.39576388888888886</v>
      </c>
      <c r="C46">
        <v>0.623</v>
      </c>
      <c r="D46">
        <v>6.2210000000000001</v>
      </c>
      <c r="E46">
        <v>0.93</v>
      </c>
      <c r="I46" s="9">
        <f>C46*F$115</f>
        <v>623.52669870306158</v>
      </c>
      <c r="J46" s="9">
        <f>D46*G$115</f>
        <v>8.8993249927556839</v>
      </c>
      <c r="K46" s="9">
        <f>E46*H$115</f>
        <v>0.45866934148844707</v>
      </c>
    </row>
    <row r="47" spans="1:11" x14ac:dyDescent="0.2">
      <c r="A47" s="1">
        <v>40818</v>
      </c>
      <c r="B47" s="2">
        <v>0.39828703703703705</v>
      </c>
      <c r="C47">
        <v>0.56399999999999995</v>
      </c>
      <c r="D47">
        <v>3.3050000000000002</v>
      </c>
      <c r="E47">
        <v>0.91500000000000004</v>
      </c>
      <c r="I47" s="9">
        <f t="shared" ref="I47:K55" si="23">C47*F$115</f>
        <v>564.4768187295773</v>
      </c>
      <c r="J47" s="9">
        <f t="shared" si="23"/>
        <v>4.7279005145567492</v>
      </c>
      <c r="K47" s="9">
        <f t="shared" si="23"/>
        <v>0.45127144888379467</v>
      </c>
    </row>
    <row r="48" spans="1:11" x14ac:dyDescent="0.2">
      <c r="A48" s="1">
        <v>40818</v>
      </c>
      <c r="B48" s="2">
        <v>0.40005787037037038</v>
      </c>
      <c r="C48">
        <v>0.53200000000000003</v>
      </c>
      <c r="D48">
        <v>3.964</v>
      </c>
      <c r="E48">
        <v>0.93100000000000005</v>
      </c>
      <c r="I48" s="9">
        <f t="shared" si="23"/>
        <v>532.44976518463682</v>
      </c>
      <c r="J48" s="9">
        <f t="shared" si="23"/>
        <v>5.670619558155205</v>
      </c>
      <c r="K48" s="9">
        <f t="shared" si="23"/>
        <v>0.4591625343287572</v>
      </c>
    </row>
    <row r="49" spans="1:11" x14ac:dyDescent="0.2">
      <c r="A49" s="1">
        <v>40818</v>
      </c>
      <c r="B49" s="2">
        <v>0.40212962962962967</v>
      </c>
      <c r="C49">
        <v>0.54600000000000004</v>
      </c>
      <c r="D49">
        <v>10.138999999999999</v>
      </c>
      <c r="E49">
        <v>0.91900000000000004</v>
      </c>
      <c r="I49" s="9">
        <f t="shared" si="23"/>
        <v>546.46160111054837</v>
      </c>
      <c r="J49" s="9">
        <f t="shared" si="23"/>
        <v>14.504140186714334</v>
      </c>
      <c r="K49" s="9">
        <f t="shared" si="23"/>
        <v>0.4532442202450353</v>
      </c>
    </row>
    <row r="50" spans="1:11" x14ac:dyDescent="0.2">
      <c r="A50" s="1">
        <v>40818</v>
      </c>
      <c r="B50" s="2">
        <v>0.40466435185185184</v>
      </c>
      <c r="C50">
        <v>0.57399999999999995</v>
      </c>
      <c r="D50">
        <v>6.2119999999999997</v>
      </c>
      <c r="E50">
        <v>0.92600000000000005</v>
      </c>
      <c r="I50" s="9">
        <f t="shared" si="23"/>
        <v>574.48527296237125</v>
      </c>
      <c r="J50" s="9">
        <f t="shared" si="23"/>
        <v>8.8864502258476623</v>
      </c>
      <c r="K50" s="9">
        <f t="shared" si="23"/>
        <v>0.45669657012720644</v>
      </c>
    </row>
    <row r="51" spans="1:11" x14ac:dyDescent="0.2">
      <c r="A51" s="1">
        <v>40818</v>
      </c>
      <c r="B51" s="2">
        <v>0.40662037037037035</v>
      </c>
      <c r="C51">
        <v>0.56599999999999995</v>
      </c>
      <c r="D51">
        <v>6.8449999999999998</v>
      </c>
      <c r="E51">
        <v>0.92300000000000004</v>
      </c>
      <c r="I51" s="9">
        <f t="shared" si="23"/>
        <v>566.47850957613616</v>
      </c>
      <c r="J51" s="9">
        <f t="shared" si="23"/>
        <v>9.7919754983785001</v>
      </c>
      <c r="K51" s="9">
        <f t="shared" si="23"/>
        <v>0.45521699160627593</v>
      </c>
    </row>
    <row r="52" spans="1:11" x14ac:dyDescent="0.2">
      <c r="A52" s="1">
        <v>40818</v>
      </c>
      <c r="B52" s="2">
        <v>0.40846064814814814</v>
      </c>
      <c r="C52">
        <v>0.64600000000000002</v>
      </c>
      <c r="D52">
        <v>53.264000000000003</v>
      </c>
      <c r="E52">
        <v>0.91900000000000004</v>
      </c>
      <c r="I52" s="9">
        <f t="shared" si="23"/>
        <v>646.54614343848766</v>
      </c>
      <c r="J52" s="9">
        <f t="shared" si="23"/>
        <v>76.195731620983565</v>
      </c>
      <c r="K52" s="9">
        <f t="shared" si="23"/>
        <v>0.4532442202450353</v>
      </c>
    </row>
    <row r="53" spans="1:11" x14ac:dyDescent="0.2">
      <c r="A53" s="1">
        <v>40818</v>
      </c>
      <c r="B53" s="2">
        <v>0.41032407407407406</v>
      </c>
      <c r="C53">
        <v>0.63300000000000001</v>
      </c>
      <c r="D53">
        <v>23.273</v>
      </c>
      <c r="E53">
        <v>0.91</v>
      </c>
      <c r="I53" s="9">
        <f t="shared" si="23"/>
        <v>633.53515293585554</v>
      </c>
      <c r="J53" s="9">
        <f t="shared" si="23"/>
        <v>33.292716694486906</v>
      </c>
      <c r="K53" s="9">
        <f t="shared" si="23"/>
        <v>0.44880548468224385</v>
      </c>
    </row>
    <row r="54" spans="1:11" x14ac:dyDescent="0.2">
      <c r="A54" s="1">
        <v>40818</v>
      </c>
      <c r="B54" s="2">
        <v>0.41392361111111109</v>
      </c>
      <c r="C54">
        <v>0.60199999999999998</v>
      </c>
      <c r="D54">
        <v>4.234</v>
      </c>
      <c r="E54">
        <v>0.91300000000000003</v>
      </c>
      <c r="I54" s="9">
        <f t="shared" si="23"/>
        <v>602.50894481419425</v>
      </c>
      <c r="J54" s="9">
        <f t="shared" si="23"/>
        <v>6.0568625653958472</v>
      </c>
      <c r="K54" s="9">
        <f t="shared" si="23"/>
        <v>0.45028506320317435</v>
      </c>
    </row>
    <row r="55" spans="1:11" x14ac:dyDescent="0.2">
      <c r="A55" s="1">
        <v>40818</v>
      </c>
      <c r="B55" s="2">
        <v>0.41567129629629629</v>
      </c>
      <c r="C55">
        <v>0.56200000000000006</v>
      </c>
      <c r="D55">
        <v>4.7439999999999998</v>
      </c>
      <c r="E55">
        <v>0.91</v>
      </c>
      <c r="I55" s="9">
        <f t="shared" si="23"/>
        <v>562.47512788301867</v>
      </c>
      <c r="J55" s="9">
        <f t="shared" si="23"/>
        <v>6.7864326901837257</v>
      </c>
      <c r="K55" s="9">
        <f t="shared" si="23"/>
        <v>0.44880548468224385</v>
      </c>
    </row>
    <row r="56" spans="1:11" s="7" customFormat="1" x14ac:dyDescent="0.2">
      <c r="A56" s="5">
        <v>40818</v>
      </c>
      <c r="B56" s="6">
        <v>0.41739583333333335</v>
      </c>
      <c r="C56" s="7">
        <v>1.014</v>
      </c>
      <c r="D56" s="7">
        <v>6.9279999999999999</v>
      </c>
      <c r="E56" s="7">
        <v>21.484999999999999</v>
      </c>
      <c r="F56" s="8">
        <f t="shared" ref="F56" si="24">I56/C56</f>
        <v>983.23471400394476</v>
      </c>
      <c r="G56" s="8">
        <f t="shared" ref="G56" si="25">J56/D56</f>
        <v>1.4304272517321017</v>
      </c>
      <c r="H56" s="8">
        <f t="shared" ref="H56" si="26">K56/E56</f>
        <v>0.48405864556667444</v>
      </c>
      <c r="I56" s="7">
        <v>997</v>
      </c>
      <c r="J56" s="7">
        <v>9.91</v>
      </c>
      <c r="K56" s="7">
        <v>10.4</v>
      </c>
    </row>
    <row r="57" spans="1:11" x14ac:dyDescent="0.2">
      <c r="A57" s="1">
        <v>40818</v>
      </c>
      <c r="B57" s="2">
        <v>0.41956018518518517</v>
      </c>
      <c r="C57">
        <v>0.72699999999999998</v>
      </c>
      <c r="D57">
        <v>8.9499999999999993</v>
      </c>
      <c r="E57">
        <v>0.90800000000000003</v>
      </c>
      <c r="I57" s="9">
        <f>C57*F$115</f>
        <v>727.61462272411836</v>
      </c>
      <c r="J57" s="9">
        <f>D57*G$115</f>
        <v>12.803240425199061</v>
      </c>
      <c r="K57" s="9">
        <f>E57*H$115</f>
        <v>0.44781909900162353</v>
      </c>
    </row>
    <row r="58" spans="1:11" x14ac:dyDescent="0.2">
      <c r="A58" s="1">
        <v>40818</v>
      </c>
      <c r="B58" s="2">
        <v>0.4211226851851852</v>
      </c>
      <c r="C58">
        <v>0.66600000000000004</v>
      </c>
      <c r="D58">
        <v>5.0759999999999996</v>
      </c>
      <c r="E58">
        <v>0.92200000000000004</v>
      </c>
      <c r="I58" s="9">
        <f t="shared" ref="I58:I66" si="27">C58*F$115</f>
        <v>666.56305190407545</v>
      </c>
      <c r="J58" s="9">
        <f t="shared" ref="J58:J66" si="28">D58*G$115</f>
        <v>7.2613685361240714</v>
      </c>
      <c r="K58" s="9">
        <f t="shared" ref="K58:K66" si="29">E58*H$115</f>
        <v>0.4547237987659658</v>
      </c>
    </row>
    <row r="59" spans="1:11" x14ac:dyDescent="0.2">
      <c r="A59" s="1">
        <v>40818</v>
      </c>
      <c r="B59" s="2">
        <v>0.42290509259259257</v>
      </c>
      <c r="C59">
        <v>0.60099999999999998</v>
      </c>
      <c r="D59">
        <v>5.7140000000000004</v>
      </c>
      <c r="E59">
        <v>0.93600000000000005</v>
      </c>
      <c r="I59" s="9">
        <f t="shared" si="27"/>
        <v>601.50809939091494</v>
      </c>
      <c r="J59" s="9">
        <f t="shared" si="28"/>
        <v>8.1740464569371447</v>
      </c>
      <c r="K59" s="9">
        <f t="shared" si="29"/>
        <v>0.46162849853030802</v>
      </c>
    </row>
    <row r="60" spans="1:11" x14ac:dyDescent="0.2">
      <c r="A60" s="1">
        <v>40818</v>
      </c>
      <c r="B60" s="2">
        <v>0.42460648148148145</v>
      </c>
      <c r="C60">
        <v>0.64200000000000002</v>
      </c>
      <c r="D60">
        <v>13.78</v>
      </c>
      <c r="E60">
        <v>0.90700000000000003</v>
      </c>
      <c r="I60" s="9">
        <f t="shared" si="27"/>
        <v>642.54276174537006</v>
      </c>
      <c r="J60" s="9">
        <f t="shared" si="28"/>
        <v>19.712698665837216</v>
      </c>
      <c r="K60" s="9">
        <f t="shared" si="29"/>
        <v>0.4473259061613134</v>
      </c>
    </row>
    <row r="61" spans="1:11" x14ac:dyDescent="0.2">
      <c r="A61" s="1">
        <v>40818</v>
      </c>
      <c r="B61" s="2">
        <v>0.4263657407407408</v>
      </c>
      <c r="C61">
        <v>0.67400000000000004</v>
      </c>
      <c r="D61">
        <v>8.4890000000000008</v>
      </c>
      <c r="E61">
        <v>0.90800000000000003</v>
      </c>
      <c r="I61" s="9">
        <f t="shared" si="27"/>
        <v>674.56981529031066</v>
      </c>
      <c r="J61" s="9">
        <f t="shared" si="28"/>
        <v>12.143766253577079</v>
      </c>
      <c r="K61" s="9">
        <f t="shared" si="29"/>
        <v>0.44781909900162353</v>
      </c>
    </row>
    <row r="62" spans="1:11" x14ac:dyDescent="0.2">
      <c r="A62" s="1">
        <v>40818</v>
      </c>
      <c r="B62" s="2">
        <v>0.42832175925925925</v>
      </c>
      <c r="C62">
        <v>0.66200000000000003</v>
      </c>
      <c r="D62">
        <v>8.9179999999999993</v>
      </c>
      <c r="E62">
        <v>0.91400000000000003</v>
      </c>
      <c r="I62" s="9">
        <f t="shared" si="27"/>
        <v>662.55967021095785</v>
      </c>
      <c r="J62" s="9">
        <f t="shared" si="28"/>
        <v>12.757463476192763</v>
      </c>
      <c r="K62" s="9">
        <f t="shared" si="29"/>
        <v>0.45077825604348448</v>
      </c>
    </row>
    <row r="63" spans="1:11" x14ac:dyDescent="0.2">
      <c r="A63" s="1">
        <v>40818</v>
      </c>
      <c r="B63" s="2">
        <v>0.4302083333333333</v>
      </c>
      <c r="C63">
        <v>0.73</v>
      </c>
      <c r="D63">
        <v>51.091999999999999</v>
      </c>
      <c r="E63">
        <v>0.68899999999999995</v>
      </c>
      <c r="I63" s="9">
        <f t="shared" si="27"/>
        <v>730.61715899395654</v>
      </c>
      <c r="J63" s="9">
        <f t="shared" si="28"/>
        <v>73.088621207181063</v>
      </c>
      <c r="K63" s="9">
        <f t="shared" si="29"/>
        <v>0.33980986697369892</v>
      </c>
    </row>
    <row r="64" spans="1:11" x14ac:dyDescent="0.2">
      <c r="A64" s="1">
        <v>40818</v>
      </c>
      <c r="B64" s="2">
        <v>0.43186342592592591</v>
      </c>
      <c r="C64">
        <v>0.69099999999999995</v>
      </c>
      <c r="D64">
        <v>27.716000000000001</v>
      </c>
      <c r="E64">
        <v>0.91300000000000003</v>
      </c>
      <c r="I64" s="9">
        <f t="shared" si="27"/>
        <v>691.58418748606016</v>
      </c>
      <c r="J64" s="9">
        <f t="shared" si="28"/>
        <v>39.648559958080135</v>
      </c>
      <c r="K64" s="9">
        <f t="shared" si="29"/>
        <v>0.45028506320317435</v>
      </c>
    </row>
    <row r="65" spans="1:11" x14ac:dyDescent="0.2">
      <c r="A65" s="1">
        <v>40818</v>
      </c>
      <c r="B65" s="2">
        <v>0.43355324074074075</v>
      </c>
      <c r="C65">
        <v>0.72699999999999998</v>
      </c>
      <c r="D65">
        <v>5.7930000000000001</v>
      </c>
      <c r="E65">
        <v>0.92300000000000004</v>
      </c>
      <c r="I65" s="9">
        <f t="shared" si="27"/>
        <v>727.61462272411836</v>
      </c>
      <c r="J65" s="9">
        <f t="shared" si="28"/>
        <v>8.2870582997964437</v>
      </c>
      <c r="K65" s="9">
        <f t="shared" si="29"/>
        <v>0.45521699160627593</v>
      </c>
    </row>
    <row r="66" spans="1:11" x14ac:dyDescent="0.2">
      <c r="A66" s="1">
        <v>40818</v>
      </c>
      <c r="B66" s="2">
        <v>0.43530092592592595</v>
      </c>
      <c r="C66">
        <v>0.61399999999999999</v>
      </c>
      <c r="D66">
        <v>5.8780000000000001</v>
      </c>
      <c r="E66">
        <v>0.94499999999999995</v>
      </c>
      <c r="I66" s="9">
        <f t="shared" si="27"/>
        <v>614.51908989354706</v>
      </c>
      <c r="J66" s="9">
        <f t="shared" si="28"/>
        <v>8.4086533205944232</v>
      </c>
      <c r="K66" s="9">
        <f t="shared" si="29"/>
        <v>0.46606723409309936</v>
      </c>
    </row>
    <row r="67" spans="1:11" s="7" customFormat="1" x14ac:dyDescent="0.2">
      <c r="A67" s="5">
        <v>40818</v>
      </c>
      <c r="B67" s="6">
        <v>0.43715277777777778</v>
      </c>
      <c r="C67" s="7">
        <v>1.004</v>
      </c>
      <c r="D67" s="7">
        <v>6.8040000000000003</v>
      </c>
      <c r="E67" s="7">
        <v>21.026</v>
      </c>
      <c r="F67" s="8">
        <f t="shared" ref="F67" si="30">I67/C67</f>
        <v>993.02788844621512</v>
      </c>
      <c r="G67" s="8">
        <f t="shared" ref="G67" si="31">J67/D67</f>
        <v>1.456496178718401</v>
      </c>
      <c r="H67" s="8">
        <f t="shared" ref="H67" si="32">K67/E67</f>
        <v>0.49462570151241325</v>
      </c>
      <c r="I67" s="7">
        <v>997</v>
      </c>
      <c r="J67" s="7">
        <v>9.91</v>
      </c>
      <c r="K67" s="7">
        <v>10.4</v>
      </c>
    </row>
    <row r="68" spans="1:11" x14ac:dyDescent="0.2">
      <c r="A68" s="1">
        <v>40818</v>
      </c>
      <c r="B68" s="2">
        <v>0.4390162037037037</v>
      </c>
      <c r="C68">
        <v>0.81299999999999994</v>
      </c>
      <c r="D68">
        <v>11.407999999999999</v>
      </c>
      <c r="E68">
        <v>0.91600000000000004</v>
      </c>
      <c r="I68" s="9">
        <f>C68*F$115</f>
        <v>813.6873291261461</v>
      </c>
      <c r="J68" s="9">
        <f>D68*G$115</f>
        <v>16.319482320745351</v>
      </c>
      <c r="K68" s="9">
        <f>E68*H$115</f>
        <v>0.4517646417241048</v>
      </c>
    </row>
    <row r="69" spans="1:11" x14ac:dyDescent="0.2">
      <c r="A69" s="1">
        <v>40818</v>
      </c>
      <c r="B69" s="2">
        <v>0.44074074074074071</v>
      </c>
      <c r="C69">
        <v>0.77200000000000002</v>
      </c>
      <c r="D69">
        <v>6.8280000000000003</v>
      </c>
      <c r="E69">
        <v>0.91100000000000003</v>
      </c>
      <c r="I69" s="9">
        <f t="shared" ref="I69:I77" si="33">C69*F$115</f>
        <v>772.65266677169109</v>
      </c>
      <c r="J69" s="9">
        <f t="shared" ref="J69:J77" si="34">D69*G$115</f>
        <v>9.7676564942189046</v>
      </c>
      <c r="K69" s="9">
        <f t="shared" ref="K69:K77" si="35">E69*H$115</f>
        <v>0.44929867752255404</v>
      </c>
    </row>
    <row r="70" spans="1:11" x14ac:dyDescent="0.2">
      <c r="A70" s="1">
        <v>40818</v>
      </c>
      <c r="B70" s="2">
        <v>0.44248842592592591</v>
      </c>
      <c r="C70">
        <v>0.64200000000000002</v>
      </c>
      <c r="D70">
        <v>6.9640000000000004</v>
      </c>
      <c r="E70">
        <v>0.91300000000000003</v>
      </c>
      <c r="I70" s="9">
        <f t="shared" si="33"/>
        <v>642.54276174537006</v>
      </c>
      <c r="J70" s="9">
        <f t="shared" si="34"/>
        <v>9.9622085274956724</v>
      </c>
      <c r="K70" s="9">
        <f t="shared" si="35"/>
        <v>0.45028506320317435</v>
      </c>
    </row>
    <row r="71" spans="1:11" x14ac:dyDescent="0.2">
      <c r="A71" s="1">
        <v>40818</v>
      </c>
      <c r="B71" s="2">
        <v>0.4448611111111111</v>
      </c>
      <c r="C71">
        <v>0.74199999999999999</v>
      </c>
      <c r="D71">
        <v>17.606999999999999</v>
      </c>
      <c r="E71">
        <v>0.95899999999999996</v>
      </c>
      <c r="I71" s="9">
        <f t="shared" si="33"/>
        <v>742.62730407330923</v>
      </c>
      <c r="J71" s="9">
        <f t="shared" si="34"/>
        <v>25.187335661059205</v>
      </c>
      <c r="K71" s="9">
        <f t="shared" si="35"/>
        <v>0.47297193385744157</v>
      </c>
    </row>
    <row r="72" spans="1:11" x14ac:dyDescent="0.2">
      <c r="A72" s="1">
        <v>40818</v>
      </c>
      <c r="B72" s="2">
        <v>0.44645833333333335</v>
      </c>
      <c r="C72">
        <v>0.77100000000000002</v>
      </c>
      <c r="D72">
        <v>8.766</v>
      </c>
      <c r="E72">
        <v>0.92700000000000005</v>
      </c>
      <c r="I72" s="9">
        <f t="shared" si="33"/>
        <v>771.65182134841166</v>
      </c>
      <c r="J72" s="9">
        <f t="shared" si="34"/>
        <v>12.540022968412847</v>
      </c>
      <c r="K72" s="9">
        <f t="shared" si="35"/>
        <v>0.45718976296751657</v>
      </c>
    </row>
    <row r="73" spans="1:11" x14ac:dyDescent="0.2">
      <c r="A73" s="1">
        <v>40818</v>
      </c>
      <c r="B73" s="2">
        <v>0.44831018518518517</v>
      </c>
      <c r="C73">
        <v>0.77800000000000002</v>
      </c>
      <c r="D73">
        <v>11.22</v>
      </c>
      <c r="E73">
        <v>0.94199999999999995</v>
      </c>
      <c r="I73" s="9">
        <f t="shared" si="33"/>
        <v>778.65773931136744</v>
      </c>
      <c r="J73" s="9">
        <f t="shared" si="34"/>
        <v>16.050542745333349</v>
      </c>
      <c r="K73" s="9">
        <f t="shared" si="35"/>
        <v>0.46458765557216891</v>
      </c>
    </row>
    <row r="74" spans="1:11" x14ac:dyDescent="0.2">
      <c r="A74" s="1">
        <v>40818</v>
      </c>
      <c r="B74" s="2">
        <v>0.45010416666666669</v>
      </c>
      <c r="C74">
        <v>0.88500000000000001</v>
      </c>
      <c r="D74">
        <v>70.177000000000007</v>
      </c>
      <c r="E74">
        <v>0.92900000000000005</v>
      </c>
      <c r="I74" s="9">
        <f t="shared" si="33"/>
        <v>885.74819960226239</v>
      </c>
      <c r="J74" s="9">
        <f t="shared" si="34"/>
        <v>100.39027970046868</v>
      </c>
      <c r="K74" s="9">
        <f t="shared" si="35"/>
        <v>0.45817614864813688</v>
      </c>
    </row>
    <row r="75" spans="1:11" x14ac:dyDescent="0.2">
      <c r="A75" s="1">
        <v>40818</v>
      </c>
      <c r="B75" s="2">
        <v>0.45186342592592593</v>
      </c>
      <c r="C75">
        <v>0.79800000000000004</v>
      </c>
      <c r="D75">
        <v>36.530999999999999</v>
      </c>
      <c r="E75">
        <v>0.93</v>
      </c>
      <c r="I75" s="9">
        <f t="shared" si="33"/>
        <v>798.67464777695534</v>
      </c>
      <c r="J75" s="9">
        <f t="shared" si="34"/>
        <v>52.258678879658873</v>
      </c>
      <c r="K75" s="9">
        <f t="shared" si="35"/>
        <v>0.45866934148844707</v>
      </c>
    </row>
    <row r="76" spans="1:11" x14ac:dyDescent="0.2">
      <c r="A76" s="1">
        <v>40818</v>
      </c>
      <c r="B76" s="2">
        <v>0.45343749999999999</v>
      </c>
      <c r="C76">
        <v>0.81899999999999995</v>
      </c>
      <c r="D76">
        <v>6.6840000000000002</v>
      </c>
      <c r="E76">
        <v>0.93600000000000005</v>
      </c>
      <c r="I76" s="9">
        <f t="shared" si="33"/>
        <v>819.69240166582244</v>
      </c>
      <c r="J76" s="9">
        <f t="shared" si="34"/>
        <v>9.5616602236905628</v>
      </c>
      <c r="K76" s="9">
        <f t="shared" si="35"/>
        <v>0.46162849853030802</v>
      </c>
    </row>
    <row r="77" spans="1:11" x14ac:dyDescent="0.2">
      <c r="A77" s="1">
        <v>40818</v>
      </c>
      <c r="B77" s="2">
        <v>0.45523148148148151</v>
      </c>
      <c r="C77">
        <v>0.73399999999999999</v>
      </c>
      <c r="D77">
        <v>7.1529999999999996</v>
      </c>
      <c r="E77">
        <v>0.96</v>
      </c>
      <c r="I77" s="9">
        <f t="shared" si="33"/>
        <v>734.62054068707414</v>
      </c>
      <c r="J77" s="9">
        <f t="shared" si="34"/>
        <v>10.232578632564122</v>
      </c>
      <c r="K77" s="9">
        <f t="shared" si="35"/>
        <v>0.47346512669775176</v>
      </c>
    </row>
    <row r="78" spans="1:11" s="7" customFormat="1" x14ac:dyDescent="0.2">
      <c r="A78" s="5">
        <v>40818</v>
      </c>
      <c r="B78" s="6">
        <v>0.45689814814814816</v>
      </c>
      <c r="C78" s="7">
        <v>1.0169999999999999</v>
      </c>
      <c r="D78" s="7">
        <v>6.984</v>
      </c>
      <c r="E78" s="7">
        <v>21.545000000000002</v>
      </c>
      <c r="F78" s="8">
        <f t="shared" ref="F78" si="36">I78/C78</f>
        <v>980.33431661750251</v>
      </c>
      <c r="G78" s="8">
        <f t="shared" ref="G78" si="37">J78/D78</f>
        <v>1.4189576174112257</v>
      </c>
      <c r="H78" s="8">
        <f t="shared" ref="H78" si="38">K78/E78</f>
        <v>0.48271060570898117</v>
      </c>
      <c r="I78" s="7">
        <v>997</v>
      </c>
      <c r="J78" s="7">
        <v>9.91</v>
      </c>
      <c r="K78" s="7">
        <v>10.4</v>
      </c>
    </row>
    <row r="79" spans="1:11" x14ac:dyDescent="0.2">
      <c r="A79" s="1">
        <v>40818</v>
      </c>
      <c r="B79" s="2">
        <v>0.45894675925925926</v>
      </c>
      <c r="C79">
        <v>0.87</v>
      </c>
      <c r="D79">
        <v>13.28</v>
      </c>
      <c r="E79">
        <v>0.94399999999999995</v>
      </c>
      <c r="I79" s="9">
        <f>C79*F$115</f>
        <v>870.73551825307152</v>
      </c>
      <c r="J79" s="9">
        <f>D79*G$115</f>
        <v>18.997433837613805</v>
      </c>
      <c r="K79" s="9">
        <f>E79*H$115</f>
        <v>0.46557404125278923</v>
      </c>
    </row>
    <row r="80" spans="1:11" x14ac:dyDescent="0.2">
      <c r="A80" s="1">
        <v>40818</v>
      </c>
      <c r="B80" s="2">
        <v>0.46084490740740741</v>
      </c>
      <c r="C80">
        <v>0.8</v>
      </c>
      <c r="D80">
        <v>7.3550000000000004</v>
      </c>
      <c r="E80">
        <v>0.93600000000000005</v>
      </c>
      <c r="I80" s="9">
        <f t="shared" ref="I80:I88" si="39">C80*F$115</f>
        <v>800.67633862351408</v>
      </c>
      <c r="J80" s="9">
        <f t="shared" ref="J80:J88" si="40">D80*G$115</f>
        <v>10.52154562316638</v>
      </c>
      <c r="K80" s="9">
        <f t="shared" ref="K80:K88" si="41">E80*H$115</f>
        <v>0.46162849853030802</v>
      </c>
    </row>
    <row r="81" spans="1:11" x14ac:dyDescent="0.2">
      <c r="A81" s="1">
        <v>40818</v>
      </c>
      <c r="B81" s="2">
        <v>0.46565972222222224</v>
      </c>
      <c r="C81">
        <v>0.78600000000000003</v>
      </c>
      <c r="D81">
        <v>10.843</v>
      </c>
      <c r="E81">
        <v>0.92900000000000005</v>
      </c>
      <c r="I81" s="9">
        <f t="shared" si="39"/>
        <v>786.66450269760253</v>
      </c>
      <c r="J81" s="9">
        <f t="shared" si="40"/>
        <v>15.511233064852897</v>
      </c>
      <c r="K81" s="9">
        <f t="shared" si="41"/>
        <v>0.45817614864813688</v>
      </c>
    </row>
    <row r="82" spans="1:11" x14ac:dyDescent="0.2">
      <c r="A82" s="1">
        <v>40818</v>
      </c>
      <c r="B82" s="2">
        <v>0.4679976851851852</v>
      </c>
      <c r="C82">
        <v>0.81100000000000005</v>
      </c>
      <c r="D82">
        <v>19.719000000000001</v>
      </c>
      <c r="E82">
        <v>0.97</v>
      </c>
      <c r="I82" s="9">
        <f t="shared" si="39"/>
        <v>811.68563827958747</v>
      </c>
      <c r="J82" s="9">
        <f t="shared" si="40"/>
        <v>28.208614295474899</v>
      </c>
      <c r="K82" s="9">
        <f t="shared" si="41"/>
        <v>0.47839705510085334</v>
      </c>
    </row>
    <row r="83" spans="1:11" x14ac:dyDescent="0.2">
      <c r="A83" s="1">
        <v>40818</v>
      </c>
      <c r="B83" s="2">
        <v>0.47039351851851857</v>
      </c>
      <c r="C83">
        <v>0.82099999999999995</v>
      </c>
      <c r="D83">
        <v>12.391</v>
      </c>
      <c r="E83">
        <v>0.94799999999999995</v>
      </c>
      <c r="I83" s="9">
        <f t="shared" si="39"/>
        <v>821.69409251238119</v>
      </c>
      <c r="J83" s="9">
        <f t="shared" si="40"/>
        <v>17.725692973032579</v>
      </c>
      <c r="K83" s="9">
        <f t="shared" si="41"/>
        <v>0.46754681261402986</v>
      </c>
    </row>
    <row r="84" spans="1:11" x14ac:dyDescent="0.2">
      <c r="A84" s="1">
        <v>40818</v>
      </c>
      <c r="B84" s="2">
        <v>0.48094907407407406</v>
      </c>
      <c r="C84">
        <v>0.86</v>
      </c>
      <c r="D84">
        <v>12.215</v>
      </c>
      <c r="E84">
        <v>0.94099999999999995</v>
      </c>
      <c r="I84" s="9">
        <f t="shared" si="39"/>
        <v>860.72706402027757</v>
      </c>
      <c r="J84" s="9">
        <f t="shared" si="40"/>
        <v>17.473919753497938</v>
      </c>
      <c r="K84" s="9">
        <f t="shared" si="41"/>
        <v>0.46409446273185873</v>
      </c>
    </row>
    <row r="85" spans="1:11" x14ac:dyDescent="0.2">
      <c r="A85" s="1">
        <v>40818</v>
      </c>
      <c r="B85" s="2">
        <v>0.48277777777777775</v>
      </c>
      <c r="C85">
        <v>1.046</v>
      </c>
      <c r="D85">
        <v>75.388000000000005</v>
      </c>
      <c r="E85">
        <v>0.94599999999999995</v>
      </c>
      <c r="I85" s="9">
        <f t="shared" si="39"/>
        <v>1046.8843127502446</v>
      </c>
      <c r="J85" s="9">
        <f t="shared" si="40"/>
        <v>107.84476974021307</v>
      </c>
      <c r="K85" s="9">
        <f t="shared" si="41"/>
        <v>0.46656042693340954</v>
      </c>
    </row>
    <row r="86" spans="1:11" x14ac:dyDescent="0.2">
      <c r="A86" s="1">
        <v>40818</v>
      </c>
      <c r="B86" s="2">
        <v>0.48481481481481481</v>
      </c>
      <c r="C86">
        <v>0.95099999999999996</v>
      </c>
      <c r="D86">
        <v>40.436</v>
      </c>
      <c r="E86">
        <v>0.95099999999999996</v>
      </c>
      <c r="I86" s="9">
        <f t="shared" si="39"/>
        <v>951.80399753870222</v>
      </c>
      <c r="J86" s="9">
        <f t="shared" si="40"/>
        <v>57.844897188083721</v>
      </c>
      <c r="K86" s="9">
        <f t="shared" si="41"/>
        <v>0.46902639113496031</v>
      </c>
    </row>
    <row r="87" spans="1:11" x14ac:dyDescent="0.2">
      <c r="A87" s="1">
        <v>40818</v>
      </c>
      <c r="B87" s="2">
        <v>0.48638888888888893</v>
      </c>
      <c r="C87">
        <v>0.93600000000000005</v>
      </c>
      <c r="D87">
        <v>7.9240000000000004</v>
      </c>
      <c r="E87">
        <v>0.92</v>
      </c>
      <c r="I87" s="9">
        <f t="shared" si="39"/>
        <v>936.79131618951146</v>
      </c>
      <c r="J87" s="9">
        <f t="shared" si="40"/>
        <v>11.335516997684623</v>
      </c>
      <c r="K87" s="9">
        <f t="shared" si="41"/>
        <v>0.45373741308534549</v>
      </c>
    </row>
    <row r="88" spans="1:11" x14ac:dyDescent="0.2">
      <c r="A88" s="1">
        <v>40818</v>
      </c>
      <c r="B88" s="2">
        <v>0.48853009259259261</v>
      </c>
      <c r="C88">
        <v>0.80800000000000005</v>
      </c>
      <c r="D88">
        <v>8.2420000000000009</v>
      </c>
      <c r="E88">
        <v>0.94799999999999995</v>
      </c>
      <c r="I88" s="9">
        <f t="shared" si="39"/>
        <v>808.68310200974918</v>
      </c>
      <c r="J88" s="9">
        <f t="shared" si="40"/>
        <v>11.790425428434713</v>
      </c>
      <c r="K88" s="9">
        <f t="shared" si="41"/>
        <v>0.46754681261402986</v>
      </c>
    </row>
    <row r="89" spans="1:11" s="7" customFormat="1" x14ac:dyDescent="0.2">
      <c r="A89" s="5">
        <v>40818</v>
      </c>
      <c r="B89" s="6">
        <v>0.49060185185185184</v>
      </c>
      <c r="C89" s="7">
        <v>1.006</v>
      </c>
      <c r="D89" s="7">
        <v>6.8959999999999999</v>
      </c>
      <c r="E89" s="7">
        <v>21.312999999999999</v>
      </c>
      <c r="F89" s="8">
        <f t="shared" ref="F89" si="42">I89/C89</f>
        <v>991.05367793240555</v>
      </c>
      <c r="G89" s="8">
        <f t="shared" ref="G89" si="43">J89/D89</f>
        <v>1.4370649651972158</v>
      </c>
      <c r="H89" s="8">
        <f t="shared" ref="H89" si="44">K89/E89</f>
        <v>0.48796509172805336</v>
      </c>
      <c r="I89" s="7">
        <v>997</v>
      </c>
      <c r="J89" s="7">
        <v>9.91</v>
      </c>
      <c r="K89" s="7">
        <v>10.4</v>
      </c>
    </row>
    <row r="90" spans="1:11" x14ac:dyDescent="0.2">
      <c r="A90" s="1">
        <v>40818</v>
      </c>
      <c r="B90" s="2">
        <v>0.4924884259259259</v>
      </c>
      <c r="C90">
        <v>1.331</v>
      </c>
      <c r="D90">
        <v>24.954000000000001</v>
      </c>
      <c r="E90">
        <v>0.95</v>
      </c>
      <c r="I90" s="9">
        <f>C90*F$115</f>
        <v>1332.1252583848714</v>
      </c>
      <c r="J90" s="9">
        <f>D90*G$115</f>
        <v>35.697437046974009</v>
      </c>
      <c r="K90" s="9">
        <f>E90*H$115</f>
        <v>0.46853319829465018</v>
      </c>
    </row>
    <row r="91" spans="1:11" x14ac:dyDescent="0.2">
      <c r="A91" s="1">
        <v>40818</v>
      </c>
      <c r="B91" s="2">
        <v>0.49478009259259265</v>
      </c>
      <c r="C91">
        <v>1.228</v>
      </c>
      <c r="D91">
        <v>12.592000000000001</v>
      </c>
      <c r="E91">
        <v>0.96099999999999997</v>
      </c>
      <c r="I91" s="9">
        <f t="shared" ref="I91:I100" si="45">C91*F$115</f>
        <v>1229.0381797870941</v>
      </c>
      <c r="J91" s="9">
        <f t="shared" ref="J91:J100" si="46">D91*G$115</f>
        <v>18.013229433978392</v>
      </c>
      <c r="K91" s="9">
        <f t="shared" ref="K91:K100" si="47">E91*H$115</f>
        <v>0.47395831953806189</v>
      </c>
    </row>
    <row r="92" spans="1:11" x14ac:dyDescent="0.2">
      <c r="A92" s="1">
        <v>40818</v>
      </c>
      <c r="B92" s="2">
        <v>0.49634259259259261</v>
      </c>
      <c r="C92">
        <v>1.1559999999999999</v>
      </c>
      <c r="D92">
        <v>18.914000000000001</v>
      </c>
      <c r="E92">
        <v>0.92600000000000005</v>
      </c>
      <c r="I92" s="9">
        <f t="shared" si="45"/>
        <v>1156.9773093109777</v>
      </c>
      <c r="J92" s="9">
        <f t="shared" si="46"/>
        <v>27.057037922035207</v>
      </c>
      <c r="K92" s="9">
        <f t="shared" si="47"/>
        <v>0.45669657012720644</v>
      </c>
    </row>
    <row r="93" spans="1:11" x14ac:dyDescent="0.2">
      <c r="A93" s="1">
        <v>40818</v>
      </c>
      <c r="B93" s="2">
        <v>0.49805555555555553</v>
      </c>
      <c r="C93">
        <v>1.3260000000000001</v>
      </c>
      <c r="D93">
        <v>23.533999999999999</v>
      </c>
      <c r="E93">
        <v>0.92400000000000004</v>
      </c>
      <c r="I93" s="9">
        <f t="shared" si="45"/>
        <v>1327.1210312684746</v>
      </c>
      <c r="J93" s="9">
        <f t="shared" si="46"/>
        <v>33.666084934819523</v>
      </c>
      <c r="K93" s="9">
        <f t="shared" si="47"/>
        <v>0.45571018444658612</v>
      </c>
    </row>
    <row r="94" spans="1:11" x14ac:dyDescent="0.2">
      <c r="A94" s="1">
        <v>40818</v>
      </c>
      <c r="B94" s="2">
        <v>0.49979166666666663</v>
      </c>
      <c r="C94">
        <v>1.2609999999999999</v>
      </c>
      <c r="D94">
        <v>33.600999999999999</v>
      </c>
      <c r="E94">
        <v>0.94299999999999995</v>
      </c>
      <c r="I94" s="9">
        <f t="shared" si="45"/>
        <v>1262.0660787553138</v>
      </c>
      <c r="J94" s="9">
        <f t="shared" si="46"/>
        <v>48.067226986269688</v>
      </c>
      <c r="K94" s="9">
        <f t="shared" si="47"/>
        <v>0.46508084841247904</v>
      </c>
    </row>
    <row r="95" spans="1:11" x14ac:dyDescent="0.2">
      <c r="A95" s="1">
        <v>40818</v>
      </c>
      <c r="B95" s="2">
        <v>0.50142361111111111</v>
      </c>
      <c r="C95">
        <v>1.361</v>
      </c>
      <c r="D95">
        <v>20.363</v>
      </c>
      <c r="E95">
        <v>0.96</v>
      </c>
      <c r="I95" s="9">
        <f t="shared" si="45"/>
        <v>1362.1506210832533</v>
      </c>
      <c r="J95" s="9">
        <f t="shared" si="46"/>
        <v>29.129875394226648</v>
      </c>
      <c r="K95" s="9">
        <f t="shared" si="47"/>
        <v>0.47346512669775176</v>
      </c>
    </row>
    <row r="96" spans="1:11" x14ac:dyDescent="0.2">
      <c r="A96" s="1">
        <v>40818</v>
      </c>
      <c r="B96" s="2">
        <v>0.50402777777777774</v>
      </c>
      <c r="C96">
        <v>1.708</v>
      </c>
      <c r="D96">
        <v>101.83</v>
      </c>
      <c r="E96">
        <v>0.92600000000000005</v>
      </c>
      <c r="I96" s="9">
        <f t="shared" si="45"/>
        <v>1709.4439829612024</v>
      </c>
      <c r="J96" s="9">
        <f t="shared" si="46"/>
        <v>145.67083491597995</v>
      </c>
      <c r="K96" s="9">
        <f t="shared" si="47"/>
        <v>0.45669657012720644</v>
      </c>
    </row>
    <row r="97" spans="1:11" x14ac:dyDescent="0.2">
      <c r="A97" s="1">
        <v>40818</v>
      </c>
      <c r="B97" s="2">
        <v>0.50615740740740744</v>
      </c>
      <c r="C97">
        <v>0.94599999999999995</v>
      </c>
      <c r="D97">
        <v>32.624000000000002</v>
      </c>
      <c r="E97">
        <v>0.93700000000000006</v>
      </c>
      <c r="I97" s="9">
        <f t="shared" si="45"/>
        <v>946.7997704223053</v>
      </c>
      <c r="J97" s="9">
        <f t="shared" si="46"/>
        <v>46.669599511921142</v>
      </c>
      <c r="K97" s="9">
        <f t="shared" si="47"/>
        <v>0.46212169137061815</v>
      </c>
    </row>
    <row r="98" spans="1:11" x14ac:dyDescent="0.2">
      <c r="A98" s="1">
        <v>40818</v>
      </c>
      <c r="B98" s="2">
        <v>0.50800925925925922</v>
      </c>
      <c r="C98">
        <v>1.5189999999999999</v>
      </c>
      <c r="D98">
        <v>14.472</v>
      </c>
      <c r="E98">
        <v>0.94899999999999995</v>
      </c>
      <c r="I98" s="9">
        <f t="shared" si="45"/>
        <v>1520.2841979613972</v>
      </c>
      <c r="J98" s="9">
        <f t="shared" si="46"/>
        <v>20.702625188098416</v>
      </c>
      <c r="K98" s="9">
        <f t="shared" si="47"/>
        <v>0.46804000545433999</v>
      </c>
    </row>
    <row r="99" spans="1:11" x14ac:dyDescent="0.2">
      <c r="A99" s="1">
        <v>40818</v>
      </c>
      <c r="B99" s="2">
        <v>0.50988425925925929</v>
      </c>
      <c r="C99">
        <v>1.1140000000000001</v>
      </c>
      <c r="D99">
        <v>12.031000000000001</v>
      </c>
      <c r="E99">
        <v>0.95699999999999996</v>
      </c>
      <c r="I99" s="9">
        <f t="shared" si="45"/>
        <v>1114.9418015332435</v>
      </c>
      <c r="J99" s="9">
        <f t="shared" si="46"/>
        <v>17.210702296711723</v>
      </c>
      <c r="K99" s="9">
        <f t="shared" si="47"/>
        <v>0.47198554817682126</v>
      </c>
    </row>
    <row r="100" spans="1:11" x14ac:dyDescent="0.2">
      <c r="A100" s="1">
        <v>40818</v>
      </c>
      <c r="B100" s="2">
        <v>0.51232638888888882</v>
      </c>
      <c r="C100">
        <v>8.6890000000000001</v>
      </c>
      <c r="D100">
        <v>212.994</v>
      </c>
      <c r="E100">
        <v>0.92300000000000004</v>
      </c>
      <c r="I100" s="9">
        <f t="shared" si="45"/>
        <v>8696.3458828746425</v>
      </c>
      <c r="J100" s="9">
        <f t="shared" si="46"/>
        <v>304.69423364523453</v>
      </c>
      <c r="K100" s="9">
        <f t="shared" si="47"/>
        <v>0.45521699160627593</v>
      </c>
    </row>
    <row r="101" spans="1:11" x14ac:dyDescent="0.2">
      <c r="A101" s="1">
        <v>40818</v>
      </c>
      <c r="B101" s="2">
        <v>0.51392361111111107</v>
      </c>
      <c r="C101">
        <v>9.6679999999999993</v>
      </c>
      <c r="D101">
        <v>174.029</v>
      </c>
      <c r="E101">
        <v>1.2490000000000001</v>
      </c>
      <c r="I101" s="9">
        <f t="shared" ref="I101:I110" si="48">C101*F$115</f>
        <v>9676.173552265167</v>
      </c>
      <c r="J101" s="9">
        <f t="shared" ref="J101:J110" si="49">D101*G$115</f>
        <v>248.95364558178409</v>
      </c>
      <c r="K101" s="9">
        <f t="shared" ref="K101:K110" si="50">E101*H$115</f>
        <v>0.61599785754738745</v>
      </c>
    </row>
    <row r="102" spans="1:11" x14ac:dyDescent="0.2">
      <c r="A102" s="1">
        <v>40818</v>
      </c>
      <c r="B102" s="2">
        <v>0.51618055555555553</v>
      </c>
      <c r="C102">
        <v>8.09</v>
      </c>
      <c r="D102">
        <v>174.44800000000001</v>
      </c>
      <c r="E102">
        <v>0.89200000000000002</v>
      </c>
      <c r="I102" s="9">
        <f t="shared" si="48"/>
        <v>8096.8394743302852</v>
      </c>
      <c r="J102" s="9">
        <f t="shared" si="49"/>
        <v>249.55303750783531</v>
      </c>
      <c r="K102" s="9">
        <f t="shared" si="50"/>
        <v>0.439928013556661</v>
      </c>
    </row>
    <row r="103" spans="1:11" x14ac:dyDescent="0.2">
      <c r="A103" s="1">
        <v>40818</v>
      </c>
      <c r="B103" s="2">
        <v>0.51774305555555555</v>
      </c>
      <c r="C103">
        <v>8.3740000000000006</v>
      </c>
      <c r="D103">
        <v>273.839</v>
      </c>
      <c r="E103">
        <v>0.91300000000000003</v>
      </c>
      <c r="I103" s="9">
        <f t="shared" si="48"/>
        <v>8381.0795745416344</v>
      </c>
      <c r="J103" s="9">
        <f t="shared" si="49"/>
        <v>391.73481059174145</v>
      </c>
      <c r="K103" s="9">
        <f t="shared" si="50"/>
        <v>0.45028506320317435</v>
      </c>
    </row>
    <row r="104" spans="1:11" x14ac:dyDescent="0.2">
      <c r="A104" s="1">
        <v>40818</v>
      </c>
      <c r="B104" s="2">
        <v>0.51930555555555558</v>
      </c>
      <c r="C104">
        <v>7.4459999999999997</v>
      </c>
      <c r="D104">
        <v>223.66900000000001</v>
      </c>
      <c r="E104">
        <v>0.94399999999999995</v>
      </c>
      <c r="I104" s="9">
        <f t="shared" si="48"/>
        <v>7452.2950217383568</v>
      </c>
      <c r="J104" s="9">
        <f t="shared" si="49"/>
        <v>319.9651377278044</v>
      </c>
      <c r="K104" s="9">
        <f t="shared" si="50"/>
        <v>0.46557404125278923</v>
      </c>
    </row>
    <row r="105" spans="1:11" x14ac:dyDescent="0.2">
      <c r="A105" s="1">
        <v>40818</v>
      </c>
      <c r="B105" s="2">
        <v>0.52103009259259259</v>
      </c>
      <c r="C105">
        <v>7.9459999999999997</v>
      </c>
      <c r="D105">
        <v>157.18199999999999</v>
      </c>
      <c r="E105">
        <v>0.92700000000000005</v>
      </c>
      <c r="I105" s="9">
        <f t="shared" si="48"/>
        <v>7952.7177333780528</v>
      </c>
      <c r="J105" s="9">
        <f t="shared" si="49"/>
        <v>224.85351245962445</v>
      </c>
      <c r="K105" s="9">
        <f t="shared" si="50"/>
        <v>0.45718976296751657</v>
      </c>
    </row>
    <row r="106" spans="1:11" x14ac:dyDescent="0.2">
      <c r="A106" s="1">
        <v>40818</v>
      </c>
      <c r="B106" s="2">
        <v>0.52348379629629627</v>
      </c>
      <c r="C106">
        <v>10.507999999999999</v>
      </c>
      <c r="D106">
        <v>362.56400000000002</v>
      </c>
      <c r="E106">
        <v>0.90100000000000002</v>
      </c>
      <c r="I106" s="9">
        <f t="shared" si="48"/>
        <v>10516.883707819856</v>
      </c>
      <c r="J106" s="9">
        <f t="shared" si="49"/>
        <v>518.65855435998583</v>
      </c>
      <c r="K106" s="9">
        <f t="shared" si="50"/>
        <v>0.44436674911945245</v>
      </c>
    </row>
    <row r="107" spans="1:11" x14ac:dyDescent="0.2">
      <c r="A107" s="1">
        <v>40818</v>
      </c>
      <c r="B107" s="2">
        <v>0.52810185185185188</v>
      </c>
      <c r="C107">
        <v>1.8</v>
      </c>
      <c r="D107">
        <v>69.805999999999997</v>
      </c>
      <c r="E107">
        <v>0.93799999999999994</v>
      </c>
      <c r="I107" s="9">
        <f t="shared" si="48"/>
        <v>1801.5217619029065</v>
      </c>
      <c r="J107" s="9">
        <f t="shared" si="49"/>
        <v>99.8595531979269</v>
      </c>
      <c r="K107" s="9">
        <f t="shared" si="50"/>
        <v>0.46261488421092828</v>
      </c>
    </row>
    <row r="108" spans="1:11" x14ac:dyDescent="0.2">
      <c r="A108" s="1">
        <v>40818</v>
      </c>
      <c r="B108" s="2">
        <v>0.5296643518518519</v>
      </c>
      <c r="C108">
        <v>7.6070000000000002</v>
      </c>
      <c r="D108">
        <v>99.007000000000005</v>
      </c>
      <c r="E108">
        <v>0.94</v>
      </c>
      <c r="I108" s="9">
        <f t="shared" si="48"/>
        <v>7613.4311348863394</v>
      </c>
      <c r="J108" s="9">
        <f t="shared" si="49"/>
        <v>141.63244969583059</v>
      </c>
      <c r="K108" s="9">
        <f t="shared" si="50"/>
        <v>0.4636012698915486</v>
      </c>
    </row>
    <row r="109" spans="1:11" x14ac:dyDescent="0.2">
      <c r="A109" s="1">
        <v>40818</v>
      </c>
      <c r="B109" s="2">
        <v>0.53149305555555559</v>
      </c>
      <c r="C109">
        <v>2.7549999999999999</v>
      </c>
      <c r="D109">
        <v>37.149000000000001</v>
      </c>
      <c r="E109">
        <v>1.0489999999999999</v>
      </c>
      <c r="I109" s="9">
        <f t="shared" si="48"/>
        <v>2757.3291411347263</v>
      </c>
      <c r="J109" s="9">
        <f t="shared" si="49"/>
        <v>53.142746207343016</v>
      </c>
      <c r="K109" s="9">
        <f t="shared" si="50"/>
        <v>0.51735928948535581</v>
      </c>
    </row>
    <row r="110" spans="1:11" x14ac:dyDescent="0.2">
      <c r="A110" s="1">
        <v>40818</v>
      </c>
      <c r="B110" s="2">
        <v>0.5330555555555555</v>
      </c>
      <c r="C110">
        <v>11.529</v>
      </c>
      <c r="D110">
        <v>236.685</v>
      </c>
      <c r="E110">
        <v>0.89100000000000001</v>
      </c>
      <c r="I110" s="9">
        <f t="shared" si="48"/>
        <v>11538.746884988117</v>
      </c>
      <c r="J110" s="9">
        <f t="shared" si="49"/>
        <v>338.58491173611623</v>
      </c>
      <c r="K110" s="9">
        <f t="shared" si="50"/>
        <v>0.43943482071635087</v>
      </c>
    </row>
    <row r="111" spans="1:11" s="7" customFormat="1" x14ac:dyDescent="0.2">
      <c r="A111" s="5">
        <v>40818</v>
      </c>
      <c r="B111" s="6">
        <v>0.53938657407407409</v>
      </c>
      <c r="C111" s="7">
        <v>1.0009999999999999</v>
      </c>
      <c r="D111" s="7">
        <v>6.9619999999999997</v>
      </c>
      <c r="E111" s="7">
        <v>21.484000000000002</v>
      </c>
      <c r="F111" s="8">
        <f t="shared" ref="F111" si="51">I111/C111</f>
        <v>996.00399600399612</v>
      </c>
      <c r="G111" s="8">
        <f t="shared" ref="G111" si="52">J111/D111</f>
        <v>1.4234415397874174</v>
      </c>
      <c r="H111" s="8">
        <f t="shared" ref="H111" si="53">K111/E111</f>
        <v>0.48408117668962947</v>
      </c>
      <c r="I111" s="7">
        <v>997</v>
      </c>
      <c r="J111" s="7">
        <v>9.91</v>
      </c>
      <c r="K111" s="7">
        <v>10.4</v>
      </c>
    </row>
    <row r="112" spans="1:11" x14ac:dyDescent="0.2">
      <c r="E112" t="s">
        <v>345</v>
      </c>
      <c r="F112" s="3">
        <f>AVERAGE(F40,F29,F18,F3:F7)</f>
        <v>951.9510323548127</v>
      </c>
      <c r="G112" s="3">
        <f t="shared" ref="G112:H112" si="54">AVERAGE(G40,G29,G18,G3:G7)</f>
        <v>1.4125980268608003</v>
      </c>
      <c r="H112" s="3">
        <f t="shared" si="54"/>
        <v>0.49907707586635264</v>
      </c>
    </row>
    <row r="113" spans="5:8" x14ac:dyDescent="0.2">
      <c r="E113" t="s">
        <v>343</v>
      </c>
      <c r="F113" s="3">
        <f>STDEV(F40,F29,F18,F3:F7)</f>
        <v>7.1835802923359049</v>
      </c>
      <c r="G113" s="3">
        <f t="shared" ref="G113:H113" si="55">STDEV(G40,G29,G18,G3:G7)</f>
        <v>1.001163824841368E-2</v>
      </c>
      <c r="H113" s="3">
        <f t="shared" si="55"/>
        <v>7.2638051774726736E-3</v>
      </c>
    </row>
    <row r="114" spans="5:8" x14ac:dyDescent="0.2">
      <c r="E114" t="s">
        <v>344</v>
      </c>
      <c r="F114" s="3">
        <f>F113/F112*100</f>
        <v>0.75461657671257498</v>
      </c>
      <c r="G114" s="3">
        <f t="shared" ref="G114:H114" si="56">G113/G112*100</f>
        <v>0.70873936236923851</v>
      </c>
      <c r="H114" s="3">
        <f t="shared" si="56"/>
        <v>1.4554475708713659</v>
      </c>
    </row>
    <row r="115" spans="5:8" x14ac:dyDescent="0.2">
      <c r="E115" t="s">
        <v>346</v>
      </c>
      <c r="F115" s="3">
        <f>AVERAGE(F111,F89,F78,F67,F41:F45)</f>
        <v>1000.8454232793925</v>
      </c>
      <c r="G115" s="3">
        <f t="shared" ref="G115:H115" si="57">AVERAGE(G111,G89,G78,G67,G41:G45)</f>
        <v>1.4305296564468226</v>
      </c>
      <c r="H115" s="3">
        <f t="shared" si="57"/>
        <v>0.49319284031015809</v>
      </c>
    </row>
    <row r="116" spans="5:8" x14ac:dyDescent="0.2">
      <c r="E116" t="s">
        <v>343</v>
      </c>
      <c r="F116" s="3">
        <f>STDEV(F111,F89,F78,F67,F56,F41:F45)</f>
        <v>17.936543230662917</v>
      </c>
      <c r="G116" s="3">
        <f t="shared" ref="G116:H116" si="58">STDEV(G111,G89,G78,G67,G56,G41:G45)</f>
        <v>1.3419804995022004E-2</v>
      </c>
      <c r="H116" s="3">
        <f t="shared" si="58"/>
        <v>9.0826494828928211E-3</v>
      </c>
    </row>
    <row r="117" spans="5:8" x14ac:dyDescent="0.2">
      <c r="E117" t="s">
        <v>344</v>
      </c>
      <c r="F117" s="3">
        <f>F116/F115*100</f>
        <v>1.7921392068608994</v>
      </c>
      <c r="G117" s="3">
        <f t="shared" ref="G117" si="59">G116/G115*100</f>
        <v>0.93810043955008782</v>
      </c>
      <c r="H117" s="3">
        <f t="shared" ref="H117" si="60">H116/H115*100</f>
        <v>1.84160205512735</v>
      </c>
    </row>
    <row r="118" spans="5:8" x14ac:dyDescent="0.2">
      <c r="F118" t="s">
        <v>347</v>
      </c>
      <c r="G118" t="s">
        <v>347</v>
      </c>
      <c r="H118" t="s">
        <v>347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workbookViewId="0">
      <selection activeCell="C34" sqref="C34"/>
    </sheetView>
  </sheetViews>
  <sheetFormatPr baseColWidth="10" defaultRowHeight="16" x14ac:dyDescent="0.2"/>
  <cols>
    <col min="1" max="6" width="10.83203125" style="16"/>
    <col min="11" max="12" width="12.5" bestFit="1" customWidth="1"/>
  </cols>
  <sheetData>
    <row r="1" spans="1:12" x14ac:dyDescent="0.2">
      <c r="A1" s="10" t="s">
        <v>334</v>
      </c>
      <c r="B1" s="10" t="s">
        <v>348</v>
      </c>
      <c r="C1" s="10" t="s">
        <v>349</v>
      </c>
      <c r="D1" s="10" t="s">
        <v>350</v>
      </c>
      <c r="E1" s="10" t="s">
        <v>335</v>
      </c>
      <c r="F1" s="10" t="s">
        <v>351</v>
      </c>
      <c r="G1" s="10" t="s">
        <v>356</v>
      </c>
      <c r="H1" s="10" t="s">
        <v>358</v>
      </c>
      <c r="I1" s="10" t="s">
        <v>357</v>
      </c>
      <c r="J1" s="10" t="s">
        <v>359</v>
      </c>
      <c r="K1" s="10" t="s">
        <v>360</v>
      </c>
      <c r="L1" s="10" t="s">
        <v>361</v>
      </c>
    </row>
    <row r="2" spans="1:12" x14ac:dyDescent="0.2">
      <c r="A2" s="17">
        <v>40809</v>
      </c>
      <c r="B2" s="16">
        <v>4</v>
      </c>
      <c r="C2" s="16" t="s">
        <v>353</v>
      </c>
      <c r="D2" s="16">
        <v>0</v>
      </c>
      <c r="E2" s="15">
        <v>0.44375000000000003</v>
      </c>
      <c r="F2" s="14">
        <v>5.0000000000001155E-2</v>
      </c>
      <c r="G2" s="18">
        <v>463.60015275679376</v>
      </c>
      <c r="H2" s="18">
        <v>3.1924715407054083</v>
      </c>
      <c r="I2" s="14">
        <v>0.42271828325880068</v>
      </c>
      <c r="J2" s="16">
        <v>4</v>
      </c>
      <c r="K2" s="16">
        <v>398</v>
      </c>
      <c r="L2" s="16">
        <v>14.9</v>
      </c>
    </row>
    <row r="3" spans="1:12" x14ac:dyDescent="0.2">
      <c r="A3" s="17">
        <v>40809</v>
      </c>
      <c r="B3" s="16">
        <v>4</v>
      </c>
      <c r="C3" s="16" t="s">
        <v>353</v>
      </c>
      <c r="D3" s="16">
        <v>1</v>
      </c>
      <c r="E3" s="15">
        <v>0.44861111111111113</v>
      </c>
      <c r="F3" s="14">
        <v>0.16666666666666741</v>
      </c>
      <c r="G3" s="18">
        <v>506.43794921276037</v>
      </c>
      <c r="H3" s="18">
        <v>4.787294713031252</v>
      </c>
      <c r="I3" s="14">
        <v>0.4297053623209296</v>
      </c>
      <c r="J3" s="16">
        <v>6</v>
      </c>
      <c r="K3" s="16">
        <v>369</v>
      </c>
      <c r="L3" s="16">
        <v>7.4</v>
      </c>
    </row>
    <row r="4" spans="1:12" x14ac:dyDescent="0.2">
      <c r="A4" s="17">
        <v>40809</v>
      </c>
      <c r="B4" s="16">
        <v>4</v>
      </c>
      <c r="C4" s="16" t="s">
        <v>353</v>
      </c>
      <c r="D4" s="16">
        <v>2</v>
      </c>
      <c r="E4" s="15">
        <v>0.45416666666666666</v>
      </c>
      <c r="F4" s="14">
        <v>0.30000000000000027</v>
      </c>
      <c r="G4" s="18">
        <v>537.85233328046911</v>
      </c>
      <c r="H4" s="18">
        <v>6.923142929644782</v>
      </c>
      <c r="I4" s="14">
        <v>0.44367952044518749</v>
      </c>
      <c r="J4" s="16">
        <v>8</v>
      </c>
      <c r="K4" s="16">
        <v>329</v>
      </c>
      <c r="L4" s="16">
        <v>11.2</v>
      </c>
    </row>
    <row r="5" spans="1:12" x14ac:dyDescent="0.2">
      <c r="A5" s="17">
        <v>40809</v>
      </c>
      <c r="B5" s="16">
        <v>4</v>
      </c>
      <c r="C5" s="16" t="s">
        <v>353</v>
      </c>
      <c r="D5" s="16">
        <v>3</v>
      </c>
      <c r="E5" s="15">
        <v>0.4597222222222222</v>
      </c>
      <c r="F5" s="14">
        <v>0.43333333333333313</v>
      </c>
      <c r="G5" s="18">
        <v>623.52669870306158</v>
      </c>
      <c r="H5" s="18">
        <v>8.8993249927556839</v>
      </c>
      <c r="I5" s="14">
        <v>0.45866934148844707</v>
      </c>
      <c r="J5" s="16">
        <v>10</v>
      </c>
      <c r="K5" s="16">
        <v>436</v>
      </c>
      <c r="L5" s="16">
        <v>13.9</v>
      </c>
    </row>
    <row r="6" spans="1:12" x14ac:dyDescent="0.2">
      <c r="A6" s="17">
        <v>40809</v>
      </c>
      <c r="B6" s="16">
        <v>4</v>
      </c>
      <c r="C6" s="16" t="s">
        <v>353</v>
      </c>
      <c r="D6" s="16">
        <v>4</v>
      </c>
      <c r="E6" s="15">
        <v>0.47083333333333338</v>
      </c>
      <c r="F6" s="14">
        <v>0.70000000000000151</v>
      </c>
      <c r="G6" s="18">
        <v>727.61462272411836</v>
      </c>
      <c r="H6" s="18">
        <v>12.803240425199061</v>
      </c>
      <c r="I6" s="14">
        <v>0.44781909900162353</v>
      </c>
      <c r="J6" s="16">
        <v>11</v>
      </c>
      <c r="K6" s="16">
        <v>392</v>
      </c>
      <c r="L6" s="16">
        <v>20.6</v>
      </c>
    </row>
    <row r="7" spans="1:12" x14ac:dyDescent="0.2">
      <c r="A7" s="17">
        <v>40809</v>
      </c>
      <c r="B7" s="16">
        <v>4</v>
      </c>
      <c r="C7" s="16" t="s">
        <v>353</v>
      </c>
      <c r="D7" s="16">
        <v>5</v>
      </c>
      <c r="E7" s="15">
        <v>0.48055555555555557</v>
      </c>
      <c r="F7" s="14">
        <v>0.93333333333333401</v>
      </c>
      <c r="G7" s="18">
        <v>813.6873291261461</v>
      </c>
      <c r="H7" s="18">
        <v>16.319482320745351</v>
      </c>
      <c r="I7" s="14">
        <v>0.4517646417241048</v>
      </c>
      <c r="J7" s="16">
        <v>13</v>
      </c>
      <c r="K7" s="16">
        <v>450</v>
      </c>
      <c r="L7" s="16">
        <v>11.8</v>
      </c>
    </row>
    <row r="8" spans="1:12" x14ac:dyDescent="0.2">
      <c r="A8" s="17">
        <v>40809</v>
      </c>
      <c r="B8" s="16">
        <v>4</v>
      </c>
      <c r="C8" s="16" t="s">
        <v>353</v>
      </c>
      <c r="D8" s="16">
        <v>6</v>
      </c>
      <c r="E8" s="15">
        <v>0.4909722222222222</v>
      </c>
      <c r="F8" s="14">
        <v>1.1833333333333331</v>
      </c>
      <c r="G8" s="18">
        <v>870.73551825307152</v>
      </c>
      <c r="H8" s="18">
        <v>18.997433837613805</v>
      </c>
      <c r="I8" s="14">
        <v>0.46557404125278923</v>
      </c>
      <c r="J8" s="16">
        <v>16</v>
      </c>
      <c r="K8" s="16">
        <v>609</v>
      </c>
      <c r="L8" s="16">
        <v>53.7</v>
      </c>
    </row>
    <row r="9" spans="1:12" x14ac:dyDescent="0.2">
      <c r="A9" s="17">
        <v>40809</v>
      </c>
      <c r="B9" s="16">
        <v>4</v>
      </c>
      <c r="C9" s="16" t="s">
        <v>353</v>
      </c>
      <c r="D9" s="16">
        <v>7</v>
      </c>
      <c r="E9" s="15">
        <v>0.53402777777777777</v>
      </c>
      <c r="F9" s="14">
        <v>2.2166666666666668</v>
      </c>
      <c r="G9" s="18">
        <v>1332.1252583848714</v>
      </c>
      <c r="H9" s="18">
        <v>35.697437046974009</v>
      </c>
      <c r="I9" s="14">
        <v>0.46853319829465018</v>
      </c>
      <c r="J9" s="16">
        <v>17</v>
      </c>
      <c r="K9" s="16">
        <v>627</v>
      </c>
      <c r="L9" s="16">
        <v>40.299999999999997</v>
      </c>
    </row>
    <row r="10" spans="1:12" x14ac:dyDescent="0.2">
      <c r="A10" s="17">
        <v>40810</v>
      </c>
      <c r="B10" s="16">
        <v>4</v>
      </c>
      <c r="C10" s="16" t="s">
        <v>353</v>
      </c>
      <c r="D10" s="16">
        <v>8</v>
      </c>
      <c r="E10" s="15">
        <v>0.42083333333333334</v>
      </c>
      <c r="F10" s="14">
        <v>23.5</v>
      </c>
      <c r="G10" s="18">
        <v>8696.3458828746425</v>
      </c>
      <c r="H10" s="18">
        <v>304.69423364523453</v>
      </c>
      <c r="I10" s="14">
        <v>0.45521699160627593</v>
      </c>
      <c r="J10" s="16">
        <v>19</v>
      </c>
      <c r="K10" s="16">
        <v>538</v>
      </c>
      <c r="L10" s="16">
        <v>8.6999999999999993</v>
      </c>
    </row>
    <row r="11" spans="1:12" x14ac:dyDescent="0.2">
      <c r="A11" s="17">
        <v>40809</v>
      </c>
      <c r="B11" s="16">
        <v>6</v>
      </c>
      <c r="C11" s="16" t="s">
        <v>353</v>
      </c>
      <c r="D11" s="16">
        <v>0</v>
      </c>
      <c r="E11" s="15">
        <v>0.45277777777777778</v>
      </c>
      <c r="F11" s="14">
        <v>3.3333333333333215E-2</v>
      </c>
      <c r="G11" s="18">
        <v>455.03259346560043</v>
      </c>
      <c r="H11" s="18">
        <v>2.4847599292481477</v>
      </c>
      <c r="I11" s="14">
        <v>0.40525058560347837</v>
      </c>
      <c r="J11" s="16">
        <v>20</v>
      </c>
      <c r="K11" s="16">
        <v>359</v>
      </c>
      <c r="L11" s="16">
        <v>7.3</v>
      </c>
    </row>
    <row r="12" spans="1:12" x14ac:dyDescent="0.2">
      <c r="A12" s="17">
        <v>40809</v>
      </c>
      <c r="B12" s="16">
        <v>6</v>
      </c>
      <c r="C12" s="16" t="s">
        <v>353</v>
      </c>
      <c r="D12" s="16">
        <v>1</v>
      </c>
      <c r="E12" s="15">
        <v>0.45694444444444443</v>
      </c>
      <c r="F12" s="14">
        <v>0.13333333333333286</v>
      </c>
      <c r="G12" s="18">
        <v>471.21576101563227</v>
      </c>
      <c r="H12" s="18">
        <v>3.1599817860876103</v>
      </c>
      <c r="I12" s="14">
        <v>0.43569428723132586</v>
      </c>
      <c r="J12" s="16"/>
      <c r="K12" s="16"/>
      <c r="L12" s="16"/>
    </row>
    <row r="13" spans="1:12" x14ac:dyDescent="0.2">
      <c r="A13" s="17">
        <v>40809</v>
      </c>
      <c r="B13" s="16">
        <v>6</v>
      </c>
      <c r="C13" s="16" t="s">
        <v>353</v>
      </c>
      <c r="D13" s="16">
        <v>2</v>
      </c>
      <c r="E13" s="15">
        <v>0.4604166666666667</v>
      </c>
      <c r="F13" s="14">
        <v>0.21666666666666723</v>
      </c>
      <c r="G13" s="18">
        <v>496.91843888921227</v>
      </c>
      <c r="H13" s="18">
        <v>3.814014672524161</v>
      </c>
      <c r="I13" s="14">
        <v>0.43818967261065761</v>
      </c>
    </row>
    <row r="14" spans="1:12" x14ac:dyDescent="0.2">
      <c r="A14" s="17">
        <v>40809</v>
      </c>
      <c r="B14" s="16">
        <v>6</v>
      </c>
      <c r="C14" s="16" t="s">
        <v>353</v>
      </c>
      <c r="D14" s="16">
        <v>3</v>
      </c>
      <c r="E14" s="15">
        <v>0.46388888888888885</v>
      </c>
      <c r="F14" s="14">
        <v>0.29999999999999893</v>
      </c>
      <c r="G14" s="18">
        <v>564.4768187295773</v>
      </c>
      <c r="H14" s="18">
        <v>4.7279005145567492</v>
      </c>
      <c r="I14" s="14">
        <v>0.45127144888379467</v>
      </c>
    </row>
    <row r="15" spans="1:12" x14ac:dyDescent="0.2">
      <c r="A15" s="17">
        <v>40809</v>
      </c>
      <c r="B15" s="16">
        <v>6</v>
      </c>
      <c r="C15" s="16" t="s">
        <v>353</v>
      </c>
      <c r="D15" s="16">
        <v>4</v>
      </c>
      <c r="E15" s="15">
        <v>0.47430555555555554</v>
      </c>
      <c r="F15" s="14">
        <v>0.54999999999999938</v>
      </c>
      <c r="G15" s="18">
        <v>666.56305190407545</v>
      </c>
      <c r="H15" s="18">
        <v>7.2613685361240714</v>
      </c>
      <c r="I15" s="14">
        <v>0.4547237987659658</v>
      </c>
    </row>
    <row r="16" spans="1:12" x14ac:dyDescent="0.2">
      <c r="A16" s="17">
        <v>40809</v>
      </c>
      <c r="B16" s="16">
        <v>6</v>
      </c>
      <c r="C16" s="16" t="s">
        <v>353</v>
      </c>
      <c r="D16" s="16">
        <v>5</v>
      </c>
      <c r="E16" s="15">
        <v>0.48472222222222222</v>
      </c>
      <c r="F16" s="14">
        <v>0.79999999999999982</v>
      </c>
      <c r="G16" s="18">
        <v>772.65266677169109</v>
      </c>
      <c r="H16" s="18">
        <v>9.7676564942189046</v>
      </c>
      <c r="I16" s="14">
        <v>0.44929867752255404</v>
      </c>
    </row>
    <row r="17" spans="1:9" x14ac:dyDescent="0.2">
      <c r="A17" s="17">
        <v>40809</v>
      </c>
      <c r="B17" s="16">
        <v>6</v>
      </c>
      <c r="C17" s="16" t="s">
        <v>353</v>
      </c>
      <c r="D17" s="16">
        <v>6</v>
      </c>
      <c r="E17" s="15">
        <v>0.49513888888888885</v>
      </c>
      <c r="F17" s="14">
        <v>1.0499999999999989</v>
      </c>
      <c r="G17" s="18">
        <v>800.67633862351408</v>
      </c>
      <c r="H17" s="18">
        <v>10.52154562316638</v>
      </c>
      <c r="I17" s="14">
        <v>0.46162849853030802</v>
      </c>
    </row>
    <row r="18" spans="1:9" x14ac:dyDescent="0.2">
      <c r="A18" s="17">
        <v>40809</v>
      </c>
      <c r="B18" s="16">
        <v>6</v>
      </c>
      <c r="C18" s="16" t="s">
        <v>353</v>
      </c>
      <c r="D18" s="16">
        <v>7</v>
      </c>
      <c r="E18" s="15">
        <v>0.54097222222222219</v>
      </c>
      <c r="F18" s="14">
        <v>2.149999999999999</v>
      </c>
      <c r="G18" s="18">
        <v>1229.0381797870941</v>
      </c>
      <c r="H18" s="18">
        <v>18.013229433978392</v>
      </c>
      <c r="I18" s="14">
        <v>0.47395831953806189</v>
      </c>
    </row>
    <row r="19" spans="1:9" x14ac:dyDescent="0.2">
      <c r="A19" s="17">
        <v>40810</v>
      </c>
      <c r="B19" s="16">
        <v>6</v>
      </c>
      <c r="C19" s="16" t="s">
        <v>353</v>
      </c>
      <c r="D19" s="16">
        <v>8</v>
      </c>
      <c r="E19" s="15">
        <v>0.44305555555555554</v>
      </c>
      <c r="F19" s="14">
        <v>23.8</v>
      </c>
      <c r="G19" s="18">
        <v>9676.173552265167</v>
      </c>
      <c r="H19" s="18">
        <v>248.95364558178409</v>
      </c>
      <c r="I19" s="14">
        <v>0.61599785754738745</v>
      </c>
    </row>
    <row r="20" spans="1:9" x14ac:dyDescent="0.2">
      <c r="A20" s="17">
        <v>40808</v>
      </c>
      <c r="B20" s="16">
        <v>8</v>
      </c>
      <c r="C20" s="16" t="s">
        <v>353</v>
      </c>
      <c r="D20" s="16">
        <v>0</v>
      </c>
      <c r="E20" s="15">
        <v>0.48958333333333331</v>
      </c>
      <c r="F20" s="14">
        <v>4.9999999999999822E-2</v>
      </c>
      <c r="G20" s="18">
        <v>440.7533279802783</v>
      </c>
      <c r="H20" s="18">
        <v>2.979169238649428</v>
      </c>
      <c r="I20" s="14">
        <v>0.41772751250013712</v>
      </c>
    </row>
    <row r="21" spans="1:9" x14ac:dyDescent="0.2">
      <c r="A21" s="17">
        <v>40808</v>
      </c>
      <c r="B21" s="16">
        <v>8</v>
      </c>
      <c r="C21" s="16" t="s">
        <v>353</v>
      </c>
      <c r="D21" s="16">
        <v>1</v>
      </c>
      <c r="E21" s="15">
        <v>0.49374999999999997</v>
      </c>
      <c r="F21" s="14">
        <v>0.14999999999999947</v>
      </c>
      <c r="G21" s="18">
        <v>482.63917340389003</v>
      </c>
      <c r="H21" s="18">
        <v>4.010365798257812</v>
      </c>
      <c r="I21" s="14">
        <v>0.43769059553479128</v>
      </c>
    </row>
    <row r="22" spans="1:9" x14ac:dyDescent="0.2">
      <c r="A22" s="17">
        <v>40808</v>
      </c>
      <c r="B22" s="16">
        <v>8</v>
      </c>
      <c r="C22" s="16" t="s">
        <v>353</v>
      </c>
      <c r="D22" s="16">
        <v>2</v>
      </c>
      <c r="E22" s="15">
        <v>0.49722222222222223</v>
      </c>
      <c r="F22" s="14">
        <v>0.23333333333333384</v>
      </c>
      <c r="G22" s="18">
        <v>488.35087959801893</v>
      </c>
      <c r="H22" s="18">
        <v>5.1319686315852877</v>
      </c>
      <c r="I22" s="14">
        <v>0.47013060546610413</v>
      </c>
    </row>
    <row r="23" spans="1:9" x14ac:dyDescent="0.2">
      <c r="A23" s="17">
        <v>40808</v>
      </c>
      <c r="B23" s="16">
        <v>8</v>
      </c>
      <c r="C23" s="16" t="s">
        <v>353</v>
      </c>
      <c r="D23" s="16">
        <v>3</v>
      </c>
      <c r="E23" s="15">
        <v>0.5</v>
      </c>
      <c r="F23" s="14">
        <v>0.30000000000000027</v>
      </c>
      <c r="G23" s="18">
        <v>532.44976518463682</v>
      </c>
      <c r="H23" s="18">
        <v>5.670619558155205</v>
      </c>
      <c r="I23" s="14">
        <v>0.4591625343287572</v>
      </c>
    </row>
    <row r="24" spans="1:9" x14ac:dyDescent="0.2">
      <c r="A24" s="17">
        <v>40808</v>
      </c>
      <c r="B24" s="16">
        <v>8</v>
      </c>
      <c r="C24" s="16" t="s">
        <v>353</v>
      </c>
      <c r="D24" s="16">
        <v>4</v>
      </c>
      <c r="E24" s="15">
        <v>0.50555555555555554</v>
      </c>
      <c r="F24" s="14">
        <v>0.43333333333333313</v>
      </c>
      <c r="G24" s="18">
        <v>601.50809939091494</v>
      </c>
      <c r="H24" s="18">
        <v>8.1740464569371447</v>
      </c>
      <c r="I24" s="14">
        <v>0.46162849853030802</v>
      </c>
    </row>
    <row r="25" spans="1:9" x14ac:dyDescent="0.2">
      <c r="A25" s="17">
        <v>40808</v>
      </c>
      <c r="B25" s="16">
        <v>8</v>
      </c>
      <c r="C25" s="16" t="s">
        <v>353</v>
      </c>
      <c r="D25" s="16">
        <v>5</v>
      </c>
      <c r="E25" s="15">
        <v>0.51111111111111118</v>
      </c>
      <c r="F25" s="14">
        <v>0.56666666666666865</v>
      </c>
      <c r="G25" s="18">
        <v>642.54276174537006</v>
      </c>
      <c r="H25" s="18">
        <v>9.9622085274956724</v>
      </c>
      <c r="I25" s="14">
        <v>0.45028506320317435</v>
      </c>
    </row>
    <row r="26" spans="1:9" x14ac:dyDescent="0.2">
      <c r="A26" s="17">
        <v>40808</v>
      </c>
      <c r="B26" s="16">
        <v>8</v>
      </c>
      <c r="C26" s="16" t="s">
        <v>353</v>
      </c>
      <c r="D26" s="16">
        <v>6</v>
      </c>
      <c r="E26" s="15">
        <v>0.52916666666666667</v>
      </c>
      <c r="F26" s="14">
        <v>1.0000000000000004</v>
      </c>
      <c r="G26" s="18">
        <v>786.66450269760253</v>
      </c>
      <c r="H26" s="18">
        <v>15.511233064852897</v>
      </c>
      <c r="I26" s="14">
        <v>0.45817614864813688</v>
      </c>
    </row>
    <row r="27" spans="1:9" x14ac:dyDescent="0.2">
      <c r="A27" s="17">
        <v>40808</v>
      </c>
      <c r="B27" s="16">
        <v>8</v>
      </c>
      <c r="C27" s="16" t="s">
        <v>353</v>
      </c>
      <c r="D27" s="16">
        <v>7</v>
      </c>
      <c r="E27" s="15">
        <v>0.5805555555555556</v>
      </c>
      <c r="F27" s="14">
        <v>2.2333333333333347</v>
      </c>
      <c r="G27" s="18">
        <v>1156.9773093109777</v>
      </c>
      <c r="H27" s="18">
        <v>27.057037922035207</v>
      </c>
      <c r="I27" s="14">
        <v>0.45669657012720644</v>
      </c>
    </row>
    <row r="28" spans="1:9" x14ac:dyDescent="0.2">
      <c r="A28" s="17">
        <v>40809</v>
      </c>
      <c r="B28" s="16">
        <v>8</v>
      </c>
      <c r="C28" s="16" t="s">
        <v>353</v>
      </c>
      <c r="D28" s="16">
        <v>8</v>
      </c>
      <c r="E28" s="15">
        <v>0.39999999999999997</v>
      </c>
      <c r="F28" s="14">
        <v>21.9</v>
      </c>
      <c r="G28" s="18">
        <v>8096.8394743302852</v>
      </c>
      <c r="H28" s="18">
        <v>249.55303750783531</v>
      </c>
      <c r="I28" s="14">
        <v>0.439928013556661</v>
      </c>
    </row>
    <row r="29" spans="1:9" x14ac:dyDescent="0.2">
      <c r="A29" s="17">
        <v>40808</v>
      </c>
      <c r="B29" s="16">
        <v>10</v>
      </c>
      <c r="C29" s="16" t="s">
        <v>353</v>
      </c>
      <c r="D29" s="16">
        <v>0</v>
      </c>
      <c r="E29" s="15">
        <v>0.50069444444444444</v>
      </c>
      <c r="F29" s="14">
        <v>3.3333333333334547E-2</v>
      </c>
      <c r="G29" s="18">
        <v>438.84942591556864</v>
      </c>
      <c r="H29" s="18">
        <v>3.9764634456131529</v>
      </c>
      <c r="I29" s="14">
        <v>0.40325427730001295</v>
      </c>
    </row>
    <row r="30" spans="1:9" x14ac:dyDescent="0.2">
      <c r="A30" s="17">
        <v>40808</v>
      </c>
      <c r="B30" s="16">
        <v>10</v>
      </c>
      <c r="C30" s="16" t="s">
        <v>353</v>
      </c>
      <c r="D30" s="16">
        <v>1</v>
      </c>
      <c r="E30" s="15">
        <v>0.50486111111111109</v>
      </c>
      <c r="F30" s="14">
        <v>0.13333333333333419</v>
      </c>
      <c r="G30" s="18">
        <v>477.879418242116</v>
      </c>
      <c r="H30" s="18">
        <v>9.6212051609489109</v>
      </c>
      <c r="I30" s="14">
        <v>0.43269982477612773</v>
      </c>
    </row>
    <row r="31" spans="1:9" x14ac:dyDescent="0.2">
      <c r="A31" s="17">
        <v>40808</v>
      </c>
      <c r="B31" s="16">
        <v>10</v>
      </c>
      <c r="C31" s="16" t="s">
        <v>353</v>
      </c>
      <c r="D31" s="16">
        <v>2</v>
      </c>
      <c r="E31" s="15">
        <v>0.50763888888888886</v>
      </c>
      <c r="F31" s="14">
        <v>0.20000000000000062</v>
      </c>
      <c r="G31" s="18">
        <v>482.63917340389003</v>
      </c>
      <c r="H31" s="18">
        <v>12.51561851798669</v>
      </c>
      <c r="I31" s="14">
        <v>0.44218228921758845</v>
      </c>
    </row>
    <row r="32" spans="1:9" x14ac:dyDescent="0.2">
      <c r="A32" s="17">
        <v>40808</v>
      </c>
      <c r="B32" s="16">
        <v>10</v>
      </c>
      <c r="C32" s="16" t="s">
        <v>353</v>
      </c>
      <c r="D32" s="16">
        <v>3</v>
      </c>
      <c r="E32" s="15">
        <v>0.51111111111111118</v>
      </c>
      <c r="F32" s="14">
        <v>0.28333333333333632</v>
      </c>
      <c r="G32" s="18">
        <v>546.46160111054837</v>
      </c>
      <c r="H32" s="18">
        <v>14.504140186714334</v>
      </c>
      <c r="I32" s="14">
        <v>0.4532442202450353</v>
      </c>
    </row>
    <row r="33" spans="1:9" x14ac:dyDescent="0.2">
      <c r="A33" s="17">
        <v>40808</v>
      </c>
      <c r="B33" s="16">
        <v>10</v>
      </c>
      <c r="C33" s="16" t="s">
        <v>353</v>
      </c>
      <c r="D33" s="16">
        <v>4</v>
      </c>
      <c r="E33" s="15">
        <v>0.52152777777777781</v>
      </c>
      <c r="F33" s="14">
        <v>0.53333333333333544</v>
      </c>
      <c r="G33" s="18">
        <v>642.54276174537006</v>
      </c>
      <c r="H33" s="18">
        <v>19.712698665837216</v>
      </c>
      <c r="I33" s="14">
        <v>0.4473259061613134</v>
      </c>
    </row>
    <row r="34" spans="1:9" x14ac:dyDescent="0.2">
      <c r="A34" s="17">
        <v>40808</v>
      </c>
      <c r="B34" s="16">
        <v>10</v>
      </c>
      <c r="C34" s="16" t="s">
        <v>353</v>
      </c>
      <c r="D34" s="16">
        <v>5</v>
      </c>
      <c r="E34" s="15">
        <v>0.53194444444444444</v>
      </c>
      <c r="F34" s="14">
        <v>0.78333333333333455</v>
      </c>
      <c r="G34" s="18">
        <v>742.62730407330923</v>
      </c>
      <c r="H34" s="18">
        <v>25.187335661059205</v>
      </c>
      <c r="I34" s="14">
        <v>0.47297193385744157</v>
      </c>
    </row>
    <row r="35" spans="1:9" x14ac:dyDescent="0.2">
      <c r="A35" s="17">
        <v>40808</v>
      </c>
      <c r="B35" s="16">
        <v>10</v>
      </c>
      <c r="C35" s="16" t="s">
        <v>353</v>
      </c>
      <c r="D35" s="16">
        <v>6</v>
      </c>
      <c r="E35" s="15">
        <v>0.54236111111111118</v>
      </c>
      <c r="F35" s="14">
        <v>1.0333333333333363</v>
      </c>
      <c r="G35" s="18">
        <v>811.68563827958747</v>
      </c>
      <c r="H35" s="18">
        <v>28.208614295474899</v>
      </c>
      <c r="I35" s="14">
        <v>0.47839705510085334</v>
      </c>
    </row>
    <row r="36" spans="1:9" x14ac:dyDescent="0.2">
      <c r="A36" s="17">
        <v>40808</v>
      </c>
      <c r="B36" s="16">
        <v>10</v>
      </c>
      <c r="C36" s="16" t="s">
        <v>353</v>
      </c>
      <c r="D36" s="16">
        <v>7</v>
      </c>
      <c r="E36" s="15">
        <v>0.58472222222222225</v>
      </c>
      <c r="F36" s="14">
        <v>2.050000000000002</v>
      </c>
      <c r="G36" s="18">
        <v>1327.1210312684746</v>
      </c>
      <c r="H36" s="18">
        <v>33.666084934819523</v>
      </c>
      <c r="I36" s="14">
        <v>0.45571018444658612</v>
      </c>
    </row>
    <row r="37" spans="1:9" x14ac:dyDescent="0.2">
      <c r="A37" s="17">
        <v>40809</v>
      </c>
      <c r="B37" s="16">
        <v>10</v>
      </c>
      <c r="C37" s="16" t="s">
        <v>353</v>
      </c>
      <c r="D37" s="16">
        <v>8</v>
      </c>
      <c r="E37" s="15">
        <v>0.41319444444444442</v>
      </c>
      <c r="F37" s="14">
        <v>21.933333333333334</v>
      </c>
      <c r="G37" s="18">
        <v>8381.0795745416344</v>
      </c>
      <c r="H37" s="18">
        <v>391.73481059174145</v>
      </c>
      <c r="I37" s="14">
        <v>0.45028506320317435</v>
      </c>
    </row>
    <row r="38" spans="1:9" x14ac:dyDescent="0.2">
      <c r="A38" s="17">
        <v>40807</v>
      </c>
      <c r="B38" s="16">
        <v>11</v>
      </c>
      <c r="C38" s="16" t="s">
        <v>353</v>
      </c>
      <c r="D38" s="16">
        <v>0</v>
      </c>
      <c r="E38" s="15">
        <v>0.54305555555555551</v>
      </c>
      <c r="F38" s="14">
        <v>6.666666666666643E-2</v>
      </c>
      <c r="G38" s="18">
        <v>434.08967075379462</v>
      </c>
      <c r="H38" s="18">
        <v>2.9848196307568711</v>
      </c>
      <c r="I38" s="14">
        <v>0.42122105203120164</v>
      </c>
    </row>
    <row r="39" spans="1:9" x14ac:dyDescent="0.2">
      <c r="A39" s="17">
        <v>40807</v>
      </c>
      <c r="B39" s="16">
        <v>11</v>
      </c>
      <c r="C39" s="16" t="s">
        <v>353</v>
      </c>
      <c r="D39" s="16">
        <v>1</v>
      </c>
      <c r="E39" s="15">
        <v>0.54791666666666672</v>
      </c>
      <c r="F39" s="14">
        <v>0.18333333333333535</v>
      </c>
      <c r="G39" s="18">
        <v>468.35990791856784</v>
      </c>
      <c r="H39" s="18">
        <v>6.0035416141584008</v>
      </c>
      <c r="I39" s="14">
        <v>0.43669244138305857</v>
      </c>
    </row>
    <row r="40" spans="1:9" x14ac:dyDescent="0.2">
      <c r="A40" s="17">
        <v>40807</v>
      </c>
      <c r="B40" s="16">
        <v>11</v>
      </c>
      <c r="C40" s="16" t="s">
        <v>353</v>
      </c>
      <c r="D40" s="16">
        <v>2</v>
      </c>
      <c r="E40" s="15">
        <v>0.55277777777777781</v>
      </c>
      <c r="F40" s="14">
        <v>0.3000000000000016</v>
      </c>
      <c r="G40" s="18">
        <v>521.66916573043738</v>
      </c>
      <c r="H40" s="18">
        <v>7.6026025805648265</v>
      </c>
      <c r="I40" s="14">
        <v>0.45465921611424726</v>
      </c>
    </row>
    <row r="41" spans="1:9" x14ac:dyDescent="0.2">
      <c r="A41" s="17">
        <v>40807</v>
      </c>
      <c r="B41" s="16">
        <v>11</v>
      </c>
      <c r="C41" s="16" t="s">
        <v>353</v>
      </c>
      <c r="D41" s="16">
        <v>3</v>
      </c>
      <c r="E41" s="15">
        <v>0.55555555555555558</v>
      </c>
      <c r="F41" s="14">
        <v>0.36666666666666803</v>
      </c>
      <c r="G41" s="18">
        <v>574.48527296237125</v>
      </c>
      <c r="H41" s="18">
        <v>8.8864502258476623</v>
      </c>
      <c r="I41" s="14">
        <v>0.45669657012720644</v>
      </c>
    </row>
    <row r="42" spans="1:9" x14ac:dyDescent="0.2">
      <c r="A42" s="17">
        <v>40807</v>
      </c>
      <c r="B42" s="16">
        <v>11</v>
      </c>
      <c r="C42" s="16" t="s">
        <v>353</v>
      </c>
      <c r="D42" s="16">
        <v>4</v>
      </c>
      <c r="E42" s="15">
        <v>0.56527777777777777</v>
      </c>
      <c r="F42" s="14">
        <v>0.60000000000000053</v>
      </c>
      <c r="G42" s="18">
        <v>674.56981529031066</v>
      </c>
      <c r="H42" s="18">
        <v>12.143766253577079</v>
      </c>
      <c r="I42" s="14">
        <v>0.44781909900162353</v>
      </c>
    </row>
    <row r="43" spans="1:9" x14ac:dyDescent="0.2">
      <c r="A43" s="17">
        <v>40807</v>
      </c>
      <c r="B43" s="16">
        <v>11</v>
      </c>
      <c r="C43" s="16" t="s">
        <v>353</v>
      </c>
      <c r="D43" s="16">
        <v>5</v>
      </c>
      <c r="E43" s="15">
        <v>0.57291666666666663</v>
      </c>
      <c r="F43" s="14">
        <v>0.78333333333333321</v>
      </c>
      <c r="G43" s="18">
        <v>771.65182134841166</v>
      </c>
      <c r="H43" s="18">
        <v>12.540022968412847</v>
      </c>
      <c r="I43" s="14">
        <v>0.45718976296751657</v>
      </c>
    </row>
    <row r="44" spans="1:9" x14ac:dyDescent="0.2">
      <c r="A44" s="17">
        <v>40807</v>
      </c>
      <c r="B44" s="16">
        <v>11</v>
      </c>
      <c r="C44" s="16" t="s">
        <v>353</v>
      </c>
      <c r="D44" s="16">
        <v>6</v>
      </c>
      <c r="E44" s="15">
        <v>0.58124999999999993</v>
      </c>
      <c r="F44" s="14">
        <v>0.9833333333333325</v>
      </c>
      <c r="G44" s="18">
        <v>821.69409251238119</v>
      </c>
      <c r="H44" s="18">
        <v>17.725692973032579</v>
      </c>
      <c r="I44" s="14">
        <v>0.46754681261402986</v>
      </c>
    </row>
    <row r="45" spans="1:9" x14ac:dyDescent="0.2">
      <c r="A45" s="17">
        <v>40807</v>
      </c>
      <c r="B45" s="16">
        <v>11</v>
      </c>
      <c r="C45" s="16" t="s">
        <v>353</v>
      </c>
      <c r="D45" s="16">
        <v>7</v>
      </c>
      <c r="E45" s="15">
        <v>0.63194444444444442</v>
      </c>
      <c r="F45" s="14">
        <v>2.2000000000000002</v>
      </c>
      <c r="G45" s="18">
        <v>1262.0660787553138</v>
      </c>
      <c r="H45" s="18">
        <v>48.067226986269688</v>
      </c>
      <c r="I45" s="14">
        <v>0.46508084841247904</v>
      </c>
    </row>
    <row r="46" spans="1:9" x14ac:dyDescent="0.2">
      <c r="A46" s="17">
        <v>40808</v>
      </c>
      <c r="B46" s="16">
        <v>11</v>
      </c>
      <c r="C46" s="16" t="s">
        <v>353</v>
      </c>
      <c r="D46" s="16">
        <v>8</v>
      </c>
      <c r="E46" s="15">
        <v>0.41388888888888892</v>
      </c>
      <c r="F46" s="14">
        <v>20.966666666666669</v>
      </c>
      <c r="G46" s="18">
        <v>7452.2950217383568</v>
      </c>
      <c r="H46" s="18">
        <v>319.9651377278044</v>
      </c>
      <c r="I46" s="14">
        <v>0.46557404125278923</v>
      </c>
    </row>
    <row r="47" spans="1:9" x14ac:dyDescent="0.2">
      <c r="A47" s="17">
        <v>40807</v>
      </c>
      <c r="B47" s="16">
        <v>13</v>
      </c>
      <c r="C47" s="16" t="s">
        <v>353</v>
      </c>
      <c r="D47" s="16">
        <v>0</v>
      </c>
      <c r="E47" s="15">
        <v>0.4694444444444445</v>
      </c>
      <c r="F47" s="14">
        <v>6.6666666666669094E-2</v>
      </c>
      <c r="G47" s="18">
        <v>423.61820939789163</v>
      </c>
      <c r="H47" s="18">
        <v>3.5781108020384069</v>
      </c>
      <c r="I47" s="14">
        <v>0.4182265895760035</v>
      </c>
    </row>
    <row r="48" spans="1:9" x14ac:dyDescent="0.2">
      <c r="A48" s="17">
        <v>40807</v>
      </c>
      <c r="B48" s="16">
        <v>13</v>
      </c>
      <c r="C48" s="16" t="s">
        <v>353</v>
      </c>
      <c r="D48" s="16">
        <v>1</v>
      </c>
      <c r="E48" s="15">
        <v>0.47291666666666665</v>
      </c>
      <c r="F48" s="14">
        <v>0.1500000000000008</v>
      </c>
      <c r="G48" s="18">
        <v>464.55210378914859</v>
      </c>
      <c r="H48" s="18">
        <v>6.520552491989454</v>
      </c>
      <c r="I48" s="14">
        <v>0.47062968254197052</v>
      </c>
    </row>
    <row r="49" spans="1:9" x14ac:dyDescent="0.2">
      <c r="A49" s="17">
        <v>40807</v>
      </c>
      <c r="B49" s="16">
        <v>13</v>
      </c>
      <c r="C49" s="16" t="s">
        <v>353</v>
      </c>
      <c r="D49" s="16">
        <v>2</v>
      </c>
      <c r="E49" s="15">
        <v>0.47638888888888892</v>
      </c>
      <c r="F49" s="14">
        <v>0.23333333333333517</v>
      </c>
      <c r="G49" s="18">
        <v>515.95745953630853</v>
      </c>
      <c r="H49" s="18">
        <v>7.5573994437052807</v>
      </c>
      <c r="I49" s="14">
        <v>0.43918782676239032</v>
      </c>
    </row>
    <row r="50" spans="1:9" x14ac:dyDescent="0.2">
      <c r="A50" s="17">
        <v>40807</v>
      </c>
      <c r="B50" s="16">
        <v>13</v>
      </c>
      <c r="C50" s="16" t="s">
        <v>353</v>
      </c>
      <c r="D50" s="16">
        <v>3</v>
      </c>
      <c r="E50" s="15">
        <v>0.47986111111111113</v>
      </c>
      <c r="F50" s="14">
        <v>0.31666666666666821</v>
      </c>
      <c r="G50" s="18">
        <v>566.47850957613616</v>
      </c>
      <c r="H50" s="18">
        <v>9.7919754983785001</v>
      </c>
      <c r="I50" s="14">
        <v>0.45521699160627593</v>
      </c>
    </row>
    <row r="51" spans="1:9" x14ac:dyDescent="0.2">
      <c r="A51" s="17">
        <v>40807</v>
      </c>
      <c r="B51" s="16">
        <v>13</v>
      </c>
      <c r="C51" s="16" t="s">
        <v>353</v>
      </c>
      <c r="D51" s="16">
        <v>4</v>
      </c>
      <c r="E51" s="15">
        <v>0.49027777777777781</v>
      </c>
      <c r="F51" s="14">
        <v>0.56666666666666865</v>
      </c>
      <c r="G51" s="18">
        <v>662.55967021095785</v>
      </c>
      <c r="H51" s="18">
        <v>12.757463476192763</v>
      </c>
      <c r="I51" s="14">
        <v>0.45077825604348448</v>
      </c>
    </row>
    <row r="52" spans="1:9" x14ac:dyDescent="0.2">
      <c r="A52" s="17">
        <v>40807</v>
      </c>
      <c r="B52" s="16">
        <v>13</v>
      </c>
      <c r="C52" s="16" t="s">
        <v>353</v>
      </c>
      <c r="D52" s="16">
        <v>5</v>
      </c>
      <c r="E52" s="15">
        <v>0.50069444444444444</v>
      </c>
      <c r="F52" s="14">
        <v>0.81666666666666776</v>
      </c>
      <c r="G52" s="18">
        <v>778.65773931136744</v>
      </c>
      <c r="H52" s="18">
        <v>16.050542745333349</v>
      </c>
      <c r="I52" s="14">
        <v>0.46458765557216891</v>
      </c>
    </row>
    <row r="53" spans="1:9" x14ac:dyDescent="0.2">
      <c r="A53" s="17">
        <v>40807</v>
      </c>
      <c r="B53" s="16">
        <v>13</v>
      </c>
      <c r="C53" s="16" t="s">
        <v>353</v>
      </c>
      <c r="D53" s="16">
        <v>6</v>
      </c>
      <c r="E53" s="15">
        <v>0.51111111111111118</v>
      </c>
      <c r="F53" s="14">
        <v>1.0666666666666695</v>
      </c>
      <c r="G53" s="18">
        <v>860.72706402027757</v>
      </c>
      <c r="H53" s="18">
        <v>17.473919753497938</v>
      </c>
      <c r="I53" s="14">
        <v>0.46409446273185873</v>
      </c>
    </row>
    <row r="54" spans="1:9" x14ac:dyDescent="0.2">
      <c r="A54" s="17">
        <v>40807</v>
      </c>
      <c r="B54" s="16">
        <v>13</v>
      </c>
      <c r="C54" s="16" t="s">
        <v>353</v>
      </c>
      <c r="D54" s="16">
        <v>7</v>
      </c>
      <c r="E54" s="15">
        <v>0.55486111111111114</v>
      </c>
      <c r="F54" s="14">
        <v>2.1166666666666685</v>
      </c>
      <c r="G54" s="18">
        <v>1362.1506210832533</v>
      </c>
      <c r="H54" s="18">
        <v>29.129875394226648</v>
      </c>
      <c r="I54" s="14">
        <v>0.47346512669775176</v>
      </c>
    </row>
    <row r="55" spans="1:9" x14ac:dyDescent="0.2">
      <c r="A55" s="17">
        <v>40808</v>
      </c>
      <c r="B55" s="16">
        <v>13</v>
      </c>
      <c r="C55" s="16" t="s">
        <v>353</v>
      </c>
      <c r="D55" s="16">
        <v>8</v>
      </c>
      <c r="E55" s="15">
        <v>0.41597222222222219</v>
      </c>
      <c r="F55" s="14">
        <v>22.783333333333335</v>
      </c>
      <c r="G55" s="18">
        <v>7952.7177333780528</v>
      </c>
      <c r="H55" s="18">
        <v>224.85351245962445</v>
      </c>
      <c r="I55" s="14">
        <v>0.45718976296751657</v>
      </c>
    </row>
    <row r="56" spans="1:9" x14ac:dyDescent="0.2">
      <c r="A56" s="17">
        <v>40806</v>
      </c>
      <c r="B56" s="16">
        <v>16</v>
      </c>
      <c r="C56" s="16" t="s">
        <v>353</v>
      </c>
      <c r="D56" s="16">
        <v>0</v>
      </c>
      <c r="E56" s="15">
        <v>0.4513888888888889</v>
      </c>
      <c r="F56" s="14">
        <v>4.9999999999999822E-2</v>
      </c>
      <c r="G56" s="18">
        <v>439.80137694792347</v>
      </c>
      <c r="H56" s="18">
        <v>17.841113079251908</v>
      </c>
      <c r="I56" s="14">
        <v>0.43319890185199411</v>
      </c>
    </row>
    <row r="57" spans="1:9" x14ac:dyDescent="0.2">
      <c r="A57" s="17">
        <v>40806</v>
      </c>
      <c r="B57" s="16">
        <v>16</v>
      </c>
      <c r="C57" s="16" t="s">
        <v>353</v>
      </c>
      <c r="D57" s="16">
        <v>1</v>
      </c>
      <c r="E57" s="15">
        <v>0.45694444444444443</v>
      </c>
      <c r="F57" s="14">
        <v>0.18333333333333268</v>
      </c>
      <c r="G57" s="18">
        <v>495.96648785685744</v>
      </c>
      <c r="H57" s="18">
        <v>46.57476954362744</v>
      </c>
      <c r="I57" s="14">
        <v>0.43818967261065761</v>
      </c>
    </row>
    <row r="58" spans="1:9" x14ac:dyDescent="0.2">
      <c r="A58" s="17">
        <v>40806</v>
      </c>
      <c r="B58" s="16">
        <v>16</v>
      </c>
      <c r="C58" s="16" t="s">
        <v>353</v>
      </c>
      <c r="D58" s="16">
        <v>2</v>
      </c>
      <c r="E58" s="15">
        <v>0.4604166666666667</v>
      </c>
      <c r="F58" s="14">
        <v>0.26666666666666705</v>
      </c>
      <c r="G58" s="18">
        <v>564.50696218640394</v>
      </c>
      <c r="H58" s="18">
        <v>65.109468254068005</v>
      </c>
      <c r="I58" s="14">
        <v>0.4371915184589249</v>
      </c>
    </row>
    <row r="59" spans="1:9" x14ac:dyDescent="0.2">
      <c r="A59" s="17">
        <v>40806</v>
      </c>
      <c r="B59" s="16">
        <v>16</v>
      </c>
      <c r="C59" s="16" t="s">
        <v>353</v>
      </c>
      <c r="D59" s="16">
        <v>3</v>
      </c>
      <c r="E59" s="15">
        <v>0.46388888888888885</v>
      </c>
      <c r="F59" s="14">
        <v>0.34999999999999876</v>
      </c>
      <c r="G59" s="18">
        <v>646.54614343848766</v>
      </c>
      <c r="H59" s="18">
        <v>76.195731620983565</v>
      </c>
      <c r="I59" s="14">
        <v>0.4532442202450353</v>
      </c>
    </row>
    <row r="60" spans="1:9" x14ac:dyDescent="0.2">
      <c r="A60" s="17">
        <v>40806</v>
      </c>
      <c r="B60" s="16">
        <v>16</v>
      </c>
      <c r="C60" s="16" t="s">
        <v>353</v>
      </c>
      <c r="D60" s="16">
        <v>4</v>
      </c>
      <c r="E60" s="15">
        <v>0.47430555555555554</v>
      </c>
      <c r="F60" s="14">
        <v>0.5999999999999992</v>
      </c>
      <c r="G60" s="18">
        <v>730.61715899395654</v>
      </c>
      <c r="H60" s="18">
        <v>73.088621207181063</v>
      </c>
      <c r="I60" s="14">
        <v>0.33980986697369892</v>
      </c>
    </row>
    <row r="61" spans="1:9" x14ac:dyDescent="0.2">
      <c r="A61" s="17">
        <v>40806</v>
      </c>
      <c r="B61" s="16">
        <v>16</v>
      </c>
      <c r="C61" s="16" t="s">
        <v>353</v>
      </c>
      <c r="D61" s="16">
        <v>5</v>
      </c>
      <c r="E61" s="15">
        <v>0.48333333333333334</v>
      </c>
      <c r="F61" s="14">
        <v>0.81666666666666643</v>
      </c>
      <c r="G61" s="18">
        <v>885.74819960226239</v>
      </c>
      <c r="H61" s="18">
        <v>100.39027970046868</v>
      </c>
      <c r="I61" s="14">
        <v>0.45817614864813688</v>
      </c>
    </row>
    <row r="62" spans="1:9" x14ac:dyDescent="0.2">
      <c r="A62" s="17">
        <v>40806</v>
      </c>
      <c r="B62" s="16">
        <v>16</v>
      </c>
      <c r="C62" s="16" t="s">
        <v>353</v>
      </c>
      <c r="D62" s="16">
        <v>6</v>
      </c>
      <c r="E62" s="15">
        <v>0.49444444444444446</v>
      </c>
      <c r="F62" s="14">
        <v>1.0833333333333335</v>
      </c>
      <c r="G62" s="18">
        <v>1046.8843127502446</v>
      </c>
      <c r="H62" s="18">
        <v>107.84476974021307</v>
      </c>
      <c r="I62" s="14">
        <v>0.46656042693340954</v>
      </c>
    </row>
    <row r="63" spans="1:9" x14ac:dyDescent="0.2">
      <c r="A63" s="17">
        <v>40806</v>
      </c>
      <c r="B63" s="16">
        <v>16</v>
      </c>
      <c r="C63" s="16" t="s">
        <v>353</v>
      </c>
      <c r="D63" s="16">
        <v>7</v>
      </c>
      <c r="E63" s="15">
        <v>0.53819444444444442</v>
      </c>
      <c r="F63" s="14">
        <v>2.1333333333333324</v>
      </c>
      <c r="G63" s="18">
        <v>1709.4439829612024</v>
      </c>
      <c r="H63" s="18">
        <v>145.67083491597995</v>
      </c>
      <c r="I63" s="14">
        <v>0.45669657012720644</v>
      </c>
    </row>
    <row r="64" spans="1:9" x14ac:dyDescent="0.2">
      <c r="A64" s="17">
        <v>40807</v>
      </c>
      <c r="B64" s="16">
        <v>16</v>
      </c>
      <c r="C64" s="16" t="s">
        <v>353</v>
      </c>
      <c r="D64" s="16">
        <v>8</v>
      </c>
      <c r="E64" s="15">
        <v>0.39374999999999999</v>
      </c>
      <c r="F64" s="14">
        <v>22.666666666666664</v>
      </c>
      <c r="G64" s="18">
        <v>10516.883707819856</v>
      </c>
      <c r="H64" s="18">
        <v>518.65855435998583</v>
      </c>
      <c r="I64" s="14">
        <v>0.44436674911945245</v>
      </c>
    </row>
    <row r="65" spans="1:9" x14ac:dyDescent="0.2">
      <c r="A65" s="17">
        <v>40806</v>
      </c>
      <c r="B65" s="16">
        <v>17</v>
      </c>
      <c r="C65" s="16" t="s">
        <v>353</v>
      </c>
      <c r="D65" s="16">
        <v>0</v>
      </c>
      <c r="E65" s="15">
        <v>0.4548611111111111</v>
      </c>
      <c r="F65" s="14">
        <v>3.3333333333333215E-2</v>
      </c>
      <c r="G65" s="18">
        <v>452.176740368536</v>
      </c>
      <c r="H65" s="18">
        <v>5.3283197573189387</v>
      </c>
      <c r="I65" s="14">
        <v>0.42521366863813242</v>
      </c>
    </row>
    <row r="66" spans="1:9" x14ac:dyDescent="0.2">
      <c r="A66" s="17">
        <v>40806</v>
      </c>
      <c r="B66" s="16">
        <v>17</v>
      </c>
      <c r="C66" s="16" t="s">
        <v>353</v>
      </c>
      <c r="D66" s="16">
        <v>1</v>
      </c>
      <c r="E66" s="15">
        <v>0.45763888888888887</v>
      </c>
      <c r="F66" s="14">
        <v>9.9999999999999645E-2</v>
      </c>
      <c r="G66" s="18">
        <v>532.14062708634037</v>
      </c>
      <c r="H66" s="18">
        <v>17.801560334499804</v>
      </c>
      <c r="I66" s="14">
        <v>0.44118413506585574</v>
      </c>
    </row>
    <row r="67" spans="1:9" x14ac:dyDescent="0.2">
      <c r="A67" s="17">
        <v>40806</v>
      </c>
      <c r="B67" s="16">
        <v>17</v>
      </c>
      <c r="C67" s="16" t="s">
        <v>353</v>
      </c>
      <c r="D67" s="16">
        <v>2</v>
      </c>
      <c r="E67" s="15">
        <v>0.46111111111111108</v>
      </c>
      <c r="F67" s="14">
        <v>0.18333333333333268</v>
      </c>
      <c r="G67" s="18">
        <v>620.67207309533785</v>
      </c>
      <c r="H67" s="18">
        <v>26.024293448856522</v>
      </c>
      <c r="I67" s="14">
        <v>0.44667398290038562</v>
      </c>
    </row>
    <row r="68" spans="1:9" x14ac:dyDescent="0.2">
      <c r="A68" s="17">
        <v>40806</v>
      </c>
      <c r="B68" s="16">
        <v>17</v>
      </c>
      <c r="C68" s="16" t="s">
        <v>353</v>
      </c>
      <c r="D68" s="16">
        <v>3</v>
      </c>
      <c r="E68" s="15">
        <v>0.46458333333333335</v>
      </c>
      <c r="F68" s="14">
        <v>0.26666666666666705</v>
      </c>
      <c r="G68" s="18">
        <v>633.53515293585554</v>
      </c>
      <c r="H68" s="18">
        <v>33.292716694486906</v>
      </c>
      <c r="I68" s="14">
        <v>0.44880548468224385</v>
      </c>
    </row>
    <row r="69" spans="1:9" x14ac:dyDescent="0.2">
      <c r="A69" s="17">
        <v>40806</v>
      </c>
      <c r="B69" s="16">
        <v>17</v>
      </c>
      <c r="C69" s="16" t="s">
        <v>353</v>
      </c>
      <c r="D69" s="16">
        <v>4</v>
      </c>
      <c r="E69" s="15">
        <v>0.4680555555555555</v>
      </c>
      <c r="F69" s="14">
        <v>0.34999999999999876</v>
      </c>
      <c r="G69" s="18">
        <v>691.58418748606016</v>
      </c>
      <c r="H69" s="18">
        <v>39.648559958080135</v>
      </c>
      <c r="I69" s="14">
        <v>0.45028506320317435</v>
      </c>
    </row>
    <row r="70" spans="1:9" x14ac:dyDescent="0.2">
      <c r="A70" s="17">
        <v>40806</v>
      </c>
      <c r="B70" s="16">
        <v>17</v>
      </c>
      <c r="C70" s="16" t="s">
        <v>353</v>
      </c>
      <c r="D70" s="16">
        <v>5</v>
      </c>
      <c r="E70" s="15">
        <v>0.47500000000000003</v>
      </c>
      <c r="F70" s="14">
        <v>0.5166666666666675</v>
      </c>
      <c r="G70" s="18">
        <v>798.67464777695534</v>
      </c>
      <c r="H70" s="18">
        <v>52.258678879658873</v>
      </c>
      <c r="I70" s="14">
        <v>0.45866934148844707</v>
      </c>
    </row>
    <row r="71" spans="1:9" x14ac:dyDescent="0.2">
      <c r="A71" s="17">
        <v>40806</v>
      </c>
      <c r="B71" s="16">
        <v>17</v>
      </c>
      <c r="C71" s="16" t="s">
        <v>353</v>
      </c>
      <c r="D71" s="16">
        <v>6</v>
      </c>
      <c r="E71" s="15">
        <v>0.48541666666666666</v>
      </c>
      <c r="F71" s="14">
        <v>0.76666666666666661</v>
      </c>
      <c r="G71" s="18">
        <v>951.80399753870222</v>
      </c>
      <c r="H71" s="18">
        <v>57.844897188083721</v>
      </c>
      <c r="I71" s="14">
        <v>0.46902639113496031</v>
      </c>
    </row>
    <row r="72" spans="1:9" x14ac:dyDescent="0.2">
      <c r="A72" s="17">
        <v>40806</v>
      </c>
      <c r="B72" s="16">
        <v>17</v>
      </c>
      <c r="C72" s="16" t="s">
        <v>353</v>
      </c>
      <c r="D72" s="16">
        <v>7</v>
      </c>
      <c r="E72" s="15">
        <v>0.49652777777777773</v>
      </c>
      <c r="F72" s="14">
        <v>1.0333333333333323</v>
      </c>
      <c r="G72" s="18">
        <v>946.7997704223053</v>
      </c>
      <c r="H72" s="18">
        <v>46.669599511921142</v>
      </c>
      <c r="I72" s="14">
        <v>0.46212169137061815</v>
      </c>
    </row>
    <row r="73" spans="1:9" x14ac:dyDescent="0.2">
      <c r="A73" s="17">
        <v>40806</v>
      </c>
      <c r="B73" s="16">
        <v>17</v>
      </c>
      <c r="C73" s="16" t="s">
        <v>353</v>
      </c>
      <c r="D73" s="16">
        <v>8</v>
      </c>
      <c r="E73" s="15">
        <v>0.53888888888888886</v>
      </c>
      <c r="F73" s="14">
        <v>2.0499999999999994</v>
      </c>
      <c r="G73" s="18">
        <v>1801.5217619029065</v>
      </c>
      <c r="H73" s="18">
        <v>99.8595531979269</v>
      </c>
      <c r="I73" s="14">
        <v>0.46261488421092828</v>
      </c>
    </row>
    <row r="74" spans="1:9" x14ac:dyDescent="0.2">
      <c r="A74" s="17">
        <v>40807</v>
      </c>
      <c r="B74" s="16">
        <v>17</v>
      </c>
      <c r="C74" s="16" t="s">
        <v>353</v>
      </c>
      <c r="D74" s="16">
        <v>9</v>
      </c>
      <c r="E74" s="15">
        <v>0.39930555555555558</v>
      </c>
      <c r="F74" s="14">
        <v>22.7</v>
      </c>
      <c r="G74" s="18">
        <v>11538.746884988117</v>
      </c>
      <c r="H74" s="18">
        <v>338.58491173611623</v>
      </c>
      <c r="I74" s="14">
        <v>0.43943482071635087</v>
      </c>
    </row>
    <row r="75" spans="1:9" x14ac:dyDescent="0.2">
      <c r="A75" s="17">
        <v>40806</v>
      </c>
      <c r="B75" s="16">
        <v>19</v>
      </c>
      <c r="C75" s="16" t="s">
        <v>353</v>
      </c>
      <c r="D75" s="16">
        <v>0</v>
      </c>
      <c r="E75" s="15">
        <v>0.56805555555555554</v>
      </c>
      <c r="F75" s="14">
        <v>4.9999999999999822E-2</v>
      </c>
      <c r="G75" s="18">
        <v>466.45600585385819</v>
      </c>
      <c r="H75" s="18">
        <v>2.7573913484322823</v>
      </c>
      <c r="I75" s="14">
        <v>0.4371915184589249</v>
      </c>
    </row>
    <row r="76" spans="1:9" x14ac:dyDescent="0.2">
      <c r="A76" s="17">
        <v>40806</v>
      </c>
      <c r="B76" s="16">
        <v>19</v>
      </c>
      <c r="C76" s="16" t="s">
        <v>353</v>
      </c>
      <c r="D76" s="16">
        <v>1</v>
      </c>
      <c r="E76" s="15">
        <v>0.57222222222222219</v>
      </c>
      <c r="F76" s="14">
        <v>0.14999999999999947</v>
      </c>
      <c r="G76" s="18">
        <v>492.15868372743819</v>
      </c>
      <c r="H76" s="18">
        <v>4.5513908425454987</v>
      </c>
      <c r="I76" s="14">
        <v>0.44367952044518749</v>
      </c>
    </row>
    <row r="77" spans="1:9" x14ac:dyDescent="0.2">
      <c r="A77" s="17">
        <v>40806</v>
      </c>
      <c r="B77" s="16">
        <v>19</v>
      </c>
      <c r="C77" s="16" t="s">
        <v>353</v>
      </c>
      <c r="D77" s="16">
        <v>2</v>
      </c>
      <c r="E77" s="15">
        <v>0.5756944444444444</v>
      </c>
      <c r="F77" s="14">
        <v>0.2333333333333325</v>
      </c>
      <c r="G77" s="18">
        <v>522.62111676279221</v>
      </c>
      <c r="H77" s="18">
        <v>5.5430346574017806</v>
      </c>
      <c r="I77" s="14">
        <v>0.4446776745969202</v>
      </c>
    </row>
    <row r="78" spans="1:9" x14ac:dyDescent="0.2">
      <c r="A78" s="17">
        <v>40806</v>
      </c>
      <c r="B78" s="16">
        <v>19</v>
      </c>
      <c r="C78" s="16" t="s">
        <v>353</v>
      </c>
      <c r="D78" s="16">
        <v>3</v>
      </c>
      <c r="E78" s="15">
        <v>0.57916666666666672</v>
      </c>
      <c r="F78" s="14">
        <v>0.31666666666666821</v>
      </c>
      <c r="G78" s="18">
        <v>602.50894481419425</v>
      </c>
      <c r="H78" s="18">
        <v>6.0568625653958472</v>
      </c>
      <c r="I78" s="14">
        <v>0.45028506320317435</v>
      </c>
    </row>
    <row r="79" spans="1:9" x14ac:dyDescent="0.2">
      <c r="A79" s="17">
        <v>40806</v>
      </c>
      <c r="B79" s="16">
        <v>19</v>
      </c>
      <c r="C79" s="16" t="s">
        <v>353</v>
      </c>
      <c r="D79" s="16">
        <v>4</v>
      </c>
      <c r="E79" s="15">
        <v>0.58958333333333335</v>
      </c>
      <c r="F79" s="14">
        <v>0.56666666666666732</v>
      </c>
      <c r="G79" s="18">
        <v>727.61462272411836</v>
      </c>
      <c r="H79" s="18">
        <v>8.2870582997964437</v>
      </c>
      <c r="I79" s="14">
        <v>0.45521699160627593</v>
      </c>
    </row>
    <row r="80" spans="1:9" x14ac:dyDescent="0.2">
      <c r="A80" s="17">
        <v>40806</v>
      </c>
      <c r="B80" s="16">
        <v>19</v>
      </c>
      <c r="C80" s="16" t="s">
        <v>353</v>
      </c>
      <c r="D80" s="16">
        <v>5</v>
      </c>
      <c r="E80" s="15">
        <v>0.6</v>
      </c>
      <c r="F80" s="14">
        <v>0.81666666666666643</v>
      </c>
      <c r="G80" s="18">
        <v>819.69240166582244</v>
      </c>
      <c r="H80" s="18">
        <v>9.5616602236905628</v>
      </c>
      <c r="I80" s="14">
        <v>0.46162849853030802</v>
      </c>
    </row>
    <row r="81" spans="1:10" x14ac:dyDescent="0.2">
      <c r="A81" s="17">
        <v>40806</v>
      </c>
      <c r="B81" s="16">
        <v>19</v>
      </c>
      <c r="C81" s="16" t="s">
        <v>353</v>
      </c>
      <c r="D81" s="16">
        <v>6</v>
      </c>
      <c r="E81" s="15">
        <v>0.61041666666666672</v>
      </c>
      <c r="F81" s="14">
        <v>1.0666666666666682</v>
      </c>
      <c r="G81" s="18">
        <v>936.79131618951146</v>
      </c>
      <c r="H81" s="18">
        <v>11.335516997684623</v>
      </c>
      <c r="I81" s="14">
        <v>0.45373741308534549</v>
      </c>
    </row>
    <row r="82" spans="1:10" x14ac:dyDescent="0.2">
      <c r="A82" s="17">
        <v>40806</v>
      </c>
      <c r="B82" s="16">
        <v>19</v>
      </c>
      <c r="C82" s="16" t="s">
        <v>353</v>
      </c>
      <c r="D82" s="16">
        <v>7</v>
      </c>
      <c r="E82" s="15">
        <v>0.64930555555555558</v>
      </c>
      <c r="F82" s="14">
        <v>2.0000000000000009</v>
      </c>
      <c r="G82" s="18">
        <v>1520.2841979613972</v>
      </c>
      <c r="H82" s="18">
        <v>20.702625188098416</v>
      </c>
      <c r="I82" s="14">
        <v>0.46804000545433999</v>
      </c>
    </row>
    <row r="83" spans="1:10" x14ac:dyDescent="0.2">
      <c r="A83" s="17">
        <v>40807</v>
      </c>
      <c r="B83" s="16">
        <v>19</v>
      </c>
      <c r="C83" s="16" t="s">
        <v>353</v>
      </c>
      <c r="D83" s="16">
        <v>8</v>
      </c>
      <c r="E83" s="15">
        <v>0.4201388888888889</v>
      </c>
      <c r="F83" s="14">
        <v>20.5</v>
      </c>
      <c r="G83" s="18">
        <v>7613.4311348863394</v>
      </c>
      <c r="H83" s="18">
        <v>141.63244969583059</v>
      </c>
      <c r="I83" s="14">
        <v>0.4636012698915486</v>
      </c>
    </row>
    <row r="84" spans="1:10" x14ac:dyDescent="0.2">
      <c r="A84" s="17">
        <v>40807</v>
      </c>
      <c r="B84" s="16">
        <v>20</v>
      </c>
      <c r="C84" s="16" t="s">
        <v>353</v>
      </c>
      <c r="D84" s="16">
        <v>0</v>
      </c>
      <c r="E84" s="15">
        <v>0.43958333333333338</v>
      </c>
      <c r="F84" s="14">
        <v>6.6666666666669094E-2</v>
      </c>
      <c r="G84" s="18">
        <v>424.57016043024646</v>
      </c>
      <c r="H84" s="18">
        <v>2.4522701746303492</v>
      </c>
      <c r="I84" s="14">
        <v>0.41423397296907266</v>
      </c>
    </row>
    <row r="85" spans="1:10" x14ac:dyDescent="0.2">
      <c r="A85" s="17">
        <v>40807</v>
      </c>
      <c r="B85" s="16">
        <v>20</v>
      </c>
      <c r="C85" s="16" t="s">
        <v>353</v>
      </c>
      <c r="D85" s="16">
        <v>1</v>
      </c>
      <c r="E85" s="15">
        <v>0.44375000000000003</v>
      </c>
      <c r="F85" s="14">
        <v>0.16666666666666874</v>
      </c>
      <c r="G85" s="18">
        <v>460.74429965972934</v>
      </c>
      <c r="H85" s="18">
        <v>4.3366759424626569</v>
      </c>
      <c r="I85" s="14">
        <v>0.44268136629345478</v>
      </c>
    </row>
    <row r="86" spans="1:10" x14ac:dyDescent="0.2">
      <c r="A86" s="17">
        <v>40807</v>
      </c>
      <c r="B86" s="16">
        <v>20</v>
      </c>
      <c r="C86" s="16" t="s">
        <v>353</v>
      </c>
      <c r="D86" s="16">
        <v>2</v>
      </c>
      <c r="E86" s="15">
        <v>0.44722222222222219</v>
      </c>
      <c r="F86" s="14">
        <v>0.25000000000000044</v>
      </c>
      <c r="G86" s="18">
        <v>482.63917340389003</v>
      </c>
      <c r="H86" s="18">
        <v>5.1192552493435404</v>
      </c>
      <c r="I86" s="14">
        <v>0.44767213705211834</v>
      </c>
    </row>
    <row r="87" spans="1:10" x14ac:dyDescent="0.2">
      <c r="A87" s="17">
        <v>40807</v>
      </c>
      <c r="B87" s="16">
        <v>20</v>
      </c>
      <c r="C87" s="16" t="s">
        <v>353</v>
      </c>
      <c r="D87" s="16">
        <v>3</v>
      </c>
      <c r="E87" s="15">
        <v>0.45208333333333334</v>
      </c>
      <c r="F87" s="14">
        <v>0.36666666666666803</v>
      </c>
      <c r="G87" s="18">
        <v>562.47512788301867</v>
      </c>
      <c r="H87" s="18">
        <v>6.7864326901837257</v>
      </c>
      <c r="I87" s="14">
        <v>0.44880548468224385</v>
      </c>
    </row>
    <row r="88" spans="1:10" x14ac:dyDescent="0.2">
      <c r="A88" s="17">
        <v>40807</v>
      </c>
      <c r="B88" s="16">
        <v>20</v>
      </c>
      <c r="C88" s="16" t="s">
        <v>353</v>
      </c>
      <c r="D88" s="16">
        <v>4</v>
      </c>
      <c r="E88" s="15">
        <v>0.45833333333333331</v>
      </c>
      <c r="F88" s="14">
        <v>0.5166666666666675</v>
      </c>
      <c r="G88" s="18">
        <v>614.51908989354706</v>
      </c>
      <c r="H88" s="18">
        <v>8.4086533205944232</v>
      </c>
      <c r="I88" s="14">
        <v>0.46606723409309936</v>
      </c>
    </row>
    <row r="89" spans="1:10" x14ac:dyDescent="0.2">
      <c r="A89" s="17">
        <v>40807</v>
      </c>
      <c r="B89" s="16">
        <v>20</v>
      </c>
      <c r="C89" s="16" t="s">
        <v>353</v>
      </c>
      <c r="D89" s="16">
        <v>5</v>
      </c>
      <c r="E89" s="15">
        <v>0.47222222222222227</v>
      </c>
      <c r="F89" s="14">
        <v>0.85000000000000231</v>
      </c>
      <c r="G89" s="18">
        <v>734.62054068707414</v>
      </c>
      <c r="H89" s="18">
        <v>10.232578632564122</v>
      </c>
      <c r="I89" s="14">
        <v>0.47346512669775176</v>
      </c>
    </row>
    <row r="90" spans="1:10" x14ac:dyDescent="0.2">
      <c r="A90" s="17">
        <v>40807</v>
      </c>
      <c r="B90" s="16">
        <v>20</v>
      </c>
      <c r="C90" s="16" t="s">
        <v>353</v>
      </c>
      <c r="D90" s="16">
        <v>6</v>
      </c>
      <c r="E90" s="15">
        <v>0.48125000000000001</v>
      </c>
      <c r="F90" s="14">
        <v>1.0666666666666682</v>
      </c>
      <c r="G90" s="18">
        <v>808.68310200974918</v>
      </c>
      <c r="H90" s="18">
        <v>11.790425428434713</v>
      </c>
      <c r="I90" s="14">
        <v>0.46754681261402986</v>
      </c>
    </row>
    <row r="91" spans="1:10" x14ac:dyDescent="0.2">
      <c r="A91" s="17">
        <v>40807</v>
      </c>
      <c r="B91" s="16">
        <v>20</v>
      </c>
      <c r="C91" s="16" t="s">
        <v>353</v>
      </c>
      <c r="D91" s="16">
        <v>7</v>
      </c>
      <c r="E91" s="15">
        <v>0.52013888888888882</v>
      </c>
      <c r="F91" s="14">
        <v>1.9999999999999996</v>
      </c>
      <c r="G91" s="18">
        <v>1114.9418015332435</v>
      </c>
      <c r="H91" s="18">
        <v>17.210702296711723</v>
      </c>
      <c r="I91" s="14">
        <v>0.47198554817682126</v>
      </c>
    </row>
    <row r="92" spans="1:10" x14ac:dyDescent="0.2">
      <c r="A92" s="19">
        <v>40808</v>
      </c>
      <c r="B92" s="20">
        <v>20</v>
      </c>
      <c r="C92" s="20" t="s">
        <v>353</v>
      </c>
      <c r="D92" s="20">
        <v>8</v>
      </c>
      <c r="E92" s="21">
        <v>0.45416666666666666</v>
      </c>
      <c r="F92" s="22">
        <v>24.416666666666668</v>
      </c>
      <c r="G92" s="23">
        <v>2757.3291411347263</v>
      </c>
      <c r="H92" s="23">
        <v>53.142746207343016</v>
      </c>
      <c r="I92" s="22">
        <v>0.51735928948535581</v>
      </c>
      <c r="J92" t="s">
        <v>362</v>
      </c>
    </row>
    <row r="93" spans="1:10" x14ac:dyDescent="0.2">
      <c r="F93" s="14"/>
    </row>
    <row r="94" spans="1:10" x14ac:dyDescent="0.2">
      <c r="F94" s="14"/>
    </row>
    <row r="95" spans="1:10" x14ac:dyDescent="0.2">
      <c r="F95" s="14"/>
    </row>
    <row r="96" spans="1:10" x14ac:dyDescent="0.2">
      <c r="F96" s="14"/>
    </row>
    <row r="97" spans="6:6" x14ac:dyDescent="0.2">
      <c r="F97" s="14"/>
    </row>
    <row r="98" spans="6:6" x14ac:dyDescent="0.2">
      <c r="F98" s="14"/>
    </row>
    <row r="99" spans="6:6" x14ac:dyDescent="0.2">
      <c r="F99" s="14"/>
    </row>
    <row r="100" spans="6:6" x14ac:dyDescent="0.2">
      <c r="F100" s="14"/>
    </row>
    <row r="101" spans="6:6" x14ac:dyDescent="0.2">
      <c r="F101" s="14"/>
    </row>
    <row r="102" spans="6:6" x14ac:dyDescent="0.2">
      <c r="F102" s="14"/>
    </row>
    <row r="103" spans="6:6" x14ac:dyDescent="0.2">
      <c r="F103" s="14"/>
    </row>
    <row r="104" spans="6:6" x14ac:dyDescent="0.2">
      <c r="F104" s="14"/>
    </row>
    <row r="105" spans="6:6" x14ac:dyDescent="0.2">
      <c r="F105" s="14"/>
    </row>
    <row r="106" spans="6:6" x14ac:dyDescent="0.2">
      <c r="F106" s="14"/>
    </row>
    <row r="107" spans="6:6" x14ac:dyDescent="0.2">
      <c r="F107" s="14"/>
    </row>
    <row r="108" spans="6:6" x14ac:dyDescent="0.2">
      <c r="F108" s="14"/>
    </row>
    <row r="109" spans="6:6" x14ac:dyDescent="0.2">
      <c r="F109" s="14"/>
    </row>
    <row r="110" spans="6:6" x14ac:dyDescent="0.2">
      <c r="F110" s="14"/>
    </row>
    <row r="111" spans="6:6" x14ac:dyDescent="0.2">
      <c r="F111" s="14"/>
    </row>
    <row r="112" spans="6:6" x14ac:dyDescent="0.2">
      <c r="F112" s="14"/>
    </row>
    <row r="113" spans="6:6" x14ac:dyDescent="0.2">
      <c r="F113" s="14"/>
    </row>
    <row r="114" spans="6:6" x14ac:dyDescent="0.2">
      <c r="F114" s="14"/>
    </row>
    <row r="115" spans="6:6" x14ac:dyDescent="0.2">
      <c r="F115" s="14"/>
    </row>
    <row r="116" spans="6:6" x14ac:dyDescent="0.2">
      <c r="F116" s="14"/>
    </row>
    <row r="117" spans="6:6" x14ac:dyDescent="0.2">
      <c r="F117" s="14"/>
    </row>
    <row r="118" spans="6:6" x14ac:dyDescent="0.2">
      <c r="F118" s="14"/>
    </row>
    <row r="119" spans="6:6" x14ac:dyDescent="0.2">
      <c r="F119" s="14"/>
    </row>
    <row r="120" spans="6:6" x14ac:dyDescent="0.2">
      <c r="F120" s="14"/>
    </row>
    <row r="121" spans="6:6" x14ac:dyDescent="0.2">
      <c r="F121" s="14"/>
    </row>
    <row r="122" spans="6:6" x14ac:dyDescent="0.2">
      <c r="F122" s="14"/>
    </row>
    <row r="123" spans="6:6" x14ac:dyDescent="0.2">
      <c r="F123" s="14"/>
    </row>
    <row r="124" spans="6:6" x14ac:dyDescent="0.2">
      <c r="F124" s="14"/>
    </row>
    <row r="125" spans="6:6" x14ac:dyDescent="0.2">
      <c r="F125" s="14"/>
    </row>
  </sheetData>
  <sortState ref="A2:I92">
    <sortCondition ref="B2:B92"/>
    <sortCondition ref="D2:D92"/>
  </sortState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gmTCD151002a.LOG</vt:lpstr>
      <vt:lpstr>gmFID151002a.LOG</vt:lpstr>
      <vt:lpstr>gmECD151002a.LOG</vt:lpstr>
      <vt:lpstr>Timing</vt:lpstr>
      <vt:lpstr>peak heights to ppm</vt:lpstr>
      <vt:lpstr>Fluxes</vt:lpstr>
    </vt:vector>
  </TitlesOfParts>
  <Company>UC Berkeley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McNicol</dc:creator>
  <cp:lastModifiedBy>Microsoft Office User</cp:lastModifiedBy>
  <dcterms:created xsi:type="dcterms:W3CDTF">2015-10-07T21:41:28Z</dcterms:created>
  <dcterms:modified xsi:type="dcterms:W3CDTF">2017-04-11T22:18:33Z</dcterms:modified>
</cp:coreProperties>
</file>