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868E48E2-E25A-4566-B46C-B08BF966BC85}" xr6:coauthVersionLast="47" xr6:coauthVersionMax="47" xr10:uidLastSave="{00000000-0000-0000-0000-000000000000}"/>
  <bookViews>
    <workbookView xWindow="-28920" yWindow="0" windowWidth="29040" windowHeight="15840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C33" i="3" l="1"/>
  <c r="L33" i="3" s="1"/>
  <c r="F13" i="3"/>
  <c r="F14" i="3" s="1"/>
  <c r="F15" i="3" s="1"/>
  <c r="F16" i="3" s="1"/>
  <c r="F17" i="3" s="1"/>
  <c r="F18" i="3" s="1"/>
  <c r="F19" i="3" s="1"/>
  <c r="F20" i="3" s="1"/>
  <c r="F21" i="3" s="1"/>
  <c r="P76" i="3"/>
  <c r="P72" i="3"/>
  <c r="P68" i="3"/>
  <c r="O68" i="3"/>
  <c r="N68" i="3"/>
  <c r="K68" i="3"/>
  <c r="J68" i="3"/>
  <c r="H68" i="3"/>
  <c r="E68" i="3"/>
  <c r="P58" i="3"/>
  <c r="O58" i="3"/>
  <c r="N58" i="3"/>
  <c r="K58" i="3"/>
  <c r="J58" i="3"/>
  <c r="H58" i="3"/>
  <c r="E58" i="3"/>
  <c r="D57" i="3"/>
  <c r="P56" i="3"/>
  <c r="P52" i="3"/>
  <c r="N51" i="3"/>
  <c r="N50" i="3"/>
  <c r="N49" i="3"/>
  <c r="P48" i="3"/>
  <c r="O48" i="3"/>
  <c r="N48" i="3"/>
  <c r="K48" i="3"/>
  <c r="J48" i="3"/>
  <c r="H48" i="3"/>
  <c r="E48" i="3"/>
  <c r="D41" i="3"/>
  <c r="D40" i="3"/>
  <c r="D77" i="3" s="1"/>
  <c r="L77" i="3" s="1"/>
  <c r="D39" i="3"/>
  <c r="D61" i="3" s="1"/>
  <c r="D38" i="3"/>
  <c r="D49" i="3" s="1"/>
  <c r="D37" i="3"/>
  <c r="D36" i="3"/>
  <c r="D35" i="3"/>
  <c r="D34" i="3"/>
  <c r="D33" i="3"/>
  <c r="D31" i="3"/>
  <c r="D30" i="3"/>
  <c r="D29" i="3"/>
  <c r="D28" i="3"/>
  <c r="D27" i="3"/>
  <c r="D26" i="3"/>
  <c r="D25" i="3"/>
  <c r="L25" i="3" s="1"/>
  <c r="D24" i="3"/>
  <c r="D23" i="3"/>
  <c r="N15" i="3"/>
  <c r="C31" i="3"/>
  <c r="L31" i="3" s="1"/>
  <c r="C30" i="3"/>
  <c r="L30" i="3" s="1"/>
  <c r="C29" i="3"/>
  <c r="C28" i="3"/>
  <c r="C27" i="3"/>
  <c r="C26" i="3"/>
  <c r="C25" i="3"/>
  <c r="C24" i="3"/>
  <c r="C23" i="3"/>
  <c r="C22" i="3"/>
  <c r="D22" i="3"/>
  <c r="D12" i="3"/>
  <c r="D13" i="3" s="1"/>
  <c r="D14" i="3" s="1"/>
  <c r="D15" i="3" s="1"/>
  <c r="D16" i="3" s="1"/>
  <c r="D17" i="3" s="1"/>
  <c r="D18" i="3" s="1"/>
  <c r="D19" i="3" s="1"/>
  <c r="D20" i="3" s="1"/>
  <c r="D21" i="3" s="1"/>
  <c r="L3" i="3"/>
  <c r="L22" i="3" s="1"/>
  <c r="L4" i="3"/>
  <c r="L32" i="3" s="1"/>
  <c r="L2" i="3"/>
  <c r="L12" i="3" s="1"/>
  <c r="D32" i="3"/>
  <c r="E32" i="3"/>
  <c r="F32" i="3"/>
  <c r="F33" i="3" s="1"/>
  <c r="F34" i="3" s="1"/>
  <c r="F35" i="3" s="1"/>
  <c r="F36" i="3" s="1"/>
  <c r="F37" i="3" s="1"/>
  <c r="F38" i="3" s="1"/>
  <c r="G32" i="3"/>
  <c r="G33" i="3" s="1"/>
  <c r="G34" i="3" s="1"/>
  <c r="G35" i="3" s="1"/>
  <c r="G36" i="3" s="1"/>
  <c r="G37" i="3" s="1"/>
  <c r="G38" i="3" s="1"/>
  <c r="H32" i="3"/>
  <c r="I32" i="3"/>
  <c r="I33" i="3" s="1"/>
  <c r="I34" i="3" s="1"/>
  <c r="I35" i="3" s="1"/>
  <c r="I36" i="3" s="1"/>
  <c r="I37" i="3" s="1"/>
  <c r="I38" i="3" s="1"/>
  <c r="I39" i="3" s="1"/>
  <c r="I40" i="3" s="1"/>
  <c r="I41" i="3" s="1"/>
  <c r="J32" i="3"/>
  <c r="K32" i="3"/>
  <c r="N32" i="3"/>
  <c r="O32" i="3"/>
  <c r="P32" i="3"/>
  <c r="C32" i="3"/>
  <c r="E22" i="3"/>
  <c r="F22" i="3"/>
  <c r="F23" i="3" s="1"/>
  <c r="F24" i="3" s="1"/>
  <c r="F25" i="3" s="1"/>
  <c r="F26" i="3" s="1"/>
  <c r="F27" i="3" s="1"/>
  <c r="F28" i="3" s="1"/>
  <c r="F29" i="3" s="1"/>
  <c r="F30" i="3" s="1"/>
  <c r="F31" i="3" s="1"/>
  <c r="G22" i="3"/>
  <c r="G23" i="3" s="1"/>
  <c r="G24" i="3" s="1"/>
  <c r="G25" i="3" s="1"/>
  <c r="G26" i="3" s="1"/>
  <c r="G27" i="3" s="1"/>
  <c r="G28" i="3" s="1"/>
  <c r="G29" i="3" s="1"/>
  <c r="G30" i="3" s="1"/>
  <c r="G31" i="3" s="1"/>
  <c r="H22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J22" i="3"/>
  <c r="K22" i="3"/>
  <c r="N22" i="3"/>
  <c r="O22" i="3"/>
  <c r="P22" i="3"/>
  <c r="F12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H12" i="3"/>
  <c r="I12" i="3"/>
  <c r="I13" i="3" s="1"/>
  <c r="I14" i="3" s="1"/>
  <c r="I15" i="3" s="1"/>
  <c r="I16" i="3" s="1"/>
  <c r="I17" i="3" s="1"/>
  <c r="I18" i="3" s="1"/>
  <c r="I19" i="3" s="1"/>
  <c r="I20" i="3" s="1"/>
  <c r="I21" i="3" s="1"/>
  <c r="N12" i="3"/>
  <c r="O12" i="3"/>
  <c r="P12" i="3"/>
  <c r="E12" i="3"/>
  <c r="C12" i="3"/>
  <c r="C13" i="3" s="1"/>
  <c r="C14" i="3" s="1"/>
  <c r="C15" i="3" s="1"/>
  <c r="C16" i="3" s="1"/>
  <c r="P36" i="3"/>
  <c r="P40" i="3"/>
  <c r="P16" i="3"/>
  <c r="P20" i="3"/>
  <c r="N13" i="3"/>
  <c r="N3" i="1"/>
  <c r="O3" i="1"/>
  <c r="O2" i="1"/>
  <c r="N2" i="1"/>
  <c r="J2" i="3"/>
  <c r="J12" i="3" s="1"/>
  <c r="K2" i="3"/>
  <c r="K12" i="3" s="1"/>
  <c r="I48" i="3" l="1"/>
  <c r="C34" i="3"/>
  <c r="G39" i="3"/>
  <c r="G48" i="3"/>
  <c r="F48" i="3"/>
  <c r="F39" i="3"/>
  <c r="L16" i="3"/>
  <c r="N16" i="3" s="1"/>
  <c r="C17" i="3"/>
  <c r="D69" i="3"/>
  <c r="L69" i="3" s="1"/>
  <c r="D72" i="3"/>
  <c r="L72" i="3" s="1"/>
  <c r="D54" i="3"/>
  <c r="D67" i="3"/>
  <c r="D73" i="3"/>
  <c r="L73" i="3" s="1"/>
  <c r="D50" i="3"/>
  <c r="D58" i="3"/>
  <c r="D65" i="3"/>
  <c r="D71" i="3"/>
  <c r="L71" i="3" s="1"/>
  <c r="D55" i="3"/>
  <c r="D68" i="3"/>
  <c r="D75" i="3"/>
  <c r="L75" i="3" s="1"/>
  <c r="D56" i="3"/>
  <c r="D76" i="3"/>
  <c r="L76" i="3" s="1"/>
  <c r="D62" i="3"/>
  <c r="D63" i="3"/>
  <c r="D51" i="3"/>
  <c r="D64" i="3"/>
  <c r="D70" i="3"/>
  <c r="L70" i="3" s="1"/>
  <c r="D53" i="3"/>
  <c r="D74" i="3"/>
  <c r="L74" i="3" s="1"/>
  <c r="D59" i="3"/>
  <c r="D60" i="3"/>
  <c r="D48" i="3"/>
  <c r="D52" i="3"/>
  <c r="D66" i="3"/>
  <c r="L23" i="3"/>
  <c r="L27" i="3"/>
  <c r="L24" i="3"/>
  <c r="L29" i="3"/>
  <c r="L28" i="3"/>
  <c r="N14" i="3"/>
  <c r="L26" i="3"/>
  <c r="I58" i="3" l="1"/>
  <c r="C35" i="3"/>
  <c r="L34" i="3"/>
  <c r="G58" i="3"/>
  <c r="G40" i="3"/>
  <c r="F58" i="3"/>
  <c r="F40" i="3"/>
  <c r="L17" i="3"/>
  <c r="N17" i="3" s="1"/>
  <c r="C18" i="3"/>
  <c r="I68" i="3" l="1"/>
  <c r="C36" i="3"/>
  <c r="L35" i="3"/>
  <c r="G68" i="3"/>
  <c r="G41" i="3"/>
  <c r="F68" i="3"/>
  <c r="F41" i="3"/>
  <c r="C19" i="3"/>
  <c r="L18" i="3"/>
  <c r="N18" i="3" s="1"/>
  <c r="C37" i="3" l="1"/>
  <c r="L36" i="3"/>
  <c r="C20" i="3"/>
  <c r="L19" i="3"/>
  <c r="N19" i="3" s="1"/>
  <c r="L37" i="3" l="1"/>
  <c r="C38" i="3"/>
  <c r="C21" i="3"/>
  <c r="L21" i="3" s="1"/>
  <c r="N21" i="3" s="1"/>
  <c r="L20" i="3"/>
  <c r="N20" i="3" s="1"/>
  <c r="C54" i="3" l="1"/>
  <c r="L54" i="3" s="1"/>
  <c r="N54" i="3" s="1"/>
  <c r="C57" i="3"/>
  <c r="L57" i="3" s="1"/>
  <c r="N57" i="3" s="1"/>
  <c r="C56" i="3"/>
  <c r="L56" i="3" s="1"/>
  <c r="N56" i="3" s="1"/>
  <c r="C53" i="3"/>
  <c r="L53" i="3" s="1"/>
  <c r="N53" i="3" s="1"/>
  <c r="C52" i="3"/>
  <c r="L52" i="3" s="1"/>
  <c r="N52" i="3" s="1"/>
  <c r="C49" i="3"/>
  <c r="L38" i="3"/>
  <c r="L48" i="3" s="1"/>
  <c r="C48" i="3"/>
  <c r="C55" i="3"/>
  <c r="L55" i="3" s="1"/>
  <c r="N55" i="3" s="1"/>
  <c r="C51" i="3"/>
  <c r="C39" i="3"/>
  <c r="C50" i="3"/>
  <c r="C62" i="3" l="1"/>
  <c r="L62" i="3" s="1"/>
  <c r="C60" i="3"/>
  <c r="L60" i="3" s="1"/>
  <c r="C67" i="3"/>
  <c r="L67" i="3" s="1"/>
  <c r="C65" i="3"/>
  <c r="L65" i="3" s="1"/>
  <c r="C66" i="3"/>
  <c r="L66" i="3" s="1"/>
  <c r="C64" i="3"/>
  <c r="L64" i="3" s="1"/>
  <c r="C58" i="3"/>
  <c r="L39" i="3"/>
  <c r="L58" i="3" s="1"/>
  <c r="C63" i="3"/>
  <c r="L63" i="3" s="1"/>
  <c r="C59" i="3"/>
  <c r="L59" i="3" s="1"/>
  <c r="C40" i="3"/>
  <c r="C61" i="3"/>
  <c r="L61" i="3" s="1"/>
  <c r="C68" i="3" l="1"/>
  <c r="C41" i="3"/>
  <c r="L41" i="3" s="1"/>
  <c r="L40" i="3"/>
  <c r="L68" i="3" s="1"/>
</calcChain>
</file>

<file path=xl/sharedStrings.xml><?xml version="1.0" encoding="utf-8"?>
<sst xmlns="http://schemas.openxmlformats.org/spreadsheetml/2006/main" count="985" uniqueCount="253">
  <si>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</si>
  <si>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</si>
  <si>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</si>
  <si>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</si>
  <si>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</si>
  <si>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</si>
  <si>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</si>
  <si>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</si>
  <si>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</si>
  <si>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</si>
  <si>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</si>
  <si>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</si>
  <si>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</si>
  <si>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</si>
  <si>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</si>
  <si>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</si>
  <si>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</si>
  <si>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</si>
  <si>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</si>
  <si>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</si>
  <si>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</si>
  <si>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</si>
  <si>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</si>
  <si>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</si>
  <si>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</si>
  <si>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가죽 옷</t>
  </si>
  <si>
    <t>철 갑옷</t>
  </si>
  <si>
    <t>태양불꽃망토</t>
  </si>
  <si>
    <t>직업</t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</si>
  <si>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</si>
  <si>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</si>
  <si>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</si>
  <si>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</si>
  <si>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</si>
  <si>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</si>
  <si>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</si>
  <si>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</si>
  <si>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</si>
  <si>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</si>
  <si>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</si>
  <si>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</si>
  <si>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</si>
  <si>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</si>
  <si>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</si>
  <si>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</si>
  <si>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</si>
  <si>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</si>
  <si>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</si>
  <si>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</si>
  <si>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</si>
  <si>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</si>
  <si>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</si>
  <si>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</si>
  <si>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</si>
  <si>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</si>
  <si>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</si>
  <si>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</si>
  <si>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</si>
  <si>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</si>
  <si>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</si>
  <si>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</si>
  <si>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</si>
  <si>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</si>
  <si>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</si>
  <si>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</si>
  <si>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</si>
  <si>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</si>
  <si>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</si>
  <si>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</si>
  <si>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</si>
  <si>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</si>
  <si>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</si>
  <si>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</si>
  <si>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</si>
  <si>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</si>
  <si>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</si>
  <si>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</si>
  <si>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</si>
  <si>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</si>
  <si>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</si>
  <si>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</si>
  <si>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</si>
  <si>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</si>
  <si>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</si>
  <si>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</si>
  <si>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</si>
  <si>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</si>
  <si>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</si>
  <si>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</si>
  <si>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</si>
  <si>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</si>
  <si>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</si>
  <si>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</si>
  <si>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</si>
  <si>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</si>
  <si>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</si>
  <si>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</si>
  <si>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</si>
  <si>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</si>
  <si>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</si>
  <si>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</si>
  <si>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</si>
  <si>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</si>
  <si>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</si>
  <si>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</si>
  <si>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</si>
  <si>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</si>
  <si>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</si>
  <si>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</si>
  <si>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</si>
  <si>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</si>
  <si>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</si>
  <si>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</si>
  <si>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</si>
  <si>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</si>
  <si>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</si>
  <si>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</si>
  <si>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</si>
  <si>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</si>
  <si>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</si>
  <si>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</si>
  <si>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</si>
  <si>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</si>
  <si>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</si>
  <si>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</si>
  <si>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</si>
  <si>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</si>
  <si>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</si>
  <si>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</si>
  <si>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</si>
  <si>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</si>
  <si>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</si>
  <si>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</si>
  <si>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</si>
  <si>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</si>
  <si>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</si>
  <si>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</si>
  <si>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</si>
  <si>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</si>
  <si>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</si>
  <si>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</si>
  <si>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</si>
  <si>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</si>
  <si>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</si>
  <si>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</si>
  <si>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</si>
  <si>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</si>
  <si>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</si>
  <si>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</si>
  <si>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</si>
  <si>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</si>
  <si>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</si>
  <si>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</si>
  <si>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</si>
  <si>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</si>
  <si>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</si>
  <si>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</si>
  <si>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</si>
  <si>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</si>
  <si>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</si>
  <si>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</si>
  <si>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</si>
  <si>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</si>
  <si>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</si>
  <si>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</si>
  <si>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</si>
  <si>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</si>
  <si>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</si>
  <si>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</si>
  <si>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</si>
  <si>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</si>
  <si>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</si>
  <si>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</si>
  <si>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</si>
  <si>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</si>
  <si>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</si>
  <si>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</si>
  <si>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</si>
  <si>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</si>
  <si>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</si>
  <si>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</si>
  <si>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</si>
  <si>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</si>
  <si>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</si>
  <si>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</si>
  <si>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</si>
  <si>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</si>
  <si>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</si>
  <si>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</si>
  <si>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</si>
  <si>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</si>
  <si>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</si>
  <si>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</si>
  <si>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</si>
  <si>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</si>
  <si>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</si>
  <si>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</si>
  <si>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</si>
  <si>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</si>
  <si>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</si>
  <si>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</si>
  <si>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</si>
  <si>
    <t>Version.10</t>
    <phoneticPr fontId="1" type="noConversion"/>
  </si>
  <si>
    <t>게임 저장, 불러오기 메뉴 추가</t>
    <phoneticPr fontId="1" type="noConversion"/>
  </si>
  <si>
    <t>게임모드에 추가 (현재 게임툴에는 있음)</t>
    <phoneticPr fontId="1" type="noConversion"/>
  </si>
  <si>
    <t>방어력</t>
    <phoneticPr fontId="1" type="noConversion"/>
  </si>
  <si>
    <t>방어력</t>
    <phoneticPr fontId="1" type="noConversion"/>
  </si>
  <si>
    <t>플레이어 기본 공격력이 잘못 설정되어있는 문제</t>
    <phoneticPr fontId="1" type="noConversion"/>
  </si>
  <si>
    <t>플레이어 직업의 최소, 최대 기본 공격력이 5씩 높게 설정되어있는 문제</t>
    <phoneticPr fontId="1" type="noConversion"/>
  </si>
  <si>
    <t>플레이어 정보 메뉴에서 최소, 최대 공격력 확인</t>
    <phoneticPr fontId="1" type="noConversion"/>
  </si>
  <si>
    <t>플레이어 직업 최소, 최대 공격력 사양
기사: 5, 10
궁수: 10, 15
마법사: 15, 20</t>
    <phoneticPr fontId="1" type="noConversion"/>
  </si>
  <si>
    <t>최대 마나</t>
    <phoneticPr fontId="1" type="noConversion"/>
  </si>
  <si>
    <t>공격 소모 마나</t>
    <phoneticPr fontId="1" type="noConversion"/>
  </si>
  <si>
    <t>몬스터</t>
    <phoneticPr fontId="1" type="noConversion"/>
  </si>
  <si>
    <t>플레이어</t>
    <phoneticPr fontId="1" type="noConversion"/>
  </si>
  <si>
    <t>체력 회복 아이템 기획</t>
    <phoneticPr fontId="1" type="noConversion"/>
  </si>
  <si>
    <t>마나 회복 아이템 기획</t>
    <phoneticPr fontId="1" type="noConversion"/>
  </si>
  <si>
    <t>마나 회복 아이템 개발</t>
    <phoneticPr fontId="1" type="noConversion"/>
  </si>
  <si>
    <t>체력 회복 아이템 개발</t>
    <phoneticPr fontId="1" type="noConversion"/>
  </si>
  <si>
    <t>Version.11</t>
    <phoneticPr fontId="1" type="noConversion"/>
  </si>
  <si>
    <t>물약</t>
    <phoneticPr fontId="1" type="noConversion"/>
  </si>
  <si>
    <t>회복 수치</t>
    <phoneticPr fontId="1" type="noConversion"/>
  </si>
  <si>
    <t>1단계 체력 물약</t>
    <phoneticPr fontId="1" type="noConversion"/>
  </si>
  <si>
    <t>1단계 마나 물약</t>
    <phoneticPr fontId="1" type="noConversion"/>
  </si>
  <si>
    <t>2단계 체력 물약</t>
    <phoneticPr fontId="1" type="noConversion"/>
  </si>
  <si>
    <t>3단계 체력 물약</t>
    <phoneticPr fontId="1" type="noConversion"/>
  </si>
  <si>
    <t>2단계 마나 물약</t>
    <phoneticPr fontId="1" type="noConversion"/>
  </si>
  <si>
    <t>3단계 마나 물약</t>
    <phoneticPr fontId="1" type="noConversion"/>
  </si>
  <si>
    <t>전투 시 출력되는 텍스트 가독성 좋게 수정</t>
    <phoneticPr fontId="1" type="noConversion"/>
  </si>
  <si>
    <t>N/A</t>
  </si>
  <si>
    <t>몬스터 마나 삭제</t>
    <phoneticPr fontId="1" type="noConversion"/>
  </si>
  <si>
    <t>몬스터 삭제 메뉴에서 상단 출력문이 아이템 삭제로 출력되는 문제</t>
    <phoneticPr fontId="1" type="noConversion"/>
  </si>
  <si>
    <t>============ 아이템 삭제 ===========
로 출력됨</t>
    <phoneticPr fontId="1" type="noConversion"/>
  </si>
  <si>
    <t>============ 몬스터 삭제 ===========
로 출력</t>
    <phoneticPr fontId="1" type="noConversion"/>
  </si>
  <si>
    <t>전체적인 밸런스 조정</t>
    <phoneticPr fontId="1" type="noConversion"/>
  </si>
  <si>
    <t>직업별로 아이템 무기명 변경 - 기획</t>
    <phoneticPr fontId="1" type="noConversion"/>
  </si>
  <si>
    <t>직업별로 아이템 무기명 변경 - 개발</t>
    <phoneticPr fontId="1" type="noConversion"/>
  </si>
  <si>
    <t>Version.12</t>
    <phoneticPr fontId="1" type="noConversion"/>
  </si>
  <si>
    <t>Damage</t>
    <phoneticPr fontId="1" type="noConversion"/>
  </si>
  <si>
    <t>Attack</t>
    <phoneticPr fontId="1" type="noConversion"/>
  </si>
  <si>
    <t>n번 공격 시 몬스터 사망</t>
    <phoneticPr fontId="1" type="noConversion"/>
  </si>
  <si>
    <t>레벨</t>
    <phoneticPr fontId="1" type="noConversion"/>
  </si>
  <si>
    <t>몬스터</t>
    <phoneticPr fontId="1" type="noConversion"/>
  </si>
  <si>
    <t>고양이</t>
    <phoneticPr fontId="1" type="noConversion"/>
  </si>
  <si>
    <t>곰</t>
    <phoneticPr fontId="1" type="noConversion"/>
  </si>
  <si>
    <t>드래곤</t>
    <phoneticPr fontId="1" type="noConversion"/>
  </si>
  <si>
    <t>n번 공격 시 플레이어 사망</t>
    <phoneticPr fontId="1" type="noConversion"/>
  </si>
  <si>
    <t>작성 중</t>
    <phoneticPr fontId="1" type="noConversion"/>
  </si>
  <si>
    <t>전체 개발 완료 후 밸런스 조정</t>
    <phoneticPr fontId="1" type="noConversion"/>
  </si>
  <si>
    <t>인벤토리에서 아이템 삭제 메뉴 추가, 구현</t>
    <phoneticPr fontId="1" type="noConversion"/>
  </si>
  <si>
    <t>게임툴 코드 정리</t>
    <phoneticPr fontId="1" type="noConversion"/>
  </si>
  <si>
    <t>EditorItem.cpp</t>
    <phoneticPr fontId="1" type="noConversion"/>
  </si>
  <si>
    <t>기획_아이템 시트에 아이템 구매가, 판매가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</si>
</sst>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0" borderId="5" xfId="0" quotePrefix="1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0" fillId="0" borderId="1" xfId="0" applyBorder="1" applyAlignment="1"/>
    <xf numFmtId="0" fontId="0" fillId="5" borderId="1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3" borderId="1" xfId="0" applyFill="1" applyBorder="1" applyAlignment="1"/>
    <xf numFmtId="0" fontId="2" fillId="3" borderId="30" xfId="0" applyFont="1" applyFill="1" applyBorder="1" applyAlignment="1">
      <alignment horizontal="center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20</xdr:row>
      <xdr:rowOff>1</xdr:rowOff>
    </xdr:from>
    <xdr:to>
      <xdr:col>8</xdr:col>
      <xdr:colOff>638175</xdr:colOff>
      <xdr:row>21</xdr:row>
      <xdr:rowOff>173525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CAFC42-F8EA-CC5D-BFDC-324BDD2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562351"/>
          <a:ext cx="8220075" cy="177372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7</xdr:row>
      <xdr:rowOff>95251</xdr:rowOff>
    </xdr:from>
    <xdr:to>
      <xdr:col>8</xdr:col>
      <xdr:colOff>561975</xdr:colOff>
      <xdr:row>16</xdr:row>
      <xdr:rowOff>56867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DBF590-2692-33E5-47F6-50100169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562101"/>
          <a:ext cx="8143875" cy="184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P77"/>
  <sheetViews>
    <sheetView tabSelected="1" workbookViewId="0">
      <selection activeCell="H16" sqref="H16"/>
    </sheetView>
  </sheetViews>
  <sheetFormatPr defaultRowHeight="16.5"/>
  <cols>
    <col min="2" max="2" width="25.625" customWidth="1"/>
    <col min="3" max="14" width="14.875" customWidth="1"/>
    <col min="15" max="37" width="25.625" customWidth="1"/>
  </cols>
  <sheetData>
    <row r="1" spans="1:16" s="74" customFormat="1">
      <c r="A1" s="70" t="s">
        <v>241</v>
      </c>
      <c r="B1" s="75" t="s">
        <v>28</v>
      </c>
      <c r="C1" s="72" t="s">
        <v>10</v>
      </c>
      <c r="D1" s="72" t="s">
        <v>11</v>
      </c>
      <c r="E1" s="72" t="s">
        <v>200</v>
      </c>
      <c r="F1" s="72" t="s">
        <v>205</v>
      </c>
      <c r="G1" s="72" t="s">
        <v>12</v>
      </c>
      <c r="H1" s="72" t="s">
        <v>212</v>
      </c>
      <c r="I1" s="72" t="s">
        <v>211</v>
      </c>
      <c r="J1" s="73" t="s">
        <v>13</v>
      </c>
      <c r="K1" s="73" t="s">
        <v>14</v>
      </c>
      <c r="L1" s="72" t="s">
        <v>239</v>
      </c>
      <c r="M1" s="96" t="s">
        <v>242</v>
      </c>
      <c r="N1" s="76" t="s">
        <v>238</v>
      </c>
      <c r="O1" s="70" t="s">
        <v>240</v>
      </c>
      <c r="P1" s="70" t="s">
        <v>246</v>
      </c>
    </row>
    <row r="2" spans="1:16">
      <c r="A2" s="4">
        <v>1</v>
      </c>
      <c r="B2" s="58" t="s">
        <v>29</v>
      </c>
      <c r="C2" s="13">
        <v>5</v>
      </c>
      <c r="D2" s="13">
        <v>10</v>
      </c>
      <c r="E2" s="13">
        <v>5</v>
      </c>
      <c r="F2" s="13">
        <v>15</v>
      </c>
      <c r="G2" s="13">
        <v>500</v>
      </c>
      <c r="H2" s="13">
        <v>5</v>
      </c>
      <c r="I2" s="13">
        <v>100</v>
      </c>
      <c r="J2" s="60">
        <f>SUM(C2,G2:G2)/2</f>
        <v>252.5</v>
      </c>
      <c r="K2" s="60">
        <f>SUM(D2:G2)/2</f>
        <v>265</v>
      </c>
      <c r="L2" s="12">
        <f>SUM(C2, D2)/2</f>
        <v>7.5</v>
      </c>
      <c r="M2" s="56" t="s">
        <v>243</v>
      </c>
      <c r="N2" s="56">
        <v>6.5</v>
      </c>
      <c r="O2" s="3">
        <v>10</v>
      </c>
      <c r="P2" s="3">
        <v>15</v>
      </c>
    </row>
    <row r="3" spans="1:16">
      <c r="A3" s="4">
        <v>1</v>
      </c>
      <c r="B3" s="58" t="s">
        <v>30</v>
      </c>
      <c r="C3" s="13">
        <v>10</v>
      </c>
      <c r="D3" s="13">
        <v>15</v>
      </c>
      <c r="E3" s="13">
        <v>5</v>
      </c>
      <c r="F3" s="13">
        <v>10</v>
      </c>
      <c r="G3" s="13">
        <v>400</v>
      </c>
      <c r="H3" s="13">
        <v>10</v>
      </c>
      <c r="I3" s="13">
        <v>125</v>
      </c>
      <c r="J3" s="60"/>
      <c r="K3" s="60"/>
      <c r="L3" s="12">
        <f t="shared" ref="L3:L4" si="0">SUM(C3, D3)/2</f>
        <v>12.5</v>
      </c>
      <c r="M3" s="56" t="s">
        <v>243</v>
      </c>
      <c r="N3" s="56">
        <v>10.5</v>
      </c>
      <c r="O3" s="3">
        <v>7</v>
      </c>
      <c r="P3" s="3">
        <v>10</v>
      </c>
    </row>
    <row r="4" spans="1:16">
      <c r="A4" s="4">
        <v>1</v>
      </c>
      <c r="B4" s="58" t="s">
        <v>31</v>
      </c>
      <c r="C4" s="13">
        <v>15</v>
      </c>
      <c r="D4" s="13">
        <v>20</v>
      </c>
      <c r="E4" s="13">
        <v>5</v>
      </c>
      <c r="F4" s="13">
        <v>5</v>
      </c>
      <c r="G4" s="13">
        <v>300</v>
      </c>
      <c r="H4" s="13">
        <v>15</v>
      </c>
      <c r="I4" s="13">
        <v>150</v>
      </c>
      <c r="J4" s="60"/>
      <c r="K4" s="60"/>
      <c r="L4" s="12">
        <f t="shared" si="0"/>
        <v>17.5</v>
      </c>
      <c r="M4" s="56" t="s">
        <v>243</v>
      </c>
      <c r="N4" s="56">
        <v>14.5</v>
      </c>
      <c r="O4" s="3">
        <v>5</v>
      </c>
      <c r="P4" s="3">
        <v>7</v>
      </c>
    </row>
    <row r="8" spans="1:16">
      <c r="A8" s="81" t="s">
        <v>191</v>
      </c>
      <c r="B8" s="81"/>
      <c r="C8" s="81"/>
      <c r="D8" s="81"/>
    </row>
    <row r="9" spans="1:16" ht="123" customHeight="1">
      <c r="A9" s="82" t="s">
        <v>192</v>
      </c>
      <c r="B9" s="82"/>
      <c r="C9" s="82"/>
      <c r="D9" s="82"/>
    </row>
    <row r="11" spans="1:16">
      <c r="A11" s="70" t="s">
        <v>241</v>
      </c>
      <c r="B11" s="91" t="s">
        <v>28</v>
      </c>
      <c r="C11" s="94" t="s">
        <v>10</v>
      </c>
      <c r="D11" s="94" t="s">
        <v>11</v>
      </c>
      <c r="E11" s="94" t="s">
        <v>200</v>
      </c>
      <c r="F11" s="94" t="s">
        <v>205</v>
      </c>
      <c r="G11" s="94" t="s">
        <v>12</v>
      </c>
      <c r="H11" s="94" t="s">
        <v>212</v>
      </c>
      <c r="I11" s="94" t="s">
        <v>211</v>
      </c>
      <c r="J11" s="95" t="s">
        <v>13</v>
      </c>
      <c r="K11" s="95" t="s">
        <v>14</v>
      </c>
      <c r="L11" s="95" t="s">
        <v>239</v>
      </c>
      <c r="M11" s="96" t="s">
        <v>242</v>
      </c>
      <c r="N11" s="96" t="s">
        <v>238</v>
      </c>
      <c r="O11" s="104" t="s">
        <v>240</v>
      </c>
      <c r="P11" s="104" t="s">
        <v>246</v>
      </c>
    </row>
    <row r="12" spans="1:16">
      <c r="A12" s="99">
        <v>1</v>
      </c>
      <c r="B12" s="102" t="s">
        <v>29</v>
      </c>
      <c r="C12" s="101">
        <f>C2</f>
        <v>5</v>
      </c>
      <c r="D12" s="101">
        <f t="shared" ref="D12:P12" si="1">D2</f>
        <v>10</v>
      </c>
      <c r="E12" s="101">
        <f t="shared" si="1"/>
        <v>5</v>
      </c>
      <c r="F12" s="101">
        <f t="shared" si="1"/>
        <v>15</v>
      </c>
      <c r="G12" s="101">
        <f t="shared" si="1"/>
        <v>500</v>
      </c>
      <c r="H12" s="101">
        <f t="shared" si="1"/>
        <v>5</v>
      </c>
      <c r="I12" s="101">
        <f t="shared" si="1"/>
        <v>100</v>
      </c>
      <c r="J12" s="59">
        <f t="shared" si="1"/>
        <v>252.5</v>
      </c>
      <c r="K12" s="59">
        <f t="shared" si="1"/>
        <v>265</v>
      </c>
      <c r="L12" s="59">
        <f t="shared" si="1"/>
        <v>7.5</v>
      </c>
      <c r="M12" s="99" t="s">
        <v>243</v>
      </c>
      <c r="N12" s="101">
        <f t="shared" si="1"/>
        <v>6.5</v>
      </c>
      <c r="O12" s="59">
        <f t="shared" si="1"/>
        <v>10</v>
      </c>
      <c r="P12" s="59">
        <f t="shared" si="1"/>
        <v>15</v>
      </c>
    </row>
    <row r="13" spans="1:16">
      <c r="A13" s="4">
        <v>2</v>
      </c>
      <c r="B13" s="92" t="s">
        <v>29</v>
      </c>
      <c r="C13" s="3">
        <f>C12+5</f>
        <v>10</v>
      </c>
      <c r="D13" s="3">
        <f>D12+10</f>
        <v>20</v>
      </c>
      <c r="E13" s="3">
        <v>5</v>
      </c>
      <c r="F13" s="3">
        <f>F12+15</f>
        <v>30</v>
      </c>
      <c r="G13" s="3">
        <f>G12+100</f>
        <v>600</v>
      </c>
      <c r="H13" s="3">
        <v>5</v>
      </c>
      <c r="I13" s="3">
        <f>I12+10</f>
        <v>110</v>
      </c>
      <c r="J13" s="59"/>
      <c r="K13" s="59"/>
      <c r="L13" s="103">
        <v>14</v>
      </c>
      <c r="M13" s="4" t="s">
        <v>243</v>
      </c>
      <c r="N13" s="3">
        <f>L13/1.2</f>
        <v>11.666666666666668</v>
      </c>
      <c r="O13" s="59">
        <v>7</v>
      </c>
      <c r="P13" s="59">
        <v>11</v>
      </c>
    </row>
    <row r="14" spans="1:16">
      <c r="A14" s="4">
        <v>3</v>
      </c>
      <c r="B14" s="92" t="s">
        <v>29</v>
      </c>
      <c r="C14" s="3">
        <f t="shared" ref="C14:C21" si="2">C13+5</f>
        <v>15</v>
      </c>
      <c r="D14" s="3">
        <f t="shared" ref="D14:D21" si="3">D13+10</f>
        <v>30</v>
      </c>
      <c r="E14" s="3">
        <v>5</v>
      </c>
      <c r="F14" s="3">
        <f t="shared" ref="F14:F21" si="4">F13+15</f>
        <v>45</v>
      </c>
      <c r="G14" s="3">
        <f t="shared" ref="G14:G21" si="5">G13+100</f>
        <v>700</v>
      </c>
      <c r="H14" s="3">
        <v>5</v>
      </c>
      <c r="I14" s="3">
        <f t="shared" ref="I14:I21" si="6">I13+10</f>
        <v>120</v>
      </c>
      <c r="J14" s="59"/>
      <c r="K14" s="59"/>
      <c r="L14" s="103">
        <v>20</v>
      </c>
      <c r="M14" s="4" t="s">
        <v>243</v>
      </c>
      <c r="N14" s="3">
        <f t="shared" ref="N14:N21" si="7">L14/1.2</f>
        <v>16.666666666666668</v>
      </c>
      <c r="O14" s="59">
        <v>5</v>
      </c>
      <c r="P14" s="59">
        <v>8</v>
      </c>
    </row>
    <row r="15" spans="1:16">
      <c r="A15" s="4">
        <v>4</v>
      </c>
      <c r="B15" s="92" t="s">
        <v>29</v>
      </c>
      <c r="C15" s="3">
        <f t="shared" si="2"/>
        <v>20</v>
      </c>
      <c r="D15" s="3">
        <f t="shared" si="3"/>
        <v>40</v>
      </c>
      <c r="E15" s="3">
        <v>5</v>
      </c>
      <c r="F15" s="3">
        <f t="shared" si="4"/>
        <v>60</v>
      </c>
      <c r="G15" s="3">
        <f t="shared" si="5"/>
        <v>800</v>
      </c>
      <c r="H15" s="3">
        <v>5</v>
      </c>
      <c r="I15" s="3">
        <f t="shared" si="6"/>
        <v>130</v>
      </c>
      <c r="J15" s="59"/>
      <c r="K15" s="59"/>
      <c r="L15" s="103">
        <v>33</v>
      </c>
      <c r="M15" s="4" t="s">
        <v>243</v>
      </c>
      <c r="N15" s="3">
        <f t="shared" si="7"/>
        <v>27.5</v>
      </c>
      <c r="O15" s="59">
        <v>3</v>
      </c>
      <c r="P15" s="59">
        <v>5</v>
      </c>
    </row>
    <row r="16" spans="1:16">
      <c r="A16" s="4">
        <v>5</v>
      </c>
      <c r="B16" s="92" t="s">
        <v>29</v>
      </c>
      <c r="C16" s="3">
        <f t="shared" si="2"/>
        <v>25</v>
      </c>
      <c r="D16" s="3">
        <f t="shared" si="3"/>
        <v>50</v>
      </c>
      <c r="E16" s="3">
        <v>5</v>
      </c>
      <c r="F16" s="3">
        <f t="shared" si="4"/>
        <v>75</v>
      </c>
      <c r="G16" s="3">
        <f t="shared" si="5"/>
        <v>900</v>
      </c>
      <c r="H16" s="3">
        <v>5</v>
      </c>
      <c r="I16" s="3">
        <f t="shared" si="6"/>
        <v>140</v>
      </c>
      <c r="J16" s="59"/>
      <c r="K16" s="59"/>
      <c r="L16" s="103">
        <f t="shared" ref="L16:L41" si="8">SUM(C16+D16)/2</f>
        <v>37.5</v>
      </c>
      <c r="M16" s="4" t="s">
        <v>244</v>
      </c>
      <c r="N16" s="3">
        <f t="shared" si="7"/>
        <v>31.25</v>
      </c>
      <c r="O16" s="59">
        <v>10</v>
      </c>
      <c r="P16" s="59">
        <f t="shared" ref="P16:P20" si="9">O16*1.5</f>
        <v>15</v>
      </c>
    </row>
    <row r="17" spans="1:16">
      <c r="A17" s="4">
        <v>6</v>
      </c>
      <c r="B17" s="92" t="s">
        <v>29</v>
      </c>
      <c r="C17" s="3">
        <f t="shared" si="2"/>
        <v>30</v>
      </c>
      <c r="D17" s="3">
        <f t="shared" si="3"/>
        <v>60</v>
      </c>
      <c r="E17" s="3">
        <v>5</v>
      </c>
      <c r="F17" s="3">
        <f t="shared" si="4"/>
        <v>90</v>
      </c>
      <c r="G17" s="3">
        <f t="shared" si="5"/>
        <v>1000</v>
      </c>
      <c r="H17" s="3">
        <v>5</v>
      </c>
      <c r="I17" s="3">
        <f t="shared" si="6"/>
        <v>150</v>
      </c>
      <c r="J17" s="59"/>
      <c r="K17" s="59"/>
      <c r="L17" s="103">
        <f t="shared" si="8"/>
        <v>45</v>
      </c>
      <c r="M17" s="4" t="s">
        <v>244</v>
      </c>
      <c r="N17" s="3">
        <f t="shared" si="7"/>
        <v>37.5</v>
      </c>
      <c r="O17" s="59">
        <v>7</v>
      </c>
      <c r="P17" s="59">
        <v>11</v>
      </c>
    </row>
    <row r="18" spans="1:16">
      <c r="A18" s="4">
        <v>7</v>
      </c>
      <c r="B18" s="92" t="s">
        <v>29</v>
      </c>
      <c r="C18" s="3">
        <f t="shared" si="2"/>
        <v>35</v>
      </c>
      <c r="D18" s="3">
        <f t="shared" si="3"/>
        <v>70</v>
      </c>
      <c r="E18" s="3">
        <v>5</v>
      </c>
      <c r="F18" s="3">
        <f t="shared" si="4"/>
        <v>105</v>
      </c>
      <c r="G18" s="3">
        <f t="shared" si="5"/>
        <v>1100</v>
      </c>
      <c r="H18" s="3">
        <v>5</v>
      </c>
      <c r="I18" s="3">
        <f t="shared" si="6"/>
        <v>160</v>
      </c>
      <c r="J18" s="59"/>
      <c r="K18" s="59"/>
      <c r="L18" s="103">
        <f t="shared" si="8"/>
        <v>52.5</v>
      </c>
      <c r="M18" s="4" t="s">
        <v>244</v>
      </c>
      <c r="N18" s="3">
        <f t="shared" si="7"/>
        <v>43.75</v>
      </c>
      <c r="O18" s="59">
        <v>5</v>
      </c>
      <c r="P18" s="59">
        <v>8</v>
      </c>
    </row>
    <row r="19" spans="1:16">
      <c r="A19" s="4">
        <v>8</v>
      </c>
      <c r="B19" s="92" t="s">
        <v>29</v>
      </c>
      <c r="C19" s="3">
        <f t="shared" si="2"/>
        <v>40</v>
      </c>
      <c r="D19" s="3">
        <f t="shared" si="3"/>
        <v>80</v>
      </c>
      <c r="E19" s="3">
        <v>5</v>
      </c>
      <c r="F19" s="3">
        <f t="shared" si="4"/>
        <v>120</v>
      </c>
      <c r="G19" s="3">
        <f t="shared" si="5"/>
        <v>1200</v>
      </c>
      <c r="H19" s="3">
        <v>5</v>
      </c>
      <c r="I19" s="3">
        <f t="shared" si="6"/>
        <v>170</v>
      </c>
      <c r="J19" s="59"/>
      <c r="K19" s="59"/>
      <c r="L19" s="103">
        <f t="shared" si="8"/>
        <v>60</v>
      </c>
      <c r="M19" s="4" t="s">
        <v>244</v>
      </c>
      <c r="N19" s="3">
        <f t="shared" si="7"/>
        <v>50</v>
      </c>
      <c r="O19" s="59">
        <v>3</v>
      </c>
      <c r="P19" s="59">
        <v>5</v>
      </c>
    </row>
    <row r="20" spans="1:16">
      <c r="A20" s="4">
        <v>9</v>
      </c>
      <c r="B20" s="92" t="s">
        <v>29</v>
      </c>
      <c r="C20" s="3">
        <f t="shared" si="2"/>
        <v>45</v>
      </c>
      <c r="D20" s="3">
        <f t="shared" si="3"/>
        <v>90</v>
      </c>
      <c r="E20" s="3">
        <v>5</v>
      </c>
      <c r="F20" s="3">
        <f t="shared" si="4"/>
        <v>135</v>
      </c>
      <c r="G20" s="3">
        <f t="shared" si="5"/>
        <v>1300</v>
      </c>
      <c r="H20" s="3">
        <v>5</v>
      </c>
      <c r="I20" s="3">
        <f t="shared" si="6"/>
        <v>180</v>
      </c>
      <c r="J20" s="59"/>
      <c r="K20" s="59"/>
      <c r="L20" s="103">
        <f t="shared" si="8"/>
        <v>67.5</v>
      </c>
      <c r="M20" s="4" t="s">
        <v>245</v>
      </c>
      <c r="N20" s="3">
        <f t="shared" si="7"/>
        <v>56.25</v>
      </c>
      <c r="O20" s="59">
        <v>10</v>
      </c>
      <c r="P20" s="59">
        <f t="shared" si="9"/>
        <v>15</v>
      </c>
    </row>
    <row r="21" spans="1:16">
      <c r="A21" s="4">
        <v>10</v>
      </c>
      <c r="B21" s="92" t="s">
        <v>29</v>
      </c>
      <c r="C21" s="3">
        <f t="shared" si="2"/>
        <v>50</v>
      </c>
      <c r="D21" s="3">
        <f t="shared" si="3"/>
        <v>100</v>
      </c>
      <c r="E21" s="3">
        <v>5</v>
      </c>
      <c r="F21" s="3">
        <f t="shared" si="4"/>
        <v>150</v>
      </c>
      <c r="G21" s="3">
        <f t="shared" si="5"/>
        <v>1400</v>
      </c>
      <c r="H21" s="3">
        <v>5</v>
      </c>
      <c r="I21" s="3">
        <f t="shared" si="6"/>
        <v>190</v>
      </c>
      <c r="J21" s="59"/>
      <c r="K21" s="59"/>
      <c r="L21" s="103">
        <f t="shared" si="8"/>
        <v>75</v>
      </c>
      <c r="M21" s="4" t="s">
        <v>245</v>
      </c>
      <c r="N21" s="3">
        <f t="shared" si="7"/>
        <v>62.5</v>
      </c>
      <c r="O21" s="59">
        <v>5</v>
      </c>
      <c r="P21" s="59">
        <v>8</v>
      </c>
    </row>
    <row r="22" spans="1:16">
      <c r="A22" s="99">
        <v>1</v>
      </c>
      <c r="B22" s="100" t="s">
        <v>30</v>
      </c>
      <c r="C22" s="101">
        <f>C3</f>
        <v>10</v>
      </c>
      <c r="D22" s="101">
        <f t="shared" ref="D22:P22" si="10">D3</f>
        <v>15</v>
      </c>
      <c r="E22" s="101">
        <f t="shared" si="10"/>
        <v>5</v>
      </c>
      <c r="F22" s="101">
        <f t="shared" si="10"/>
        <v>10</v>
      </c>
      <c r="G22" s="101">
        <f t="shared" si="10"/>
        <v>400</v>
      </c>
      <c r="H22" s="101">
        <f t="shared" si="10"/>
        <v>10</v>
      </c>
      <c r="I22" s="101">
        <f t="shared" si="10"/>
        <v>125</v>
      </c>
      <c r="J22" s="59">
        <f t="shared" si="10"/>
        <v>0</v>
      </c>
      <c r="K22" s="59">
        <f t="shared" si="10"/>
        <v>0</v>
      </c>
      <c r="L22" s="59">
        <f t="shared" si="10"/>
        <v>12.5</v>
      </c>
      <c r="M22" s="99" t="s">
        <v>243</v>
      </c>
      <c r="N22" s="101">
        <f t="shared" si="10"/>
        <v>10.5</v>
      </c>
      <c r="O22" s="59">
        <f t="shared" si="10"/>
        <v>7</v>
      </c>
      <c r="P22" s="59">
        <f t="shared" si="10"/>
        <v>10</v>
      </c>
    </row>
    <row r="23" spans="1:16">
      <c r="A23" s="4">
        <v>2</v>
      </c>
      <c r="B23" s="93" t="s">
        <v>30</v>
      </c>
      <c r="C23" s="3">
        <f>C3*A23</f>
        <v>20</v>
      </c>
      <c r="D23" s="3">
        <f>D3*A23</f>
        <v>30</v>
      </c>
      <c r="E23" s="3">
        <v>5</v>
      </c>
      <c r="F23" s="3">
        <f>F22+10</f>
        <v>20</v>
      </c>
      <c r="G23" s="3">
        <f>G22+80</f>
        <v>480</v>
      </c>
      <c r="H23" s="3">
        <v>10</v>
      </c>
      <c r="I23" s="3">
        <f>I22+20</f>
        <v>145</v>
      </c>
      <c r="J23" s="59"/>
      <c r="K23" s="59"/>
      <c r="L23" s="103">
        <f t="shared" si="8"/>
        <v>25</v>
      </c>
      <c r="M23" s="4" t="s">
        <v>243</v>
      </c>
      <c r="N23" s="3"/>
      <c r="O23" s="59">
        <v>6</v>
      </c>
      <c r="P23" s="59">
        <v>8</v>
      </c>
    </row>
    <row r="24" spans="1:16">
      <c r="A24" s="4">
        <v>3</v>
      </c>
      <c r="B24" s="93" t="s">
        <v>30</v>
      </c>
      <c r="C24" s="3">
        <f>C3*A24</f>
        <v>30</v>
      </c>
      <c r="D24" s="3">
        <f>D3*A24</f>
        <v>45</v>
      </c>
      <c r="E24" s="3">
        <v>5</v>
      </c>
      <c r="F24" s="3">
        <f t="shared" ref="F24:F31" si="11">F23+10</f>
        <v>30</v>
      </c>
      <c r="G24" s="3">
        <f t="shared" ref="G24:G31" si="12">G23+80</f>
        <v>560</v>
      </c>
      <c r="H24" s="3">
        <v>10</v>
      </c>
      <c r="I24" s="3">
        <f t="shared" ref="I24:I31" si="13">I23+20</f>
        <v>165</v>
      </c>
      <c r="J24" s="59"/>
      <c r="K24" s="59"/>
      <c r="L24" s="103">
        <f t="shared" si="8"/>
        <v>37.5</v>
      </c>
      <c r="M24" s="4" t="s">
        <v>243</v>
      </c>
      <c r="N24" s="3"/>
      <c r="O24" s="59">
        <v>4</v>
      </c>
      <c r="P24" s="59">
        <v>6</v>
      </c>
    </row>
    <row r="25" spans="1:16">
      <c r="A25" s="4">
        <v>4</v>
      </c>
      <c r="B25" s="93" t="s">
        <v>30</v>
      </c>
      <c r="C25" s="3">
        <f>C3*A25</f>
        <v>40</v>
      </c>
      <c r="D25" s="3">
        <f>D3*A25</f>
        <v>60</v>
      </c>
      <c r="E25" s="3">
        <v>5</v>
      </c>
      <c r="F25" s="3">
        <f t="shared" si="11"/>
        <v>40</v>
      </c>
      <c r="G25" s="3">
        <f t="shared" si="12"/>
        <v>640</v>
      </c>
      <c r="H25" s="3">
        <v>10</v>
      </c>
      <c r="I25" s="3">
        <f t="shared" si="13"/>
        <v>185</v>
      </c>
      <c r="J25" s="59"/>
      <c r="K25" s="59"/>
      <c r="L25" s="103">
        <f t="shared" si="8"/>
        <v>50</v>
      </c>
      <c r="M25" s="4" t="s">
        <v>243</v>
      </c>
      <c r="N25" s="3"/>
      <c r="O25" s="59">
        <v>2</v>
      </c>
      <c r="P25" s="59">
        <v>3</v>
      </c>
    </row>
    <row r="26" spans="1:16">
      <c r="A26" s="4">
        <v>5</v>
      </c>
      <c r="B26" s="93" t="s">
        <v>30</v>
      </c>
      <c r="C26" s="3">
        <f>C3*A26</f>
        <v>50</v>
      </c>
      <c r="D26" s="3">
        <f>D3*A26</f>
        <v>75</v>
      </c>
      <c r="E26" s="3">
        <v>5</v>
      </c>
      <c r="F26" s="3">
        <f t="shared" si="11"/>
        <v>50</v>
      </c>
      <c r="G26" s="3">
        <f t="shared" si="12"/>
        <v>720</v>
      </c>
      <c r="H26" s="3">
        <v>10</v>
      </c>
      <c r="I26" s="3">
        <f t="shared" si="13"/>
        <v>205</v>
      </c>
      <c r="J26" s="59"/>
      <c r="K26" s="59"/>
      <c r="L26" s="103">
        <f t="shared" si="8"/>
        <v>62.5</v>
      </c>
      <c r="M26" s="4" t="s">
        <v>244</v>
      </c>
      <c r="N26" s="3"/>
      <c r="O26" s="59">
        <v>7</v>
      </c>
      <c r="P26" s="59">
        <v>10</v>
      </c>
    </row>
    <row r="27" spans="1:16">
      <c r="A27" s="4">
        <v>6</v>
      </c>
      <c r="B27" s="93" t="s">
        <v>30</v>
      </c>
      <c r="C27" s="3">
        <f>C3*A27</f>
        <v>60</v>
      </c>
      <c r="D27" s="3">
        <f>D3*A27</f>
        <v>90</v>
      </c>
      <c r="E27" s="3">
        <v>5</v>
      </c>
      <c r="F27" s="3">
        <f t="shared" si="11"/>
        <v>60</v>
      </c>
      <c r="G27" s="3">
        <f t="shared" si="12"/>
        <v>800</v>
      </c>
      <c r="H27" s="3">
        <v>10</v>
      </c>
      <c r="I27" s="3">
        <f t="shared" si="13"/>
        <v>225</v>
      </c>
      <c r="J27" s="59"/>
      <c r="K27" s="59"/>
      <c r="L27" s="103">
        <f t="shared" si="8"/>
        <v>75</v>
      </c>
      <c r="M27" s="4" t="s">
        <v>244</v>
      </c>
      <c r="N27" s="3"/>
      <c r="O27" s="59">
        <v>6</v>
      </c>
      <c r="P27" s="59">
        <v>8</v>
      </c>
    </row>
    <row r="28" spans="1:16">
      <c r="A28" s="4">
        <v>7</v>
      </c>
      <c r="B28" s="93" t="s">
        <v>30</v>
      </c>
      <c r="C28" s="3">
        <f>C3*A28</f>
        <v>70</v>
      </c>
      <c r="D28" s="3">
        <f>D3*A28</f>
        <v>105</v>
      </c>
      <c r="E28" s="3">
        <v>5</v>
      </c>
      <c r="F28" s="3">
        <f t="shared" si="11"/>
        <v>70</v>
      </c>
      <c r="G28" s="3">
        <f t="shared" si="12"/>
        <v>880</v>
      </c>
      <c r="H28" s="3">
        <v>10</v>
      </c>
      <c r="I28" s="3">
        <f t="shared" si="13"/>
        <v>245</v>
      </c>
      <c r="J28" s="59"/>
      <c r="K28" s="59"/>
      <c r="L28" s="103">
        <f t="shared" si="8"/>
        <v>87.5</v>
      </c>
      <c r="M28" s="4" t="s">
        <v>244</v>
      </c>
      <c r="N28" s="3"/>
      <c r="O28" s="59">
        <v>4</v>
      </c>
      <c r="P28" s="59">
        <v>6</v>
      </c>
    </row>
    <row r="29" spans="1:16">
      <c r="A29" s="4">
        <v>8</v>
      </c>
      <c r="B29" s="93" t="s">
        <v>30</v>
      </c>
      <c r="C29" s="3">
        <f>C3*A29</f>
        <v>80</v>
      </c>
      <c r="D29" s="3">
        <f>D3*A29</f>
        <v>120</v>
      </c>
      <c r="E29" s="3">
        <v>5</v>
      </c>
      <c r="F29" s="3">
        <f t="shared" si="11"/>
        <v>80</v>
      </c>
      <c r="G29" s="3">
        <f t="shared" si="12"/>
        <v>960</v>
      </c>
      <c r="H29" s="3">
        <v>10</v>
      </c>
      <c r="I29" s="3">
        <f t="shared" si="13"/>
        <v>265</v>
      </c>
      <c r="J29" s="59"/>
      <c r="K29" s="59"/>
      <c r="L29" s="103">
        <f t="shared" si="8"/>
        <v>100</v>
      </c>
      <c r="M29" s="4" t="s">
        <v>244</v>
      </c>
      <c r="N29" s="3"/>
      <c r="O29" s="59">
        <v>2</v>
      </c>
      <c r="P29" s="59">
        <v>3</v>
      </c>
    </row>
    <row r="30" spans="1:16">
      <c r="A30" s="4">
        <v>9</v>
      </c>
      <c r="B30" s="93" t="s">
        <v>30</v>
      </c>
      <c r="C30" s="3">
        <f>C3*A30</f>
        <v>90</v>
      </c>
      <c r="D30" s="3">
        <f>D3*A30</f>
        <v>135</v>
      </c>
      <c r="E30" s="3">
        <v>5</v>
      </c>
      <c r="F30" s="3">
        <f t="shared" si="11"/>
        <v>90</v>
      </c>
      <c r="G30" s="3">
        <f t="shared" si="12"/>
        <v>1040</v>
      </c>
      <c r="H30" s="3">
        <v>10</v>
      </c>
      <c r="I30" s="3">
        <f t="shared" si="13"/>
        <v>285</v>
      </c>
      <c r="J30" s="59"/>
      <c r="K30" s="59"/>
      <c r="L30" s="103">
        <f t="shared" si="8"/>
        <v>112.5</v>
      </c>
      <c r="M30" s="4" t="s">
        <v>245</v>
      </c>
      <c r="N30" s="3"/>
      <c r="O30" s="59">
        <v>7</v>
      </c>
      <c r="P30" s="59">
        <v>10</v>
      </c>
    </row>
    <row r="31" spans="1:16">
      <c r="A31" s="4">
        <v>10</v>
      </c>
      <c r="B31" s="93" t="s">
        <v>30</v>
      </c>
      <c r="C31" s="3">
        <f>C3*A31</f>
        <v>100</v>
      </c>
      <c r="D31" s="3">
        <f>D3*A31</f>
        <v>150</v>
      </c>
      <c r="E31" s="3">
        <v>5</v>
      </c>
      <c r="F31" s="3">
        <f t="shared" si="11"/>
        <v>100</v>
      </c>
      <c r="G31" s="3">
        <f t="shared" si="12"/>
        <v>1120</v>
      </c>
      <c r="H31" s="3">
        <v>10</v>
      </c>
      <c r="I31" s="3">
        <f t="shared" si="13"/>
        <v>305</v>
      </c>
      <c r="J31" s="59"/>
      <c r="K31" s="59"/>
      <c r="L31" s="103">
        <f t="shared" si="8"/>
        <v>125</v>
      </c>
      <c r="M31" s="4" t="s">
        <v>245</v>
      </c>
      <c r="N31" s="3"/>
      <c r="O31" s="59">
        <v>4</v>
      </c>
      <c r="P31" s="59">
        <v>6</v>
      </c>
    </row>
    <row r="32" spans="1:16">
      <c r="A32" s="99">
        <v>1</v>
      </c>
      <c r="B32" s="100" t="s">
        <v>31</v>
      </c>
      <c r="C32" s="101">
        <f>C4</f>
        <v>15</v>
      </c>
      <c r="D32" s="101">
        <f t="shared" ref="D32:P32" si="14">D4</f>
        <v>20</v>
      </c>
      <c r="E32" s="101">
        <f t="shared" si="14"/>
        <v>5</v>
      </c>
      <c r="F32" s="101">
        <f t="shared" si="14"/>
        <v>5</v>
      </c>
      <c r="G32" s="101">
        <f t="shared" si="14"/>
        <v>300</v>
      </c>
      <c r="H32" s="101">
        <f t="shared" si="14"/>
        <v>15</v>
      </c>
      <c r="I32" s="101">
        <f t="shared" si="14"/>
        <v>150</v>
      </c>
      <c r="J32" s="59">
        <f t="shared" si="14"/>
        <v>0</v>
      </c>
      <c r="K32" s="59">
        <f t="shared" si="14"/>
        <v>0</v>
      </c>
      <c r="L32" s="59">
        <f t="shared" si="14"/>
        <v>17.5</v>
      </c>
      <c r="M32" s="99" t="s">
        <v>243</v>
      </c>
      <c r="N32" s="101">
        <f t="shared" si="14"/>
        <v>14.5</v>
      </c>
      <c r="O32" s="59">
        <f t="shared" si="14"/>
        <v>5</v>
      </c>
      <c r="P32" s="59">
        <f t="shared" si="14"/>
        <v>7</v>
      </c>
    </row>
    <row r="33" spans="1:16">
      <c r="A33" s="4">
        <v>2</v>
      </c>
      <c r="B33" s="93" t="s">
        <v>31</v>
      </c>
      <c r="C33" s="3">
        <f>C32+15</f>
        <v>30</v>
      </c>
      <c r="D33" s="3">
        <f>D4*A33</f>
        <v>40</v>
      </c>
      <c r="E33" s="3">
        <v>5</v>
      </c>
      <c r="F33" s="3">
        <f>F32+5</f>
        <v>10</v>
      </c>
      <c r="G33" s="3">
        <f>G32+50</f>
        <v>350</v>
      </c>
      <c r="H33" s="3">
        <v>15</v>
      </c>
      <c r="I33" s="3">
        <f>I32+30</f>
        <v>180</v>
      </c>
      <c r="J33" s="59"/>
      <c r="K33" s="59"/>
      <c r="L33" s="103">
        <f t="shared" si="8"/>
        <v>35</v>
      </c>
      <c r="M33" s="4" t="s">
        <v>243</v>
      </c>
      <c r="N33" s="3"/>
      <c r="O33" s="59">
        <v>4</v>
      </c>
      <c r="P33" s="59">
        <v>5</v>
      </c>
    </row>
    <row r="34" spans="1:16">
      <c r="A34" s="4">
        <v>3</v>
      </c>
      <c r="B34" s="93" t="s">
        <v>31</v>
      </c>
      <c r="C34" s="3">
        <f t="shared" ref="C34:C41" si="15">C33+15</f>
        <v>45</v>
      </c>
      <c r="D34" s="3">
        <f>D4*A34</f>
        <v>60</v>
      </c>
      <c r="E34" s="3">
        <v>5</v>
      </c>
      <c r="F34" s="3">
        <f t="shared" ref="F34:F41" si="16">F33+5</f>
        <v>15</v>
      </c>
      <c r="G34" s="3">
        <f t="shared" ref="G34:G41" si="17">G33+50</f>
        <v>400</v>
      </c>
      <c r="H34" s="3">
        <v>15</v>
      </c>
      <c r="I34" s="3">
        <f t="shared" ref="I34:I41" si="18">I33+30</f>
        <v>210</v>
      </c>
      <c r="J34" s="59"/>
      <c r="K34" s="59"/>
      <c r="L34" s="103">
        <f t="shared" si="8"/>
        <v>52.5</v>
      </c>
      <c r="M34" s="4" t="s">
        <v>243</v>
      </c>
      <c r="N34" s="3"/>
      <c r="O34" s="59">
        <v>3</v>
      </c>
      <c r="P34" s="59">
        <v>4</v>
      </c>
    </row>
    <row r="35" spans="1:16">
      <c r="A35" s="4">
        <v>4</v>
      </c>
      <c r="B35" s="93" t="s">
        <v>31</v>
      </c>
      <c r="C35" s="3">
        <f t="shared" si="15"/>
        <v>60</v>
      </c>
      <c r="D35" s="3">
        <f>D4*A35</f>
        <v>80</v>
      </c>
      <c r="E35" s="3">
        <v>5</v>
      </c>
      <c r="F35" s="3">
        <f t="shared" si="16"/>
        <v>20</v>
      </c>
      <c r="G35" s="3">
        <f t="shared" si="17"/>
        <v>450</v>
      </c>
      <c r="H35" s="3">
        <v>15</v>
      </c>
      <c r="I35" s="3">
        <f t="shared" si="18"/>
        <v>240</v>
      </c>
      <c r="J35" s="59"/>
      <c r="K35" s="59"/>
      <c r="L35" s="103">
        <f t="shared" si="8"/>
        <v>70</v>
      </c>
      <c r="M35" s="4" t="s">
        <v>243</v>
      </c>
      <c r="N35" s="3"/>
      <c r="O35" s="59">
        <v>1</v>
      </c>
      <c r="P35" s="59">
        <v>2</v>
      </c>
    </row>
    <row r="36" spans="1:16">
      <c r="A36" s="4">
        <v>5</v>
      </c>
      <c r="B36" s="93" t="s">
        <v>31</v>
      </c>
      <c r="C36" s="3">
        <f t="shared" si="15"/>
        <v>75</v>
      </c>
      <c r="D36" s="3">
        <f>D4*A36</f>
        <v>100</v>
      </c>
      <c r="E36" s="3">
        <v>5</v>
      </c>
      <c r="F36" s="3">
        <f t="shared" si="16"/>
        <v>25</v>
      </c>
      <c r="G36" s="3">
        <f t="shared" si="17"/>
        <v>500</v>
      </c>
      <c r="H36" s="3">
        <v>15</v>
      </c>
      <c r="I36" s="3">
        <f t="shared" si="18"/>
        <v>270</v>
      </c>
      <c r="J36" s="59"/>
      <c r="K36" s="59"/>
      <c r="L36" s="103">
        <f t="shared" si="8"/>
        <v>87.5</v>
      </c>
      <c r="M36" s="4" t="s">
        <v>244</v>
      </c>
      <c r="N36" s="3"/>
      <c r="O36" s="59">
        <v>5</v>
      </c>
      <c r="P36" s="59">
        <f t="shared" ref="P36:P40" si="19">O36*1.2</f>
        <v>6</v>
      </c>
    </row>
    <row r="37" spans="1:16">
      <c r="A37" s="4">
        <v>6</v>
      </c>
      <c r="B37" s="93" t="s">
        <v>31</v>
      </c>
      <c r="C37" s="3">
        <f t="shared" si="15"/>
        <v>90</v>
      </c>
      <c r="D37" s="3">
        <f>D4*A37</f>
        <v>120</v>
      </c>
      <c r="E37" s="3">
        <v>5</v>
      </c>
      <c r="F37" s="3">
        <f t="shared" si="16"/>
        <v>30</v>
      </c>
      <c r="G37" s="3">
        <f t="shared" si="17"/>
        <v>550</v>
      </c>
      <c r="H37" s="3">
        <v>15</v>
      </c>
      <c r="I37" s="3">
        <f t="shared" si="18"/>
        <v>300</v>
      </c>
      <c r="J37" s="59"/>
      <c r="K37" s="59"/>
      <c r="L37" s="103">
        <f t="shared" si="8"/>
        <v>105</v>
      </c>
      <c r="M37" s="4" t="s">
        <v>244</v>
      </c>
      <c r="N37" s="3"/>
      <c r="O37" s="59">
        <v>4</v>
      </c>
      <c r="P37" s="59">
        <v>5</v>
      </c>
    </row>
    <row r="38" spans="1:16">
      <c r="A38" s="4">
        <v>7</v>
      </c>
      <c r="B38" s="93" t="s">
        <v>31</v>
      </c>
      <c r="C38" s="3">
        <f t="shared" si="15"/>
        <v>105</v>
      </c>
      <c r="D38" s="3">
        <f>D4*A38</f>
        <v>140</v>
      </c>
      <c r="E38" s="3">
        <v>5</v>
      </c>
      <c r="F38" s="3">
        <f t="shared" si="16"/>
        <v>35</v>
      </c>
      <c r="G38" s="3">
        <f t="shared" si="17"/>
        <v>600</v>
      </c>
      <c r="H38" s="3">
        <v>15</v>
      </c>
      <c r="I38" s="3">
        <f t="shared" si="18"/>
        <v>330</v>
      </c>
      <c r="J38" s="59"/>
      <c r="K38" s="59"/>
      <c r="L38" s="103">
        <f t="shared" si="8"/>
        <v>122.5</v>
      </c>
      <c r="M38" s="4" t="s">
        <v>244</v>
      </c>
      <c r="N38" s="3"/>
      <c r="O38" s="59">
        <v>3</v>
      </c>
      <c r="P38" s="59">
        <v>4</v>
      </c>
    </row>
    <row r="39" spans="1:16">
      <c r="A39" s="4">
        <v>8</v>
      </c>
      <c r="B39" s="93" t="s">
        <v>31</v>
      </c>
      <c r="C39" s="3">
        <f t="shared" si="15"/>
        <v>120</v>
      </c>
      <c r="D39" s="3">
        <f>D4*A39</f>
        <v>160</v>
      </c>
      <c r="E39" s="3">
        <v>5</v>
      </c>
      <c r="F39" s="3">
        <f t="shared" si="16"/>
        <v>40</v>
      </c>
      <c r="G39" s="3">
        <f t="shared" si="17"/>
        <v>650</v>
      </c>
      <c r="H39" s="3">
        <v>15</v>
      </c>
      <c r="I39" s="3">
        <f t="shared" si="18"/>
        <v>360</v>
      </c>
      <c r="J39" s="59"/>
      <c r="K39" s="59"/>
      <c r="L39" s="103">
        <f t="shared" si="8"/>
        <v>140</v>
      </c>
      <c r="M39" s="4" t="s">
        <v>244</v>
      </c>
      <c r="N39" s="3"/>
      <c r="O39" s="59">
        <v>1</v>
      </c>
      <c r="P39" s="59">
        <v>2</v>
      </c>
    </row>
    <row r="40" spans="1:16">
      <c r="A40" s="4">
        <v>9</v>
      </c>
      <c r="B40" s="93" t="s">
        <v>31</v>
      </c>
      <c r="C40" s="3">
        <f t="shared" si="15"/>
        <v>135</v>
      </c>
      <c r="D40" s="3">
        <f>D4*A40</f>
        <v>180</v>
      </c>
      <c r="E40" s="3">
        <v>5</v>
      </c>
      <c r="F40" s="3">
        <f t="shared" si="16"/>
        <v>45</v>
      </c>
      <c r="G40" s="3">
        <f t="shared" si="17"/>
        <v>700</v>
      </c>
      <c r="H40" s="3">
        <v>15</v>
      </c>
      <c r="I40" s="3">
        <f t="shared" si="18"/>
        <v>390</v>
      </c>
      <c r="J40" s="59"/>
      <c r="K40" s="59"/>
      <c r="L40" s="103">
        <f t="shared" si="8"/>
        <v>157.5</v>
      </c>
      <c r="M40" s="4" t="s">
        <v>245</v>
      </c>
      <c r="N40" s="3"/>
      <c r="O40" s="59">
        <v>5</v>
      </c>
      <c r="P40" s="59">
        <f t="shared" si="19"/>
        <v>6</v>
      </c>
    </row>
    <row r="41" spans="1:16">
      <c r="A41" s="4">
        <v>10</v>
      </c>
      <c r="B41" s="93" t="s">
        <v>31</v>
      </c>
      <c r="C41" s="3">
        <f t="shared" si="15"/>
        <v>150</v>
      </c>
      <c r="D41" s="3">
        <f>D4*A41</f>
        <v>200</v>
      </c>
      <c r="E41" s="3">
        <v>5</v>
      </c>
      <c r="F41" s="3">
        <f t="shared" si="16"/>
        <v>50</v>
      </c>
      <c r="G41" s="3">
        <f t="shared" si="17"/>
        <v>750</v>
      </c>
      <c r="H41" s="3">
        <v>15</v>
      </c>
      <c r="I41" s="3">
        <f t="shared" si="18"/>
        <v>420</v>
      </c>
      <c r="J41" s="59"/>
      <c r="K41" s="59"/>
      <c r="L41" s="103">
        <f t="shared" si="8"/>
        <v>175</v>
      </c>
      <c r="M41" s="4" t="s">
        <v>245</v>
      </c>
      <c r="N41" s="3"/>
      <c r="O41" s="59">
        <v>3</v>
      </c>
      <c r="P41" s="59">
        <v>4</v>
      </c>
    </row>
    <row r="46" spans="1:16">
      <c r="A46" s="77" t="s">
        <v>247</v>
      </c>
    </row>
    <row r="47" spans="1:16">
      <c r="A47" s="70" t="s">
        <v>241</v>
      </c>
      <c r="B47" s="91" t="s">
        <v>28</v>
      </c>
      <c r="C47" s="94" t="s">
        <v>10</v>
      </c>
      <c r="D47" s="94" t="s">
        <v>11</v>
      </c>
      <c r="E47" s="94" t="s">
        <v>200</v>
      </c>
      <c r="F47" s="94" t="s">
        <v>205</v>
      </c>
      <c r="G47" s="94" t="s">
        <v>12</v>
      </c>
      <c r="H47" s="94" t="s">
        <v>212</v>
      </c>
      <c r="I47" s="94" t="s">
        <v>211</v>
      </c>
      <c r="J47" s="95" t="s">
        <v>13</v>
      </c>
      <c r="K47" s="95" t="s">
        <v>14</v>
      </c>
      <c r="L47" s="94" t="s">
        <v>239</v>
      </c>
      <c r="M47" s="96" t="s">
        <v>242</v>
      </c>
      <c r="N47" s="96" t="s">
        <v>238</v>
      </c>
      <c r="O47" s="97" t="s">
        <v>240</v>
      </c>
      <c r="P47" s="97" t="s">
        <v>246</v>
      </c>
    </row>
    <row r="48" spans="1:16">
      <c r="A48" s="99">
        <v>1</v>
      </c>
      <c r="B48" s="102" t="s">
        <v>29</v>
      </c>
      <c r="C48" s="101">
        <f>C38</f>
        <v>105</v>
      </c>
      <c r="D48" s="101">
        <f t="shared" ref="D48:P48" si="20">D38</f>
        <v>140</v>
      </c>
      <c r="E48" s="101">
        <f t="shared" si="20"/>
        <v>5</v>
      </c>
      <c r="F48" s="101">
        <f t="shared" si="20"/>
        <v>35</v>
      </c>
      <c r="G48" s="101">
        <f t="shared" si="20"/>
        <v>600</v>
      </c>
      <c r="H48" s="101">
        <f t="shared" si="20"/>
        <v>15</v>
      </c>
      <c r="I48" s="101">
        <f t="shared" si="20"/>
        <v>330</v>
      </c>
      <c r="J48" s="101">
        <f t="shared" si="20"/>
        <v>0</v>
      </c>
      <c r="K48" s="101">
        <f t="shared" si="20"/>
        <v>0</v>
      </c>
      <c r="L48" s="101">
        <f t="shared" si="20"/>
        <v>122.5</v>
      </c>
      <c r="M48" s="99" t="s">
        <v>243</v>
      </c>
      <c r="N48" s="101">
        <f t="shared" ref="N48:P48" si="21">N38</f>
        <v>0</v>
      </c>
      <c r="O48" s="101">
        <f t="shared" si="21"/>
        <v>3</v>
      </c>
      <c r="P48" s="101">
        <f t="shared" si="21"/>
        <v>4</v>
      </c>
    </row>
    <row r="49" spans="1:16">
      <c r="A49" s="4">
        <v>2</v>
      </c>
      <c r="B49" s="92" t="s">
        <v>29</v>
      </c>
      <c r="C49" s="3">
        <f>C38*A49</f>
        <v>210</v>
      </c>
      <c r="D49" s="3">
        <f>D38*A49</f>
        <v>280</v>
      </c>
      <c r="E49" s="3">
        <v>5</v>
      </c>
      <c r="F49" s="3">
        <v>20</v>
      </c>
      <c r="G49" s="3"/>
      <c r="H49" s="3"/>
      <c r="I49" s="3"/>
      <c r="J49" s="59"/>
      <c r="K49" s="59"/>
      <c r="L49" s="98">
        <v>14</v>
      </c>
      <c r="M49" s="4" t="s">
        <v>243</v>
      </c>
      <c r="N49" s="3">
        <f>L49/1.2</f>
        <v>11.666666666666668</v>
      </c>
      <c r="O49" s="3">
        <v>7</v>
      </c>
      <c r="P49" s="3">
        <v>11</v>
      </c>
    </row>
    <row r="50" spans="1:16">
      <c r="A50" s="4">
        <v>3</v>
      </c>
      <c r="B50" s="92" t="s">
        <v>29</v>
      </c>
      <c r="C50" s="3">
        <f>C38*A50</f>
        <v>315</v>
      </c>
      <c r="D50" s="3">
        <f>D38*A50</f>
        <v>420</v>
      </c>
      <c r="E50" s="3">
        <v>5</v>
      </c>
      <c r="F50" s="3">
        <v>30</v>
      </c>
      <c r="G50" s="3"/>
      <c r="H50" s="3"/>
      <c r="I50" s="3"/>
      <c r="J50" s="59"/>
      <c r="K50" s="59"/>
      <c r="L50" s="98">
        <v>20</v>
      </c>
      <c r="M50" s="4" t="s">
        <v>243</v>
      </c>
      <c r="N50" s="3">
        <f t="shared" ref="N50:N57" si="22">L50/1.2</f>
        <v>16.666666666666668</v>
      </c>
      <c r="O50" s="3">
        <v>5</v>
      </c>
      <c r="P50" s="3">
        <v>8</v>
      </c>
    </row>
    <row r="51" spans="1:16">
      <c r="A51" s="4">
        <v>4</v>
      </c>
      <c r="B51" s="92" t="s">
        <v>29</v>
      </c>
      <c r="C51" s="3">
        <f>C38*A51</f>
        <v>420</v>
      </c>
      <c r="D51" s="3">
        <f>D38*A51</f>
        <v>560</v>
      </c>
      <c r="E51" s="3">
        <v>5</v>
      </c>
      <c r="F51" s="3">
        <v>40</v>
      </c>
      <c r="G51" s="3"/>
      <c r="H51" s="3"/>
      <c r="I51" s="3"/>
      <c r="J51" s="59"/>
      <c r="K51" s="59"/>
      <c r="L51" s="98">
        <v>33</v>
      </c>
      <c r="M51" s="4" t="s">
        <v>243</v>
      </c>
      <c r="N51" s="3">
        <f t="shared" si="22"/>
        <v>27.5</v>
      </c>
      <c r="O51" s="3">
        <v>3</v>
      </c>
      <c r="P51" s="3">
        <v>5</v>
      </c>
    </row>
    <row r="52" spans="1:16">
      <c r="A52" s="4">
        <v>5</v>
      </c>
      <c r="B52" s="92" t="s">
        <v>29</v>
      </c>
      <c r="C52" s="3">
        <f>C38*A52</f>
        <v>525</v>
      </c>
      <c r="D52" s="3">
        <f>D38*A52</f>
        <v>700</v>
      </c>
      <c r="E52" s="3">
        <v>5</v>
      </c>
      <c r="F52" s="3">
        <v>50</v>
      </c>
      <c r="G52" s="3"/>
      <c r="H52" s="3"/>
      <c r="I52" s="3"/>
      <c r="J52" s="59"/>
      <c r="K52" s="59"/>
      <c r="L52" s="98">
        <f t="shared" ref="L52:L77" si="23">SUM(C52+D52)/2</f>
        <v>612.5</v>
      </c>
      <c r="M52" s="4" t="s">
        <v>244</v>
      </c>
      <c r="N52" s="3">
        <f t="shared" si="22"/>
        <v>510.41666666666669</v>
      </c>
      <c r="O52" s="3">
        <v>10</v>
      </c>
      <c r="P52" s="3">
        <f t="shared" ref="P52:P56" si="24">O52*1.5</f>
        <v>15</v>
      </c>
    </row>
    <row r="53" spans="1:16">
      <c r="A53" s="4">
        <v>6</v>
      </c>
      <c r="B53" s="92" t="s">
        <v>29</v>
      </c>
      <c r="C53" s="3">
        <f>C38*A53</f>
        <v>630</v>
      </c>
      <c r="D53" s="3">
        <f>D38*A53</f>
        <v>840</v>
      </c>
      <c r="E53" s="3">
        <v>5</v>
      </c>
      <c r="F53" s="3">
        <v>60</v>
      </c>
      <c r="G53" s="3"/>
      <c r="H53" s="3"/>
      <c r="I53" s="3"/>
      <c r="J53" s="59"/>
      <c r="K53" s="59"/>
      <c r="L53" s="98">
        <f t="shared" si="23"/>
        <v>735</v>
      </c>
      <c r="M53" s="4" t="s">
        <v>244</v>
      </c>
      <c r="N53" s="3">
        <f t="shared" si="22"/>
        <v>612.5</v>
      </c>
      <c r="O53" s="3">
        <v>7</v>
      </c>
      <c r="P53" s="3">
        <v>11</v>
      </c>
    </row>
    <row r="54" spans="1:16">
      <c r="A54" s="4">
        <v>7</v>
      </c>
      <c r="B54" s="92" t="s">
        <v>29</v>
      </c>
      <c r="C54" s="3">
        <f>C38*A54</f>
        <v>735</v>
      </c>
      <c r="D54" s="3">
        <f>D38*A54</f>
        <v>980</v>
      </c>
      <c r="E54" s="3">
        <v>5</v>
      </c>
      <c r="F54" s="3">
        <v>70</v>
      </c>
      <c r="G54" s="3"/>
      <c r="H54" s="3"/>
      <c r="I54" s="3"/>
      <c r="J54" s="59"/>
      <c r="K54" s="59"/>
      <c r="L54" s="98">
        <f t="shared" si="23"/>
        <v>857.5</v>
      </c>
      <c r="M54" s="4" t="s">
        <v>244</v>
      </c>
      <c r="N54" s="3">
        <f t="shared" si="22"/>
        <v>714.58333333333337</v>
      </c>
      <c r="O54" s="3">
        <v>5</v>
      </c>
      <c r="P54" s="3">
        <v>8</v>
      </c>
    </row>
    <row r="55" spans="1:16">
      <c r="A55" s="4">
        <v>8</v>
      </c>
      <c r="B55" s="92" t="s">
        <v>29</v>
      </c>
      <c r="C55" s="3">
        <f>C38*A55</f>
        <v>840</v>
      </c>
      <c r="D55" s="3">
        <f>D38*A55</f>
        <v>1120</v>
      </c>
      <c r="E55" s="3">
        <v>5</v>
      </c>
      <c r="F55" s="3">
        <v>80</v>
      </c>
      <c r="G55" s="3"/>
      <c r="H55" s="3"/>
      <c r="I55" s="3"/>
      <c r="J55" s="59"/>
      <c r="K55" s="59"/>
      <c r="L55" s="98">
        <f t="shared" si="23"/>
        <v>980</v>
      </c>
      <c r="M55" s="4" t="s">
        <v>244</v>
      </c>
      <c r="N55" s="3">
        <f t="shared" si="22"/>
        <v>816.66666666666674</v>
      </c>
      <c r="O55" s="3">
        <v>3</v>
      </c>
      <c r="P55" s="3">
        <v>5</v>
      </c>
    </row>
    <row r="56" spans="1:16">
      <c r="A56" s="4">
        <v>9</v>
      </c>
      <c r="B56" s="92" t="s">
        <v>29</v>
      </c>
      <c r="C56" s="3">
        <f>C38*A56</f>
        <v>945</v>
      </c>
      <c r="D56" s="3">
        <f>D38*A56</f>
        <v>1260</v>
      </c>
      <c r="E56" s="3">
        <v>5</v>
      </c>
      <c r="F56" s="3">
        <v>90</v>
      </c>
      <c r="G56" s="3"/>
      <c r="H56" s="3"/>
      <c r="I56" s="3"/>
      <c r="J56" s="59"/>
      <c r="K56" s="59"/>
      <c r="L56" s="98">
        <f t="shared" si="23"/>
        <v>1102.5</v>
      </c>
      <c r="M56" s="4" t="s">
        <v>245</v>
      </c>
      <c r="N56" s="3">
        <f t="shared" si="22"/>
        <v>918.75</v>
      </c>
      <c r="O56" s="3">
        <v>10</v>
      </c>
      <c r="P56" s="3">
        <f t="shared" si="24"/>
        <v>15</v>
      </c>
    </row>
    <row r="57" spans="1:16">
      <c r="A57" s="4">
        <v>10</v>
      </c>
      <c r="B57" s="92" t="s">
        <v>29</v>
      </c>
      <c r="C57" s="3">
        <f>C38*A57</f>
        <v>1050</v>
      </c>
      <c r="D57" s="3">
        <f>D38*A57</f>
        <v>1400</v>
      </c>
      <c r="E57" s="3">
        <v>5</v>
      </c>
      <c r="F57" s="3">
        <v>100</v>
      </c>
      <c r="G57" s="3"/>
      <c r="H57" s="3"/>
      <c r="I57" s="3"/>
      <c r="J57" s="59"/>
      <c r="K57" s="59"/>
      <c r="L57" s="98">
        <f t="shared" si="23"/>
        <v>1225</v>
      </c>
      <c r="M57" s="4" t="s">
        <v>245</v>
      </c>
      <c r="N57" s="3">
        <f t="shared" si="22"/>
        <v>1020.8333333333334</v>
      </c>
      <c r="O57" s="3">
        <v>5</v>
      </c>
      <c r="P57" s="3">
        <v>8</v>
      </c>
    </row>
    <row r="58" spans="1:16">
      <c r="A58" s="99">
        <v>1</v>
      </c>
      <c r="B58" s="100" t="s">
        <v>30</v>
      </c>
      <c r="C58" s="101">
        <f>C39</f>
        <v>120</v>
      </c>
      <c r="D58" s="101">
        <f t="shared" ref="D58:P58" si="25">D39</f>
        <v>160</v>
      </c>
      <c r="E58" s="101">
        <f t="shared" si="25"/>
        <v>5</v>
      </c>
      <c r="F58" s="101">
        <f t="shared" si="25"/>
        <v>40</v>
      </c>
      <c r="G58" s="101">
        <f t="shared" si="25"/>
        <v>650</v>
      </c>
      <c r="H58" s="101">
        <f t="shared" si="25"/>
        <v>15</v>
      </c>
      <c r="I58" s="101">
        <f t="shared" si="25"/>
        <v>360</v>
      </c>
      <c r="J58" s="101">
        <f t="shared" si="25"/>
        <v>0</v>
      </c>
      <c r="K58" s="101">
        <f t="shared" si="25"/>
        <v>0</v>
      </c>
      <c r="L58" s="101">
        <f t="shared" si="25"/>
        <v>140</v>
      </c>
      <c r="M58" s="99" t="s">
        <v>243</v>
      </c>
      <c r="N58" s="101">
        <f t="shared" ref="N58:P58" si="26">N39</f>
        <v>0</v>
      </c>
      <c r="O58" s="101">
        <f t="shared" si="26"/>
        <v>1</v>
      </c>
      <c r="P58" s="101">
        <f t="shared" si="26"/>
        <v>2</v>
      </c>
    </row>
    <row r="59" spans="1:16">
      <c r="A59" s="4">
        <v>2</v>
      </c>
      <c r="B59" s="93" t="s">
        <v>30</v>
      </c>
      <c r="C59" s="3">
        <f>C39*A59</f>
        <v>240</v>
      </c>
      <c r="D59" s="3">
        <f>D39*A59</f>
        <v>320</v>
      </c>
      <c r="E59" s="3">
        <v>5</v>
      </c>
      <c r="F59" s="3">
        <v>12</v>
      </c>
      <c r="G59" s="3"/>
      <c r="H59" s="3"/>
      <c r="I59" s="3"/>
      <c r="J59" s="59"/>
      <c r="K59" s="59"/>
      <c r="L59" s="98">
        <f t="shared" ref="L59:L77" si="27">SUM(C59+D59)/2</f>
        <v>280</v>
      </c>
      <c r="M59" s="4" t="s">
        <v>243</v>
      </c>
      <c r="N59" s="3"/>
      <c r="O59" s="3">
        <v>6</v>
      </c>
      <c r="P59" s="3">
        <v>8</v>
      </c>
    </row>
    <row r="60" spans="1:16">
      <c r="A60" s="4">
        <v>3</v>
      </c>
      <c r="B60" s="93" t="s">
        <v>30</v>
      </c>
      <c r="C60" s="3">
        <f>C39*A60</f>
        <v>360</v>
      </c>
      <c r="D60" s="3">
        <f>D39*A60</f>
        <v>480</v>
      </c>
      <c r="E60" s="3">
        <v>5</v>
      </c>
      <c r="F60" s="3">
        <v>18</v>
      </c>
      <c r="G60" s="3"/>
      <c r="H60" s="3"/>
      <c r="I60" s="3"/>
      <c r="J60" s="59"/>
      <c r="K60" s="59"/>
      <c r="L60" s="98">
        <f t="shared" si="27"/>
        <v>420</v>
      </c>
      <c r="M60" s="4" t="s">
        <v>243</v>
      </c>
      <c r="N60" s="3"/>
      <c r="O60" s="3">
        <v>4</v>
      </c>
      <c r="P60" s="3">
        <v>6</v>
      </c>
    </row>
    <row r="61" spans="1:16">
      <c r="A61" s="4">
        <v>4</v>
      </c>
      <c r="B61" s="93" t="s">
        <v>30</v>
      </c>
      <c r="C61" s="3">
        <f>C39*A61</f>
        <v>480</v>
      </c>
      <c r="D61" s="3">
        <f>D39*A61</f>
        <v>640</v>
      </c>
      <c r="E61" s="3">
        <v>5</v>
      </c>
      <c r="F61" s="3">
        <v>24</v>
      </c>
      <c r="G61" s="3"/>
      <c r="H61" s="3"/>
      <c r="I61" s="3"/>
      <c r="J61" s="59"/>
      <c r="K61" s="59"/>
      <c r="L61" s="98">
        <f t="shared" si="27"/>
        <v>560</v>
      </c>
      <c r="M61" s="4" t="s">
        <v>243</v>
      </c>
      <c r="N61" s="3"/>
      <c r="O61" s="3">
        <v>2</v>
      </c>
      <c r="P61" s="3">
        <v>3</v>
      </c>
    </row>
    <row r="62" spans="1:16">
      <c r="A62" s="4">
        <v>5</v>
      </c>
      <c r="B62" s="93" t="s">
        <v>30</v>
      </c>
      <c r="C62" s="3">
        <f>C39*A62</f>
        <v>600</v>
      </c>
      <c r="D62" s="3">
        <f>D39*A62</f>
        <v>800</v>
      </c>
      <c r="E62" s="3">
        <v>5</v>
      </c>
      <c r="F62" s="3">
        <v>30</v>
      </c>
      <c r="G62" s="3"/>
      <c r="H62" s="3"/>
      <c r="I62" s="3"/>
      <c r="J62" s="59"/>
      <c r="K62" s="59"/>
      <c r="L62" s="98">
        <f t="shared" si="27"/>
        <v>700</v>
      </c>
      <c r="M62" s="4" t="s">
        <v>244</v>
      </c>
      <c r="N62" s="3"/>
      <c r="O62" s="3">
        <v>7</v>
      </c>
      <c r="P62" s="3">
        <v>10</v>
      </c>
    </row>
    <row r="63" spans="1:16">
      <c r="A63" s="4">
        <v>6</v>
      </c>
      <c r="B63" s="93" t="s">
        <v>30</v>
      </c>
      <c r="C63" s="3">
        <f>C39*A63</f>
        <v>720</v>
      </c>
      <c r="D63" s="3">
        <f>D39*A63</f>
        <v>960</v>
      </c>
      <c r="E63" s="3">
        <v>5</v>
      </c>
      <c r="F63" s="3">
        <v>36</v>
      </c>
      <c r="G63" s="3"/>
      <c r="H63" s="3"/>
      <c r="I63" s="3"/>
      <c r="J63" s="59"/>
      <c r="K63" s="59"/>
      <c r="L63" s="98">
        <f t="shared" si="27"/>
        <v>840</v>
      </c>
      <c r="M63" s="4" t="s">
        <v>244</v>
      </c>
      <c r="N63" s="3"/>
      <c r="O63" s="3">
        <v>6</v>
      </c>
      <c r="P63" s="3">
        <v>8</v>
      </c>
    </row>
    <row r="64" spans="1:16">
      <c r="A64" s="4">
        <v>7</v>
      </c>
      <c r="B64" s="93" t="s">
        <v>30</v>
      </c>
      <c r="C64" s="3">
        <f>C39*A64</f>
        <v>840</v>
      </c>
      <c r="D64" s="3">
        <f>D39*A64</f>
        <v>1120</v>
      </c>
      <c r="E64" s="3">
        <v>5</v>
      </c>
      <c r="F64" s="3">
        <v>42</v>
      </c>
      <c r="G64" s="3"/>
      <c r="H64" s="3"/>
      <c r="I64" s="3"/>
      <c r="J64" s="59"/>
      <c r="K64" s="59"/>
      <c r="L64" s="98">
        <f t="shared" si="27"/>
        <v>980</v>
      </c>
      <c r="M64" s="4" t="s">
        <v>244</v>
      </c>
      <c r="N64" s="3"/>
      <c r="O64" s="3">
        <v>4</v>
      </c>
      <c r="P64" s="3">
        <v>6</v>
      </c>
    </row>
    <row r="65" spans="1:16">
      <c r="A65" s="4">
        <v>8</v>
      </c>
      <c r="B65" s="93" t="s">
        <v>30</v>
      </c>
      <c r="C65" s="3">
        <f>C39*A65</f>
        <v>960</v>
      </c>
      <c r="D65" s="3">
        <f>D39*A65</f>
        <v>1280</v>
      </c>
      <c r="E65" s="3">
        <v>5</v>
      </c>
      <c r="F65" s="3">
        <v>48</v>
      </c>
      <c r="G65" s="3"/>
      <c r="H65" s="3"/>
      <c r="I65" s="3"/>
      <c r="J65" s="59"/>
      <c r="K65" s="59"/>
      <c r="L65" s="98">
        <f t="shared" si="27"/>
        <v>1120</v>
      </c>
      <c r="M65" s="4" t="s">
        <v>244</v>
      </c>
      <c r="N65" s="3"/>
      <c r="O65" s="3">
        <v>2</v>
      </c>
      <c r="P65" s="3">
        <v>3</v>
      </c>
    </row>
    <row r="66" spans="1:16">
      <c r="A66" s="4">
        <v>9</v>
      </c>
      <c r="B66" s="93" t="s">
        <v>30</v>
      </c>
      <c r="C66" s="3">
        <f>C39*A66</f>
        <v>1080</v>
      </c>
      <c r="D66" s="3">
        <f>D39*A66</f>
        <v>1440</v>
      </c>
      <c r="E66" s="3">
        <v>5</v>
      </c>
      <c r="F66" s="3">
        <v>54</v>
      </c>
      <c r="G66" s="3"/>
      <c r="H66" s="3"/>
      <c r="I66" s="3"/>
      <c r="J66" s="59"/>
      <c r="K66" s="59"/>
      <c r="L66" s="98">
        <f t="shared" si="27"/>
        <v>1260</v>
      </c>
      <c r="M66" s="4" t="s">
        <v>245</v>
      </c>
      <c r="N66" s="3"/>
      <c r="O66" s="3">
        <v>7</v>
      </c>
      <c r="P66" s="3">
        <v>10</v>
      </c>
    </row>
    <row r="67" spans="1:16">
      <c r="A67" s="4">
        <v>10</v>
      </c>
      <c r="B67" s="93" t="s">
        <v>30</v>
      </c>
      <c r="C67" s="3">
        <f>C39*A67</f>
        <v>1200</v>
      </c>
      <c r="D67" s="3">
        <f>D39*A67</f>
        <v>1600</v>
      </c>
      <c r="E67" s="3">
        <v>5</v>
      </c>
      <c r="F67" s="3">
        <v>60</v>
      </c>
      <c r="G67" s="3"/>
      <c r="H67" s="3"/>
      <c r="I67" s="3"/>
      <c r="J67" s="59"/>
      <c r="K67" s="59"/>
      <c r="L67" s="98">
        <f t="shared" si="27"/>
        <v>1400</v>
      </c>
      <c r="M67" s="4" t="s">
        <v>245</v>
      </c>
      <c r="N67" s="3"/>
      <c r="O67" s="3">
        <v>4</v>
      </c>
      <c r="P67" s="3">
        <v>6</v>
      </c>
    </row>
    <row r="68" spans="1:16">
      <c r="A68" s="99">
        <v>1</v>
      </c>
      <c r="B68" s="100" t="s">
        <v>31</v>
      </c>
      <c r="C68" s="101">
        <f>C40</f>
        <v>135</v>
      </c>
      <c r="D68" s="101">
        <f t="shared" ref="D68:P68" si="28">D40</f>
        <v>180</v>
      </c>
      <c r="E68" s="101">
        <f t="shared" si="28"/>
        <v>5</v>
      </c>
      <c r="F68" s="101">
        <f t="shared" si="28"/>
        <v>45</v>
      </c>
      <c r="G68" s="101">
        <f t="shared" si="28"/>
        <v>700</v>
      </c>
      <c r="H68" s="101">
        <f t="shared" si="28"/>
        <v>15</v>
      </c>
      <c r="I68" s="101">
        <f t="shared" si="28"/>
        <v>390</v>
      </c>
      <c r="J68" s="101">
        <f t="shared" si="28"/>
        <v>0</v>
      </c>
      <c r="K68" s="101">
        <f t="shared" si="28"/>
        <v>0</v>
      </c>
      <c r="L68" s="101">
        <f t="shared" si="28"/>
        <v>157.5</v>
      </c>
      <c r="M68" s="99" t="s">
        <v>243</v>
      </c>
      <c r="N68" s="101">
        <f t="shared" ref="N68:P68" si="29">N40</f>
        <v>0</v>
      </c>
      <c r="O68" s="101">
        <f t="shared" si="29"/>
        <v>5</v>
      </c>
      <c r="P68" s="101">
        <f t="shared" si="29"/>
        <v>6</v>
      </c>
    </row>
    <row r="69" spans="1:16">
      <c r="A69" s="4">
        <v>2</v>
      </c>
      <c r="B69" s="93" t="s">
        <v>31</v>
      </c>
      <c r="C69" s="3">
        <v>20</v>
      </c>
      <c r="D69" s="3">
        <f>D40*A69</f>
        <v>360</v>
      </c>
      <c r="E69" s="3">
        <v>5</v>
      </c>
      <c r="F69" s="3">
        <v>4</v>
      </c>
      <c r="G69" s="3"/>
      <c r="H69" s="3"/>
      <c r="I69" s="3"/>
      <c r="J69" s="59"/>
      <c r="K69" s="59"/>
      <c r="L69" s="98">
        <f t="shared" ref="L69:L77" si="30">SUM(C69+D69)/2</f>
        <v>190</v>
      </c>
      <c r="M69" s="4" t="s">
        <v>243</v>
      </c>
      <c r="N69" s="3"/>
      <c r="O69" s="3">
        <v>4</v>
      </c>
      <c r="P69" s="3">
        <v>5</v>
      </c>
    </row>
    <row r="70" spans="1:16">
      <c r="A70" s="4">
        <v>3</v>
      </c>
      <c r="B70" s="93" t="s">
        <v>31</v>
      </c>
      <c r="C70" s="3">
        <v>30</v>
      </c>
      <c r="D70" s="3">
        <f>D40*A70</f>
        <v>540</v>
      </c>
      <c r="E70" s="3">
        <v>5</v>
      </c>
      <c r="F70" s="3">
        <v>6</v>
      </c>
      <c r="G70" s="3"/>
      <c r="H70" s="3"/>
      <c r="I70" s="3"/>
      <c r="J70" s="59"/>
      <c r="K70" s="59"/>
      <c r="L70" s="98">
        <f t="shared" si="30"/>
        <v>285</v>
      </c>
      <c r="M70" s="4" t="s">
        <v>243</v>
      </c>
      <c r="N70" s="3"/>
      <c r="O70" s="3">
        <v>3</v>
      </c>
      <c r="P70" s="3">
        <v>4</v>
      </c>
    </row>
    <row r="71" spans="1:16">
      <c r="A71" s="4">
        <v>4</v>
      </c>
      <c r="B71" s="93" t="s">
        <v>31</v>
      </c>
      <c r="C71" s="3">
        <v>40</v>
      </c>
      <c r="D71" s="3">
        <f>D40*A71</f>
        <v>720</v>
      </c>
      <c r="E71" s="3">
        <v>5</v>
      </c>
      <c r="F71" s="3">
        <v>8</v>
      </c>
      <c r="G71" s="3"/>
      <c r="H71" s="3"/>
      <c r="I71" s="3"/>
      <c r="J71" s="59"/>
      <c r="K71" s="59"/>
      <c r="L71" s="98">
        <f t="shared" si="30"/>
        <v>380</v>
      </c>
      <c r="M71" s="4" t="s">
        <v>243</v>
      </c>
      <c r="N71" s="3"/>
      <c r="O71" s="3">
        <v>1</v>
      </c>
      <c r="P71" s="3">
        <v>2</v>
      </c>
    </row>
    <row r="72" spans="1:16">
      <c r="A72" s="4">
        <v>5</v>
      </c>
      <c r="B72" s="93" t="s">
        <v>31</v>
      </c>
      <c r="C72" s="3">
        <v>50</v>
      </c>
      <c r="D72" s="3">
        <f>D40*A72</f>
        <v>900</v>
      </c>
      <c r="E72" s="3">
        <v>5</v>
      </c>
      <c r="F72" s="3">
        <v>10</v>
      </c>
      <c r="G72" s="3"/>
      <c r="H72" s="3"/>
      <c r="I72" s="3"/>
      <c r="J72" s="59"/>
      <c r="K72" s="59"/>
      <c r="L72" s="98">
        <f t="shared" si="30"/>
        <v>475</v>
      </c>
      <c r="M72" s="4" t="s">
        <v>244</v>
      </c>
      <c r="N72" s="3"/>
      <c r="O72" s="3">
        <v>5</v>
      </c>
      <c r="P72" s="3">
        <f t="shared" ref="P72:P76" si="31">O72*1.2</f>
        <v>6</v>
      </c>
    </row>
    <row r="73" spans="1:16">
      <c r="A73" s="4">
        <v>6</v>
      </c>
      <c r="B73" s="93" t="s">
        <v>31</v>
      </c>
      <c r="C73" s="3">
        <v>60</v>
      </c>
      <c r="D73" s="3">
        <f>D40*A73</f>
        <v>1080</v>
      </c>
      <c r="E73" s="3">
        <v>5</v>
      </c>
      <c r="F73" s="3">
        <v>12</v>
      </c>
      <c r="G73" s="3"/>
      <c r="H73" s="3"/>
      <c r="I73" s="3"/>
      <c r="J73" s="59"/>
      <c r="K73" s="59"/>
      <c r="L73" s="98">
        <f t="shared" si="30"/>
        <v>570</v>
      </c>
      <c r="M73" s="4" t="s">
        <v>244</v>
      </c>
      <c r="N73" s="3"/>
      <c r="O73" s="3">
        <v>4</v>
      </c>
      <c r="P73" s="3">
        <v>5</v>
      </c>
    </row>
    <row r="74" spans="1:16">
      <c r="A74" s="4">
        <v>7</v>
      </c>
      <c r="B74" s="93" t="s">
        <v>31</v>
      </c>
      <c r="C74" s="3">
        <v>70</v>
      </c>
      <c r="D74" s="3">
        <f>D40*A74</f>
        <v>1260</v>
      </c>
      <c r="E74" s="3">
        <v>5</v>
      </c>
      <c r="F74" s="3">
        <v>14</v>
      </c>
      <c r="G74" s="3"/>
      <c r="H74" s="3"/>
      <c r="I74" s="3"/>
      <c r="J74" s="59"/>
      <c r="K74" s="59"/>
      <c r="L74" s="98">
        <f t="shared" si="30"/>
        <v>665</v>
      </c>
      <c r="M74" s="4" t="s">
        <v>244</v>
      </c>
      <c r="N74" s="3"/>
      <c r="O74" s="3">
        <v>3</v>
      </c>
      <c r="P74" s="3">
        <v>4</v>
      </c>
    </row>
    <row r="75" spans="1:16">
      <c r="A75" s="4">
        <v>8</v>
      </c>
      <c r="B75" s="93" t="s">
        <v>31</v>
      </c>
      <c r="C75" s="3">
        <v>80</v>
      </c>
      <c r="D75" s="3">
        <f>D40*A75</f>
        <v>1440</v>
      </c>
      <c r="E75" s="3">
        <v>5</v>
      </c>
      <c r="F75" s="3">
        <v>16</v>
      </c>
      <c r="G75" s="3"/>
      <c r="H75" s="3"/>
      <c r="I75" s="3"/>
      <c r="J75" s="59"/>
      <c r="K75" s="59"/>
      <c r="L75" s="98">
        <f t="shared" si="30"/>
        <v>760</v>
      </c>
      <c r="M75" s="4" t="s">
        <v>244</v>
      </c>
      <c r="N75" s="3"/>
      <c r="O75" s="3">
        <v>1</v>
      </c>
      <c r="P75" s="3">
        <v>2</v>
      </c>
    </row>
    <row r="76" spans="1:16">
      <c r="A76" s="4">
        <v>9</v>
      </c>
      <c r="B76" s="93" t="s">
        <v>31</v>
      </c>
      <c r="C76" s="3">
        <v>90</v>
      </c>
      <c r="D76" s="3">
        <f>D40*A76</f>
        <v>1620</v>
      </c>
      <c r="E76" s="3">
        <v>5</v>
      </c>
      <c r="F76" s="3">
        <v>18</v>
      </c>
      <c r="G76" s="3"/>
      <c r="H76" s="3"/>
      <c r="I76" s="3"/>
      <c r="J76" s="59"/>
      <c r="K76" s="59"/>
      <c r="L76" s="98">
        <f t="shared" si="30"/>
        <v>855</v>
      </c>
      <c r="M76" s="4" t="s">
        <v>245</v>
      </c>
      <c r="N76" s="3"/>
      <c r="O76" s="3">
        <v>5</v>
      </c>
      <c r="P76" s="3">
        <f t="shared" si="31"/>
        <v>6</v>
      </c>
    </row>
    <row r="77" spans="1:16">
      <c r="A77" s="4">
        <v>10</v>
      </c>
      <c r="B77" s="93" t="s">
        <v>31</v>
      </c>
      <c r="C77" s="3">
        <v>100</v>
      </c>
      <c r="D77" s="3">
        <f>D40*A77</f>
        <v>1800</v>
      </c>
      <c r="E77" s="3">
        <v>5</v>
      </c>
      <c r="F77" s="3">
        <v>20</v>
      </c>
      <c r="G77" s="3"/>
      <c r="H77" s="3"/>
      <c r="I77" s="3"/>
      <c r="J77" s="59"/>
      <c r="K77" s="59"/>
      <c r="L77" s="98">
        <f t="shared" si="30"/>
        <v>950</v>
      </c>
      <c r="M77" s="4" t="s">
        <v>245</v>
      </c>
      <c r="N77" s="3"/>
      <c r="O77" s="3">
        <v>3</v>
      </c>
      <c r="P77" s="3">
        <v>4</v>
      </c>
    </row>
  </sheetData>
  <mergeCells count="2">
    <mergeCell ref="A8:D8"/>
    <mergeCell ref="A9:D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0" t="s">
        <v>15</v>
      </c>
      <c r="B1" s="70" t="s">
        <v>16</v>
      </c>
      <c r="C1" s="70" t="s">
        <v>17</v>
      </c>
      <c r="D1" s="71" t="s">
        <v>18</v>
      </c>
      <c r="E1" s="1"/>
      <c r="G1" s="1"/>
    </row>
    <row r="2" spans="1:7">
      <c r="A2" s="3" t="s">
        <v>70</v>
      </c>
      <c r="B2" s="3" t="s">
        <v>69</v>
      </c>
      <c r="C2" s="12" t="s">
        <v>151</v>
      </c>
      <c r="D2" s="59"/>
    </row>
    <row r="3" spans="1:7">
      <c r="A3" s="3" t="s">
        <v>71</v>
      </c>
      <c r="B3" s="3" t="s">
        <v>73</v>
      </c>
      <c r="C3" s="12" t="s">
        <v>152</v>
      </c>
      <c r="D3" s="59"/>
    </row>
    <row r="4" spans="1:7">
      <c r="A4" s="3" t="s">
        <v>72</v>
      </c>
      <c r="B4" s="3" t="s">
        <v>74</v>
      </c>
      <c r="C4" s="12" t="s">
        <v>153</v>
      </c>
      <c r="D4" s="59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G2" sqref="G2"/>
    </sheetView>
  </sheetViews>
  <sheetFormatPr defaultColWidth="9" defaultRowHeight="16.5"/>
  <cols>
    <col min="1" max="1" width="10.875" style="1" customWidth="1"/>
    <col min="2" max="2" width="25.625" style="1" customWidth="1"/>
    <col min="3" max="7" width="14.875" style="1" customWidth="1"/>
    <col min="8" max="8" width="14.875" customWidth="1"/>
    <col min="9" max="10" width="14.875" style="1" customWidth="1"/>
    <col min="11" max="11" width="17.875" style="1" customWidth="1"/>
    <col min="12" max="13" width="19.75" style="1" customWidth="1"/>
    <col min="14" max="15" width="14.875" style="1" customWidth="1"/>
    <col min="16" max="38" width="25.625" style="1" customWidth="1"/>
    <col min="39" max="16384" width="9" style="1"/>
  </cols>
  <sheetData>
    <row r="1" spans="1:15" s="74" customFormat="1">
      <c r="A1" s="75" t="s">
        <v>8</v>
      </c>
      <c r="B1" s="72" t="s">
        <v>9</v>
      </c>
      <c r="C1" s="72" t="s">
        <v>10</v>
      </c>
      <c r="D1" s="72" t="s">
        <v>11</v>
      </c>
      <c r="E1" s="72" t="s">
        <v>200</v>
      </c>
      <c r="F1" s="72" t="s">
        <v>206</v>
      </c>
      <c r="G1" s="72" t="s">
        <v>12</v>
      </c>
      <c r="H1" s="73" t="s">
        <v>212</v>
      </c>
      <c r="I1" s="73" t="s">
        <v>211</v>
      </c>
      <c r="J1" s="76" t="s">
        <v>146</v>
      </c>
      <c r="K1" s="70" t="s">
        <v>147</v>
      </c>
      <c r="L1" s="76" t="s">
        <v>167</v>
      </c>
      <c r="M1" s="76" t="s">
        <v>168</v>
      </c>
      <c r="N1" s="71" t="s">
        <v>13</v>
      </c>
      <c r="O1" s="71" t="s">
        <v>14</v>
      </c>
    </row>
    <row r="2" spans="1:15">
      <c r="A2" s="58" t="s">
        <v>70</v>
      </c>
      <c r="B2" s="12" t="s">
        <v>151</v>
      </c>
      <c r="C2" s="12">
        <v>10</v>
      </c>
      <c r="D2" s="12">
        <v>20</v>
      </c>
      <c r="E2" s="12">
        <v>0</v>
      </c>
      <c r="F2" s="12">
        <v>3</v>
      </c>
      <c r="G2" s="12">
        <v>100</v>
      </c>
      <c r="H2" s="78">
        <v>0</v>
      </c>
      <c r="I2" s="78">
        <v>0</v>
      </c>
      <c r="J2" s="56">
        <v>1</v>
      </c>
      <c r="K2" s="4">
        <v>1000</v>
      </c>
      <c r="L2" s="56">
        <v>1000</v>
      </c>
      <c r="M2" s="56">
        <v>2000</v>
      </c>
      <c r="N2" s="57">
        <f>SUM(C2,G2:G2)/2</f>
        <v>55</v>
      </c>
      <c r="O2" s="57">
        <f>SUM(D2:G2)/2</f>
        <v>61.5</v>
      </c>
    </row>
    <row r="3" spans="1:15">
      <c r="A3" s="58" t="s">
        <v>71</v>
      </c>
      <c r="B3" s="12" t="s">
        <v>152</v>
      </c>
      <c r="C3" s="12">
        <v>50</v>
      </c>
      <c r="D3" s="12">
        <v>80</v>
      </c>
      <c r="E3" s="12">
        <v>0</v>
      </c>
      <c r="F3" s="12">
        <v>40</v>
      </c>
      <c r="G3" s="12">
        <v>2000</v>
      </c>
      <c r="H3" s="78">
        <v>0</v>
      </c>
      <c r="I3" s="78">
        <v>0</v>
      </c>
      <c r="J3" s="56">
        <v>5</v>
      </c>
      <c r="K3" s="4">
        <v>7000</v>
      </c>
      <c r="L3" s="56">
        <v>5000</v>
      </c>
      <c r="M3" s="56">
        <v>7000</v>
      </c>
      <c r="N3" s="57">
        <f>SUM(C3,G3:G3)/2</f>
        <v>1025</v>
      </c>
      <c r="O3" s="57">
        <f>SUM(D3:G3)/2</f>
        <v>1060</v>
      </c>
    </row>
    <row r="4" spans="1:15">
      <c r="A4" s="58" t="s">
        <v>72</v>
      </c>
      <c r="B4" s="12" t="s">
        <v>153</v>
      </c>
      <c r="C4" s="12">
        <v>150</v>
      </c>
      <c r="D4" s="12">
        <v>250</v>
      </c>
      <c r="E4" s="12">
        <v>0</v>
      </c>
      <c r="F4" s="12">
        <v>150</v>
      </c>
      <c r="G4" s="12">
        <v>10000</v>
      </c>
      <c r="H4" s="78">
        <v>0</v>
      </c>
      <c r="I4" s="78">
        <v>0</v>
      </c>
      <c r="J4" s="56">
        <v>10</v>
      </c>
      <c r="K4" s="4">
        <v>25000</v>
      </c>
      <c r="L4" s="56">
        <v>30000</v>
      </c>
      <c r="M4" s="56">
        <v>50000</v>
      </c>
      <c r="N4" s="57"/>
      <c r="O4" s="57"/>
    </row>
    <row r="5" spans="1:15">
      <c r="A5"/>
      <c r="B5"/>
      <c r="C5"/>
      <c r="D5"/>
      <c r="E5"/>
      <c r="F5"/>
      <c r="G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I6"/>
      <c r="J6"/>
      <c r="K6"/>
      <c r="L6"/>
      <c r="M6"/>
      <c r="N6"/>
      <c r="O6"/>
    </row>
    <row r="9" spans="1:15">
      <c r="A9" s="81" t="s">
        <v>193</v>
      </c>
      <c r="B9" s="81"/>
      <c r="C9" s="81"/>
      <c r="D9" s="81"/>
      <c r="E9" s="81"/>
      <c r="F9" s="81"/>
    </row>
    <row r="10" spans="1:15" ht="137.25" customHeight="1">
      <c r="A10" s="82" t="s">
        <v>194</v>
      </c>
      <c r="B10" s="82"/>
      <c r="C10" s="82"/>
      <c r="D10" s="82"/>
      <c r="E10" s="82"/>
      <c r="F10" s="82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4"/>
  <sheetViews>
    <sheetView workbookViewId="0">
      <selection activeCell="E5" sqref="E5"/>
    </sheetView>
  </sheetViews>
  <sheetFormatPr defaultRowHeight="16.5"/>
  <cols>
    <col min="1" max="1" width="25.625" style="1" customWidth="1"/>
    <col min="2" max="25" width="25.625" customWidth="1"/>
  </cols>
  <sheetData>
    <row r="1" spans="1:4" s="77" customFormat="1">
      <c r="A1" s="72" t="s">
        <v>19</v>
      </c>
      <c r="B1" s="72" t="s">
        <v>10</v>
      </c>
      <c r="C1" s="72" t="s">
        <v>11</v>
      </c>
      <c r="D1" s="72" t="s">
        <v>20</v>
      </c>
    </row>
    <row r="2" spans="1:4">
      <c r="A2" s="12" t="s">
        <v>21</v>
      </c>
      <c r="B2" s="13">
        <v>5</v>
      </c>
      <c r="C2" s="13">
        <v>10</v>
      </c>
      <c r="D2" s="14">
        <v>0.1</v>
      </c>
    </row>
    <row r="3" spans="1:4">
      <c r="A3" s="12" t="s">
        <v>22</v>
      </c>
      <c r="B3" s="13">
        <v>20</v>
      </c>
      <c r="C3" s="13">
        <v>30</v>
      </c>
      <c r="D3" s="14">
        <v>0.2</v>
      </c>
    </row>
    <row r="4" spans="1:4">
      <c r="A4" s="12" t="s">
        <v>23</v>
      </c>
      <c r="B4" s="13">
        <v>70</v>
      </c>
      <c r="C4" s="13">
        <v>100</v>
      </c>
      <c r="D4" s="14">
        <v>0.35</v>
      </c>
    </row>
    <row r="5" spans="1:4">
      <c r="D5" s="2"/>
    </row>
    <row r="6" spans="1:4">
      <c r="A6" s="72" t="s">
        <v>24</v>
      </c>
      <c r="B6" s="72" t="s">
        <v>205</v>
      </c>
    </row>
    <row r="7" spans="1:4">
      <c r="A7" s="12" t="s">
        <v>25</v>
      </c>
      <c r="B7" s="13">
        <v>5</v>
      </c>
    </row>
    <row r="8" spans="1:4">
      <c r="A8" s="12" t="s">
        <v>26</v>
      </c>
      <c r="B8" s="13">
        <v>20</v>
      </c>
    </row>
    <row r="9" spans="1:4">
      <c r="A9" s="12" t="s">
        <v>27</v>
      </c>
      <c r="B9" s="13">
        <v>70</v>
      </c>
    </row>
    <row r="11" spans="1:4">
      <c r="A11" s="70" t="s">
        <v>220</v>
      </c>
      <c r="B11" s="70" t="s">
        <v>221</v>
      </c>
    </row>
    <row r="12" spans="1:4">
      <c r="A12" s="4" t="s">
        <v>222</v>
      </c>
      <c r="B12" s="3">
        <v>50</v>
      </c>
    </row>
    <row r="13" spans="1:4">
      <c r="A13" s="4" t="s">
        <v>224</v>
      </c>
      <c r="B13" s="3">
        <v>100</v>
      </c>
    </row>
    <row r="14" spans="1:4">
      <c r="A14" s="4" t="s">
        <v>225</v>
      </c>
      <c r="B14" s="3">
        <v>500</v>
      </c>
    </row>
    <row r="15" spans="1:4">
      <c r="A15" s="4" t="s">
        <v>223</v>
      </c>
      <c r="B15" s="3">
        <v>50</v>
      </c>
    </row>
    <row r="16" spans="1:4">
      <c r="A16" s="4" t="s">
        <v>226</v>
      </c>
      <c r="B16" s="3">
        <v>100</v>
      </c>
    </row>
    <row r="17" spans="1:4">
      <c r="A17" s="4" t="s">
        <v>227</v>
      </c>
      <c r="B17" s="3">
        <v>200</v>
      </c>
    </row>
    <row r="20" spans="1:4">
      <c r="A20" s="81" t="s">
        <v>195</v>
      </c>
      <c r="B20" s="81"/>
      <c r="C20" s="81"/>
      <c r="D20" s="81"/>
    </row>
    <row r="21" spans="1:4" ht="126" customHeight="1">
      <c r="A21" s="82" t="s">
        <v>196</v>
      </c>
      <c r="B21" s="82"/>
      <c r="C21" s="82"/>
      <c r="D21" s="82"/>
    </row>
    <row r="23" spans="1:4">
      <c r="A23" s="81" t="s">
        <v>197</v>
      </c>
      <c r="B23" s="81"/>
      <c r="C23" s="81"/>
      <c r="D23" s="81"/>
    </row>
    <row r="24" spans="1:4" ht="76.5" customHeight="1">
      <c r="A24" s="82" t="s">
        <v>198</v>
      </c>
      <c r="B24" s="82"/>
      <c r="C24" s="82"/>
      <c r="D24" s="82"/>
    </row>
  </sheetData>
  <mergeCells count="4">
    <mergeCell ref="A21:D21"/>
    <mergeCell ref="A20:D20"/>
    <mergeCell ref="A23:D23"/>
    <mergeCell ref="A24:D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8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3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6" t="s">
        <v>67</v>
      </c>
      <c r="C1" s="83" t="s">
        <v>68</v>
      </c>
      <c r="D1" s="83"/>
      <c r="E1" s="10"/>
      <c r="F1" s="18"/>
      <c r="G1" s="35"/>
      <c r="H1" s="8"/>
    </row>
    <row r="2" spans="1:13" ht="19.899999999999999" customHeight="1">
      <c r="A2" s="8"/>
      <c r="B2" s="11"/>
      <c r="C2" s="11"/>
      <c r="D2" s="11"/>
      <c r="E2" s="9"/>
      <c r="F2" s="19"/>
      <c r="G2" s="44"/>
      <c r="H2" s="8"/>
    </row>
    <row r="3" spans="1:13" s="20" customFormat="1">
      <c r="A3" s="25"/>
      <c r="B3" s="24" t="s">
        <v>36</v>
      </c>
      <c r="C3" s="84" t="s">
        <v>38</v>
      </c>
      <c r="D3" s="85"/>
      <c r="E3" s="86"/>
      <c r="F3" s="24" t="s">
        <v>37</v>
      </c>
      <c r="G3" s="34" t="s">
        <v>103</v>
      </c>
      <c r="H3" s="23"/>
    </row>
    <row r="4" spans="1:13">
      <c r="B4" s="4" t="s">
        <v>47</v>
      </c>
      <c r="C4" s="3" t="s">
        <v>56</v>
      </c>
      <c r="D4" s="3" t="s">
        <v>65</v>
      </c>
      <c r="F4" s="4" t="s">
        <v>42</v>
      </c>
      <c r="M4" s="21"/>
    </row>
    <row r="5" spans="1:13">
      <c r="D5" s="3" t="s">
        <v>66</v>
      </c>
      <c r="E5" s="3" t="s">
        <v>58</v>
      </c>
      <c r="F5" s="4" t="s">
        <v>42</v>
      </c>
      <c r="M5" s="21"/>
    </row>
    <row r="6" spans="1:13">
      <c r="E6" s="3" t="s">
        <v>60</v>
      </c>
      <c r="F6" s="4" t="s">
        <v>42</v>
      </c>
      <c r="M6" s="21"/>
    </row>
    <row r="7" spans="1:13">
      <c r="E7" s="3" t="s">
        <v>59</v>
      </c>
      <c r="F7" s="4" t="s">
        <v>42</v>
      </c>
      <c r="M7" s="21"/>
    </row>
    <row r="8" spans="1:13">
      <c r="B8" s="4" t="s">
        <v>51</v>
      </c>
      <c r="C8" s="3" t="s">
        <v>57</v>
      </c>
      <c r="D8" s="3" t="s">
        <v>8</v>
      </c>
      <c r="F8" s="4" t="s">
        <v>42</v>
      </c>
      <c r="M8" s="21"/>
    </row>
    <row r="9" spans="1:13">
      <c r="D9" s="3" t="s">
        <v>61</v>
      </c>
      <c r="F9" s="4" t="s">
        <v>42</v>
      </c>
      <c r="M9" s="21"/>
    </row>
    <row r="10" spans="1:13">
      <c r="D10" s="3" t="s">
        <v>49</v>
      </c>
      <c r="F10" s="4" t="s">
        <v>42</v>
      </c>
      <c r="M10" s="21"/>
    </row>
    <row r="11" spans="1:13">
      <c r="D11" s="3" t="s">
        <v>62</v>
      </c>
      <c r="F11" s="4" t="s">
        <v>42</v>
      </c>
      <c r="M11" s="21"/>
    </row>
    <row r="12" spans="1:13">
      <c r="D12" s="3" t="s">
        <v>64</v>
      </c>
      <c r="F12" s="4" t="s">
        <v>42</v>
      </c>
      <c r="M12" s="21"/>
    </row>
    <row r="13" spans="1:13">
      <c r="B13" s="4" t="s">
        <v>51</v>
      </c>
      <c r="C13" s="3" t="s">
        <v>63</v>
      </c>
      <c r="D13" s="3" t="s">
        <v>8</v>
      </c>
      <c r="F13" s="4" t="s">
        <v>42</v>
      </c>
      <c r="M13" s="21"/>
    </row>
    <row r="14" spans="1:13">
      <c r="D14" s="3" t="s">
        <v>61</v>
      </c>
      <c r="F14" s="4" t="s">
        <v>42</v>
      </c>
      <c r="M14" s="21"/>
    </row>
    <row r="15" spans="1:13">
      <c r="D15" s="3" t="s">
        <v>49</v>
      </c>
      <c r="F15" s="4" t="s">
        <v>42</v>
      </c>
      <c r="M15" s="21"/>
    </row>
    <row r="16" spans="1:13">
      <c r="D16" s="3" t="s">
        <v>62</v>
      </c>
      <c r="F16" s="4" t="s">
        <v>42</v>
      </c>
      <c r="M16" s="21"/>
    </row>
    <row r="17" spans="2:13">
      <c r="D17" s="3" t="s">
        <v>64</v>
      </c>
      <c r="F17" s="4" t="s">
        <v>42</v>
      </c>
      <c r="M17" s="21"/>
    </row>
    <row r="18" spans="2:13">
      <c r="B18" s="4" t="s">
        <v>51</v>
      </c>
      <c r="F18" s="4" t="s">
        <v>42</v>
      </c>
      <c r="M18" s="21"/>
    </row>
    <row r="19" spans="2:13">
      <c r="B19" s="4" t="s">
        <v>51</v>
      </c>
      <c r="F19" s="4" t="s">
        <v>42</v>
      </c>
      <c r="M19" s="21"/>
    </row>
    <row r="20" spans="2:13">
      <c r="B20" s="4" t="s">
        <v>51</v>
      </c>
      <c r="F20" s="4" t="s">
        <v>42</v>
      </c>
      <c r="M20" s="21"/>
    </row>
    <row r="21" spans="2:13">
      <c r="F21" s="4" t="s">
        <v>42</v>
      </c>
      <c r="M21" s="21"/>
    </row>
    <row r="22" spans="2:13">
      <c r="B22" s="4" t="s">
        <v>15</v>
      </c>
      <c r="C22" s="3" t="s">
        <v>45</v>
      </c>
      <c r="D22" s="3" t="s">
        <v>0</v>
      </c>
      <c r="F22" s="4" t="s">
        <v>42</v>
      </c>
      <c r="M22" s="22"/>
    </row>
    <row r="23" spans="2:13">
      <c r="D23" s="3" t="s">
        <v>1</v>
      </c>
      <c r="F23" s="4" t="s">
        <v>42</v>
      </c>
      <c r="M23" s="22"/>
    </row>
    <row r="24" spans="2:13">
      <c r="D24" s="3" t="s">
        <v>2</v>
      </c>
      <c r="F24" s="4" t="s">
        <v>42</v>
      </c>
      <c r="M24" s="22"/>
    </row>
    <row r="25" spans="2:13">
      <c r="D25" s="3" t="s">
        <v>3</v>
      </c>
      <c r="F25" s="4" t="s">
        <v>42</v>
      </c>
      <c r="M25" s="22"/>
    </row>
    <row r="26" spans="2:13">
      <c r="D26" s="3" t="s">
        <v>4</v>
      </c>
      <c r="F26" s="4" t="s">
        <v>42</v>
      </c>
      <c r="M26" s="22"/>
    </row>
    <row r="27" spans="2:13">
      <c r="B27" s="4" t="s">
        <v>9</v>
      </c>
      <c r="C27" s="3" t="s">
        <v>44</v>
      </c>
      <c r="F27" s="4" t="s">
        <v>42</v>
      </c>
      <c r="M27" s="21"/>
    </row>
    <row r="28" spans="2:13">
      <c r="B28" s="4" t="s">
        <v>53</v>
      </c>
      <c r="C28" s="3" t="s">
        <v>46</v>
      </c>
      <c r="D28" s="3" t="s">
        <v>5</v>
      </c>
      <c r="F28" s="4" t="s">
        <v>42</v>
      </c>
      <c r="M28" s="22"/>
    </row>
    <row r="29" spans="2:13">
      <c r="D29" s="3" t="s">
        <v>6</v>
      </c>
      <c r="F29" s="4" t="s">
        <v>42</v>
      </c>
      <c r="M29" s="22"/>
    </row>
    <row r="30" spans="2:13">
      <c r="D30" s="3" t="s">
        <v>7</v>
      </c>
      <c r="F30" s="4" t="s">
        <v>42</v>
      </c>
      <c r="M30" s="22"/>
    </row>
    <row r="31" spans="2:13">
      <c r="F31" s="4" t="s">
        <v>42</v>
      </c>
      <c r="M31" s="22"/>
    </row>
    <row r="32" spans="2:13">
      <c r="F32" s="4" t="s">
        <v>42</v>
      </c>
      <c r="M32" s="22"/>
    </row>
    <row r="33" spans="6:6">
      <c r="F33" s="4" t="s">
        <v>42</v>
      </c>
    </row>
    <row r="34" spans="6:6">
      <c r="F34" s="4" t="s">
        <v>42</v>
      </c>
    </row>
    <row r="35" spans="6:6">
      <c r="F35" s="4" t="s">
        <v>42</v>
      </c>
    </row>
    <row r="36" spans="6:6">
      <c r="F36" s="4" t="s">
        <v>42</v>
      </c>
    </row>
    <row r="37" spans="6:6">
      <c r="F37" s="4" t="s">
        <v>42</v>
      </c>
    </row>
    <row r="38" spans="6:6">
      <c r="F38" s="4" t="s">
        <v>42</v>
      </c>
    </row>
    <row r="39" spans="6:6">
      <c r="F39" s="4" t="s">
        <v>42</v>
      </c>
    </row>
    <row r="40" spans="6:6">
      <c r="F40" s="4" t="s">
        <v>42</v>
      </c>
    </row>
    <row r="41" spans="6:6">
      <c r="F41" s="4" t="s">
        <v>42</v>
      </c>
    </row>
    <row r="42" spans="6:6">
      <c r="F42" s="4" t="s">
        <v>42</v>
      </c>
    </row>
    <row r="43" spans="6:6">
      <c r="F43" s="4" t="s">
        <v>42</v>
      </c>
    </row>
    <row r="44" spans="6:6">
      <c r="F44" s="4" t="s">
        <v>42</v>
      </c>
    </row>
    <row r="45" spans="6:6">
      <c r="F45" s="4" t="s">
        <v>42</v>
      </c>
    </row>
    <row r="46" spans="6:6">
      <c r="F46" s="4" t="s">
        <v>42</v>
      </c>
    </row>
    <row r="47" spans="6:6">
      <c r="F47" s="4" t="s">
        <v>42</v>
      </c>
    </row>
    <row r="48" spans="6:6">
      <c r="F48" s="4" t="s">
        <v>42</v>
      </c>
    </row>
    <row r="49" spans="6:6">
      <c r="F49" s="4" t="s">
        <v>42</v>
      </c>
    </row>
    <row r="50" spans="6:6">
      <c r="F50" s="4" t="s">
        <v>42</v>
      </c>
    </row>
    <row r="51" spans="6:6">
      <c r="F51" s="4" t="s">
        <v>42</v>
      </c>
    </row>
    <row r="52" spans="6:6">
      <c r="F52" s="4" t="s">
        <v>42</v>
      </c>
    </row>
    <row r="53" spans="6:6">
      <c r="F53" s="4" t="s">
        <v>42</v>
      </c>
    </row>
    <row r="54" spans="6:6">
      <c r="F54" s="4" t="s">
        <v>42</v>
      </c>
    </row>
    <row r="55" spans="6:6">
      <c r="F55" s="4" t="s">
        <v>42</v>
      </c>
    </row>
    <row r="56" spans="6:6">
      <c r="F56" s="4" t="s">
        <v>42</v>
      </c>
    </row>
    <row r="57" spans="6:6">
      <c r="F57" s="4" t="s">
        <v>42</v>
      </c>
    </row>
    <row r="58" spans="6:6">
      <c r="F58" s="4" t="s">
        <v>42</v>
      </c>
    </row>
    <row r="59" spans="6:6">
      <c r="F59" s="4" t="s">
        <v>42</v>
      </c>
    </row>
    <row r="60" spans="6:6">
      <c r="F60" s="4" t="s">
        <v>42</v>
      </c>
    </row>
    <row r="61" spans="6:6">
      <c r="F61" s="4" t="s">
        <v>42</v>
      </c>
    </row>
    <row r="62" spans="6:6">
      <c r="F62" s="4" t="s">
        <v>42</v>
      </c>
    </row>
    <row r="63" spans="6:6">
      <c r="F63" s="4" t="s">
        <v>42</v>
      </c>
    </row>
    <row r="64" spans="6:6">
      <c r="F64" s="4" t="s">
        <v>42</v>
      </c>
    </row>
    <row r="65" spans="6:6">
      <c r="F65" s="4" t="s">
        <v>42</v>
      </c>
    </row>
    <row r="66" spans="6:6">
      <c r="F66" s="4" t="s">
        <v>42</v>
      </c>
    </row>
    <row r="67" spans="6:6">
      <c r="F67" s="4" t="s">
        <v>42</v>
      </c>
    </row>
    <row r="68" spans="6:6">
      <c r="F68" s="4" t="s">
        <v>42</v>
      </c>
    </row>
    <row r="69" spans="6:6">
      <c r="F69" s="4" t="s">
        <v>42</v>
      </c>
    </row>
    <row r="70" spans="6:6">
      <c r="F70" s="4" t="s">
        <v>42</v>
      </c>
    </row>
    <row r="71" spans="6:6">
      <c r="F71" s="4" t="s">
        <v>42</v>
      </c>
    </row>
    <row r="72" spans="6:6">
      <c r="F72" s="4" t="s">
        <v>42</v>
      </c>
    </row>
    <row r="73" spans="6:6">
      <c r="F73" s="4" t="s">
        <v>42</v>
      </c>
    </row>
    <row r="74" spans="6:6">
      <c r="F74" s="4" t="s">
        <v>42</v>
      </c>
    </row>
    <row r="75" spans="6:6">
      <c r="F75" s="4" t="s">
        <v>42</v>
      </c>
    </row>
    <row r="76" spans="6:6">
      <c r="F76" s="4" t="s">
        <v>42</v>
      </c>
    </row>
    <row r="77" spans="6:6">
      <c r="F77" s="4" t="s">
        <v>42</v>
      </c>
    </row>
    <row r="78" spans="6:6">
      <c r="F78" s="4" t="s">
        <v>42</v>
      </c>
    </row>
    <row r="79" spans="6:6">
      <c r="F79" s="4" t="s">
        <v>42</v>
      </c>
    </row>
    <row r="80" spans="6:6">
      <c r="F80" s="4" t="s">
        <v>42</v>
      </c>
    </row>
    <row r="81" spans="6:6">
      <c r="F81" s="4" t="s">
        <v>42</v>
      </c>
    </row>
    <row r="82" spans="6:6">
      <c r="F82" s="4" t="s">
        <v>42</v>
      </c>
    </row>
    <row r="83" spans="6:6">
      <c r="F83" s="4" t="s">
        <v>42</v>
      </c>
    </row>
    <row r="84" spans="6:6">
      <c r="F84" s="4" t="s">
        <v>42</v>
      </c>
    </row>
    <row r="85" spans="6:6">
      <c r="F85" s="4" t="s">
        <v>42</v>
      </c>
    </row>
    <row r="86" spans="6:6">
      <c r="F86" s="4" t="s">
        <v>42</v>
      </c>
    </row>
    <row r="87" spans="6:6">
      <c r="F87" s="4" t="s">
        <v>42</v>
      </c>
    </row>
    <row r="88" spans="6:6">
      <c r="F88" s="4" t="s">
        <v>42</v>
      </c>
    </row>
    <row r="89" spans="6:6">
      <c r="F89" s="4" t="s">
        <v>42</v>
      </c>
    </row>
    <row r="90" spans="6:6">
      <c r="F90" s="4" t="s">
        <v>42</v>
      </c>
    </row>
    <row r="91" spans="6:6">
      <c r="F91" s="4" t="s">
        <v>42</v>
      </c>
    </row>
    <row r="92" spans="6:6">
      <c r="F92" s="4" t="s">
        <v>42</v>
      </c>
    </row>
    <row r="93" spans="6:6">
      <c r="F93" s="4" t="s">
        <v>42</v>
      </c>
    </row>
    <row r="94" spans="6:6">
      <c r="F94" s="4" t="s">
        <v>42</v>
      </c>
    </row>
    <row r="95" spans="6:6">
      <c r="F95" s="4" t="s">
        <v>42</v>
      </c>
    </row>
    <row r="96" spans="6:6">
      <c r="F96" s="4" t="s">
        <v>42</v>
      </c>
    </row>
    <row r="97" spans="6:6">
      <c r="F97" s="4" t="s">
        <v>42</v>
      </c>
    </row>
    <row r="98" spans="6:6">
      <c r="F98" s="4" t="s">
        <v>42</v>
      </c>
    </row>
    <row r="99" spans="6:6">
      <c r="F99" s="4" t="s">
        <v>42</v>
      </c>
    </row>
    <row r="100" spans="6:6">
      <c r="F100" s="4" t="s">
        <v>42</v>
      </c>
    </row>
    <row r="101" spans="6:6">
      <c r="F101" s="4" t="s">
        <v>42</v>
      </c>
    </row>
    <row r="102" spans="6:6">
      <c r="F102" s="4" t="s">
        <v>42</v>
      </c>
    </row>
    <row r="103" spans="6:6">
      <c r="F103" s="4" t="s">
        <v>42</v>
      </c>
    </row>
    <row r="104" spans="6:6">
      <c r="F104" s="4" t="s">
        <v>42</v>
      </c>
    </row>
    <row r="105" spans="6:6">
      <c r="F105" s="4" t="s">
        <v>42</v>
      </c>
    </row>
    <row r="106" spans="6:6">
      <c r="F106" s="4" t="s">
        <v>42</v>
      </c>
    </row>
    <row r="107" spans="6:6">
      <c r="F107" s="4" t="s">
        <v>42</v>
      </c>
    </row>
    <row r="108" spans="6:6">
      <c r="F108" s="4" t="s">
        <v>42</v>
      </c>
    </row>
    <row r="109" spans="6:6">
      <c r="F109" s="4" t="s">
        <v>42</v>
      </c>
    </row>
    <row r="110" spans="6:6">
      <c r="F110" s="4" t="s">
        <v>42</v>
      </c>
    </row>
    <row r="111" spans="6:6">
      <c r="F111" s="4" t="s">
        <v>42</v>
      </c>
    </row>
    <row r="112" spans="6:6">
      <c r="F112" s="4" t="s">
        <v>42</v>
      </c>
    </row>
    <row r="113" spans="6:6">
      <c r="F113" s="4" t="s">
        <v>42</v>
      </c>
    </row>
    <row r="114" spans="6:6">
      <c r="F114" s="4" t="s">
        <v>42</v>
      </c>
    </row>
    <row r="115" spans="6:6">
      <c r="F115" s="4" t="s">
        <v>42</v>
      </c>
    </row>
    <row r="116" spans="6:6">
      <c r="F116" s="4" t="s">
        <v>42</v>
      </c>
    </row>
    <row r="117" spans="6:6">
      <c r="F117" s="4" t="s">
        <v>42</v>
      </c>
    </row>
    <row r="118" spans="6:6">
      <c r="F118" s="4" t="s">
        <v>42</v>
      </c>
    </row>
    <row r="119" spans="6:6">
      <c r="F119" s="4" t="s">
        <v>42</v>
      </c>
    </row>
    <row r="120" spans="6:6">
      <c r="F120" s="4" t="s">
        <v>42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F5" sqref="F5"/>
    </sheetView>
  </sheetViews>
  <sheetFormatPr defaultColWidth="8.75" defaultRowHeight="16.5"/>
  <cols>
    <col min="1" max="1" width="13.75" style="16" customWidth="1"/>
    <col min="2" max="2" width="8.125" style="16" customWidth="1"/>
    <col min="3" max="3" width="36.25" style="27" customWidth="1"/>
    <col min="4" max="4" width="52.375" style="27" customWidth="1"/>
    <col min="5" max="5" width="34.75" style="27" customWidth="1"/>
    <col min="6" max="6" width="31.25" style="27" customWidth="1"/>
    <col min="7" max="7" width="8.75" style="16" customWidth="1"/>
    <col min="8" max="8" width="35.375" style="69" customWidth="1"/>
    <col min="9" max="16384" width="8.75" style="16"/>
  </cols>
  <sheetData>
    <row r="1" spans="1:8" s="30" customFormat="1">
      <c r="A1" s="28" t="s">
        <v>33</v>
      </c>
      <c r="B1" s="28" t="s">
        <v>36</v>
      </c>
      <c r="C1" s="29" t="s">
        <v>32</v>
      </c>
      <c r="D1" s="29" t="s">
        <v>34</v>
      </c>
      <c r="E1" s="29" t="s">
        <v>35</v>
      </c>
      <c r="F1" s="31" t="s">
        <v>85</v>
      </c>
      <c r="G1" s="34" t="s">
        <v>86</v>
      </c>
      <c r="H1" s="67" t="s">
        <v>103</v>
      </c>
    </row>
    <row r="2" spans="1:8" ht="82.5">
      <c r="A2" s="17" t="s">
        <v>84</v>
      </c>
      <c r="B2" s="17" t="s">
        <v>51</v>
      </c>
      <c r="C2" s="15" t="s">
        <v>76</v>
      </c>
      <c r="D2" s="15" t="s">
        <v>77</v>
      </c>
      <c r="E2" s="15" t="s">
        <v>78</v>
      </c>
      <c r="F2" s="32" t="s">
        <v>79</v>
      </c>
      <c r="G2" s="36" t="s">
        <v>42</v>
      </c>
      <c r="H2" s="68"/>
    </row>
    <row r="3" spans="1:8" ht="33">
      <c r="A3" s="17" t="s">
        <v>181</v>
      </c>
      <c r="B3" s="17" t="s">
        <v>80</v>
      </c>
      <c r="C3" s="15" t="s">
        <v>186</v>
      </c>
      <c r="D3" s="15" t="s">
        <v>187</v>
      </c>
      <c r="E3" s="15"/>
      <c r="F3" s="32" t="s">
        <v>188</v>
      </c>
      <c r="G3" s="36" t="s">
        <v>170</v>
      </c>
      <c r="H3" s="68"/>
    </row>
    <row r="4" spans="1:8" ht="82.5">
      <c r="A4" s="61" t="s">
        <v>202</v>
      </c>
      <c r="B4" s="17" t="s">
        <v>47</v>
      </c>
      <c r="C4" s="15" t="s">
        <v>207</v>
      </c>
      <c r="D4" s="15" t="s">
        <v>208</v>
      </c>
      <c r="E4" s="15" t="s">
        <v>209</v>
      </c>
      <c r="F4" s="32" t="s">
        <v>210</v>
      </c>
      <c r="G4" s="36" t="s">
        <v>170</v>
      </c>
      <c r="H4" s="68"/>
    </row>
    <row r="5" spans="1:8" ht="49.5">
      <c r="A5" s="61" t="s">
        <v>219</v>
      </c>
      <c r="B5" s="17" t="s">
        <v>80</v>
      </c>
      <c r="C5" s="15" t="s">
        <v>231</v>
      </c>
      <c r="D5" s="79" t="s">
        <v>232</v>
      </c>
      <c r="E5" s="15"/>
      <c r="F5" s="80" t="s">
        <v>233</v>
      </c>
      <c r="G5" s="36" t="s">
        <v>170</v>
      </c>
      <c r="H5" s="68"/>
    </row>
    <row r="6" spans="1:8">
      <c r="A6" s="17"/>
      <c r="B6" s="17"/>
      <c r="C6" s="15"/>
      <c r="D6" s="15"/>
      <c r="E6" s="15"/>
      <c r="F6" s="32"/>
      <c r="G6" s="36" t="s">
        <v>42</v>
      </c>
      <c r="H6" s="68"/>
    </row>
    <row r="7" spans="1:8">
      <c r="A7" s="17"/>
      <c r="B7" s="17"/>
      <c r="C7" s="15"/>
      <c r="D7" s="15"/>
      <c r="E7" s="15"/>
      <c r="F7" s="32"/>
      <c r="G7" s="36" t="s">
        <v>42</v>
      </c>
      <c r="H7" s="68"/>
    </row>
    <row r="8" spans="1:8">
      <c r="A8" s="17"/>
      <c r="B8" s="17"/>
      <c r="C8" s="15"/>
      <c r="D8" s="15"/>
      <c r="E8" s="15"/>
      <c r="F8" s="32"/>
      <c r="G8" s="36" t="s">
        <v>42</v>
      </c>
      <c r="H8" s="68"/>
    </row>
    <row r="9" spans="1:8">
      <c r="A9" s="17"/>
      <c r="B9" s="17"/>
      <c r="C9" s="15"/>
      <c r="D9" s="15"/>
      <c r="E9" s="15"/>
      <c r="F9" s="32"/>
      <c r="G9" s="36" t="s">
        <v>42</v>
      </c>
      <c r="H9" s="68"/>
    </row>
    <row r="10" spans="1:8">
      <c r="A10" s="17"/>
      <c r="B10" s="17"/>
      <c r="C10" s="15"/>
      <c r="D10" s="15"/>
      <c r="E10" s="15"/>
      <c r="F10" s="32"/>
      <c r="G10" s="36" t="s">
        <v>42</v>
      </c>
      <c r="H10" s="68"/>
    </row>
    <row r="11" spans="1:8">
      <c r="A11" s="17"/>
      <c r="B11" s="17"/>
      <c r="C11" s="15"/>
      <c r="D11" s="15"/>
      <c r="E11" s="15"/>
      <c r="F11" s="32"/>
      <c r="G11" s="36" t="s">
        <v>42</v>
      </c>
      <c r="H11" s="68"/>
    </row>
    <row r="12" spans="1:8">
      <c r="A12" s="17"/>
      <c r="B12" s="17"/>
      <c r="C12" s="15"/>
      <c r="D12" s="15"/>
      <c r="E12" s="15"/>
      <c r="F12" s="32"/>
      <c r="G12" s="36" t="s">
        <v>42</v>
      </c>
      <c r="H12" s="68"/>
    </row>
    <row r="13" spans="1:8">
      <c r="A13" s="17"/>
      <c r="B13" s="17"/>
      <c r="C13" s="15"/>
      <c r="D13" s="15"/>
      <c r="E13" s="15"/>
      <c r="F13" s="32"/>
      <c r="G13" s="36" t="s">
        <v>42</v>
      </c>
      <c r="H13" s="68"/>
    </row>
    <row r="14" spans="1:8">
      <c r="A14" s="17"/>
      <c r="B14" s="17"/>
      <c r="C14" s="15"/>
      <c r="D14" s="15"/>
      <c r="E14" s="15"/>
      <c r="F14" s="32"/>
      <c r="G14" s="36" t="s">
        <v>42</v>
      </c>
      <c r="H14" s="68"/>
    </row>
    <row r="15" spans="1:8">
      <c r="A15" s="17"/>
      <c r="B15" s="17"/>
      <c r="C15" s="15"/>
      <c r="D15" s="15"/>
      <c r="E15" s="15"/>
      <c r="F15" s="32"/>
      <c r="G15" s="36" t="s">
        <v>42</v>
      </c>
      <c r="H15" s="68"/>
    </row>
    <row r="16" spans="1:8">
      <c r="A16" s="17"/>
      <c r="B16" s="17"/>
      <c r="C16" s="15"/>
      <c r="D16" s="15"/>
      <c r="E16" s="15"/>
      <c r="F16" s="32"/>
      <c r="G16" s="36" t="s">
        <v>42</v>
      </c>
      <c r="H16" s="68"/>
    </row>
    <row r="17" spans="1:8">
      <c r="A17" s="17"/>
      <c r="B17" s="17"/>
      <c r="C17" s="15"/>
      <c r="D17" s="15"/>
      <c r="E17" s="15"/>
      <c r="F17" s="32"/>
      <c r="G17" s="36" t="s">
        <v>42</v>
      </c>
      <c r="H17" s="68"/>
    </row>
    <row r="18" spans="1:8">
      <c r="A18" s="17"/>
      <c r="B18" s="17"/>
      <c r="C18" s="15"/>
      <c r="D18" s="15"/>
      <c r="E18" s="15"/>
      <c r="F18" s="32"/>
      <c r="G18" s="36" t="s">
        <v>42</v>
      </c>
      <c r="H18" s="68"/>
    </row>
    <row r="19" spans="1:8">
      <c r="A19" s="17"/>
      <c r="B19" s="17"/>
      <c r="C19" s="15"/>
      <c r="D19" s="15"/>
      <c r="E19" s="15"/>
      <c r="F19" s="32"/>
      <c r="G19" s="36" t="s">
        <v>42</v>
      </c>
      <c r="H19" s="68"/>
    </row>
    <row r="20" spans="1:8">
      <c r="A20" s="17"/>
      <c r="B20" s="17"/>
      <c r="C20" s="15"/>
      <c r="D20" s="15"/>
      <c r="E20" s="15"/>
      <c r="F20" s="32"/>
      <c r="G20" s="36" t="s">
        <v>42</v>
      </c>
      <c r="H20" s="68"/>
    </row>
    <row r="21" spans="1:8">
      <c r="A21" s="17"/>
      <c r="B21" s="17"/>
      <c r="C21" s="15"/>
      <c r="D21" s="15"/>
      <c r="E21" s="15"/>
      <c r="F21" s="32"/>
      <c r="G21" s="36" t="s">
        <v>42</v>
      </c>
      <c r="H21" s="68"/>
    </row>
    <row r="22" spans="1:8">
      <c r="A22" s="17"/>
      <c r="B22" s="17"/>
      <c r="C22" s="15"/>
      <c r="D22" s="15"/>
      <c r="E22" s="15"/>
      <c r="F22" s="32"/>
      <c r="G22" s="36" t="s">
        <v>42</v>
      </c>
      <c r="H22" s="68"/>
    </row>
    <row r="23" spans="1:8">
      <c r="A23" s="17"/>
      <c r="B23" s="17"/>
      <c r="C23" s="15"/>
      <c r="D23" s="15"/>
      <c r="E23" s="15"/>
      <c r="F23" s="32"/>
      <c r="G23" s="36" t="s">
        <v>42</v>
      </c>
      <c r="H23" s="68"/>
    </row>
    <row r="24" spans="1:8">
      <c r="A24" s="17"/>
      <c r="B24" s="17"/>
      <c r="C24" s="15"/>
      <c r="D24" s="15"/>
      <c r="E24" s="15"/>
      <c r="F24" s="32"/>
      <c r="G24" s="36" t="s">
        <v>42</v>
      </c>
      <c r="H24" s="68"/>
    </row>
    <row r="25" spans="1:8">
      <c r="A25" s="17"/>
      <c r="B25" s="17"/>
      <c r="C25" s="15"/>
      <c r="D25" s="15"/>
      <c r="E25" s="15"/>
      <c r="F25" s="32"/>
      <c r="G25" s="36" t="s">
        <v>42</v>
      </c>
      <c r="H25" s="68"/>
    </row>
    <row r="26" spans="1:8">
      <c r="A26" s="17"/>
      <c r="B26" s="17"/>
      <c r="C26" s="15"/>
      <c r="D26" s="15"/>
      <c r="E26" s="15"/>
      <c r="F26" s="32"/>
      <c r="G26" s="36" t="s">
        <v>42</v>
      </c>
      <c r="H26" s="68"/>
    </row>
    <row r="27" spans="1:8">
      <c r="A27" s="17"/>
      <c r="B27" s="17"/>
      <c r="C27" s="15"/>
      <c r="D27" s="15"/>
      <c r="E27" s="15"/>
      <c r="F27" s="32"/>
      <c r="G27" s="36" t="s">
        <v>42</v>
      </c>
      <c r="H27" s="68"/>
    </row>
    <row r="28" spans="1:8">
      <c r="A28" s="17"/>
      <c r="B28" s="17"/>
      <c r="C28" s="15"/>
      <c r="D28" s="15"/>
      <c r="E28" s="15"/>
      <c r="F28" s="32"/>
      <c r="G28" s="36" t="s">
        <v>42</v>
      </c>
      <c r="H28" s="68"/>
    </row>
    <row r="29" spans="1:8">
      <c r="A29" s="17"/>
      <c r="B29" s="17"/>
      <c r="C29" s="15"/>
      <c r="D29" s="15"/>
      <c r="E29" s="15"/>
      <c r="F29" s="32"/>
      <c r="G29" s="36" t="s">
        <v>42</v>
      </c>
      <c r="H29" s="68"/>
    </row>
    <row r="30" spans="1:8">
      <c r="A30" s="17"/>
      <c r="B30" s="17"/>
      <c r="C30" s="15"/>
      <c r="D30" s="15"/>
      <c r="E30" s="15"/>
      <c r="F30" s="32"/>
      <c r="G30" s="36" t="s">
        <v>42</v>
      </c>
      <c r="H30" s="68"/>
    </row>
    <row r="31" spans="1:8">
      <c r="A31" s="17"/>
      <c r="B31" s="17"/>
      <c r="C31" s="15"/>
      <c r="D31" s="15"/>
      <c r="E31" s="15"/>
      <c r="F31" s="32"/>
      <c r="G31" s="36" t="s">
        <v>42</v>
      </c>
      <c r="H31" s="68"/>
    </row>
    <row r="32" spans="1:8">
      <c r="A32" s="17"/>
      <c r="B32" s="17"/>
      <c r="C32" s="15"/>
      <c r="D32" s="15"/>
      <c r="E32" s="15"/>
      <c r="F32" s="32"/>
      <c r="G32" s="36" t="s">
        <v>42</v>
      </c>
      <c r="H32" s="68"/>
    </row>
    <row r="33" spans="1:8">
      <c r="A33" s="17"/>
      <c r="B33" s="17"/>
      <c r="C33" s="15"/>
      <c r="D33" s="15"/>
      <c r="E33" s="15"/>
      <c r="F33" s="32"/>
      <c r="G33" s="36" t="s">
        <v>42</v>
      </c>
      <c r="H33" s="68"/>
    </row>
    <row r="34" spans="1:8">
      <c r="A34" s="17"/>
      <c r="B34" s="17"/>
      <c r="C34" s="15"/>
      <c r="D34" s="15"/>
      <c r="E34" s="15"/>
      <c r="F34" s="32"/>
      <c r="G34" s="36" t="s">
        <v>42</v>
      </c>
      <c r="H34" s="68"/>
    </row>
    <row r="35" spans="1:8">
      <c r="A35" s="17"/>
      <c r="B35" s="17"/>
      <c r="C35" s="15"/>
      <c r="D35" s="15"/>
      <c r="E35" s="15"/>
      <c r="F35" s="32"/>
      <c r="G35" s="36" t="s">
        <v>42</v>
      </c>
      <c r="H35" s="68"/>
    </row>
    <row r="36" spans="1:8">
      <c r="A36" s="17"/>
      <c r="B36" s="17"/>
      <c r="C36" s="15"/>
      <c r="D36" s="15"/>
      <c r="E36" s="15"/>
      <c r="F36" s="32"/>
      <c r="G36" s="36" t="s">
        <v>42</v>
      </c>
      <c r="H36" s="68"/>
    </row>
    <row r="37" spans="1:8">
      <c r="A37" s="17"/>
      <c r="B37" s="17"/>
      <c r="C37" s="15"/>
      <c r="D37" s="15"/>
      <c r="E37" s="15"/>
      <c r="F37" s="32"/>
      <c r="G37" s="36" t="s">
        <v>42</v>
      </c>
      <c r="H37" s="68"/>
    </row>
    <row r="38" spans="1:8">
      <c r="A38" s="17"/>
      <c r="B38" s="17"/>
      <c r="C38" s="15"/>
      <c r="D38" s="15"/>
      <c r="E38" s="15"/>
      <c r="F38" s="32"/>
      <c r="G38" s="36" t="s">
        <v>42</v>
      </c>
      <c r="H38" s="68"/>
    </row>
    <row r="39" spans="1:8">
      <c r="A39" s="17"/>
      <c r="B39" s="17"/>
      <c r="C39" s="15"/>
      <c r="D39" s="15"/>
      <c r="E39" s="15"/>
      <c r="F39" s="32"/>
      <c r="G39" s="36" t="s">
        <v>42</v>
      </c>
      <c r="H39" s="68"/>
    </row>
    <row r="40" spans="1:8">
      <c r="A40" s="17"/>
      <c r="B40" s="17"/>
      <c r="C40" s="15"/>
      <c r="D40" s="15"/>
      <c r="E40" s="15"/>
      <c r="F40" s="32"/>
      <c r="G40" s="36" t="s">
        <v>42</v>
      </c>
      <c r="H40" s="68"/>
    </row>
    <row r="41" spans="1:8">
      <c r="A41" s="17"/>
      <c r="B41" s="17"/>
      <c r="C41" s="15"/>
      <c r="D41" s="15"/>
      <c r="E41" s="15"/>
      <c r="F41" s="32"/>
      <c r="G41" s="36" t="s">
        <v>42</v>
      </c>
      <c r="H41" s="68"/>
    </row>
    <row r="42" spans="1:8">
      <c r="A42" s="17"/>
      <c r="B42" s="17"/>
      <c r="C42" s="15"/>
      <c r="D42" s="15"/>
      <c r="E42" s="15"/>
      <c r="F42" s="32"/>
      <c r="G42" s="36" t="s">
        <v>42</v>
      </c>
      <c r="H42" s="68"/>
    </row>
    <row r="43" spans="1:8">
      <c r="A43" s="17"/>
      <c r="B43" s="17"/>
      <c r="C43" s="15"/>
      <c r="D43" s="15"/>
      <c r="E43" s="15"/>
      <c r="F43" s="32"/>
      <c r="G43" s="36" t="s">
        <v>42</v>
      </c>
      <c r="H43" s="68"/>
    </row>
    <row r="44" spans="1:8">
      <c r="A44" s="17"/>
      <c r="B44" s="17"/>
      <c r="C44" s="15"/>
      <c r="D44" s="15"/>
      <c r="E44" s="15"/>
      <c r="F44" s="32"/>
      <c r="G44" s="36" t="s">
        <v>42</v>
      </c>
      <c r="H44" s="68"/>
    </row>
    <row r="45" spans="1:8">
      <c r="A45" s="17"/>
      <c r="B45" s="17"/>
      <c r="C45" s="15"/>
      <c r="D45" s="15"/>
      <c r="E45" s="15"/>
      <c r="F45" s="32"/>
      <c r="G45" s="36" t="s">
        <v>42</v>
      </c>
      <c r="H45" s="68"/>
    </row>
    <row r="46" spans="1:8">
      <c r="A46" s="17"/>
      <c r="B46" s="17"/>
      <c r="C46" s="15"/>
      <c r="D46" s="15"/>
      <c r="E46" s="15"/>
      <c r="F46" s="32"/>
      <c r="G46" s="36" t="s">
        <v>42</v>
      </c>
      <c r="H46" s="68"/>
    </row>
    <row r="47" spans="1:8">
      <c r="A47" s="17"/>
      <c r="B47" s="17"/>
      <c r="C47" s="15"/>
      <c r="D47" s="15"/>
      <c r="E47" s="15"/>
      <c r="F47" s="32"/>
      <c r="G47" s="36" t="s">
        <v>42</v>
      </c>
      <c r="H47" s="68"/>
    </row>
    <row r="48" spans="1:8">
      <c r="A48" s="17"/>
      <c r="B48" s="17"/>
      <c r="C48" s="15"/>
      <c r="D48" s="15"/>
      <c r="E48" s="15"/>
      <c r="F48" s="32"/>
      <c r="G48" s="36" t="s">
        <v>42</v>
      </c>
      <c r="H48" s="68"/>
    </row>
    <row r="49" spans="1:8">
      <c r="A49" s="17"/>
      <c r="B49" s="17"/>
      <c r="C49" s="15"/>
      <c r="D49" s="15"/>
      <c r="E49" s="15"/>
      <c r="F49" s="32"/>
      <c r="G49" s="36" t="s">
        <v>42</v>
      </c>
      <c r="H49" s="68"/>
    </row>
    <row r="50" spans="1:8">
      <c r="A50" s="17"/>
      <c r="B50" s="17"/>
      <c r="C50" s="15"/>
      <c r="D50" s="15"/>
      <c r="E50" s="15"/>
      <c r="F50" s="32"/>
      <c r="G50" s="36" t="s">
        <v>42</v>
      </c>
      <c r="H50" s="68"/>
    </row>
    <row r="51" spans="1:8">
      <c r="A51" s="17"/>
      <c r="B51" s="17"/>
      <c r="C51" s="15"/>
      <c r="D51" s="15"/>
      <c r="E51" s="15"/>
      <c r="F51" s="32"/>
      <c r="G51" s="36" t="s">
        <v>42</v>
      </c>
      <c r="H51" s="68"/>
    </row>
    <row r="52" spans="1:8">
      <c r="A52" s="17"/>
      <c r="B52" s="17"/>
      <c r="C52" s="15"/>
      <c r="D52" s="15"/>
      <c r="E52" s="15"/>
      <c r="F52" s="32"/>
      <c r="G52" s="36" t="s">
        <v>42</v>
      </c>
      <c r="H52" s="68"/>
    </row>
    <row r="53" spans="1:8">
      <c r="A53" s="17"/>
      <c r="B53" s="17"/>
      <c r="C53" s="15"/>
      <c r="D53" s="15"/>
      <c r="E53" s="15"/>
      <c r="F53" s="32"/>
      <c r="G53" s="36" t="s">
        <v>42</v>
      </c>
      <c r="H53" s="68"/>
    </row>
    <row r="54" spans="1:8">
      <c r="A54" s="17"/>
      <c r="B54" s="17"/>
      <c r="C54" s="15"/>
      <c r="D54" s="15"/>
      <c r="E54" s="15"/>
      <c r="F54" s="32"/>
      <c r="G54" s="36" t="s">
        <v>42</v>
      </c>
      <c r="H54" s="68"/>
    </row>
    <row r="55" spans="1:8">
      <c r="A55" s="17"/>
      <c r="B55" s="17"/>
      <c r="C55" s="15"/>
      <c r="D55" s="15"/>
      <c r="E55" s="15"/>
      <c r="F55" s="32"/>
      <c r="G55" s="36" t="s">
        <v>42</v>
      </c>
      <c r="H55" s="68"/>
    </row>
    <row r="56" spans="1:8">
      <c r="A56" s="17"/>
      <c r="B56" s="17"/>
      <c r="C56" s="15"/>
      <c r="D56" s="15"/>
      <c r="E56" s="15"/>
      <c r="F56" s="32"/>
      <c r="G56" s="36" t="s">
        <v>42</v>
      </c>
      <c r="H56" s="68"/>
    </row>
    <row r="57" spans="1:8">
      <c r="A57" s="17"/>
      <c r="B57" s="17"/>
      <c r="C57" s="15"/>
      <c r="D57" s="15"/>
      <c r="E57" s="15"/>
      <c r="F57" s="32"/>
      <c r="G57" s="36" t="s">
        <v>42</v>
      </c>
      <c r="H57" s="68"/>
    </row>
    <row r="58" spans="1:8">
      <c r="A58" s="17"/>
      <c r="B58" s="17"/>
      <c r="C58" s="15"/>
      <c r="D58" s="15"/>
      <c r="E58" s="15"/>
      <c r="F58" s="32"/>
      <c r="G58" s="36" t="s">
        <v>42</v>
      </c>
      <c r="H58" s="68"/>
    </row>
    <row r="59" spans="1:8">
      <c r="A59" s="17"/>
      <c r="B59" s="17"/>
      <c r="C59" s="15"/>
      <c r="D59" s="15"/>
      <c r="E59" s="15"/>
      <c r="F59" s="32"/>
      <c r="G59" s="36" t="s">
        <v>42</v>
      </c>
      <c r="H59" s="68"/>
    </row>
    <row r="60" spans="1:8">
      <c r="A60" s="17"/>
      <c r="B60" s="17"/>
      <c r="C60" s="15"/>
      <c r="D60" s="15"/>
      <c r="E60" s="15"/>
      <c r="F60" s="32"/>
      <c r="G60" s="36" t="s">
        <v>42</v>
      </c>
      <c r="H60" s="68"/>
    </row>
    <row r="61" spans="1:8">
      <c r="A61" s="17"/>
      <c r="B61" s="17"/>
      <c r="C61" s="15"/>
      <c r="D61" s="15"/>
      <c r="E61" s="15"/>
      <c r="F61" s="32"/>
      <c r="G61" s="36" t="s">
        <v>42</v>
      </c>
      <c r="H61" s="68"/>
    </row>
    <row r="62" spans="1:8">
      <c r="A62" s="17"/>
      <c r="B62" s="17"/>
      <c r="C62" s="15"/>
      <c r="D62" s="15"/>
      <c r="E62" s="15"/>
      <c r="F62" s="32"/>
      <c r="G62" s="36" t="s">
        <v>42</v>
      </c>
      <c r="H62" s="68"/>
    </row>
    <row r="63" spans="1:8">
      <c r="A63" s="17"/>
      <c r="B63" s="17"/>
      <c r="C63" s="15"/>
      <c r="D63" s="15"/>
      <c r="E63" s="15"/>
      <c r="F63" s="32"/>
      <c r="G63" s="36" t="s">
        <v>42</v>
      </c>
      <c r="H63" s="68"/>
    </row>
    <row r="64" spans="1:8">
      <c r="A64" s="17"/>
      <c r="B64" s="17"/>
      <c r="C64" s="15"/>
      <c r="D64" s="15"/>
      <c r="E64" s="15"/>
      <c r="F64" s="32"/>
      <c r="G64" s="36" t="s">
        <v>42</v>
      </c>
      <c r="H64" s="68"/>
    </row>
    <row r="65" spans="1:8">
      <c r="A65" s="17"/>
      <c r="B65" s="17"/>
      <c r="C65" s="15"/>
      <c r="D65" s="15"/>
      <c r="E65" s="15"/>
      <c r="F65" s="32"/>
      <c r="G65" s="36" t="s">
        <v>42</v>
      </c>
      <c r="H65" s="68"/>
    </row>
    <row r="66" spans="1:8">
      <c r="A66" s="17"/>
      <c r="B66" s="17"/>
      <c r="C66" s="15"/>
      <c r="D66" s="15"/>
      <c r="E66" s="15"/>
      <c r="F66" s="32"/>
      <c r="G66" s="36" t="s">
        <v>42</v>
      </c>
      <c r="H66" s="68"/>
    </row>
    <row r="67" spans="1:8">
      <c r="A67" s="17"/>
      <c r="B67" s="17"/>
      <c r="C67" s="15"/>
      <c r="D67" s="15"/>
      <c r="E67" s="15"/>
      <c r="F67" s="32"/>
      <c r="G67" s="36" t="s">
        <v>42</v>
      </c>
      <c r="H67" s="68"/>
    </row>
    <row r="68" spans="1:8">
      <c r="A68" s="17"/>
      <c r="B68" s="17"/>
      <c r="C68" s="15"/>
      <c r="D68" s="15"/>
      <c r="E68" s="15"/>
      <c r="F68" s="32"/>
      <c r="G68" s="36" t="s">
        <v>42</v>
      </c>
      <c r="H68" s="68"/>
    </row>
    <row r="69" spans="1:8">
      <c r="A69" s="17"/>
      <c r="B69" s="17"/>
      <c r="C69" s="15"/>
      <c r="D69" s="15"/>
      <c r="E69" s="15"/>
      <c r="F69" s="32"/>
      <c r="G69" s="36" t="s">
        <v>42</v>
      </c>
      <c r="H69" s="68"/>
    </row>
    <row r="70" spans="1:8">
      <c r="A70" s="17"/>
      <c r="B70" s="17"/>
      <c r="C70" s="15"/>
      <c r="D70" s="15"/>
      <c r="E70" s="15"/>
      <c r="F70" s="32"/>
      <c r="G70" s="36" t="s">
        <v>42</v>
      </c>
      <c r="H70" s="68"/>
    </row>
    <row r="71" spans="1:8">
      <c r="A71" s="17"/>
      <c r="B71" s="17"/>
      <c r="C71" s="15"/>
      <c r="D71" s="15"/>
      <c r="E71" s="15"/>
      <c r="F71" s="32"/>
      <c r="G71" s="36" t="s">
        <v>42</v>
      </c>
      <c r="H71" s="68"/>
    </row>
    <row r="72" spans="1:8">
      <c r="A72" s="17"/>
      <c r="B72" s="17"/>
      <c r="C72" s="15"/>
      <c r="D72" s="15"/>
      <c r="E72" s="15"/>
      <c r="F72" s="32"/>
      <c r="G72" s="36" t="s">
        <v>42</v>
      </c>
      <c r="H72" s="68"/>
    </row>
    <row r="73" spans="1:8">
      <c r="A73" s="17"/>
      <c r="B73" s="17"/>
      <c r="C73" s="15"/>
      <c r="D73" s="15"/>
      <c r="E73" s="15"/>
      <c r="F73" s="32"/>
      <c r="G73" s="36" t="s">
        <v>42</v>
      </c>
      <c r="H73" s="68"/>
    </row>
    <row r="74" spans="1:8">
      <c r="A74" s="17"/>
      <c r="B74" s="17"/>
      <c r="C74" s="15"/>
      <c r="D74" s="15"/>
      <c r="E74" s="15"/>
      <c r="F74" s="32"/>
      <c r="G74" s="36" t="s">
        <v>42</v>
      </c>
      <c r="H74" s="68"/>
    </row>
    <row r="75" spans="1:8">
      <c r="A75" s="17"/>
      <c r="B75" s="17"/>
      <c r="C75" s="15"/>
      <c r="D75" s="15"/>
      <c r="E75" s="15"/>
      <c r="F75" s="32"/>
      <c r="G75" s="36" t="s">
        <v>42</v>
      </c>
      <c r="H75" s="68"/>
    </row>
    <row r="76" spans="1:8">
      <c r="A76" s="17"/>
      <c r="B76" s="17"/>
      <c r="C76" s="15"/>
      <c r="D76" s="15"/>
      <c r="E76" s="15"/>
      <c r="F76" s="32"/>
      <c r="G76" s="36" t="s">
        <v>42</v>
      </c>
      <c r="H76" s="68"/>
    </row>
    <row r="77" spans="1:8">
      <c r="A77" s="17"/>
      <c r="B77" s="17"/>
      <c r="C77" s="15"/>
      <c r="D77" s="15"/>
      <c r="E77" s="15"/>
      <c r="F77" s="32"/>
      <c r="G77" s="36" t="s">
        <v>42</v>
      </c>
      <c r="H77" s="68"/>
    </row>
    <row r="78" spans="1:8">
      <c r="A78" s="17"/>
      <c r="B78" s="17"/>
      <c r="C78" s="15"/>
      <c r="D78" s="15"/>
      <c r="E78" s="15"/>
      <c r="F78" s="32"/>
      <c r="G78" s="36" t="s">
        <v>42</v>
      </c>
      <c r="H78" s="68"/>
    </row>
    <row r="79" spans="1:8">
      <c r="A79" s="17"/>
      <c r="B79" s="17"/>
      <c r="C79" s="15"/>
      <c r="D79" s="15"/>
      <c r="E79" s="15"/>
      <c r="F79" s="32"/>
      <c r="G79" s="36" t="s">
        <v>42</v>
      </c>
      <c r="H79" s="68"/>
    </row>
    <row r="80" spans="1:8">
      <c r="A80" s="17"/>
      <c r="B80" s="17"/>
      <c r="C80" s="15"/>
      <c r="D80" s="15"/>
      <c r="E80" s="15"/>
      <c r="F80" s="32"/>
      <c r="G80" s="36" t="s">
        <v>42</v>
      </c>
      <c r="H80" s="68"/>
    </row>
    <row r="81" spans="1:8">
      <c r="A81" s="17"/>
      <c r="B81" s="17"/>
      <c r="C81" s="15"/>
      <c r="D81" s="15"/>
      <c r="E81" s="15"/>
      <c r="F81" s="32"/>
      <c r="G81" s="36" t="s">
        <v>42</v>
      </c>
      <c r="H81" s="68"/>
    </row>
    <row r="82" spans="1:8">
      <c r="A82" s="17"/>
      <c r="B82" s="17"/>
      <c r="C82" s="15"/>
      <c r="D82" s="15"/>
      <c r="E82" s="15"/>
      <c r="F82" s="32"/>
      <c r="G82" s="36" t="s">
        <v>42</v>
      </c>
      <c r="H82" s="68"/>
    </row>
    <row r="83" spans="1:8">
      <c r="A83" s="17"/>
      <c r="B83" s="17"/>
      <c r="C83" s="15"/>
      <c r="D83" s="15"/>
      <c r="E83" s="15"/>
      <c r="F83" s="32"/>
      <c r="G83" s="36" t="s">
        <v>42</v>
      </c>
      <c r="H83" s="68"/>
    </row>
    <row r="84" spans="1:8">
      <c r="A84" s="17"/>
      <c r="B84" s="17"/>
      <c r="C84" s="15"/>
      <c r="D84" s="15"/>
      <c r="E84" s="15"/>
      <c r="F84" s="32"/>
      <c r="G84" s="36" t="s">
        <v>42</v>
      </c>
      <c r="H84" s="68"/>
    </row>
    <row r="85" spans="1:8">
      <c r="A85" s="17"/>
      <c r="B85" s="17"/>
      <c r="C85" s="15"/>
      <c r="D85" s="15"/>
      <c r="E85" s="15"/>
      <c r="F85" s="32"/>
      <c r="G85" s="36" t="s">
        <v>42</v>
      </c>
      <c r="H85" s="68"/>
    </row>
    <row r="86" spans="1:8">
      <c r="A86" s="17"/>
      <c r="B86" s="17"/>
      <c r="C86" s="15"/>
      <c r="D86" s="15"/>
      <c r="E86" s="15"/>
      <c r="F86" s="32"/>
      <c r="G86" s="36" t="s">
        <v>42</v>
      </c>
      <c r="H86" s="68"/>
    </row>
    <row r="87" spans="1:8">
      <c r="A87" s="17"/>
      <c r="B87" s="17"/>
      <c r="C87" s="15"/>
      <c r="D87" s="15"/>
      <c r="E87" s="15"/>
      <c r="F87" s="32"/>
      <c r="G87" s="36" t="s">
        <v>42</v>
      </c>
      <c r="H87" s="68"/>
    </row>
    <row r="88" spans="1:8">
      <c r="A88" s="17"/>
      <c r="B88" s="17"/>
      <c r="C88" s="15"/>
      <c r="D88" s="15"/>
      <c r="E88" s="15"/>
      <c r="F88" s="32"/>
      <c r="G88" s="36" t="s">
        <v>42</v>
      </c>
      <c r="H88" s="68"/>
    </row>
    <row r="89" spans="1:8">
      <c r="A89" s="17"/>
      <c r="B89" s="17"/>
      <c r="C89" s="15"/>
      <c r="D89" s="15"/>
      <c r="E89" s="15"/>
      <c r="F89" s="32"/>
      <c r="G89" s="36" t="s">
        <v>42</v>
      </c>
      <c r="H89" s="68"/>
    </row>
    <row r="90" spans="1:8">
      <c r="A90" s="17"/>
      <c r="B90" s="17"/>
      <c r="C90" s="15"/>
      <c r="D90" s="15"/>
      <c r="E90" s="15"/>
      <c r="F90" s="32"/>
      <c r="G90" s="36" t="s">
        <v>42</v>
      </c>
      <c r="H90" s="68"/>
    </row>
    <row r="91" spans="1:8">
      <c r="A91" s="17"/>
      <c r="B91" s="17"/>
      <c r="C91" s="15"/>
      <c r="D91" s="15"/>
      <c r="E91" s="15"/>
      <c r="F91" s="32"/>
      <c r="G91" s="36" t="s">
        <v>42</v>
      </c>
      <c r="H91" s="68"/>
    </row>
    <row r="92" spans="1:8">
      <c r="A92" s="17"/>
      <c r="B92" s="17"/>
      <c r="C92" s="15"/>
      <c r="D92" s="15"/>
      <c r="E92" s="15"/>
      <c r="F92" s="32"/>
      <c r="G92" s="36" t="s">
        <v>42</v>
      </c>
      <c r="H92" s="68"/>
    </row>
    <row r="93" spans="1:8">
      <c r="A93" s="17"/>
      <c r="B93" s="17"/>
      <c r="C93" s="15"/>
      <c r="D93" s="15"/>
      <c r="E93" s="15"/>
      <c r="F93" s="32"/>
      <c r="G93" s="36" t="s">
        <v>42</v>
      </c>
      <c r="H93" s="68"/>
    </row>
    <row r="94" spans="1:8">
      <c r="A94" s="17"/>
      <c r="B94" s="17"/>
      <c r="C94" s="15"/>
      <c r="D94" s="15"/>
      <c r="E94" s="15"/>
      <c r="F94" s="32"/>
      <c r="G94" s="36" t="s">
        <v>42</v>
      </c>
      <c r="H94" s="68"/>
    </row>
    <row r="95" spans="1:8">
      <c r="A95" s="17"/>
      <c r="B95" s="17"/>
      <c r="C95" s="15"/>
      <c r="D95" s="15"/>
      <c r="E95" s="15"/>
      <c r="F95" s="32"/>
      <c r="G95" s="36" t="s">
        <v>42</v>
      </c>
      <c r="H95" s="68"/>
    </row>
    <row r="96" spans="1:8">
      <c r="A96" s="17"/>
      <c r="B96" s="17"/>
      <c r="C96" s="15"/>
      <c r="D96" s="15"/>
      <c r="E96" s="15"/>
      <c r="F96" s="32"/>
      <c r="G96" s="36" t="s">
        <v>42</v>
      </c>
      <c r="H96" s="68"/>
    </row>
    <row r="97" spans="1:8">
      <c r="A97" s="17"/>
      <c r="B97" s="17"/>
      <c r="C97" s="15"/>
      <c r="D97" s="15"/>
      <c r="E97" s="15"/>
      <c r="F97" s="32"/>
      <c r="G97" s="36" t="s">
        <v>42</v>
      </c>
      <c r="H97" s="68"/>
    </row>
    <row r="98" spans="1:8">
      <c r="A98" s="17"/>
      <c r="B98" s="17"/>
      <c r="C98" s="15"/>
      <c r="D98" s="15"/>
      <c r="E98" s="15"/>
      <c r="F98" s="32"/>
      <c r="G98" s="36" t="s">
        <v>42</v>
      </c>
      <c r="H98" s="68"/>
    </row>
    <row r="99" spans="1:8">
      <c r="A99" s="17"/>
      <c r="B99" s="17"/>
      <c r="C99" s="15"/>
      <c r="D99" s="15"/>
      <c r="E99" s="15"/>
      <c r="F99" s="32"/>
      <c r="G99" s="36" t="s">
        <v>42</v>
      </c>
      <c r="H99" s="68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30"/>
  <sheetViews>
    <sheetView topLeftCell="A43" workbookViewId="0">
      <selection activeCell="C65" sqref="C65"/>
    </sheetView>
  </sheetViews>
  <sheetFormatPr defaultColWidth="8.75" defaultRowHeight="16.5"/>
  <cols>
    <col min="1" max="1" width="2.25" style="37" customWidth="1"/>
    <col min="2" max="2" width="11.25" style="36" customWidth="1"/>
    <col min="3" max="3" width="7.25" style="36" customWidth="1"/>
    <col min="4" max="4" width="63.875" style="49" customWidth="1"/>
    <col min="5" max="5" width="21.75" style="49" customWidth="1"/>
    <col min="6" max="6" width="9.75" style="36" customWidth="1"/>
    <col min="7" max="7" width="37.75" style="64" customWidth="1"/>
    <col min="8" max="9" width="13.375" style="33" customWidth="1"/>
    <col min="10" max="20" width="15.625" style="35" customWidth="1"/>
    <col min="21" max="16384" width="8.75" style="35"/>
  </cols>
  <sheetData>
    <row r="1" spans="1:13" ht="19.899999999999999" customHeight="1">
      <c r="B1" s="38" t="s">
        <v>67</v>
      </c>
      <c r="C1" s="87" t="s">
        <v>125</v>
      </c>
      <c r="D1" s="88"/>
      <c r="E1" s="39"/>
      <c r="F1" s="34" t="s">
        <v>83</v>
      </c>
      <c r="G1" s="61" t="s">
        <v>237</v>
      </c>
      <c r="H1" s="66"/>
      <c r="I1" s="65"/>
    </row>
    <row r="2" spans="1:13" ht="19.899999999999999" customHeight="1">
      <c r="A2" s="35"/>
      <c r="B2" s="40"/>
      <c r="C2" s="54"/>
      <c r="D2" s="41"/>
      <c r="E2" s="42"/>
      <c r="F2" s="43"/>
      <c r="G2" s="62"/>
      <c r="H2" s="44"/>
      <c r="I2" s="44"/>
    </row>
    <row r="3" spans="1:13" s="47" customFormat="1">
      <c r="A3" s="45"/>
      <c r="B3" s="46" t="s">
        <v>36</v>
      </c>
      <c r="C3" s="34" t="s">
        <v>136</v>
      </c>
      <c r="D3" s="89" t="s">
        <v>184</v>
      </c>
      <c r="E3" s="90"/>
      <c r="F3" s="46" t="s">
        <v>37</v>
      </c>
      <c r="G3" s="63" t="s">
        <v>103</v>
      </c>
      <c r="H3" s="34" t="s">
        <v>108</v>
      </c>
      <c r="I3" s="34" t="s">
        <v>172</v>
      </c>
    </row>
    <row r="4" spans="1:13">
      <c r="B4" s="36" t="s">
        <v>51</v>
      </c>
      <c r="C4" s="36" t="s">
        <v>128</v>
      </c>
      <c r="D4" s="51" t="s">
        <v>93</v>
      </c>
      <c r="E4" s="27"/>
      <c r="F4" s="36" t="s">
        <v>170</v>
      </c>
      <c r="G4" s="64" t="s">
        <v>109</v>
      </c>
      <c r="H4" s="36" t="s">
        <v>75</v>
      </c>
      <c r="I4" s="61" t="s">
        <v>171</v>
      </c>
      <c r="M4" s="48"/>
    </row>
    <row r="5" spans="1:13">
      <c r="B5" s="36" t="s">
        <v>80</v>
      </c>
      <c r="C5" s="36" t="s">
        <v>128</v>
      </c>
      <c r="D5" s="52" t="s">
        <v>88</v>
      </c>
      <c r="F5" s="36" t="s">
        <v>170</v>
      </c>
      <c r="G5" s="64" t="s">
        <v>109</v>
      </c>
      <c r="H5" s="36" t="s">
        <v>75</v>
      </c>
      <c r="I5" s="61" t="s">
        <v>173</v>
      </c>
      <c r="M5" s="48"/>
    </row>
    <row r="6" spans="1:13">
      <c r="B6" s="36" t="s">
        <v>80</v>
      </c>
      <c r="C6" s="36" t="s">
        <v>128</v>
      </c>
      <c r="D6" s="53" t="s">
        <v>89</v>
      </c>
      <c r="E6" s="27"/>
      <c r="F6" s="36" t="s">
        <v>170</v>
      </c>
      <c r="G6" s="64" t="s">
        <v>109</v>
      </c>
      <c r="H6" s="36" t="s">
        <v>75</v>
      </c>
      <c r="I6" s="61" t="s">
        <v>174</v>
      </c>
      <c r="M6" s="48"/>
    </row>
    <row r="7" spans="1:13">
      <c r="B7" s="36" t="s">
        <v>80</v>
      </c>
      <c r="C7" s="36" t="s">
        <v>128</v>
      </c>
      <c r="D7" s="52" t="s">
        <v>90</v>
      </c>
      <c r="F7" s="36" t="s">
        <v>170</v>
      </c>
      <c r="G7" s="64" t="s">
        <v>109</v>
      </c>
      <c r="H7" s="36" t="s">
        <v>75</v>
      </c>
      <c r="I7" s="61" t="s">
        <v>175</v>
      </c>
      <c r="M7" s="48"/>
    </row>
    <row r="8" spans="1:13">
      <c r="B8" s="36" t="s">
        <v>80</v>
      </c>
      <c r="C8" s="36" t="s">
        <v>128</v>
      </c>
      <c r="D8" s="53" t="s">
        <v>91</v>
      </c>
      <c r="E8" s="27"/>
      <c r="F8" s="36" t="s">
        <v>170</v>
      </c>
      <c r="G8" s="64" t="s">
        <v>109</v>
      </c>
      <c r="H8" s="36" t="s">
        <v>75</v>
      </c>
      <c r="I8" s="61" t="s">
        <v>175</v>
      </c>
      <c r="M8" s="48"/>
    </row>
    <row r="9" spans="1:13">
      <c r="B9" s="36" t="s">
        <v>80</v>
      </c>
      <c r="C9" s="36" t="s">
        <v>126</v>
      </c>
      <c r="D9" s="52" t="s">
        <v>169</v>
      </c>
      <c r="F9" s="36" t="s">
        <v>170</v>
      </c>
      <c r="G9" s="64" t="s">
        <v>137</v>
      </c>
      <c r="H9" s="36" t="s">
        <v>75</v>
      </c>
      <c r="I9" s="61" t="s">
        <v>171</v>
      </c>
      <c r="M9" s="48"/>
    </row>
    <row r="10" spans="1:13">
      <c r="B10" s="36" t="s">
        <v>80</v>
      </c>
      <c r="C10" s="36" t="s">
        <v>132</v>
      </c>
      <c r="D10" s="49" t="s">
        <v>124</v>
      </c>
      <c r="E10" s="49" t="s">
        <v>70</v>
      </c>
      <c r="F10" s="36" t="s">
        <v>42</v>
      </c>
      <c r="H10" s="36" t="s">
        <v>75</v>
      </c>
      <c r="I10" s="36"/>
      <c r="M10" s="48"/>
    </row>
    <row r="11" spans="1:13">
      <c r="E11" s="49" t="s">
        <v>71</v>
      </c>
      <c r="F11" s="36" t="s">
        <v>42</v>
      </c>
      <c r="H11" s="36" t="s">
        <v>75</v>
      </c>
      <c r="I11" s="36"/>
      <c r="M11" s="48"/>
    </row>
    <row r="12" spans="1:13">
      <c r="E12" s="49" t="s">
        <v>72</v>
      </c>
      <c r="F12" s="36" t="s">
        <v>42</v>
      </c>
      <c r="H12" s="36" t="s">
        <v>75</v>
      </c>
      <c r="I12" s="36"/>
      <c r="M12" s="48"/>
    </row>
    <row r="13" spans="1:13">
      <c r="B13" s="36" t="s">
        <v>51</v>
      </c>
      <c r="C13" s="36" t="s">
        <v>134</v>
      </c>
      <c r="D13" s="49" t="s">
        <v>94</v>
      </c>
      <c r="F13" s="36" t="s">
        <v>42</v>
      </c>
      <c r="H13" s="36" t="s">
        <v>75</v>
      </c>
      <c r="I13" s="36"/>
      <c r="M13" s="48"/>
    </row>
    <row r="14" spans="1:13" ht="33">
      <c r="B14" s="36" t="s">
        <v>51</v>
      </c>
      <c r="C14" s="36" t="s">
        <v>134</v>
      </c>
      <c r="D14" s="49" t="s">
        <v>87</v>
      </c>
      <c r="F14" s="36" t="s">
        <v>42</v>
      </c>
      <c r="H14" s="36" t="s">
        <v>75</v>
      </c>
      <c r="I14" s="36"/>
      <c r="M14" s="48"/>
    </row>
    <row r="15" spans="1:13" ht="33">
      <c r="B15" s="36" t="s">
        <v>51</v>
      </c>
      <c r="C15" s="36" t="s">
        <v>134</v>
      </c>
      <c r="D15" s="49" t="s">
        <v>107</v>
      </c>
      <c r="F15" s="36" t="s">
        <v>170</v>
      </c>
      <c r="G15" s="64" t="s">
        <v>113</v>
      </c>
      <c r="H15" s="36" t="s">
        <v>75</v>
      </c>
      <c r="I15" s="61" t="s">
        <v>171</v>
      </c>
      <c r="M15" s="48"/>
    </row>
    <row r="16" spans="1:13" ht="33">
      <c r="B16" s="36" t="s">
        <v>51</v>
      </c>
      <c r="C16" s="36" t="s">
        <v>130</v>
      </c>
      <c r="D16" s="49" t="s">
        <v>92</v>
      </c>
      <c r="F16" s="36" t="s">
        <v>170</v>
      </c>
      <c r="H16" s="36" t="s">
        <v>75</v>
      </c>
      <c r="I16" s="61" t="s">
        <v>183</v>
      </c>
      <c r="M16" s="48"/>
    </row>
    <row r="17" spans="2:13">
      <c r="B17" s="36" t="s">
        <v>28</v>
      </c>
      <c r="C17" s="36" t="s">
        <v>132</v>
      </c>
      <c r="D17" s="49" t="s">
        <v>105</v>
      </c>
      <c r="F17" s="36" t="s">
        <v>42</v>
      </c>
      <c r="G17" s="64" t="s">
        <v>112</v>
      </c>
      <c r="H17" s="36" t="s">
        <v>75</v>
      </c>
      <c r="I17" s="36"/>
      <c r="M17" s="48"/>
    </row>
    <row r="18" spans="2:13">
      <c r="B18" s="36" t="s">
        <v>28</v>
      </c>
      <c r="C18" s="36" t="s">
        <v>132</v>
      </c>
      <c r="D18" s="49" t="s">
        <v>106</v>
      </c>
      <c r="F18" s="36" t="s">
        <v>42</v>
      </c>
      <c r="H18" s="36" t="s">
        <v>75</v>
      </c>
      <c r="I18" s="36"/>
      <c r="M18" s="48"/>
    </row>
    <row r="19" spans="2:13">
      <c r="B19" s="36" t="s">
        <v>47</v>
      </c>
      <c r="C19" s="36" t="s">
        <v>130</v>
      </c>
      <c r="D19" s="49" t="s">
        <v>101</v>
      </c>
      <c r="F19" s="36" t="s">
        <v>170</v>
      </c>
      <c r="G19" s="64" t="s">
        <v>111</v>
      </c>
      <c r="H19" s="36" t="s">
        <v>75</v>
      </c>
      <c r="I19" s="61" t="s">
        <v>201</v>
      </c>
      <c r="M19" s="48"/>
    </row>
    <row r="20" spans="2:13">
      <c r="B20" s="36" t="s">
        <v>47</v>
      </c>
      <c r="C20" s="36" t="s">
        <v>130</v>
      </c>
      <c r="D20" s="49" t="s">
        <v>102</v>
      </c>
      <c r="E20" s="49" t="s">
        <v>58</v>
      </c>
      <c r="F20" s="36" t="s">
        <v>170</v>
      </c>
      <c r="H20" s="36" t="s">
        <v>75</v>
      </c>
      <c r="I20" s="61" t="s">
        <v>201</v>
      </c>
      <c r="M20" s="48"/>
    </row>
    <row r="21" spans="2:13">
      <c r="E21" s="49" t="s">
        <v>60</v>
      </c>
      <c r="F21" s="36" t="s">
        <v>170</v>
      </c>
      <c r="H21" s="36" t="s">
        <v>75</v>
      </c>
      <c r="I21" s="61" t="s">
        <v>201</v>
      </c>
      <c r="M21" s="48"/>
    </row>
    <row r="22" spans="2:13">
      <c r="E22" s="49" t="s">
        <v>59</v>
      </c>
      <c r="F22" s="36" t="s">
        <v>170</v>
      </c>
      <c r="H22" s="36" t="s">
        <v>75</v>
      </c>
      <c r="I22" s="61" t="s">
        <v>201</v>
      </c>
      <c r="M22" s="48"/>
    </row>
    <row r="23" spans="2:13">
      <c r="B23" s="36" t="s">
        <v>51</v>
      </c>
      <c r="C23" s="36" t="s">
        <v>130</v>
      </c>
      <c r="D23" s="49" t="s">
        <v>97</v>
      </c>
      <c r="E23" s="49" t="s">
        <v>95</v>
      </c>
      <c r="F23" s="36" t="s">
        <v>170</v>
      </c>
      <c r="H23" s="36" t="s">
        <v>75</v>
      </c>
      <c r="I23" s="61" t="s">
        <v>183</v>
      </c>
      <c r="M23" s="48"/>
    </row>
    <row r="24" spans="2:13">
      <c r="E24" s="49" t="s">
        <v>96</v>
      </c>
      <c r="F24" s="36" t="s">
        <v>170</v>
      </c>
      <c r="H24" s="36" t="s">
        <v>75</v>
      </c>
      <c r="I24" s="61" t="s">
        <v>183</v>
      </c>
      <c r="M24" s="48"/>
    </row>
    <row r="25" spans="2:13">
      <c r="B25" s="36" t="s">
        <v>98</v>
      </c>
      <c r="C25" s="36" t="s">
        <v>132</v>
      </c>
      <c r="D25" s="49" t="s">
        <v>99</v>
      </c>
      <c r="F25" s="36" t="s">
        <v>42</v>
      </c>
      <c r="H25" s="36" t="s">
        <v>75</v>
      </c>
      <c r="I25" s="36"/>
      <c r="M25" s="48"/>
    </row>
    <row r="26" spans="2:13">
      <c r="B26" s="36" t="s">
        <v>98</v>
      </c>
      <c r="C26" s="36" t="s">
        <v>132</v>
      </c>
      <c r="D26" s="49" t="s">
        <v>115</v>
      </c>
      <c r="F26" s="36" t="s">
        <v>42</v>
      </c>
      <c r="H26" s="36" t="s">
        <v>75</v>
      </c>
      <c r="I26" s="36"/>
      <c r="M26" s="48"/>
    </row>
    <row r="27" spans="2:13">
      <c r="B27" s="36" t="s">
        <v>98</v>
      </c>
      <c r="C27" s="36" t="s">
        <v>132</v>
      </c>
      <c r="D27" s="49" t="s">
        <v>117</v>
      </c>
      <c r="F27" s="36" t="s">
        <v>42</v>
      </c>
      <c r="G27" s="64" t="s">
        <v>116</v>
      </c>
      <c r="H27" s="36" t="s">
        <v>75</v>
      </c>
      <c r="I27" s="36"/>
      <c r="M27" s="48"/>
    </row>
    <row r="28" spans="2:13">
      <c r="C28" s="36" t="s">
        <v>132</v>
      </c>
      <c r="D28" s="49" t="s">
        <v>118</v>
      </c>
      <c r="F28" s="36" t="s">
        <v>42</v>
      </c>
      <c r="H28" s="36" t="s">
        <v>75</v>
      </c>
      <c r="I28" s="36"/>
      <c r="M28" s="48"/>
    </row>
    <row r="29" spans="2:13">
      <c r="B29" s="36" t="s">
        <v>100</v>
      </c>
      <c r="C29" s="36" t="s">
        <v>132</v>
      </c>
      <c r="D29" s="49" t="s">
        <v>104</v>
      </c>
      <c r="F29" s="36" t="s">
        <v>42</v>
      </c>
      <c r="G29" s="64" t="s">
        <v>110</v>
      </c>
      <c r="H29" s="36" t="s">
        <v>75</v>
      </c>
      <c r="I29" s="36"/>
      <c r="M29" s="48"/>
    </row>
    <row r="30" spans="2:13">
      <c r="B30" s="36" t="s">
        <v>51</v>
      </c>
      <c r="C30" s="36" t="s">
        <v>134</v>
      </c>
      <c r="D30" s="49" t="s">
        <v>114</v>
      </c>
      <c r="E30" s="49" t="s">
        <v>185</v>
      </c>
      <c r="F30" s="36" t="s">
        <v>170</v>
      </c>
      <c r="H30" s="36" t="s">
        <v>75</v>
      </c>
      <c r="I30" s="61" t="s">
        <v>199</v>
      </c>
      <c r="M30" s="48"/>
    </row>
    <row r="31" spans="2:13">
      <c r="B31" s="36" t="s">
        <v>47</v>
      </c>
      <c r="C31" s="36" t="s">
        <v>128</v>
      </c>
      <c r="D31" s="49" t="s">
        <v>121</v>
      </c>
      <c r="E31" s="49" t="s">
        <v>214</v>
      </c>
      <c r="F31" s="36" t="s">
        <v>170</v>
      </c>
      <c r="G31" s="64" t="s">
        <v>122</v>
      </c>
      <c r="H31" s="36" t="s">
        <v>75</v>
      </c>
      <c r="I31" s="61" t="s">
        <v>219</v>
      </c>
      <c r="M31" s="50"/>
    </row>
    <row r="32" spans="2:13">
      <c r="C32" s="36" t="s">
        <v>128</v>
      </c>
      <c r="D32" s="49" t="s">
        <v>120</v>
      </c>
      <c r="F32" s="36" t="s">
        <v>170</v>
      </c>
      <c r="G32" s="64" t="s">
        <v>119</v>
      </c>
      <c r="H32" s="36" t="s">
        <v>75</v>
      </c>
      <c r="I32" s="61" t="s">
        <v>219</v>
      </c>
      <c r="M32" s="50"/>
    </row>
    <row r="33" spans="2:13">
      <c r="B33" s="36" t="s">
        <v>17</v>
      </c>
      <c r="C33" s="36" t="s">
        <v>128</v>
      </c>
      <c r="D33" s="49" t="s">
        <v>121</v>
      </c>
      <c r="E33" s="49" t="s">
        <v>213</v>
      </c>
      <c r="F33" s="36" t="s">
        <v>229</v>
      </c>
      <c r="G33" s="64" t="s">
        <v>123</v>
      </c>
      <c r="H33" s="36" t="s">
        <v>75</v>
      </c>
      <c r="I33" s="61" t="s">
        <v>219</v>
      </c>
      <c r="M33" s="50"/>
    </row>
    <row r="34" spans="2:13">
      <c r="C34" s="36" t="s">
        <v>128</v>
      </c>
      <c r="D34" s="49" t="s">
        <v>120</v>
      </c>
      <c r="F34" s="36" t="s">
        <v>229</v>
      </c>
      <c r="G34" s="64" t="s">
        <v>119</v>
      </c>
      <c r="H34" s="36" t="s">
        <v>75</v>
      </c>
      <c r="I34" s="61" t="s">
        <v>219</v>
      </c>
      <c r="M34" s="50"/>
    </row>
    <row r="35" spans="2:13">
      <c r="C35" s="36" t="s">
        <v>128</v>
      </c>
      <c r="D35" s="49" t="s">
        <v>230</v>
      </c>
      <c r="F35" s="36" t="s">
        <v>170</v>
      </c>
      <c r="H35" s="36" t="s">
        <v>75</v>
      </c>
      <c r="I35" s="61" t="s">
        <v>219</v>
      </c>
      <c r="M35" s="50"/>
    </row>
    <row r="36" spans="2:13">
      <c r="B36" s="36" t="s">
        <v>80</v>
      </c>
      <c r="C36" s="36" t="s">
        <v>130</v>
      </c>
      <c r="D36" s="49" t="s">
        <v>138</v>
      </c>
      <c r="F36" s="36" t="s">
        <v>42</v>
      </c>
      <c r="H36" s="36" t="s">
        <v>75</v>
      </c>
      <c r="I36" s="36"/>
      <c r="M36" s="48"/>
    </row>
    <row r="37" spans="2:13" ht="33">
      <c r="B37" s="36" t="s">
        <v>51</v>
      </c>
      <c r="C37" s="36" t="s">
        <v>130</v>
      </c>
      <c r="D37" s="49" t="s">
        <v>139</v>
      </c>
      <c r="F37" s="36" t="s">
        <v>170</v>
      </c>
      <c r="G37" s="64" t="s">
        <v>182</v>
      </c>
      <c r="H37" s="36" t="s">
        <v>75</v>
      </c>
      <c r="I37" s="61" t="s">
        <v>181</v>
      </c>
      <c r="M37" s="50"/>
    </row>
    <row r="38" spans="2:13">
      <c r="B38" s="36" t="s">
        <v>51</v>
      </c>
      <c r="C38" s="36" t="s">
        <v>130</v>
      </c>
      <c r="D38" s="49" t="s">
        <v>143</v>
      </c>
      <c r="F38" s="36" t="s">
        <v>42</v>
      </c>
      <c r="H38" s="36" t="s">
        <v>75</v>
      </c>
      <c r="I38" s="36"/>
      <c r="M38" s="50"/>
    </row>
    <row r="39" spans="2:13">
      <c r="B39" s="36" t="s">
        <v>140</v>
      </c>
      <c r="C39" s="36" t="s">
        <v>132</v>
      </c>
      <c r="D39" s="49" t="s">
        <v>142</v>
      </c>
      <c r="F39" s="36" t="s">
        <v>42</v>
      </c>
      <c r="G39" s="64" t="s">
        <v>144</v>
      </c>
      <c r="H39" s="36" t="s">
        <v>75</v>
      </c>
      <c r="I39" s="36"/>
      <c r="M39" s="50"/>
    </row>
    <row r="40" spans="2:13">
      <c r="B40" s="36" t="s">
        <v>140</v>
      </c>
      <c r="C40" s="36" t="s">
        <v>132</v>
      </c>
      <c r="D40" s="49" t="s">
        <v>145</v>
      </c>
      <c r="F40" s="36" t="s">
        <v>170</v>
      </c>
      <c r="H40" s="36" t="s">
        <v>75</v>
      </c>
      <c r="I40" s="61" t="s">
        <v>202</v>
      </c>
      <c r="M40" s="50"/>
    </row>
    <row r="41" spans="2:13">
      <c r="B41" s="36" t="s">
        <v>140</v>
      </c>
      <c r="C41" s="36" t="s">
        <v>134</v>
      </c>
      <c r="D41" s="49" t="s">
        <v>148</v>
      </c>
      <c r="E41" s="49" t="s">
        <v>149</v>
      </c>
      <c r="F41" s="36" t="s">
        <v>42</v>
      </c>
      <c r="H41" s="36" t="s">
        <v>75</v>
      </c>
      <c r="I41" s="36"/>
      <c r="M41" s="50"/>
    </row>
    <row r="42" spans="2:13">
      <c r="E42" s="49" t="s">
        <v>150</v>
      </c>
      <c r="F42" s="36" t="s">
        <v>42</v>
      </c>
      <c r="H42" s="36" t="s">
        <v>75</v>
      </c>
      <c r="I42" s="36"/>
    </row>
    <row r="43" spans="2:13">
      <c r="B43" s="36" t="s">
        <v>98</v>
      </c>
      <c r="C43" s="36" t="s">
        <v>134</v>
      </c>
      <c r="D43" s="49" t="s">
        <v>157</v>
      </c>
      <c r="E43" s="49" t="s">
        <v>156</v>
      </c>
      <c r="F43" s="36" t="s">
        <v>43</v>
      </c>
      <c r="G43" s="64" t="s">
        <v>154</v>
      </c>
      <c r="H43" s="36" t="s">
        <v>75</v>
      </c>
      <c r="I43" s="36"/>
    </row>
    <row r="44" spans="2:13">
      <c r="E44" s="49" t="s">
        <v>155</v>
      </c>
      <c r="F44" s="36" t="s">
        <v>42</v>
      </c>
      <c r="G44" s="64" t="s">
        <v>159</v>
      </c>
      <c r="H44" s="36" t="s">
        <v>75</v>
      </c>
      <c r="I44" s="36"/>
    </row>
    <row r="45" spans="2:13">
      <c r="B45" s="36" t="s">
        <v>98</v>
      </c>
      <c r="C45" s="36" t="s">
        <v>134</v>
      </c>
      <c r="D45" s="49" t="s">
        <v>158</v>
      </c>
      <c r="F45" s="36" t="s">
        <v>42</v>
      </c>
      <c r="H45" s="36" t="s">
        <v>75</v>
      </c>
      <c r="I45" s="36"/>
    </row>
    <row r="46" spans="2:13" ht="33">
      <c r="B46" s="36" t="s">
        <v>80</v>
      </c>
      <c r="C46" s="36" t="s">
        <v>134</v>
      </c>
      <c r="D46" s="49" t="s">
        <v>160</v>
      </c>
      <c r="F46" s="36" t="s">
        <v>42</v>
      </c>
      <c r="G46" s="64" t="s">
        <v>161</v>
      </c>
      <c r="H46" s="36" t="s">
        <v>75</v>
      </c>
      <c r="I46" s="36"/>
    </row>
    <row r="47" spans="2:13">
      <c r="B47" s="36" t="s">
        <v>51</v>
      </c>
      <c r="C47" s="36" t="s">
        <v>128</v>
      </c>
      <c r="D47" s="49" t="s">
        <v>162</v>
      </c>
      <c r="F47" s="36" t="s">
        <v>170</v>
      </c>
      <c r="G47" s="64" t="s">
        <v>163</v>
      </c>
      <c r="H47" s="36" t="s">
        <v>75</v>
      </c>
      <c r="I47" s="61" t="s">
        <v>181</v>
      </c>
    </row>
    <row r="48" spans="2:13" ht="33">
      <c r="B48" s="36" t="s">
        <v>164</v>
      </c>
      <c r="C48" s="36" t="s">
        <v>132</v>
      </c>
      <c r="D48" s="49" t="s">
        <v>165</v>
      </c>
      <c r="F48" s="36" t="s">
        <v>42</v>
      </c>
      <c r="G48" s="64" t="s">
        <v>166</v>
      </c>
      <c r="H48" s="36" t="s">
        <v>75</v>
      </c>
      <c r="I48" s="36"/>
    </row>
    <row r="49" spans="2:9" ht="33">
      <c r="B49" s="36" t="s">
        <v>80</v>
      </c>
      <c r="C49" s="36" t="s">
        <v>132</v>
      </c>
      <c r="D49" s="49" t="s">
        <v>176</v>
      </c>
      <c r="F49" s="36" t="s">
        <v>42</v>
      </c>
      <c r="G49" s="64" t="s">
        <v>177</v>
      </c>
      <c r="H49" s="36" t="s">
        <v>175</v>
      </c>
    </row>
    <row r="50" spans="2:9">
      <c r="B50" s="36" t="s">
        <v>178</v>
      </c>
      <c r="C50" s="36" t="s">
        <v>130</v>
      </c>
      <c r="D50" s="49" t="s">
        <v>179</v>
      </c>
      <c r="F50" s="36" t="s">
        <v>170</v>
      </c>
      <c r="G50" s="64" t="s">
        <v>180</v>
      </c>
      <c r="H50" s="61" t="s">
        <v>175</v>
      </c>
      <c r="I50" s="61" t="s">
        <v>181</v>
      </c>
    </row>
    <row r="51" spans="2:9">
      <c r="B51" s="36" t="s">
        <v>51</v>
      </c>
      <c r="C51" s="36" t="s">
        <v>134</v>
      </c>
      <c r="D51" s="49" t="s">
        <v>189</v>
      </c>
      <c r="F51" s="36" t="s">
        <v>42</v>
      </c>
      <c r="G51" s="64" t="s">
        <v>190</v>
      </c>
      <c r="H51" s="61" t="s">
        <v>183</v>
      </c>
    </row>
    <row r="52" spans="2:9">
      <c r="B52" s="36" t="s">
        <v>51</v>
      </c>
      <c r="C52" s="36" t="s">
        <v>128</v>
      </c>
      <c r="D52" s="49" t="s">
        <v>203</v>
      </c>
      <c r="F52" s="36" t="s">
        <v>42</v>
      </c>
      <c r="G52" s="64" t="s">
        <v>204</v>
      </c>
      <c r="H52" s="61" t="s">
        <v>202</v>
      </c>
    </row>
    <row r="53" spans="2:9">
      <c r="B53" s="36" t="s">
        <v>98</v>
      </c>
      <c r="C53" s="36" t="s">
        <v>130</v>
      </c>
      <c r="D53" s="49" t="s">
        <v>215</v>
      </c>
      <c r="F53" s="36" t="s">
        <v>229</v>
      </c>
      <c r="G53" s="64" t="s">
        <v>248</v>
      </c>
      <c r="H53" s="61" t="s">
        <v>219</v>
      </c>
      <c r="I53" s="61" t="s">
        <v>237</v>
      </c>
    </row>
    <row r="54" spans="2:9">
      <c r="B54" s="36" t="s">
        <v>98</v>
      </c>
      <c r="C54" s="36" t="s">
        <v>130</v>
      </c>
      <c r="D54" s="49" t="s">
        <v>218</v>
      </c>
      <c r="F54" s="36" t="s">
        <v>42</v>
      </c>
      <c r="H54" s="61" t="s">
        <v>219</v>
      </c>
    </row>
    <row r="55" spans="2:9">
      <c r="B55" s="36" t="s">
        <v>98</v>
      </c>
      <c r="C55" s="36" t="s">
        <v>130</v>
      </c>
      <c r="D55" s="49" t="s">
        <v>216</v>
      </c>
      <c r="F55" s="36" t="s">
        <v>229</v>
      </c>
      <c r="G55" s="64" t="s">
        <v>248</v>
      </c>
      <c r="H55" s="61" t="s">
        <v>219</v>
      </c>
      <c r="I55" s="61" t="s">
        <v>237</v>
      </c>
    </row>
    <row r="56" spans="2:9">
      <c r="B56" s="36" t="s">
        <v>98</v>
      </c>
      <c r="C56" s="36" t="s">
        <v>130</v>
      </c>
      <c r="D56" s="49" t="s">
        <v>217</v>
      </c>
      <c r="F56" s="36" t="s">
        <v>42</v>
      </c>
      <c r="H56" s="61" t="s">
        <v>219</v>
      </c>
    </row>
    <row r="57" spans="2:9">
      <c r="B57" s="36" t="s">
        <v>140</v>
      </c>
      <c r="C57" s="36" t="s">
        <v>132</v>
      </c>
      <c r="D57" s="49" t="s">
        <v>228</v>
      </c>
      <c r="F57" s="36" t="s">
        <v>170</v>
      </c>
      <c r="H57" s="61" t="s">
        <v>219</v>
      </c>
      <c r="I57" s="61" t="s">
        <v>219</v>
      </c>
    </row>
    <row r="58" spans="2:9">
      <c r="B58" s="36" t="s">
        <v>47</v>
      </c>
      <c r="C58" s="36" t="s">
        <v>130</v>
      </c>
      <c r="D58" s="49" t="s">
        <v>234</v>
      </c>
      <c r="F58" s="36" t="s">
        <v>229</v>
      </c>
      <c r="G58" s="64" t="s">
        <v>248</v>
      </c>
      <c r="H58" s="61" t="s">
        <v>219</v>
      </c>
      <c r="I58" s="61" t="s">
        <v>237</v>
      </c>
    </row>
    <row r="59" spans="2:9">
      <c r="B59" s="36" t="s">
        <v>17</v>
      </c>
      <c r="C59" s="36" t="s">
        <v>130</v>
      </c>
      <c r="D59" s="49" t="s">
        <v>234</v>
      </c>
      <c r="F59" s="36" t="s">
        <v>229</v>
      </c>
      <c r="H59" s="61" t="s">
        <v>219</v>
      </c>
      <c r="I59" s="61" t="s">
        <v>237</v>
      </c>
    </row>
    <row r="60" spans="2:9">
      <c r="B60" s="36" t="s">
        <v>98</v>
      </c>
      <c r="C60" s="36" t="s">
        <v>130</v>
      </c>
      <c r="D60" s="49" t="s">
        <v>234</v>
      </c>
      <c r="F60" s="36" t="s">
        <v>229</v>
      </c>
      <c r="H60" s="61" t="s">
        <v>219</v>
      </c>
      <c r="I60" s="61" t="s">
        <v>237</v>
      </c>
    </row>
    <row r="61" spans="2:9">
      <c r="B61" s="36" t="s">
        <v>98</v>
      </c>
      <c r="C61" s="36" t="s">
        <v>132</v>
      </c>
      <c r="D61" s="49" t="s">
        <v>235</v>
      </c>
      <c r="F61" s="36" t="s">
        <v>42</v>
      </c>
      <c r="H61" s="61" t="s">
        <v>237</v>
      </c>
    </row>
    <row r="62" spans="2:9">
      <c r="B62" s="36" t="s">
        <v>98</v>
      </c>
      <c r="C62" s="36" t="s">
        <v>132</v>
      </c>
      <c r="D62" s="49" t="s">
        <v>236</v>
      </c>
      <c r="F62" s="36" t="s">
        <v>42</v>
      </c>
      <c r="H62" s="61" t="s">
        <v>237</v>
      </c>
    </row>
    <row r="63" spans="2:9">
      <c r="B63" s="36" t="s">
        <v>100</v>
      </c>
      <c r="C63" s="36" t="s">
        <v>134</v>
      </c>
      <c r="D63" s="49" t="s">
        <v>249</v>
      </c>
      <c r="F63" s="36" t="s">
        <v>42</v>
      </c>
      <c r="H63" s="61" t="s">
        <v>237</v>
      </c>
    </row>
    <row r="64" spans="2:9">
      <c r="B64" s="36" t="s">
        <v>80</v>
      </c>
      <c r="C64" s="36" t="s">
        <v>132</v>
      </c>
      <c r="D64" s="49" t="s">
        <v>250</v>
      </c>
      <c r="F64" s="36" t="s">
        <v>42</v>
      </c>
      <c r="G64" s="64" t="s">
        <v>251</v>
      </c>
      <c r="H64" s="61" t="s">
        <v>237</v>
      </c>
    </row>
    <row r="65" spans="2:8">
      <c r="B65" s="36" t="s">
        <v>178</v>
      </c>
      <c r="C65" s="36" t="s">
        <v>130</v>
      </c>
      <c r="D65" s="49" t="s">
        <v>252</v>
      </c>
      <c r="F65" s="36" t="s">
        <v>42</v>
      </c>
      <c r="H65" s="61" t="s">
        <v>237</v>
      </c>
    </row>
    <row r="66" spans="2:8">
      <c r="F66" s="36" t="s">
        <v>42</v>
      </c>
    </row>
    <row r="67" spans="2:8">
      <c r="F67" s="36" t="s">
        <v>42</v>
      </c>
    </row>
    <row r="68" spans="2:8">
      <c r="F68" s="36" t="s">
        <v>42</v>
      </c>
    </row>
    <row r="69" spans="2:8">
      <c r="F69" s="36" t="s">
        <v>42</v>
      </c>
    </row>
    <row r="70" spans="2:8">
      <c r="F70" s="36" t="s">
        <v>42</v>
      </c>
    </row>
    <row r="71" spans="2:8">
      <c r="F71" s="36" t="s">
        <v>42</v>
      </c>
    </row>
    <row r="72" spans="2:8">
      <c r="F72" s="36" t="s">
        <v>42</v>
      </c>
    </row>
    <row r="73" spans="2:8">
      <c r="F73" s="36" t="s">
        <v>42</v>
      </c>
    </row>
    <row r="74" spans="2:8">
      <c r="F74" s="36" t="s">
        <v>42</v>
      </c>
    </row>
    <row r="75" spans="2:8">
      <c r="F75" s="36" t="s">
        <v>42</v>
      </c>
    </row>
    <row r="76" spans="2:8">
      <c r="F76" s="36" t="s">
        <v>42</v>
      </c>
    </row>
    <row r="77" spans="2:8">
      <c r="F77" s="36" t="s">
        <v>42</v>
      </c>
    </row>
    <row r="78" spans="2:8">
      <c r="F78" s="36" t="s">
        <v>42</v>
      </c>
    </row>
    <row r="79" spans="2:8">
      <c r="F79" s="36" t="s">
        <v>42</v>
      </c>
    </row>
    <row r="80" spans="2:8">
      <c r="F80" s="36" t="s">
        <v>42</v>
      </c>
    </row>
    <row r="81" spans="6:6">
      <c r="F81" s="36" t="s">
        <v>42</v>
      </c>
    </row>
    <row r="82" spans="6:6">
      <c r="F82" s="36" t="s">
        <v>42</v>
      </c>
    </row>
    <row r="83" spans="6:6">
      <c r="F83" s="36" t="s">
        <v>42</v>
      </c>
    </row>
    <row r="84" spans="6:6">
      <c r="F84" s="36" t="s">
        <v>42</v>
      </c>
    </row>
    <row r="85" spans="6:6">
      <c r="F85" s="36" t="s">
        <v>42</v>
      </c>
    </row>
    <row r="86" spans="6:6">
      <c r="F86" s="36" t="s">
        <v>42</v>
      </c>
    </row>
    <row r="87" spans="6:6">
      <c r="F87" s="36" t="s">
        <v>42</v>
      </c>
    </row>
    <row r="88" spans="6:6">
      <c r="F88" s="36" t="s">
        <v>42</v>
      </c>
    </row>
    <row r="89" spans="6:6">
      <c r="F89" s="36" t="s">
        <v>42</v>
      </c>
    </row>
    <row r="90" spans="6:6">
      <c r="F90" s="36" t="s">
        <v>42</v>
      </c>
    </row>
    <row r="91" spans="6:6">
      <c r="F91" s="36" t="s">
        <v>42</v>
      </c>
    </row>
    <row r="92" spans="6:6">
      <c r="F92" s="36" t="s">
        <v>42</v>
      </c>
    </row>
    <row r="93" spans="6:6">
      <c r="F93" s="36" t="s">
        <v>42</v>
      </c>
    </row>
    <row r="94" spans="6:6">
      <c r="F94" s="36" t="s">
        <v>42</v>
      </c>
    </row>
    <row r="95" spans="6:6">
      <c r="F95" s="36" t="s">
        <v>42</v>
      </c>
    </row>
    <row r="96" spans="6:6">
      <c r="F96" s="36" t="s">
        <v>42</v>
      </c>
    </row>
    <row r="97" spans="6:6">
      <c r="F97" s="36" t="s">
        <v>42</v>
      </c>
    </row>
    <row r="98" spans="6:6">
      <c r="F98" s="36" t="s">
        <v>42</v>
      </c>
    </row>
    <row r="99" spans="6:6">
      <c r="F99" s="36" t="s">
        <v>42</v>
      </c>
    </row>
    <row r="100" spans="6:6">
      <c r="F100" s="36" t="s">
        <v>42</v>
      </c>
    </row>
    <row r="101" spans="6:6">
      <c r="F101" s="36" t="s">
        <v>42</v>
      </c>
    </row>
    <row r="102" spans="6:6">
      <c r="F102" s="36" t="s">
        <v>42</v>
      </c>
    </row>
    <row r="103" spans="6:6">
      <c r="F103" s="36" t="s">
        <v>42</v>
      </c>
    </row>
    <row r="104" spans="6:6">
      <c r="F104" s="36" t="s">
        <v>42</v>
      </c>
    </row>
    <row r="105" spans="6:6">
      <c r="F105" s="36" t="s">
        <v>42</v>
      </c>
    </row>
    <row r="106" spans="6:6">
      <c r="F106" s="36" t="s">
        <v>42</v>
      </c>
    </row>
    <row r="107" spans="6:6">
      <c r="F107" s="36" t="s">
        <v>42</v>
      </c>
    </row>
    <row r="108" spans="6:6">
      <c r="F108" s="36" t="s">
        <v>42</v>
      </c>
    </row>
    <row r="109" spans="6:6">
      <c r="F109" s="36" t="s">
        <v>42</v>
      </c>
    </row>
    <row r="110" spans="6:6">
      <c r="F110" s="36" t="s">
        <v>42</v>
      </c>
    </row>
    <row r="111" spans="6:6">
      <c r="F111" s="36" t="s">
        <v>42</v>
      </c>
    </row>
    <row r="112" spans="6:6">
      <c r="F112" s="36" t="s">
        <v>42</v>
      </c>
    </row>
    <row r="113" spans="6:6">
      <c r="F113" s="36" t="s">
        <v>42</v>
      </c>
    </row>
    <row r="114" spans="6:6">
      <c r="F114" s="36" t="s">
        <v>42</v>
      </c>
    </row>
    <row r="115" spans="6:6">
      <c r="F115" s="36" t="s">
        <v>42</v>
      </c>
    </row>
    <row r="116" spans="6:6">
      <c r="F116" s="36" t="s">
        <v>42</v>
      </c>
    </row>
    <row r="117" spans="6:6">
      <c r="F117" s="36" t="s">
        <v>42</v>
      </c>
    </row>
    <row r="118" spans="6:6">
      <c r="F118" s="36" t="s">
        <v>42</v>
      </c>
    </row>
    <row r="119" spans="6:6">
      <c r="F119" s="36" t="s">
        <v>42</v>
      </c>
    </row>
    <row r="120" spans="6:6">
      <c r="F120" s="36" t="s">
        <v>42</v>
      </c>
    </row>
    <row r="121" spans="6:6">
      <c r="F121" s="36" t="s">
        <v>42</v>
      </c>
    </row>
    <row r="122" spans="6:6">
      <c r="F122" s="36" t="s">
        <v>42</v>
      </c>
    </row>
    <row r="123" spans="6:6">
      <c r="F123" s="36" t="s">
        <v>42</v>
      </c>
    </row>
    <row r="124" spans="6:6">
      <c r="F124" s="36" t="s">
        <v>42</v>
      </c>
    </row>
    <row r="125" spans="6:6">
      <c r="F125" s="36" t="s">
        <v>42</v>
      </c>
    </row>
    <row r="126" spans="6:6">
      <c r="F126" s="36" t="s">
        <v>42</v>
      </c>
    </row>
    <row r="127" spans="6:6">
      <c r="F127" s="36" t="s">
        <v>42</v>
      </c>
    </row>
    <row r="128" spans="6:6">
      <c r="F128" s="36" t="s">
        <v>42</v>
      </c>
    </row>
    <row r="129" spans="6:6">
      <c r="F129" s="36" t="s">
        <v>42</v>
      </c>
    </row>
    <row r="130" spans="6:6">
      <c r="F130" s="36" t="s">
        <v>42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30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5" t="s">
        <v>55</v>
      </c>
      <c r="B1" s="6" t="s">
        <v>36</v>
      </c>
      <c r="C1" s="6" t="s">
        <v>136</v>
      </c>
    </row>
    <row r="2" spans="1:3">
      <c r="A2" s="7" t="s">
        <v>39</v>
      </c>
      <c r="B2" s="7" t="s">
        <v>48</v>
      </c>
      <c r="C2" s="3" t="s">
        <v>127</v>
      </c>
    </row>
    <row r="3" spans="1:3">
      <c r="A3" s="7" t="s">
        <v>40</v>
      </c>
      <c r="B3" s="7" t="s">
        <v>9</v>
      </c>
      <c r="C3" s="3" t="s">
        <v>129</v>
      </c>
    </row>
    <row r="4" spans="1:3">
      <c r="A4" s="33" t="s">
        <v>42</v>
      </c>
      <c r="B4" s="7" t="s">
        <v>141</v>
      </c>
      <c r="C4" s="3" t="s">
        <v>131</v>
      </c>
    </row>
    <row r="5" spans="1:3">
      <c r="A5" s="7" t="s">
        <v>41</v>
      </c>
      <c r="B5" s="7" t="s">
        <v>49</v>
      </c>
      <c r="C5" s="3" t="s">
        <v>133</v>
      </c>
    </row>
    <row r="6" spans="1:3">
      <c r="B6" s="7" t="s">
        <v>50</v>
      </c>
      <c r="C6" s="3" t="s">
        <v>135</v>
      </c>
    </row>
    <row r="7" spans="1:3">
      <c r="B7" s="7" t="s">
        <v>52</v>
      </c>
    </row>
    <row r="8" spans="1:3">
      <c r="B8" s="7" t="s">
        <v>54</v>
      </c>
    </row>
    <row r="9" spans="1:3">
      <c r="B9" s="7" t="s">
        <v>81</v>
      </c>
    </row>
    <row r="10" spans="1:3">
      <c r="B10" s="7" t="s">
        <v>82</v>
      </c>
    </row>
    <row r="11" spans="1:3">
      <c r="B11" s="7" t="s">
        <v>66</v>
      </c>
    </row>
    <row r="12" spans="1:3">
      <c r="B12" s="7" t="s">
        <v>61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2023-03-09T19:19:24Z</dcterms:modified>
  <cp:category/>
  <cp:contentStatus/>
</cp:coreProperties>
</file>