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ww\corhuila\base-datos-i-2025-a-g1\04-week\"/>
    </mc:Choice>
  </mc:AlternateContent>
  <xr:revisionPtr revIDLastSave="0" documentId="8_{58457FCC-1658-4EEA-88E8-D768545B4AEA}" xr6:coauthVersionLast="47" xr6:coauthVersionMax="47" xr10:uidLastSave="{00000000-0000-0000-0000-000000000000}"/>
  <bookViews>
    <workbookView xWindow="-108" yWindow="-108" windowWidth="23256" windowHeight="13896" activeTab="2" xr2:uid="{CBCF3E62-091C-4C81-A5CC-A80939FB8AA6}"/>
  </bookViews>
  <sheets>
    <sheet name="Categoria" sheetId="1" r:id="rId1"/>
    <sheet name="Producto" sheetId="2" r:id="rId2"/>
    <sheet name="Venta" sheetId="3" r:id="rId3"/>
  </sheets>
  <definedNames>
    <definedName name="Categoria">Categoria!$A$2:$C$11</definedName>
    <definedName name="ListaCategoria">Categoria!$A$2:$A$11</definedName>
    <definedName name="ListaProducto">Producto!$A$2:$A$21</definedName>
    <definedName name="Producto">Producto!$A$2:$E$21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6" i="3"/>
  <c r="E6" i="3" s="1"/>
  <c r="B7" i="3"/>
  <c r="B8" i="3"/>
  <c r="B10" i="3"/>
  <c r="B11" i="3"/>
  <c r="B12" i="3"/>
  <c r="B13" i="3"/>
  <c r="B14" i="3"/>
  <c r="B15" i="3"/>
  <c r="B6" i="3"/>
  <c r="E16" i="3" l="1"/>
  <c r="E17" i="3" s="1"/>
  <c r="E18" i="3" s="1"/>
</calcChain>
</file>

<file path=xl/sharedStrings.xml><?xml version="1.0" encoding="utf-8"?>
<sst xmlns="http://schemas.openxmlformats.org/spreadsheetml/2006/main" count="143" uniqueCount="109">
  <si>
    <t>codigo</t>
  </si>
  <si>
    <t>nombre</t>
  </si>
  <si>
    <t>descripcion</t>
  </si>
  <si>
    <t>valor_unitario</t>
  </si>
  <si>
    <t>categoria</t>
  </si>
  <si>
    <t>CATEG-001</t>
  </si>
  <si>
    <t>Electrodomésticos</t>
  </si>
  <si>
    <t>Productos para el hogar como neveras, lavadoras, microondas.</t>
  </si>
  <si>
    <t>CATEG-002</t>
  </si>
  <si>
    <t>Muebles</t>
  </si>
  <si>
    <t>Muebles para el hogar y oficina como sillas, mesas, escritorios.</t>
  </si>
  <si>
    <t>CATEG-003</t>
  </si>
  <si>
    <t>Ropa</t>
  </si>
  <si>
    <t>Vestimenta para todas las edades y géneros.</t>
  </si>
  <si>
    <t>CATEG-004</t>
  </si>
  <si>
    <t>Calzado</t>
  </si>
  <si>
    <t>Calzado de diferentes estilos y marcas.</t>
  </si>
  <si>
    <t>CATEG-005</t>
  </si>
  <si>
    <t>Juguetes</t>
  </si>
  <si>
    <t>Juguetes y juegos para niños de todas las edades.</t>
  </si>
  <si>
    <t>CATEG-006</t>
  </si>
  <si>
    <t>Tecnología</t>
  </si>
  <si>
    <t>Dispositivos tecnológicos como teléfonos, computadoras y accesorios.</t>
  </si>
  <si>
    <t>CATEG-007</t>
  </si>
  <si>
    <t>Alimentos</t>
  </si>
  <si>
    <t>Productos de consumo como cereales, carnes, verduras, etc.</t>
  </si>
  <si>
    <t>CATEG-008</t>
  </si>
  <si>
    <t>Bebidas</t>
  </si>
  <si>
    <t>Bebidas alcohólicas y no alcohólicas, jugos, refrescos.</t>
  </si>
  <si>
    <t>CATEG-009</t>
  </si>
  <si>
    <t>Deportes</t>
  </si>
  <si>
    <t>Artículos deportivos como balones, ropa deportiva, accesorios.</t>
  </si>
  <si>
    <t>CATEG-010</t>
  </si>
  <si>
    <t>Automotriz</t>
  </si>
  <si>
    <t>Repuestos y accesorios para vehículos y motocicletas.</t>
  </si>
  <si>
    <t>PROD-001</t>
  </si>
  <si>
    <t>Arroz</t>
  </si>
  <si>
    <t>Arroz de alta calidad en la categoría de Alimentos.</t>
  </si>
  <si>
    <t>PROD-002</t>
  </si>
  <si>
    <t>Rompecabezas</t>
  </si>
  <si>
    <t>Rompecabezas de alta calidad en la categoría de Juguetes.</t>
  </si>
  <si>
    <t>PROD-003</t>
  </si>
  <si>
    <t>Cereal</t>
  </si>
  <si>
    <t>Cereal de alta calidad en la categoría de Alimentos.</t>
  </si>
  <si>
    <t>PROD-004</t>
  </si>
  <si>
    <t>Agua mineral</t>
  </si>
  <si>
    <t>Agua mineral de alta calidad en la categoría de Bebidas.</t>
  </si>
  <si>
    <t>PROD-005</t>
  </si>
  <si>
    <t>Jeans</t>
  </si>
  <si>
    <t>Jeans de alta calidad en la categoría de Ropa.</t>
  </si>
  <si>
    <t>PROD-006</t>
  </si>
  <si>
    <t>Batería para auto</t>
  </si>
  <si>
    <t>Batería para auto de alta calidad en la categoría de Automotriz.</t>
  </si>
  <si>
    <t>PROD-007</t>
  </si>
  <si>
    <t>Bloques de construcción</t>
  </si>
  <si>
    <t>Bloques de construcción de alta calidad en la categoría de Juguetes.</t>
  </si>
  <si>
    <t>PROD-008</t>
  </si>
  <si>
    <t>Licuadora</t>
  </si>
  <si>
    <t>Licuadora de alta calidad en la categoría de Electrodomésticos.</t>
  </si>
  <si>
    <t>PROD-009</t>
  </si>
  <si>
    <t>Cámara digital</t>
  </si>
  <si>
    <t>Cámara digital de alta calidad en la categoría de Tecnología.</t>
  </si>
  <si>
    <t>PROD-010</t>
  </si>
  <si>
    <t>Raqueta de tenis</t>
  </si>
  <si>
    <t>Raqueta de tenis de alta calidad en la categoría de Deportes.</t>
  </si>
  <si>
    <t>PROD-011</t>
  </si>
  <si>
    <t>Bicicleta</t>
  </si>
  <si>
    <t>Bicicleta de alta calidad en la categoría de Deportes.</t>
  </si>
  <si>
    <t>PROD-012</t>
  </si>
  <si>
    <t>Vestido</t>
  </si>
  <si>
    <t>Vestido de alta calidad en la categoría de Ropa.</t>
  </si>
  <si>
    <t>PROD-013</t>
  </si>
  <si>
    <t>Carro de juguete</t>
  </si>
  <si>
    <t>Carro de juguete de alta calidad en la categoría de Juguetes.</t>
  </si>
  <si>
    <t>PROD-014</t>
  </si>
  <si>
    <t>Leche</t>
  </si>
  <si>
    <t>Leche de alta calidad en la categoría de Alimentos.</t>
  </si>
  <si>
    <t>PROD-015</t>
  </si>
  <si>
    <t>PROD-016</t>
  </si>
  <si>
    <t>Jugo de naranja</t>
  </si>
  <si>
    <t>Jugo de naranja de alta calidad en la categoría de Bebidas.</t>
  </si>
  <si>
    <t>PROD-017</t>
  </si>
  <si>
    <t>PROD-018</t>
  </si>
  <si>
    <t>PROD-019</t>
  </si>
  <si>
    <t>Muñeca</t>
  </si>
  <si>
    <t>Muñeca de alta calidad en la categoría de Juguetes.</t>
  </si>
  <si>
    <t>PROD-020</t>
  </si>
  <si>
    <t>Llanta de repuesto</t>
  </si>
  <si>
    <t>Llanta de repuesto de alta calidad en la categoría de Automotriz.</t>
  </si>
  <si>
    <t>Factura N°:</t>
  </si>
  <si>
    <t>000001</t>
  </si>
  <si>
    <t>Fecha:</t>
  </si>
  <si>
    <t>2025-02-26</t>
  </si>
  <si>
    <t>Cliente:</t>
  </si>
  <si>
    <t>Nombre del Cliente</t>
  </si>
  <si>
    <t>Identificación:</t>
  </si>
  <si>
    <t>123456789</t>
  </si>
  <si>
    <t>Dirección:</t>
  </si>
  <si>
    <t>Dirección del Cliente</t>
  </si>
  <si>
    <t>Teléfono:</t>
  </si>
  <si>
    <t>987654321</t>
  </si>
  <si>
    <t>Código</t>
  </si>
  <si>
    <t>Descripción</t>
  </si>
  <si>
    <t>Cantidad</t>
  </si>
  <si>
    <t>Valor Unitario</t>
  </si>
  <si>
    <t>Subtotal</t>
  </si>
  <si>
    <t>Subtotal:</t>
  </si>
  <si>
    <t>IVA (10%):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</si>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</sst>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EA52-7C8D-4AC9-B595-BF842BB1C960}">
  <dimension ref="A1:C11"/>
  <sheetViews>
    <sheetView zoomScale="160" zoomScaleNormal="160" workbookViewId="0">
      <selection activeCell="A10" sqref="A10"/>
    </sheetView>
  </sheetViews>
  <sheetFormatPr defaultRowHeight="14.4" x14ac:dyDescent="0.3"/>
  <cols>
    <col min="1" max="1" width="10.21875" bestFit="1" customWidth="1"/>
    <col min="2" max="2" width="16.21875" bestFit="1" customWidth="1"/>
    <col min="3" max="3" width="59.109375" bestFit="1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2" t="s">
        <v>5</v>
      </c>
      <c r="B2" s="1" t="s">
        <v>6</v>
      </c>
      <c r="C2" s="1" t="s">
        <v>7</v>
      </c>
    </row>
    <row r="3" spans="1:3" x14ac:dyDescent="0.3">
      <c r="A3" s="2" t="s">
        <v>8</v>
      </c>
      <c r="B3" s="1" t="s">
        <v>9</v>
      </c>
      <c r="C3" s="1" t="s">
        <v>10</v>
      </c>
    </row>
    <row r="4" spans="1:3" x14ac:dyDescent="0.3">
      <c r="A4" s="2" t="s">
        <v>11</v>
      </c>
      <c r="B4" s="1" t="s">
        <v>12</v>
      </c>
      <c r="C4" s="1" t="s">
        <v>13</v>
      </c>
    </row>
    <row r="5" spans="1:3" x14ac:dyDescent="0.3">
      <c r="A5" s="2" t="s">
        <v>14</v>
      </c>
      <c r="B5" s="1" t="s">
        <v>15</v>
      </c>
      <c r="C5" s="1" t="s">
        <v>16</v>
      </c>
    </row>
    <row r="6" spans="1:3" x14ac:dyDescent="0.3">
      <c r="A6" s="2" t="s">
        <v>17</v>
      </c>
      <c r="B6" s="1" t="s">
        <v>18</v>
      </c>
      <c r="C6" s="1" t="s">
        <v>19</v>
      </c>
    </row>
    <row r="7" spans="1:3" x14ac:dyDescent="0.3">
      <c r="A7" s="2" t="s">
        <v>20</v>
      </c>
      <c r="B7" s="1" t="s">
        <v>21</v>
      </c>
      <c r="C7" s="1" t="s">
        <v>22</v>
      </c>
    </row>
    <row r="8" spans="1:3" x14ac:dyDescent="0.3">
      <c r="A8" s="2" t="s">
        <v>23</v>
      </c>
      <c r="B8" s="1" t="s">
        <v>24</v>
      </c>
      <c r="C8" s="1" t="s">
        <v>25</v>
      </c>
    </row>
    <row r="9" spans="1:3" x14ac:dyDescent="0.3">
      <c r="A9" s="2" t="s">
        <v>26</v>
      </c>
      <c r="B9" s="1" t="s">
        <v>27</v>
      </c>
      <c r="C9" s="1" t="s">
        <v>28</v>
      </c>
    </row>
    <row r="10" spans="1:3" x14ac:dyDescent="0.3">
      <c r="A10" s="2" t="s">
        <v>29</v>
      </c>
      <c r="B10" s="1" t="s">
        <v>30</v>
      </c>
      <c r="C10" s="1" t="s">
        <v>31</v>
      </c>
    </row>
    <row r="11" spans="1:3" x14ac:dyDescent="0.3">
      <c r="A11" s="2" t="s">
        <v>32</v>
      </c>
      <c r="B11" s="1" t="s">
        <v>33</v>
      </c>
      <c r="C11" s="1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3B99-1196-448F-B3E3-A4E2ABC7E2AE}">
  <dimension ref="A1:E21"/>
  <sheetViews>
    <sheetView zoomScale="145" zoomScaleNormal="145" workbookViewId="0">
      <selection activeCell="B8" sqref="B8"/>
    </sheetView>
  </sheetViews>
  <sheetFormatPr defaultRowHeight="14.4" x14ac:dyDescent="0.3"/>
  <cols>
    <col min="1" max="1" width="9.44140625" bestFit="1" customWidth="1"/>
    <col min="2" max="2" width="21.109375" bestFit="1" customWidth="1"/>
    <col min="3" max="3" width="54" customWidth="1"/>
    <col min="4" max="4" width="12.5546875" bestFit="1" customWidth="1"/>
    <col min="5" max="5" width="10.21875" bestFit="1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4" t="s">
        <v>35</v>
      </c>
      <c r="B2" s="1" t="s">
        <v>36</v>
      </c>
      <c r="C2" s="1" t="s">
        <v>37</v>
      </c>
      <c r="D2" s="1">
        <v>216.94</v>
      </c>
      <c r="E2" s="2" t="s">
        <v>17</v>
      </c>
    </row>
    <row r="3" spans="1:5" x14ac:dyDescent="0.3">
      <c r="A3" s="4" t="s">
        <v>38</v>
      </c>
      <c r="B3" s="1" t="s">
        <v>39</v>
      </c>
      <c r="C3" s="1" t="s">
        <v>40</v>
      </c>
      <c r="D3" s="1">
        <v>220.95</v>
      </c>
      <c r="E3" s="2" t="s">
        <v>23</v>
      </c>
    </row>
    <row r="4" spans="1:5" x14ac:dyDescent="0.3">
      <c r="A4" s="4" t="s">
        <v>41</v>
      </c>
      <c r="B4" s="1" t="s">
        <v>42</v>
      </c>
      <c r="C4" s="1" t="s">
        <v>43</v>
      </c>
      <c r="D4" s="1">
        <v>422.03</v>
      </c>
      <c r="E4" s="2" t="s">
        <v>23</v>
      </c>
    </row>
    <row r="5" spans="1:5" x14ac:dyDescent="0.3">
      <c r="A5" s="4" t="s">
        <v>44</v>
      </c>
      <c r="B5" s="1" t="s">
        <v>45</v>
      </c>
      <c r="C5" s="1" t="s">
        <v>46</v>
      </c>
      <c r="D5" s="1">
        <v>496.12</v>
      </c>
      <c r="E5" s="2" t="s">
        <v>20</v>
      </c>
    </row>
    <row r="6" spans="1:5" x14ac:dyDescent="0.3">
      <c r="A6" s="4" t="s">
        <v>47</v>
      </c>
      <c r="B6" s="1" t="s">
        <v>48</v>
      </c>
      <c r="C6" s="1" t="s">
        <v>49</v>
      </c>
      <c r="D6" s="1">
        <v>327.81</v>
      </c>
      <c r="E6" s="2" t="s">
        <v>23</v>
      </c>
    </row>
    <row r="7" spans="1:5" x14ac:dyDescent="0.3">
      <c r="A7" s="4" t="s">
        <v>50</v>
      </c>
      <c r="B7" s="1" t="s">
        <v>51</v>
      </c>
      <c r="C7" s="1" t="s">
        <v>52</v>
      </c>
      <c r="D7" s="1">
        <v>28.48</v>
      </c>
      <c r="E7" s="2" t="s">
        <v>17</v>
      </c>
    </row>
    <row r="8" spans="1:5" x14ac:dyDescent="0.3">
      <c r="A8" s="4" t="s">
        <v>53</v>
      </c>
      <c r="B8" s="1" t="s">
        <v>54</v>
      </c>
      <c r="C8" s="1" t="s">
        <v>55</v>
      </c>
      <c r="D8" s="1">
        <v>426.42</v>
      </c>
      <c r="E8" s="2" t="s">
        <v>29</v>
      </c>
    </row>
    <row r="9" spans="1:5" x14ac:dyDescent="0.3">
      <c r="A9" s="4" t="s">
        <v>56</v>
      </c>
      <c r="B9" s="1" t="s">
        <v>57</v>
      </c>
      <c r="C9" s="1" t="s">
        <v>58</v>
      </c>
      <c r="D9" s="1">
        <v>336.6</v>
      </c>
      <c r="E9" s="2" t="s">
        <v>23</v>
      </c>
    </row>
    <row r="10" spans="1:5" x14ac:dyDescent="0.3">
      <c r="A10" s="4" t="s">
        <v>59</v>
      </c>
      <c r="B10" s="1" t="s">
        <v>60</v>
      </c>
      <c r="C10" s="1" t="s">
        <v>61</v>
      </c>
      <c r="D10" s="1">
        <v>57.84</v>
      </c>
      <c r="E10" s="2" t="s">
        <v>20</v>
      </c>
    </row>
    <row r="11" spans="1:5" x14ac:dyDescent="0.3">
      <c r="A11" s="4" t="s">
        <v>62</v>
      </c>
      <c r="B11" s="1" t="s">
        <v>63</v>
      </c>
      <c r="C11" s="1" t="s">
        <v>64</v>
      </c>
      <c r="D11" s="1">
        <v>319.83999999999997</v>
      </c>
      <c r="E11" s="2" t="s">
        <v>23</v>
      </c>
    </row>
    <row r="12" spans="1:5" x14ac:dyDescent="0.3">
      <c r="A12" s="4" t="s">
        <v>65</v>
      </c>
      <c r="B12" s="1" t="s">
        <v>66</v>
      </c>
      <c r="C12" s="1" t="s">
        <v>67</v>
      </c>
      <c r="D12" s="1">
        <v>620</v>
      </c>
      <c r="E12" s="2" t="s">
        <v>29</v>
      </c>
    </row>
    <row r="13" spans="1:5" x14ac:dyDescent="0.3">
      <c r="A13" s="4" t="s">
        <v>68</v>
      </c>
      <c r="B13" s="1" t="s">
        <v>69</v>
      </c>
      <c r="C13" s="1" t="s">
        <v>70</v>
      </c>
      <c r="D13" s="1">
        <v>447.62</v>
      </c>
      <c r="E13" s="2" t="s">
        <v>23</v>
      </c>
    </row>
    <row r="14" spans="1:5" x14ac:dyDescent="0.3">
      <c r="A14" s="4" t="s">
        <v>71</v>
      </c>
      <c r="B14" s="1" t="s">
        <v>72</v>
      </c>
      <c r="C14" s="1" t="s">
        <v>73</v>
      </c>
      <c r="D14" s="1">
        <v>278.74</v>
      </c>
      <c r="E14" s="2" t="s">
        <v>23</v>
      </c>
    </row>
    <row r="15" spans="1:5" x14ac:dyDescent="0.3">
      <c r="A15" s="4" t="s">
        <v>74</v>
      </c>
      <c r="B15" s="1" t="s">
        <v>75</v>
      </c>
      <c r="C15" s="1" t="s">
        <v>76</v>
      </c>
      <c r="D15" s="1">
        <v>403.18</v>
      </c>
      <c r="E15" s="2" t="s">
        <v>20</v>
      </c>
    </row>
    <row r="16" spans="1:5" x14ac:dyDescent="0.3">
      <c r="A16" s="4" t="s">
        <v>77</v>
      </c>
      <c r="B16" s="1" t="s">
        <v>48</v>
      </c>
      <c r="C16" s="1" t="s">
        <v>49</v>
      </c>
      <c r="D16" s="1">
        <v>24.86</v>
      </c>
      <c r="E16" s="2" t="s">
        <v>23</v>
      </c>
    </row>
    <row r="17" spans="1:5" x14ac:dyDescent="0.3">
      <c r="A17" s="4" t="s">
        <v>78</v>
      </c>
      <c r="B17" s="1" t="s">
        <v>79</v>
      </c>
      <c r="C17" s="1" t="s">
        <v>80</v>
      </c>
      <c r="D17" s="1">
        <v>229</v>
      </c>
      <c r="E17" s="2" t="s">
        <v>26</v>
      </c>
    </row>
    <row r="18" spans="1:5" x14ac:dyDescent="0.3">
      <c r="A18" s="4" t="s">
        <v>81</v>
      </c>
      <c r="B18" s="1" t="s">
        <v>36</v>
      </c>
      <c r="C18" s="1" t="s">
        <v>37</v>
      </c>
      <c r="D18" s="1">
        <v>85.28</v>
      </c>
      <c r="E18" s="2" t="s">
        <v>23</v>
      </c>
    </row>
    <row r="19" spans="1:5" x14ac:dyDescent="0.3">
      <c r="A19" s="4" t="s">
        <v>82</v>
      </c>
      <c r="B19" s="1" t="s">
        <v>54</v>
      </c>
      <c r="C19" s="1" t="s">
        <v>55</v>
      </c>
      <c r="D19" s="1">
        <v>489.08</v>
      </c>
      <c r="E19" s="2" t="s">
        <v>23</v>
      </c>
    </row>
    <row r="20" spans="1:5" x14ac:dyDescent="0.3">
      <c r="A20" s="4" t="s">
        <v>83</v>
      </c>
      <c r="B20" s="1" t="s">
        <v>84</v>
      </c>
      <c r="C20" s="1" t="s">
        <v>85</v>
      </c>
      <c r="D20" s="1">
        <v>77.930000000000007</v>
      </c>
      <c r="E20" s="2" t="s">
        <v>20</v>
      </c>
    </row>
    <row r="21" spans="1:5" x14ac:dyDescent="0.3">
      <c r="A21" s="4" t="s">
        <v>86</v>
      </c>
      <c r="B21" s="1" t="s">
        <v>87</v>
      </c>
      <c r="C21" s="1" t="s">
        <v>88</v>
      </c>
      <c r="D21" s="1">
        <v>456.71</v>
      </c>
      <c r="E21" s="2" t="s">
        <v>23</v>
      </c>
    </row>
  </sheetData>
  <phoneticPr fontId="2" type="noConversion"/>
  <dataValidations count="1">
    <dataValidation type="list" allowBlank="1" showInputMessage="1" showErrorMessage="1" sqref="E2:E21" xr:uid="{D77D90D2-0C5F-4F6C-9709-47F09EA4DA44}">
      <formula1>ListaCategoria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8F56-1AB8-4DC4-8FE4-191AB6C22F47}">
  <dimension ref="A1:E18"/>
  <sheetViews>
    <sheetView tabSelected="1" topLeftCell="A6" zoomScale="160" zoomScaleNormal="160" workbookViewId="0">
      <selection activeCell="B9" sqref="B9"/>
    </sheetView>
  </sheetViews>
  <sheetFormatPr defaultRowHeight="14.4" x14ac:dyDescent="0.3"/>
  <cols>
    <col min="1" max="1" width="12.33203125" customWidth="1"/>
    <col min="2" max="2" width="29" customWidth="1"/>
    <col min="3" max="3" width="14.5546875" customWidth="1"/>
    <col min="4" max="4" width="22.88671875" customWidth="1"/>
    <col min="5" max="5" width="17.44140625" customWidth="1"/>
  </cols>
  <sheetData>
    <row r="1" spans="1:5" x14ac:dyDescent="0.3">
      <c r="A1" s="6" t="s">
        <v>89</v>
      </c>
      <c r="B1" s="6" t="s">
        <v>90</v>
      </c>
      <c r="C1" s="6"/>
      <c r="D1" s="6" t="s">
        <v>91</v>
      </c>
      <c r="E1" s="6" t="s">
        <v>92</v>
      </c>
    </row>
    <row r="2" spans="1:5" x14ac:dyDescent="0.3">
      <c r="A2" s="6" t="s">
        <v>93</v>
      </c>
      <c r="B2" s="6" t="s">
        <v>94</v>
      </c>
      <c r="C2" s="6"/>
      <c r="D2" s="6" t="s">
        <v>95</v>
      </c>
      <c r="E2" s="6" t="s">
        <v>96</v>
      </c>
    </row>
    <row r="3" spans="1:5" x14ac:dyDescent="0.3">
      <c r="A3" s="6" t="s">
        <v>97</v>
      </c>
      <c r="B3" s="6" t="s">
        <v>98</v>
      </c>
      <c r="C3" s="6"/>
      <c r="D3" s="6" t="s">
        <v>99</v>
      </c>
      <c r="E3" s="6" t="s">
        <v>100</v>
      </c>
    </row>
    <row r="5" spans="1:5" x14ac:dyDescent="0.3">
      <c r="A5" s="7" t="s">
        <v>101</v>
      </c>
      <c r="B5" s="7" t="s">
        <v>102</v>
      </c>
      <c r="C5" s="7" t="s">
        <v>103</v>
      </c>
      <c r="D5" s="7" t="s">
        <v>104</v>
      </c>
      <c r="E5" s="7" t="s">
        <v>105</v>
      </c>
    </row>
    <row r="6" spans="1:5" ht="43.2" x14ac:dyDescent="0.3">
      <c r="A6" s="8" t="s">
        <v>81</v>
      </c>
      <c r="B6" s="5" t="str">
        <f>IFERROR(CONCATENATE(VLOOKUP(A6,Producto,2,FALSE)," - ",VLOOKUP(A6,Producto,3,FALSE)," Cag: ",VLOOKUP(VLOOKUP(A6,Producto,5,FALSE),Categoria,2,FALSE)),"")</f>
        <v>Arroz - Arroz de alta calidad en la categoría de Alimentos. Cag: Alimentos</v>
      </c>
      <c r="C6" s="8">
        <v>2</v>
      </c>
      <c r="D6" s="8">
        <f>IFERROR(VLOOKUP(A6,Producto,4,FALSE),"")</f>
        <v>85.28</v>
      </c>
      <c r="E6" s="8">
        <f>IFERROR(C6*D6,0)</f>
        <v>170.56</v>
      </c>
    </row>
    <row r="7" spans="1:5" ht="43.2" x14ac:dyDescent="0.3">
      <c r="A7" s="8" t="s">
        <v>78</v>
      </c>
      <c r="B7" s="5" t="str">
        <f>IFERROR(CONCATENATE(VLOOKUP(A7,Producto,2,FALSE)," - ",VLOOKUP(A7,Producto,3,FALSE)," Cag: ",VLOOKUP(VLOOKUP(A7,Producto,5,FALSE),Categoria,2,FALSE)),"")</f>
        <v>Jugo de naranja - Jugo de naranja de alta calidad en la categoría de Bebidas. Cag: Bebidas</v>
      </c>
      <c r="C7" s="8">
        <v>3</v>
      </c>
      <c r="D7" s="8">
        <f>IFERROR(VLOOKUP(A7,Producto,4,FALSE),"")</f>
        <v>229</v>
      </c>
      <c r="E7" s="8">
        <f t="shared" ref="E7:E15" si="0">IFERROR(C7*D7,0)</f>
        <v>687</v>
      </c>
    </row>
    <row r="8" spans="1:5" ht="43.2" x14ac:dyDescent="0.3">
      <c r="A8" s="8" t="s">
        <v>41</v>
      </c>
      <c r="B8" s="5" t="str">
        <f>IFERROR(CONCATENATE(VLOOKUP(A8,Producto,2,FALSE)," - ",VLOOKUP(A8,Producto,3,FALSE)," Cag: ",VLOOKUP(VLOOKUP(A8,Producto,5,FALSE),Categoria,2,FALSE)),"")</f>
        <v>Cereal - Cereal de alta calidad en la categoría de Alimentos. Cag: Alimentos</v>
      </c>
      <c r="C8" s="8">
        <v>2</v>
      </c>
      <c r="D8" s="8">
        <f>IFERROR(VLOOKUP(A8,Producto,4,FALSE),"")</f>
        <v>422.03</v>
      </c>
      <c r="E8" s="8">
        <f t="shared" si="0"/>
        <v>844.06</v>
      </c>
    </row>
    <row r="9" spans="1:5" ht="57.6" x14ac:dyDescent="0.3">
      <c r="A9" s="8" t="s">
        <v>53</v>
      </c>
      <c r="B9" s="5" t="str">
        <f>IFERROR(CONCATENATE(VLOOKUP(A9,Producto,2,FALSE)," - ",VLOOKUP(A9,Producto,3,FALSE)," Cag: ",VLOOKUP(VLOOKUP(A9,Producto,5,FALSE),Categoria,2,FALSE)),"")</f>
        <v>Bloques de construcción - Bloques de construcción de alta calidad en la categoría de Juguetes. Cag: Deportes</v>
      </c>
      <c r="C9" s="8"/>
      <c r="D9" s="8">
        <f>IFERROR(VLOOKUP(A9,Producto,4,FALSE),"")</f>
        <v>426.42</v>
      </c>
      <c r="E9" s="8">
        <f t="shared" si="0"/>
        <v>0</v>
      </c>
    </row>
    <row r="10" spans="1:5" ht="43.2" x14ac:dyDescent="0.3">
      <c r="A10" s="8" t="s">
        <v>65</v>
      </c>
      <c r="B10" s="5" t="str">
        <f>IFERROR(CONCATENATE(VLOOKUP(A10,Producto,2,FALSE)," - ",VLOOKUP(A10,Producto,3,FALSE)," Cag: ",VLOOKUP(VLOOKUP(A10,Producto,5,FALSE),Categoria,2,FALSE)),"")</f>
        <v>Bicicleta - Bicicleta de alta calidad en la categoría de Deportes. Cag: Deportes</v>
      </c>
      <c r="C10" s="8"/>
      <c r="D10" s="8">
        <f>IFERROR(VLOOKUP(A10,Producto,4,FALSE),"")</f>
        <v>620</v>
      </c>
      <c r="E10" s="8">
        <f t="shared" si="0"/>
        <v>0</v>
      </c>
    </row>
    <row r="11" spans="1:5" x14ac:dyDescent="0.3">
      <c r="A11" s="8"/>
      <c r="B11" s="5" t="str">
        <f>IFERROR(CONCATENATE(VLOOKUP(A11,Producto,2,FALSE)," - ",VLOOKUP(A11,Producto,3,FALSE)," Cag: ",VLOOKUP(VLOOKUP(A11,Producto,5,FALSE),Categoria,2,FALSE)),"")</f>
        <v/>
      </c>
      <c r="C11" s="8"/>
      <c r="D11" s="8" t="str">
        <f>IFERROR(VLOOKUP(A11,Producto,4,FALSE),"")</f>
        <v/>
      </c>
      <c r="E11" s="8">
        <f t="shared" si="0"/>
        <v>0</v>
      </c>
    </row>
    <row r="12" spans="1:5" x14ac:dyDescent="0.3">
      <c r="A12" s="8"/>
      <c r="B12" s="5" t="str">
        <f>IFERROR(CONCATENATE(VLOOKUP(A12,Producto,2,FALSE)," - ",VLOOKUP(A12,Producto,3,FALSE)," Cag: ",VLOOKUP(VLOOKUP(A12,Producto,5,FALSE),Categoria,2,FALSE)),"")</f>
        <v/>
      </c>
      <c r="C12" s="8"/>
      <c r="D12" s="8" t="str">
        <f>IFERROR(VLOOKUP(A12,Producto,4,FALSE),"")</f>
        <v/>
      </c>
      <c r="E12" s="8">
        <f t="shared" si="0"/>
        <v>0</v>
      </c>
    </row>
    <row r="13" spans="1:5" x14ac:dyDescent="0.3">
      <c r="A13" s="8"/>
      <c r="B13" s="5" t="str">
        <f>IFERROR(CONCATENATE(VLOOKUP(A13,Producto,2,FALSE)," - ",VLOOKUP(A13,Producto,3,FALSE)," Cag: ",VLOOKUP(VLOOKUP(A13,Producto,5,FALSE),Categoria,2,FALSE)),"")</f>
        <v/>
      </c>
      <c r="C13" s="8"/>
      <c r="D13" s="8" t="str">
        <f>IFERROR(VLOOKUP(A13,Producto,4,FALSE),"")</f>
        <v/>
      </c>
      <c r="E13" s="8">
        <f t="shared" si="0"/>
        <v>0</v>
      </c>
    </row>
    <row r="14" spans="1:5" x14ac:dyDescent="0.3">
      <c r="A14" s="8"/>
      <c r="B14" s="5" t="str">
        <f>IFERROR(CONCATENATE(VLOOKUP(A14,Producto,2,FALSE)," - ",VLOOKUP(A14,Producto,3,FALSE)," Cag: ",VLOOKUP(VLOOKUP(A14,Producto,5,FALSE),Categoria,2,FALSE)),"")</f>
        <v/>
      </c>
      <c r="C14" s="8"/>
      <c r="D14" s="8" t="str">
        <f>IFERROR(VLOOKUP(A14,Producto,4,FALSE),"")</f>
        <v/>
      </c>
      <c r="E14" s="8">
        <f t="shared" si="0"/>
        <v>0</v>
      </c>
    </row>
    <row r="15" spans="1:5" x14ac:dyDescent="0.3">
      <c r="A15" s="8"/>
      <c r="B15" s="5" t="str">
        <f>IFERROR(CONCATENATE(VLOOKUP(A15,Producto,2,FALSE)," - ",VLOOKUP(A15,Producto,3,FALSE)," Cag: ",VLOOKUP(VLOOKUP(A15,Producto,5,FALSE),Categoria,2,FALSE)),"")</f>
        <v/>
      </c>
      <c r="C15" s="8"/>
      <c r="D15" s="8" t="str">
        <f>IFERROR(VLOOKUP(A15,Producto,4,FALSE),"")</f>
        <v/>
      </c>
      <c r="E15" s="8">
        <f t="shared" si="0"/>
        <v>0</v>
      </c>
    </row>
    <row r="16" spans="1:5" x14ac:dyDescent="0.3">
      <c r="A16" s="6"/>
      <c r="B16" s="6"/>
      <c r="C16" s="6"/>
      <c r="D16" s="9" t="s">
        <v>106</v>
      </c>
      <c r="E16" s="8">
        <f>SUM(E6:E15)</f>
        <v>1701.62</v>
      </c>
    </row>
    <row r="17" spans="4:5" x14ac:dyDescent="0.3">
      <c r="D17" s="9" t="s">
        <v>107</v>
      </c>
      <c r="E17" s="8">
        <f>E16*0.1</f>
        <v>170.16200000000001</v>
      </c>
    </row>
    <row r="18" spans="4:5" x14ac:dyDescent="0.3">
      <c r="D18" s="9" t="s">
        <v>108</v>
      </c>
      <c r="E18" s="8">
        <f>E16+E17</f>
        <v>1871.7819999999999</v>
      </c>
    </row>
  </sheetData>
  <phoneticPr fontId="2" type="noConversion"/>
  <dataValidations count="1">
    <dataValidation type="list" allowBlank="1" showInputMessage="1" showErrorMessage="1" sqref="A6:A15" xr:uid="{9C14AD4D-10BD-46B5-8900-C79B59C21599}">
      <formula1>ListaProducto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Categoria</vt:lpstr>
      <vt:lpstr>Producto</vt:lpstr>
      <vt:lpstr>Venta</vt:lpstr>
      <vt:lpstr>Categoria</vt:lpstr>
      <vt:lpstr>ListaCategoria</vt:lpstr>
      <vt:lpstr>ListaProducto</vt:lpstr>
      <vt:lpstr>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Ariel  González Bonilla</dc:creator>
  <cp:lastModifiedBy>Jesus Ariel  González Bonilla</cp:lastModifiedBy>
  <dcterms:created xsi:type="dcterms:W3CDTF">2025-02-26T22:28:31Z</dcterms:created>
  <dcterms:modified xsi:type="dcterms:W3CDTF">2025-02-26T23:09:12Z</dcterms:modified>
</cp:coreProperties>
</file>