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 Dashboard" sheetId="1" r:id="rId3"/>
    <sheet state="visible" name="Meeting Schedule" sheetId="2" r:id="rId4"/>
    <sheet state="visible" name="Sponsors" sheetId="3" r:id="rId5"/>
    <sheet state="visible" name="Prize Ideas" sheetId="4" r:id="rId6"/>
    <sheet state="visible" name="CoachesJury" sheetId="5" r:id="rId7"/>
    <sheet state="visible" name="Food" sheetId="6" r:id="rId8"/>
    <sheet state="visible" name="Budget" sheetId="7" r:id="rId9"/>
    <sheet state="visible" name="Media" sheetId="8" r:id="rId10"/>
    <sheet state="visible" name="Marketing" sheetId="9" r:id="rId11"/>
    <sheet state="visible" name="KeyChain" sheetId="10" r:id="rId12"/>
    <sheet state="visible" name="Social Listening"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Today's date (don't delete)</t>
      </text>
    </comment>
    <comment authorId="0" ref="C11">
      <text>
        <t xml:space="preserve">=DAYS360(F2,H2,0)
with G2 the date of the event
and A1 today's date</t>
      </text>
    </comment>
    <comment authorId="0" ref="B12">
      <text>
        <t xml:space="preserve">Participants:
Minimum required=30
Good average=90</t>
      </text>
    </comment>
    <comment authorId="0" ref="B13">
      <text>
        <t xml:space="preserve">Coaches:
Maximum 1 for 10 participants</t>
      </text>
    </comment>
    <comment authorId="0" ref="B14">
      <text>
        <t xml:space="preserve">Judges:
Minimum 3
Maximum 8</t>
      </text>
    </comment>
  </commentList>
</comments>
</file>

<file path=xl/comments2.xml><?xml version="1.0" encoding="utf-8"?>
<comments xmlns:r="http://schemas.openxmlformats.org/officeDocument/2006/relationships" xmlns="http://schemas.openxmlformats.org/spreadsheetml/2006/main">
  <authors>
    <author/>
  </authors>
  <commentList>
    <comment authorId="0" ref="F6">
      <text>
        <t xml:space="preserve">Be careful: We have a "no financial prizes policy!"
</t>
      </text>
    </comment>
  </commentList>
</comments>
</file>

<file path=xl/comments3.xml><?xml version="1.0" encoding="utf-8"?>
<comments xmlns:r="http://schemas.openxmlformats.org/officeDocument/2006/relationships" xmlns="http://schemas.openxmlformats.org/spreadsheetml/2006/main">
  <authors>
    <author/>
  </authors>
  <commentList>
    <comment authorId="0" ref="B7">
      <text>
        <t xml:space="preserve">Keep it simple but healthy. Try not to order the same thing for two different meals!</t>
      </text>
    </comment>
  </commentList>
</comments>
</file>

<file path=xl/comments4.xml><?xml version="1.0" encoding="utf-8"?>
<comments xmlns:r="http://schemas.openxmlformats.org/officeDocument/2006/relationships" xmlns="http://schemas.openxmlformats.org/spreadsheetml/2006/main">
  <authors>
    <author/>
  </authors>
  <commentList>
    <comment authorId="0" ref="A35">
      <text>
        <t xml:space="preserve">Try to get a discount by ordering for both Saturday &amp; Sunday lunch.</t>
      </text>
    </comment>
  </commentList>
</comments>
</file>

<file path=xl/sharedStrings.xml><?xml version="1.0" encoding="utf-8"?>
<sst xmlns="http://schemas.openxmlformats.org/spreadsheetml/2006/main" count="264" uniqueCount="210">
  <si>
    <t>Meeting</t>
  </si>
  <si>
    <t xml:space="preserve">Date </t>
  </si>
  <si>
    <t>Location</t>
  </si>
  <si>
    <t>Goals Notes</t>
  </si>
  <si>
    <t>Notes</t>
  </si>
  <si>
    <t>Agenda</t>
  </si>
  <si>
    <t>SPONSORSHIPS</t>
  </si>
  <si>
    <t>We need to get a list of past prizes. They were very good last year.</t>
  </si>
  <si>
    <t>Please incorporate all confirmed sponsorships into Budget tab! :- )</t>
  </si>
  <si>
    <t>Ideas:</t>
  </si>
  <si>
    <t>Raspberry Pi</t>
  </si>
  <si>
    <t>Arduino Starter Kit</t>
  </si>
  <si>
    <t>Cheap Quadcopter</t>
  </si>
  <si>
    <t>Movie Tickets</t>
  </si>
  <si>
    <t>Amazon Giftcard</t>
  </si>
  <si>
    <t>Newegg Giftcard</t>
  </si>
  <si>
    <t>Trophies (for first place, or top 3, or whatever)</t>
  </si>
  <si>
    <t>Swag</t>
  </si>
  <si>
    <t>Want to have a look a the usual sponsorship packages?</t>
  </si>
  <si>
    <t xml:space="preserve"> COACHES &amp; JURY</t>
  </si>
  <si>
    <t>Sponsor Name/Company</t>
  </si>
  <si>
    <t>Try to have a maximum of 1 mentor per every 10 attendees; select mentors by expertise, select jury by 'star power'</t>
  </si>
  <si>
    <t>Tools</t>
  </si>
  <si>
    <t>Date of the event</t>
  </si>
  <si>
    <t>Name</t>
  </si>
  <si>
    <t>Status? (Final, Pending, No)</t>
  </si>
  <si>
    <t>Contact Name</t>
  </si>
  <si>
    <t>Jury</t>
  </si>
  <si>
    <t>Coach</t>
  </si>
  <si>
    <t>Contact E-mail</t>
  </si>
  <si>
    <t>Website/ Twitter</t>
  </si>
  <si>
    <t>Who? (person responsible)</t>
  </si>
  <si>
    <t>Speaker Bio (approx. 100 words)</t>
  </si>
  <si>
    <t>Amount</t>
  </si>
  <si>
    <t>Link to the judge/coach picture</t>
  </si>
  <si>
    <t>Type (money, in-kind [food/t-shirts], prizes/gadget)</t>
  </si>
  <si>
    <t>Who? (Person Responsible)</t>
  </si>
  <si>
    <t>Accusoft</t>
  </si>
  <si>
    <t>email sent to Chris</t>
  </si>
  <si>
    <t>Mike T. &amp; Zak</t>
  </si>
  <si>
    <t>Tribridge</t>
  </si>
  <si>
    <t>JCC</t>
  </si>
  <si>
    <t>RAE BACHUR</t>
  </si>
  <si>
    <t>Venue</t>
  </si>
  <si>
    <t>can we bring in food from elsewhere?</t>
  </si>
  <si>
    <t>SOFWERX</t>
  </si>
  <si>
    <t>Venue etc</t>
  </si>
  <si>
    <t>Mike</t>
  </si>
  <si>
    <t>Wordpress Admin URL</t>
  </si>
  <si>
    <t>Total Sponsorships</t>
  </si>
  <si>
    <t>Wordpress &amp; Eventbrite user email</t>
  </si>
  <si>
    <t>Wordpress password</t>
  </si>
  <si>
    <t>Eventbrite public URL</t>
  </si>
  <si>
    <t>*Once you have a sponsorship secured, please incorporate it into the budget tab</t>
  </si>
  <si>
    <t>FOOD &amp; DRINKS</t>
  </si>
  <si>
    <t>Eventbrite management URL</t>
  </si>
  <si>
    <t>Use this tab to keep track of all food/drink for the event.</t>
  </si>
  <si>
    <t>Eventbrite password</t>
  </si>
  <si>
    <t>You should have everything ready and ordered at least 1 week before start date.</t>
  </si>
  <si>
    <t>Be sure to include expenses such as coffee, cups, towels, plastic cutlery, etc.</t>
  </si>
  <si>
    <t>Startup Weekend Core team contact</t>
  </si>
  <si>
    <t>Sponsorship $ secured</t>
  </si>
  <si>
    <t>Meal Time / Day</t>
  </si>
  <si>
    <t xml:space="preserve"> EVENT BUDGET</t>
  </si>
  <si>
    <t>Twitter Hashtag</t>
  </si>
  <si>
    <t>Type of food</t>
  </si>
  <si>
    <t>Days until the event</t>
  </si>
  <si>
    <t>This will serve as the final budget and summary for the event.  Please replace budget #s with expenses as incurred</t>
  </si>
  <si>
    <t>Business Name</t>
  </si>
  <si>
    <t>Status</t>
  </si>
  <si>
    <t>Delivery/Pickup (if pickup, who?)</t>
  </si>
  <si>
    <t>Cost</t>
  </si>
  <si>
    <t>Contact E-mail/Phone</t>
  </si>
  <si>
    <t>Twitter Login</t>
  </si>
  <si>
    <t># of participants</t>
  </si>
  <si>
    <t>Friday - 6pm</t>
  </si>
  <si>
    <t>Input estimated # tickets sold:</t>
  </si>
  <si>
    <t>Saturday - 9AM</t>
  </si>
  <si>
    <t>Saturday - Noon</t>
  </si>
  <si>
    <t>Saturday - 6PM</t>
  </si>
  <si>
    <t>Sunday - 10AM</t>
  </si>
  <si>
    <t>Sunday - 1pm</t>
  </si>
  <si>
    <t>Sunday - 6pm</t>
  </si>
  <si>
    <t>Twitter password</t>
  </si>
  <si>
    <t># of coaches</t>
  </si>
  <si>
    <t>Facebook Fan Page URL</t>
  </si>
  <si>
    <t>TOTAL FOOD COST</t>
  </si>
  <si>
    <t># of judges</t>
  </si>
  <si>
    <t>Facebook group URL</t>
  </si>
  <si>
    <t>Input ticket price:</t>
  </si>
  <si>
    <t>*Once you have the total estimated food cost, please incorporate it into the budget tab</t>
  </si>
  <si>
    <t>*$75 is avg for a $99 list price after discounts and free tickets</t>
  </si>
  <si>
    <t>Meetup Page</t>
  </si>
  <si>
    <t>https://www.meetup.com/Code-for-Tampa-Bay-Brigade/</t>
  </si>
  <si>
    <t>INCOME</t>
  </si>
  <si>
    <t>Publication</t>
  </si>
  <si>
    <t>Code for america page</t>
  </si>
  <si>
    <t>http://brigade.codeforamerica.org/brigade/Code-for-Tampa-Bay/</t>
  </si>
  <si>
    <t>TICKETS</t>
  </si>
  <si>
    <t>Ticket sales</t>
  </si>
  <si>
    <t>ORGANIZING COMMITTEE</t>
  </si>
  <si>
    <t>MARKETING &amp; PR</t>
  </si>
  <si>
    <t>(less refunds)</t>
  </si>
  <si>
    <t>Twitter handle</t>
  </si>
  <si>
    <t>Responsibility</t>
  </si>
  <si>
    <t xml:space="preserve">E-mail </t>
  </si>
  <si>
    <t>Phone</t>
  </si>
  <si>
    <t>Company</t>
  </si>
  <si>
    <t>Focus your marketing strategy on attracting even mix of skillsets - target to attract more difficult groups first (developers, designers).</t>
  </si>
  <si>
    <t>Don't forget to set proper limits on each ticket type (~ 40% Devs, 30% Business, 30% Designers)</t>
  </si>
  <si>
    <t>Meg Comins</t>
  </si>
  <si>
    <t>Group profile (developers, designers, etc.)</t>
  </si>
  <si>
    <t>*we assume an average of 5% of tickets will be refunded</t>
  </si>
  <si>
    <t>...(INSERT NAME)</t>
  </si>
  <si>
    <t>Name of the group</t>
  </si>
  <si>
    <t>*goal is generally around $5k</t>
  </si>
  <si>
    <t>comins.meg@gmail.com</t>
  </si>
  <si>
    <t>407-247-2574</t>
  </si>
  <si>
    <t>TOTAL INCOME</t>
  </si>
  <si>
    <t>Point of contact</t>
  </si>
  <si>
    <t>Link/Contact info</t>
  </si>
  <si>
    <t>Joey deVilla</t>
  </si>
  <si>
    <t>Press articles</t>
  </si>
  <si>
    <t>Joey@joeydevilla.com</t>
  </si>
  <si>
    <t>813-330-9053</t>
  </si>
  <si>
    <t>Bret Griffin</t>
  </si>
  <si>
    <t>bg1982@gmail.com</t>
  </si>
  <si>
    <t>813-613-6787</t>
  </si>
  <si>
    <t>Zak Miller</t>
  </si>
  <si>
    <t>zak@zakmiller.com</t>
  </si>
  <si>
    <t>727-481-7160</t>
  </si>
  <si>
    <t>Ed Norris</t>
  </si>
  <si>
    <t>ed.norris@me.com</t>
  </si>
  <si>
    <t>415-622-7558</t>
  </si>
  <si>
    <t>John Punzak</t>
  </si>
  <si>
    <t>jpunzak@redhat.com</t>
  </si>
  <si>
    <t>813-760-7055</t>
  </si>
  <si>
    <t>Mike Turtora</t>
  </si>
  <si>
    <t>mjturtora@gmail.com</t>
  </si>
  <si>
    <t>904-540-0231</t>
  </si>
  <si>
    <t>Tracy Ingram</t>
  </si>
  <si>
    <t>@tracyingram</t>
  </si>
  <si>
    <t>tracy@tracyingram.com</t>
  </si>
  <si>
    <t>941-538-7660</t>
  </si>
  <si>
    <t>Intention Technology</t>
  </si>
  <si>
    <t>Christian Brink</t>
  </si>
  <si>
    <t>Title of the article</t>
  </si>
  <si>
    <t>EXPENSES</t>
  </si>
  <si>
    <t>Web link</t>
  </si>
  <si>
    <t>Name of the media</t>
  </si>
  <si>
    <t>Who paid for it?</t>
  </si>
  <si>
    <t xml:space="preserve">
</t>
  </si>
  <si>
    <t>*Be sure to note who paid for an expense so you know who to reimburse!</t>
  </si>
  <si>
    <t>OVERHEAD</t>
  </si>
  <si>
    <t>Paypal Expenses</t>
  </si>
  <si>
    <t>Startup Weekend</t>
  </si>
  <si>
    <t>VENUE(S) FYI: Ticket Sales will be limited to 100 - 125</t>
  </si>
  <si>
    <t>*2.9% + $.30/transaction</t>
  </si>
  <si>
    <t>Marketing materials</t>
  </si>
  <si>
    <t>(NAME)</t>
  </si>
  <si>
    <t>Most Desirable Space</t>
  </si>
  <si>
    <t>* signs, flyers, etc.</t>
  </si>
  <si>
    <t xml:space="preserve">Venue Costs </t>
  </si>
  <si>
    <t>Account</t>
  </si>
  <si>
    <t>*Hopefully zero, but sometimes there are assoc. fees (security/cleaning)</t>
  </si>
  <si>
    <t>Supplies</t>
  </si>
  <si>
    <t>Least Desirable Space</t>
  </si>
  <si>
    <t>Login/username</t>
  </si>
  <si>
    <t>Password</t>
  </si>
  <si>
    <t>url</t>
  </si>
  <si>
    <t>Address</t>
  </si>
  <si>
    <t>Contact name / e-mail</t>
  </si>
  <si>
    <t>Capacity</t>
  </si>
  <si>
    <t>522 N Howard</t>
  </si>
  <si>
    <t>rakefet@fiba.io</t>
  </si>
  <si>
    <t>*avg $1/person for sharpies, name tags, paper, signs, tape, paper plates, utensils, napkins, cups, etc.</t>
  </si>
  <si>
    <t>...(enter itemized costs)</t>
  </si>
  <si>
    <t>813-789-2762</t>
  </si>
  <si>
    <t>You can use this space as a notes area to share with your team as you conduct Social Listening. We'eve set up areas to track important users and hashtags, but make this your own. Track down the topics and users that are most relevant to your attendees and your city. (For more information, sure to reference the Social Media Toolkit)</t>
  </si>
  <si>
    <t>Hashtags (#)</t>
  </si>
  <si>
    <t>SW Facilitator Travel</t>
  </si>
  <si>
    <t xml:space="preserve">*Average is $500 for 3 nights + flight. Hostels + Couch surfing recommended. :) </t>
  </si>
  <si>
    <t xml:space="preserve">*Allowance for facilitator's food, taxis, etc. </t>
  </si>
  <si>
    <t>Users (@)</t>
  </si>
  <si>
    <t>FOOD</t>
  </si>
  <si>
    <t>Friday</t>
  </si>
  <si>
    <t>(NOTE: All food budget numbers are an estimate. Actual prices will vary by location based on size and standard of living)</t>
  </si>
  <si>
    <t>- Dinner</t>
  </si>
  <si>
    <t>* $4/person (Order pizza on Friday night. Plan for 2.5 slices per person; large pizza normally has 8 slices.)</t>
  </si>
  <si>
    <t>- Drinks</t>
  </si>
  <si>
    <t>* $1/person (Soda and bottled water. Use cups, ice and 2-liters of soda + water from the tap or a dispenser to keep the cost down.)</t>
  </si>
  <si>
    <t>Saturday</t>
  </si>
  <si>
    <t>- Coffee</t>
  </si>
  <si>
    <t>* $1/person (be sure to pre-order from a local coffee shop)</t>
  </si>
  <si>
    <t>- Lunch</t>
  </si>
  <si>
    <t>* $7/person (Sandwiches or wraps. Ask for an assortment and be sure to get around 25% vegetarian)</t>
  </si>
  <si>
    <t>* $9/person (Options: Italian, Mexican, Chinese, Indian. Order local and healthy. Make sure serving utensils are provided. Order 25% vegetarian)</t>
  </si>
  <si>
    <t>- Snacks</t>
  </si>
  <si>
    <t>* $.5 pp. (Get cookies, chips, brownies, fruits etc. to put out throughout the day)</t>
  </si>
  <si>
    <t>Sunday</t>
  </si>
  <si>
    <t>* Keep it simple but healthy. Try not to order the same thing for dinner that you had on Saturday</t>
  </si>
  <si>
    <t>MISCELLANEOUS</t>
  </si>
  <si>
    <t>T-Shirts</t>
  </si>
  <si>
    <t>* Only if have money in the budget!</t>
  </si>
  <si>
    <t>TOTAL EXPENSES</t>
  </si>
  <si>
    <t>NET INCOME</t>
  </si>
  <si>
    <t>TO COMMUNITY CHEST</t>
  </si>
  <si>
    <t>*You get to decide how to distribute Community Chest funds (entrepreneurship ecosystem through other events/post-SW activities with the attendees etc.)</t>
  </si>
  <si>
    <t>TO STARTUP WEEKEND</t>
  </si>
  <si>
    <t xml:space="preserve">*We've got to make SW sustainable too. All financials will be published publicly per 501(c)3 Non-Profit mandate each year.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</si>
</sst>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quot;$&quot;#,##0.00"/>
    <numFmt numFmtId="166" formatCode="m/d/yyyy h:mm:ss"/>
    <numFmt numFmtId="167" formatCode="&quot;$&quot;#,##0"/>
    <numFmt numFmtId="168" formatCode="m/d/yyyy"/>
    <numFmt numFmtId="169" formatCode="#,##0.###############"/>
  </numFmts>
  <fonts count="34">
    <font>
      <sz val="10.0"/>
      <color rgb="FF000000"/>
      <name val="Arial"/>
    </font>
    <font/>
    <font>
      <sz val="6.0"/>
      <color rgb="FFCCCCCC"/>
      <name val="Verdana"/>
    </font>
    <font>
      <sz val="10.0"/>
      <name val="Verdana"/>
    </font>
    <font>
      <b/>
      <sz val="14.0"/>
      <name val="Verdana"/>
    </font>
    <font>
      <b/>
    </font>
    <font>
      <i/>
      <sz val="9.0"/>
      <color rgb="FF000000"/>
      <name val="Verdana"/>
    </font>
    <font>
      <sz val="9.0"/>
      <color rgb="FF000000"/>
      <name val="Verdana"/>
    </font>
    <font>
      <u/>
      <sz val="9.0"/>
      <color rgb="FF000000"/>
      <name val="Verdana"/>
    </font>
    <font>
      <u/>
      <sz val="9.0"/>
      <color rgb="FF000000"/>
      <name val="Verdana"/>
    </font>
    <font>
      <b/>
      <sz val="10.0"/>
      <color rgb="FF000000"/>
      <name val="Verdana"/>
    </font>
    <font>
      <u/>
      <sz val="9.0"/>
      <color rgb="FF000000"/>
      <name val="Verdana"/>
    </font>
    <font>
      <b/>
      <sz val="9.0"/>
      <color rgb="FF000000"/>
      <name val="Verdana"/>
    </font>
    <font>
      <b/>
      <sz val="9.0"/>
      <name val="Verdana"/>
    </font>
    <font>
      <sz val="10.0"/>
      <color rgb="FF000000"/>
      <name val="Verdana"/>
    </font>
    <font>
      <u/>
      <sz val="10.0"/>
      <color rgb="FF0000FF"/>
      <name val="Verdana"/>
    </font>
    <font>
      <u/>
      <sz val="10.0"/>
      <color rgb="FF0000FF"/>
      <name val="Verdana"/>
    </font>
    <font>
      <sz val="10.0"/>
      <color rgb="FF000000"/>
    </font>
    <font>
      <b/>
      <sz val="10.0"/>
      <color rgb="FFFF0000"/>
      <name val="Verdana"/>
    </font>
    <font>
      <u/>
      <sz val="9.0"/>
      <color rgb="FF000000"/>
      <name val="Verdana"/>
    </font>
    <font>
      <b/>
      <sz val="10.0"/>
      <name val="Verdana"/>
    </font>
    <font>
      <u/>
      <sz val="9.0"/>
      <color rgb="FF0000FF"/>
      <name val="Verdana"/>
    </font>
    <font>
      <sz val="9.0"/>
      <name val="Verdana"/>
    </font>
    <font>
      <u/>
      <sz val="10.0"/>
      <color rgb="FF000000"/>
      <name val="Verdana"/>
    </font>
    <font>
      <b/>
      <sz val="10.0"/>
    </font>
    <font>
      <b/>
      <u/>
      <sz val="9.0"/>
      <name val="Verdana"/>
    </font>
    <font>
      <name val="Arial"/>
    </font>
    <font>
      <u/>
      <sz val="9.0"/>
      <color rgb="FF000000"/>
      <name val="Verdana"/>
    </font>
    <font>
      <sz val="9.0"/>
      <color rgb="FFFF0000"/>
      <name val="Verdana"/>
    </font>
    <font>
      <b/>
      <u/>
      <sz val="9.0"/>
      <name val="Verdana"/>
    </font>
    <font>
      <b/>
      <sz val="11.0"/>
      <color rgb="FFFFFFFF"/>
    </font>
    <font>
      <u/>
      <sz val="11.0"/>
      <color rgb="FF1155CC"/>
      <name val="Calibri"/>
    </font>
    <font>
      <b/>
      <sz val="12.0"/>
    </font>
    <font>
      <sz val="9.0"/>
      <color rgb="FFFF9900"/>
      <name val="Verdana"/>
    </font>
  </fonts>
  <fills count="14">
    <fill>
      <patternFill patternType="none"/>
    </fill>
    <fill>
      <patternFill patternType="lightGray"/>
    </fill>
    <fill>
      <patternFill patternType="solid">
        <fgColor rgb="FF18C3EA"/>
        <bgColor rgb="FF18C3EA"/>
      </patternFill>
    </fill>
    <fill>
      <patternFill patternType="solid">
        <fgColor rgb="FFFFFFFF"/>
        <bgColor rgb="FFFFFFFF"/>
      </patternFill>
    </fill>
    <fill>
      <patternFill patternType="solid">
        <fgColor rgb="FF119A48"/>
        <bgColor rgb="FF119A48"/>
      </patternFill>
    </fill>
    <fill>
      <patternFill patternType="solid">
        <fgColor rgb="FFD9D9D9"/>
        <bgColor rgb="FFD9D9D9"/>
      </patternFill>
    </fill>
    <fill>
      <patternFill patternType="solid">
        <fgColor rgb="FFF3F3F3"/>
        <bgColor rgb="FFF3F3F3"/>
      </patternFill>
    </fill>
    <fill>
      <patternFill patternType="solid">
        <fgColor rgb="FFFF0000"/>
        <bgColor rgb="FFFF0000"/>
      </patternFill>
    </fill>
    <fill>
      <patternFill patternType="solid">
        <fgColor rgb="FFFF9D00"/>
        <bgColor rgb="FFFF9D00"/>
      </patternFill>
    </fill>
    <fill>
      <patternFill patternType="solid">
        <fgColor rgb="FFEFEFEF"/>
        <bgColor rgb="FFEFEFEF"/>
      </patternFill>
    </fill>
    <fill>
      <patternFill patternType="solid">
        <fgColor rgb="FFDDDDDD"/>
        <bgColor rgb="FFDDDDDD"/>
      </patternFill>
    </fill>
    <fill>
      <patternFill patternType="solid">
        <fgColor rgb="FFFFFF00"/>
        <bgColor rgb="FFFFFF00"/>
      </patternFill>
    </fill>
    <fill>
      <patternFill patternType="solid">
        <fgColor rgb="FF4A86E8"/>
        <bgColor rgb="FF4A86E8"/>
      </patternFill>
    </fill>
    <fill>
      <patternFill patternType="solid">
        <fgColor rgb="FFB7B7B7"/>
        <bgColor rgb="FFB7B7B7"/>
      </patternFill>
    </fill>
  </fills>
  <borders count="16">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27">
    <xf borderId="0" fillId="0" fontId="0" numFmtId="0" xfId="0" applyAlignment="1" applyFont="1">
      <alignment vertical="bottom" wrapText="1"/>
    </xf>
    <xf borderId="0" fillId="0" fontId="1" numFmtId="0" xfId="0" applyAlignment="1" applyFont="1">
      <alignment wrapText="1"/>
    </xf>
    <xf borderId="1" fillId="0" fontId="2" numFmtId="164" xfId="0" applyAlignment="1" applyBorder="1" applyFont="1" applyNumberFormat="1">
      <alignment wrapText="1"/>
    </xf>
    <xf borderId="2" fillId="0" fontId="3" numFmtId="0" xfId="0" applyAlignment="1" applyBorder="1" applyFont="1">
      <alignment wrapText="1"/>
    </xf>
    <xf borderId="2" fillId="2" fontId="4" numFmtId="165" xfId="0" applyAlignment="1" applyBorder="1" applyFill="1" applyFont="1" applyNumberFormat="1">
      <alignment horizontal="center" vertical="center" wrapText="1"/>
    </xf>
    <xf borderId="3" fillId="0" fontId="3" numFmtId="0" xfId="0" applyAlignment="1" applyBorder="1" applyFont="1">
      <alignment wrapText="1"/>
    </xf>
    <xf borderId="3" fillId="0" fontId="1" numFmtId="0" xfId="0" applyAlignment="1" applyBorder="1" applyFont="1">
      <alignment wrapText="1"/>
    </xf>
    <xf borderId="4" fillId="0" fontId="3" numFmtId="0" xfId="0" applyAlignment="1" applyBorder="1" applyFont="1">
      <alignment wrapText="1"/>
    </xf>
    <xf borderId="5" fillId="0" fontId="1" numFmtId="0" xfId="0" applyAlignment="1" applyBorder="1" applyFont="1">
      <alignment wrapText="1"/>
    </xf>
    <xf borderId="0" fillId="0" fontId="5" numFmtId="0" xfId="0" applyAlignment="1" applyFont="1">
      <alignment wrapText="1"/>
    </xf>
    <xf borderId="4" fillId="3" fontId="6" numFmtId="0" xfId="0" applyAlignment="1" applyBorder="1" applyFill="1" applyFont="1">
      <alignment wrapText="1"/>
    </xf>
    <xf borderId="4" fillId="0" fontId="1" numFmtId="0" xfId="0" applyAlignment="1" applyBorder="1" applyFont="1">
      <alignment wrapText="1"/>
    </xf>
    <xf borderId="0" fillId="3" fontId="7" numFmtId="0" xfId="0" applyAlignment="1" applyFont="1">
      <alignment wrapText="1"/>
    </xf>
    <xf borderId="0" fillId="3" fontId="8" numFmtId="0" xfId="0" applyAlignment="1" applyFont="1">
      <alignment wrapText="1"/>
    </xf>
    <xf borderId="0" fillId="3" fontId="9" numFmtId="165" xfId="0" applyAlignment="1" applyFont="1" applyNumberFormat="1">
      <alignment horizontal="left" vertical="center" wrapText="1"/>
    </xf>
    <xf borderId="6" fillId="0" fontId="3" numFmtId="0" xfId="0" applyAlignment="1" applyBorder="1" applyFont="1">
      <alignment wrapText="1"/>
    </xf>
    <xf borderId="7" fillId="0" fontId="3" numFmtId="166" xfId="0" applyAlignment="1" applyBorder="1" applyFont="1" applyNumberFormat="1">
      <alignment wrapText="1"/>
    </xf>
    <xf borderId="6" fillId="0" fontId="1" numFmtId="0" xfId="0" applyAlignment="1" applyBorder="1" applyFont="1">
      <alignment wrapText="1"/>
    </xf>
    <xf borderId="2" fillId="4" fontId="4" numFmtId="0" xfId="0" applyAlignment="1" applyBorder="1" applyFill="1" applyFont="1">
      <alignment horizontal="center" vertical="center" wrapText="1"/>
    </xf>
    <xf borderId="8" fillId="0" fontId="1" numFmtId="0" xfId="0" applyAlignment="1" applyBorder="1" applyFont="1">
      <alignment wrapText="1"/>
    </xf>
    <xf borderId="4" fillId="0" fontId="3" numFmtId="0" xfId="0" applyAlignment="1" applyBorder="1" applyFont="1">
      <alignment horizontal="left" vertical="bottom" wrapText="1"/>
    </xf>
    <xf borderId="1" fillId="0" fontId="1" numFmtId="0" xfId="0" applyAlignment="1" applyBorder="1" applyFont="1">
      <alignment wrapText="1"/>
    </xf>
    <xf borderId="0" fillId="3" fontId="7" numFmtId="0" xfId="0" applyAlignment="1" applyFont="1">
      <alignment horizontal="left" vertical="bottom" wrapText="1"/>
    </xf>
    <xf borderId="2" fillId="4" fontId="10" numFmtId="0" xfId="0" applyAlignment="1" applyBorder="1" applyFont="1">
      <alignment horizontal="center" vertical="center" wrapText="1"/>
    </xf>
    <xf borderId="6" fillId="3" fontId="11" numFmtId="0" xfId="0" applyAlignment="1" applyBorder="1" applyFont="1">
      <alignment horizontal="left" vertical="center" wrapText="1"/>
    </xf>
    <xf borderId="9" fillId="2" fontId="12" numFmtId="0" xfId="0" applyAlignment="1" applyBorder="1" applyFont="1">
      <alignment horizontal="right" vertical="bottom" wrapText="1"/>
    </xf>
    <xf borderId="2" fillId="5" fontId="13" numFmtId="0" xfId="0" applyAlignment="1" applyBorder="1" applyFill="1" applyFont="1">
      <alignment horizontal="center" vertical="bottom" wrapText="1"/>
    </xf>
    <xf borderId="9" fillId="6" fontId="13" numFmtId="0" xfId="0" applyAlignment="1" applyBorder="1" applyFill="1" applyFont="1">
      <alignment horizontal="center" vertical="bottom" wrapText="1"/>
    </xf>
    <xf borderId="3" fillId="5" fontId="13" numFmtId="0" xfId="0" applyAlignment="1" applyBorder="1" applyFont="1">
      <alignment horizontal="center" vertical="bottom" wrapText="1"/>
    </xf>
    <xf borderId="4" fillId="6" fontId="13" numFmtId="0" xfId="0" applyAlignment="1" applyBorder="1" applyFont="1">
      <alignment horizontal="center" vertical="bottom" wrapText="1"/>
    </xf>
    <xf borderId="4" fillId="5" fontId="13" numFmtId="0" xfId="0" applyAlignment="1" applyBorder="1" applyFont="1">
      <alignment horizontal="center" vertical="bottom" wrapText="1"/>
    </xf>
    <xf borderId="5" fillId="5" fontId="13" numFmtId="0" xfId="0" applyAlignment="1" applyBorder="1" applyFont="1">
      <alignment horizontal="center" vertical="bottom" wrapText="1"/>
    </xf>
    <xf borderId="4" fillId="6" fontId="13" numFmtId="167" xfId="0" applyAlignment="1" applyBorder="1" applyFont="1" applyNumberFormat="1">
      <alignment horizontal="center" vertical="bottom" wrapText="1"/>
    </xf>
    <xf borderId="4" fillId="0" fontId="3" numFmtId="0" xfId="0" applyAlignment="1" applyBorder="1" applyFont="1">
      <alignment horizontal="left" vertical="bottom" wrapText="1"/>
    </xf>
    <xf borderId="7" fillId="6" fontId="13" numFmtId="0" xfId="0" applyAlignment="1" applyBorder="1" applyFont="1">
      <alignment horizontal="center" vertical="bottom" wrapText="1"/>
    </xf>
    <xf borderId="0" fillId="0" fontId="3" numFmtId="0" xfId="0" applyAlignment="1" applyFont="1">
      <alignment wrapText="1"/>
    </xf>
    <xf borderId="0" fillId="0" fontId="3" numFmtId="0" xfId="0" applyAlignment="1" applyFont="1">
      <alignment wrapText="1"/>
    </xf>
    <xf borderId="0" fillId="0" fontId="3" numFmtId="0" xfId="0" applyAlignment="1" applyFont="1">
      <alignment wrapText="1"/>
    </xf>
    <xf borderId="0" fillId="0" fontId="3" numFmtId="167" xfId="0" applyAlignment="1" applyFont="1" applyNumberFormat="1">
      <alignment horizontal="left" vertical="bottom" wrapText="1"/>
    </xf>
    <xf borderId="4" fillId="3" fontId="3" numFmtId="0" xfId="0" applyAlignment="1" applyBorder="1" applyFont="1">
      <alignment horizontal="left" vertical="bottom" wrapText="1"/>
    </xf>
    <xf borderId="0" fillId="0" fontId="3" numFmtId="167" xfId="0" applyAlignment="1" applyFont="1" applyNumberFormat="1">
      <alignment horizontal="left" vertical="bottom" wrapText="1"/>
    </xf>
    <xf borderId="0" fillId="0" fontId="1" numFmtId="0" xfId="0" applyAlignment="1" applyFont="1">
      <alignment horizontal="left" vertical="bottom" wrapText="1"/>
    </xf>
    <xf borderId="0" fillId="0" fontId="1" numFmtId="0" xfId="0" applyAlignment="1" applyFont="1">
      <alignment wrapText="1"/>
    </xf>
    <xf borderId="0" fillId="0" fontId="1" numFmtId="0" xfId="0" applyAlignment="1" applyFont="1">
      <alignment horizontal="left" vertical="bottom" wrapText="1"/>
    </xf>
    <xf borderId="7" fillId="0" fontId="1" numFmtId="0" xfId="0" applyAlignment="1" applyBorder="1" applyFont="1">
      <alignment wrapText="1"/>
    </xf>
    <xf borderId="4" fillId="0" fontId="3" numFmtId="0" xfId="0" applyAlignment="1" applyBorder="1" applyFont="1">
      <alignment horizontal="center" vertical="bottom" wrapText="1"/>
    </xf>
    <xf borderId="9" fillId="3" fontId="14" numFmtId="168" xfId="0" applyAlignment="1" applyBorder="1" applyFont="1" applyNumberFormat="1">
      <alignment horizontal="left" vertical="bottom" wrapText="1"/>
    </xf>
    <xf borderId="4" fillId="0" fontId="3" numFmtId="0" xfId="0" applyAlignment="1" applyBorder="1" applyFont="1">
      <alignment horizontal="center" vertical="bottom" wrapText="1"/>
    </xf>
    <xf borderId="0" fillId="0" fontId="3" numFmtId="0" xfId="0" applyAlignment="1" applyFont="1">
      <alignment horizontal="left" vertical="bottom" wrapText="1"/>
    </xf>
    <xf borderId="9" fillId="3" fontId="15" numFmtId="0" xfId="0" applyAlignment="1" applyBorder="1" applyFont="1">
      <alignment horizontal="center" vertical="bottom" wrapText="1"/>
    </xf>
    <xf borderId="4" fillId="0" fontId="3" numFmtId="0" xfId="0" applyAlignment="1" applyBorder="1" applyFont="1">
      <alignment wrapText="1"/>
    </xf>
    <xf borderId="0" fillId="0" fontId="3" numFmtId="0" xfId="0" applyAlignment="1" applyFont="1">
      <alignment horizontal="center" vertical="bottom" wrapText="1"/>
    </xf>
    <xf borderId="1" fillId="0" fontId="3" numFmtId="0" xfId="0" applyAlignment="1" applyBorder="1" applyFont="1">
      <alignment wrapText="1"/>
    </xf>
    <xf borderId="0" fillId="0" fontId="3" numFmtId="0" xfId="0" applyAlignment="1" applyFont="1">
      <alignment horizontal="left" vertical="bottom" wrapText="1"/>
    </xf>
    <xf borderId="10" fillId="2" fontId="12" numFmtId="0" xfId="0" applyAlignment="1" applyBorder="1" applyFont="1">
      <alignment horizontal="right" vertical="bottom" wrapText="1"/>
    </xf>
    <xf borderId="0" fillId="0" fontId="3" numFmtId="0" xfId="0" applyAlignment="1" applyFont="1">
      <alignment horizontal="center" vertical="bottom" wrapText="1"/>
    </xf>
    <xf borderId="11" fillId="0" fontId="1" numFmtId="0" xfId="0" applyAlignment="1" applyBorder="1" applyFont="1">
      <alignment wrapText="1"/>
    </xf>
    <xf borderId="10" fillId="3" fontId="14" numFmtId="0" xfId="0" applyAlignment="1" applyBorder="1" applyFont="1">
      <alignment horizontal="right" vertical="bottom" wrapText="1"/>
    </xf>
    <xf borderId="1" fillId="0" fontId="3" numFmtId="166" xfId="0" applyAlignment="1" applyBorder="1" applyFont="1" applyNumberFormat="1">
      <alignment wrapText="1"/>
    </xf>
    <xf borderId="6" fillId="0" fontId="1" numFmtId="0" xfId="0" applyAlignment="1" applyBorder="1" applyFont="1">
      <alignment horizontal="left" vertical="bottom" wrapText="1"/>
    </xf>
    <xf borderId="10" fillId="3" fontId="16" numFmtId="0" xfId="0" applyAlignment="1" applyBorder="1" applyFont="1">
      <alignment horizontal="center" vertical="bottom" wrapText="1"/>
    </xf>
    <xf borderId="12" fillId="0" fontId="10" numFmtId="0" xfId="0" applyAlignment="1" applyBorder="1" applyFont="1">
      <alignment wrapText="1"/>
    </xf>
    <xf borderId="3" fillId="0" fontId="17" numFmtId="0" xfId="0" applyAlignment="1" applyBorder="1" applyFont="1">
      <alignment wrapText="1"/>
    </xf>
    <xf borderId="3" fillId="0" fontId="10" numFmtId="0" xfId="0" applyAlignment="1" applyBorder="1" applyFont="1">
      <alignment wrapText="1"/>
    </xf>
    <xf borderId="10" fillId="3" fontId="14" numFmtId="0" xfId="0" applyAlignment="1" applyBorder="1" applyFont="1">
      <alignment horizontal="left" vertical="bottom" wrapText="1"/>
    </xf>
    <xf borderId="3" fillId="0" fontId="10" numFmtId="167" xfId="0" applyAlignment="1" applyBorder="1" applyFont="1" applyNumberFormat="1">
      <alignment horizontal="center" vertical="bottom" wrapText="1"/>
    </xf>
    <xf borderId="3" fillId="0" fontId="1" numFmtId="0" xfId="0" applyAlignment="1" applyBorder="1" applyFont="1">
      <alignment horizontal="left" vertical="bottom" wrapText="1"/>
    </xf>
    <xf borderId="3" fillId="0" fontId="18" numFmtId="0" xfId="0" applyAlignment="1" applyBorder="1" applyFont="1">
      <alignment wrapText="1"/>
    </xf>
    <xf borderId="5" fillId="0" fontId="18" numFmtId="0" xfId="0" applyAlignment="1" applyBorder="1" applyFont="1">
      <alignment wrapText="1"/>
    </xf>
    <xf borderId="10" fillId="3" fontId="3" numFmtId="0" xfId="0" applyAlignment="1" applyBorder="1" applyFont="1">
      <alignment horizontal="center" vertical="bottom" wrapText="1"/>
    </xf>
    <xf borderId="4" fillId="0" fontId="18" numFmtId="0" xfId="0" applyAlignment="1" applyBorder="1" applyFont="1">
      <alignment wrapText="1"/>
    </xf>
    <xf borderId="2" fillId="7" fontId="4" numFmtId="0" xfId="0" applyAlignment="1" applyBorder="1" applyFill="1" applyFont="1">
      <alignment horizontal="center" vertical="center" wrapText="1"/>
    </xf>
    <xf borderId="12" fillId="3" fontId="3" numFmtId="0" xfId="0" applyAlignment="1" applyBorder="1" applyFont="1">
      <alignment horizontal="center" vertical="bottom" wrapText="1"/>
    </xf>
    <xf borderId="4" fillId="3" fontId="7" numFmtId="0" xfId="0" applyAlignment="1" applyBorder="1" applyFont="1">
      <alignment wrapText="1"/>
    </xf>
    <xf borderId="10" fillId="3" fontId="14" numFmtId="0" xfId="0" applyAlignment="1" applyBorder="1" applyFont="1">
      <alignment horizontal="left" vertical="bottom" wrapText="1"/>
    </xf>
    <xf borderId="10" fillId="0" fontId="1" numFmtId="0" xfId="0" applyAlignment="1" applyBorder="1" applyFont="1">
      <alignment wrapText="1"/>
    </xf>
    <xf borderId="11" fillId="0" fontId="3" numFmtId="0" xfId="0" applyAlignment="1" applyBorder="1" applyFont="1">
      <alignment wrapText="1"/>
    </xf>
    <xf borderId="0" fillId="3" fontId="19" numFmtId="0" xfId="0" applyAlignment="1" applyFont="1">
      <alignment vertical="center" wrapText="1"/>
    </xf>
    <xf borderId="12" fillId="0" fontId="20" numFmtId="0" xfId="0" applyAlignment="1" applyBorder="1" applyFont="1">
      <alignment wrapText="1"/>
    </xf>
    <xf borderId="9" fillId="8" fontId="13" numFmtId="0" xfId="0" applyAlignment="1" applyBorder="1" applyFill="1" applyFont="1">
      <alignment wrapText="1"/>
    </xf>
    <xf borderId="2" fillId="9" fontId="20" numFmtId="0" xfId="0" applyAlignment="1" applyBorder="1" applyFill="1" applyFont="1">
      <alignment wrapText="1"/>
    </xf>
    <xf borderId="7" fillId="0" fontId="3" numFmtId="167" xfId="0" applyAlignment="1" applyBorder="1" applyFont="1" applyNumberFormat="1">
      <alignment horizontal="right" vertical="bottom" wrapText="1"/>
    </xf>
    <xf borderId="2" fillId="2" fontId="4" numFmtId="0" xfId="0" applyAlignment="1" applyBorder="1" applyFont="1">
      <alignment horizontal="center" vertical="center" wrapText="1"/>
    </xf>
    <xf borderId="3" fillId="9" fontId="20" numFmtId="0" xfId="0" applyAlignment="1" applyBorder="1" applyFont="1">
      <alignment wrapText="1"/>
    </xf>
    <xf borderId="10" fillId="8" fontId="13" numFmtId="0" xfId="0" applyAlignment="1" applyBorder="1" applyFont="1">
      <alignment wrapText="1"/>
    </xf>
    <xf borderId="3" fillId="9" fontId="20" numFmtId="0" xfId="0" applyAlignment="1" applyBorder="1" applyFont="1">
      <alignment horizontal="center" vertical="bottom" wrapText="1"/>
    </xf>
    <xf borderId="9" fillId="3" fontId="7" numFmtId="0" xfId="0" applyAlignment="1" applyBorder="1" applyFont="1">
      <alignment horizontal="left" vertical="center" wrapText="1"/>
    </xf>
    <xf borderId="3" fillId="9" fontId="20" numFmtId="167" xfId="0" applyAlignment="1" applyBorder="1" applyFont="1" applyNumberFormat="1">
      <alignment horizontal="center" vertical="bottom" wrapText="1"/>
    </xf>
    <xf borderId="11" fillId="0" fontId="3" numFmtId="0" xfId="0" applyAlignment="1" applyBorder="1" applyFont="1">
      <alignment horizontal="right" vertical="bottom" wrapText="1"/>
    </xf>
    <xf borderId="5" fillId="9" fontId="20" numFmtId="0" xfId="0" applyAlignment="1" applyBorder="1" applyFont="1">
      <alignment wrapText="1"/>
    </xf>
    <xf borderId="10" fillId="3" fontId="21" numFmtId="167" xfId="0" applyAlignment="1" applyBorder="1" applyFont="1" applyNumberFormat="1">
      <alignment horizontal="left" vertical="center" wrapText="1"/>
    </xf>
    <xf borderId="4" fillId="0" fontId="3" numFmtId="167" xfId="0" applyAlignment="1" applyBorder="1" applyFont="1" applyNumberFormat="1">
      <alignment horizontal="center" vertical="bottom" wrapText="1"/>
    </xf>
    <xf borderId="12" fillId="0" fontId="13" numFmtId="0" xfId="0" applyAlignment="1" applyBorder="1" applyFont="1">
      <alignment wrapText="1"/>
    </xf>
    <xf borderId="0" fillId="0" fontId="3" numFmtId="167" xfId="0" applyAlignment="1" applyFont="1" applyNumberFormat="1">
      <alignment horizontal="center" vertical="bottom" wrapText="1"/>
    </xf>
    <xf borderId="9" fillId="0" fontId="22" numFmtId="0" xfId="0" applyAlignment="1" applyBorder="1" applyFont="1">
      <alignment wrapText="1"/>
    </xf>
    <xf borderId="10" fillId="8" fontId="13" numFmtId="0" xfId="0" applyAlignment="1" applyBorder="1" applyFont="1">
      <alignment horizontal="left" vertical="bottom" wrapText="1"/>
    </xf>
    <xf borderId="6" fillId="0" fontId="3" numFmtId="167" xfId="0" applyAlignment="1" applyBorder="1" applyFont="1" applyNumberFormat="1">
      <alignment horizontal="center" vertical="bottom" wrapText="1"/>
    </xf>
    <xf borderId="4" fillId="3" fontId="22" numFmtId="169" xfId="0" applyAlignment="1" applyBorder="1" applyFont="1" applyNumberFormat="1">
      <alignment horizontal="center" vertical="bottom" wrapText="1"/>
    </xf>
    <xf borderId="12" fillId="8" fontId="13" numFmtId="0" xfId="0" applyAlignment="1" applyBorder="1" applyFont="1">
      <alignment horizontal="left" vertical="bottom" wrapText="1"/>
    </xf>
    <xf borderId="8" fillId="0" fontId="3" numFmtId="0" xfId="0" applyAlignment="1" applyBorder="1" applyFont="1">
      <alignment horizontal="right" vertical="bottom" wrapText="1"/>
    </xf>
    <xf borderId="1" fillId="0" fontId="3" numFmtId="0" xfId="0" applyAlignment="1" applyBorder="1" applyFont="1">
      <alignment wrapText="1"/>
    </xf>
    <xf borderId="7" fillId="0" fontId="22" numFmtId="0" xfId="0" applyAlignment="1" applyBorder="1" applyFont="1">
      <alignment horizontal="center" vertical="bottom" wrapText="1"/>
    </xf>
    <xf borderId="9" fillId="0" fontId="22" numFmtId="0" xfId="0" applyAlignment="1" applyBorder="1" applyFont="1">
      <alignment wrapText="1"/>
    </xf>
    <xf borderId="2" fillId="9" fontId="20" numFmtId="0" xfId="0" applyAlignment="1" applyBorder="1" applyFont="1">
      <alignment horizontal="center" vertical="bottom" wrapText="1"/>
    </xf>
    <xf borderId="10" fillId="0" fontId="22" numFmtId="0" xfId="0" applyAlignment="1" applyBorder="1" applyFont="1">
      <alignment wrapText="1"/>
    </xf>
    <xf borderId="0" fillId="3" fontId="22" numFmtId="167" xfId="0" applyAlignment="1" applyFont="1" applyNumberFormat="1">
      <alignment horizontal="center" vertical="bottom" wrapText="1"/>
    </xf>
    <xf borderId="3" fillId="9" fontId="20" numFmtId="167" xfId="0" applyAlignment="1" applyBorder="1" applyFont="1" applyNumberFormat="1">
      <alignment horizontal="center" vertical="bottom" wrapText="1"/>
    </xf>
    <xf borderId="12" fillId="2" fontId="12" numFmtId="0" xfId="0" applyAlignment="1" applyBorder="1" applyFont="1">
      <alignment horizontal="right" vertical="bottom" wrapText="1"/>
    </xf>
    <xf borderId="5" fillId="9" fontId="20" numFmtId="167" xfId="0" applyAlignment="1" applyBorder="1" applyFont="1" applyNumberFormat="1">
      <alignment horizontal="center" vertical="bottom" wrapText="1"/>
    </xf>
    <xf borderId="11" fillId="0" fontId="22" numFmtId="0" xfId="0" applyAlignment="1" applyBorder="1" applyFont="1">
      <alignment horizontal="center" vertical="bottom" wrapText="1"/>
    </xf>
    <xf borderId="12" fillId="3" fontId="14" numFmtId="0" xfId="0" applyAlignment="1" applyBorder="1" applyFont="1">
      <alignment horizontal="left" vertical="bottom" wrapText="1"/>
    </xf>
    <xf borderId="6" fillId="0" fontId="22" numFmtId="167" xfId="0" applyAlignment="1" applyBorder="1" applyFont="1" applyNumberFormat="1">
      <alignment wrapText="1"/>
    </xf>
    <xf borderId="12" fillId="2" fontId="12" numFmtId="0" xfId="0" applyAlignment="1" applyBorder="1" applyFont="1">
      <alignment horizontal="right" vertical="bottom" wrapText="1"/>
    </xf>
    <xf borderId="8" fillId="0" fontId="22" numFmtId="0" xfId="0" applyAlignment="1" applyBorder="1" applyFont="1">
      <alignment horizontal="center" vertical="bottom" wrapText="1"/>
    </xf>
    <xf borderId="12" fillId="3" fontId="23" numFmtId="0" xfId="0" applyAlignment="1" applyBorder="1" applyFont="1">
      <alignment horizontal="left" vertical="bottom" wrapText="1"/>
    </xf>
    <xf borderId="10" fillId="0" fontId="22" numFmtId="0" xfId="0" applyAlignment="1" applyBorder="1" applyFont="1">
      <alignment wrapText="1"/>
    </xf>
    <xf borderId="0" fillId="0" fontId="24" numFmtId="0" xfId="0" applyAlignment="1" applyFont="1">
      <alignment wrapText="1"/>
    </xf>
    <xf borderId="2" fillId="8" fontId="12" numFmtId="0" xfId="0" applyAlignment="1" applyBorder="1" applyFont="1">
      <alignment wrapText="1"/>
    </xf>
    <xf borderId="0" fillId="0" fontId="3" numFmtId="166" xfId="0" applyAlignment="1" applyFont="1" applyNumberFormat="1">
      <alignment wrapText="1"/>
    </xf>
    <xf borderId="10" fillId="0" fontId="25" numFmtId="0" xfId="0" applyAlignment="1" applyBorder="1" applyFont="1">
      <alignment wrapText="1"/>
    </xf>
    <xf borderId="0" fillId="0" fontId="24" numFmtId="0" xfId="0" applyAlignment="1" applyFont="1">
      <alignment wrapText="1"/>
    </xf>
    <xf borderId="2" fillId="10" fontId="13" numFmtId="0" xfId="0" applyAlignment="1" applyBorder="1" applyFill="1" applyFont="1">
      <alignment wrapText="1"/>
    </xf>
    <xf borderId="12" fillId="3" fontId="14" numFmtId="0" xfId="0" applyAlignment="1" applyBorder="1" applyFont="1">
      <alignment horizontal="right" vertical="bottom" wrapText="1"/>
    </xf>
    <xf borderId="6" fillId="0" fontId="3" numFmtId="166" xfId="0" applyAlignment="1" applyBorder="1" applyFont="1" applyNumberFormat="1">
      <alignment wrapText="1"/>
    </xf>
    <xf borderId="4" fillId="3" fontId="22" numFmtId="167" xfId="0" applyAlignment="1" applyBorder="1" applyFont="1" applyNumberFormat="1">
      <alignment horizontal="center" vertical="bottom" wrapText="1"/>
    </xf>
    <xf borderId="7" fillId="3" fontId="22" numFmtId="0" xfId="0" applyAlignment="1" applyBorder="1" applyFont="1">
      <alignment horizontal="center" vertical="bottom" wrapText="1"/>
    </xf>
    <xf borderId="2" fillId="7" fontId="20" numFmtId="0" xfId="0" applyAlignment="1" applyBorder="1" applyFont="1">
      <alignment horizontal="left" vertical="bottom" wrapText="1"/>
    </xf>
    <xf borderId="9" fillId="8" fontId="4" numFmtId="0" xfId="0" applyAlignment="1" applyBorder="1" applyFont="1">
      <alignment horizontal="center" vertical="center" wrapText="1"/>
    </xf>
    <xf borderId="13" fillId="3" fontId="20" numFmtId="0" xfId="0" applyAlignment="1" applyBorder="1" applyFont="1">
      <alignment horizontal="left" vertical="bottom" wrapText="1"/>
    </xf>
    <xf borderId="12" fillId="0" fontId="1" numFmtId="0" xfId="0" applyAlignment="1" applyBorder="1" applyFont="1">
      <alignment wrapText="1"/>
    </xf>
    <xf borderId="12" fillId="3" fontId="22" numFmtId="0" xfId="0" applyAlignment="1" applyBorder="1" applyFont="1">
      <alignment wrapText="1"/>
    </xf>
    <xf borderId="9" fillId="3" fontId="7" numFmtId="0" xfId="0" applyAlignment="1" applyBorder="1" applyFont="1">
      <alignment wrapText="1"/>
    </xf>
    <xf borderId="13" fillId="0" fontId="1" numFmtId="0" xfId="0" applyAlignment="1" applyBorder="1" applyFont="1">
      <alignment wrapText="1"/>
    </xf>
    <xf borderId="10" fillId="3" fontId="7" numFmtId="0" xfId="0" applyAlignment="1" applyBorder="1" applyFont="1">
      <alignment wrapText="1"/>
    </xf>
    <xf borderId="13" fillId="3" fontId="3" numFmtId="166" xfId="0" applyAlignment="1" applyBorder="1" applyFont="1" applyNumberFormat="1">
      <alignment horizontal="left" vertical="bottom" wrapText="1"/>
    </xf>
    <xf borderId="0" fillId="0" fontId="26" numFmtId="0" xfId="0" applyAlignment="1" applyFont="1">
      <alignment vertical="bottom" wrapText="1"/>
    </xf>
    <xf borderId="12" fillId="3" fontId="27" numFmtId="165" xfId="0" applyAlignment="1" applyBorder="1" applyFont="1" applyNumberFormat="1">
      <alignment horizontal="left" vertical="center" wrapText="1"/>
    </xf>
    <xf borderId="3" fillId="0" fontId="14" numFmtId="0" xfId="0" applyAlignment="1" applyBorder="1" applyFont="1">
      <alignment wrapText="1"/>
    </xf>
    <xf borderId="6" fillId="0" fontId="22" numFmtId="167" xfId="0" applyAlignment="1" applyBorder="1" applyFont="1" applyNumberFormat="1">
      <alignment horizontal="center" vertical="bottom" wrapText="1"/>
    </xf>
    <xf borderId="8" fillId="3" fontId="22" numFmtId="0" xfId="0" applyAlignment="1" applyBorder="1" applyFont="1">
      <alignment horizontal="center" vertical="bottom" wrapText="1"/>
    </xf>
    <xf borderId="2" fillId="6" fontId="12" numFmtId="0" xfId="0" applyAlignment="1" applyBorder="1" applyFont="1">
      <alignment wrapText="1"/>
    </xf>
    <xf borderId="4" fillId="3" fontId="28" numFmtId="167" xfId="0" applyAlignment="1" applyBorder="1" applyFont="1" applyNumberFormat="1">
      <alignment horizontal="center" vertical="bottom" wrapText="1"/>
    </xf>
    <xf borderId="13" fillId="0" fontId="3" numFmtId="0" xfId="0" applyAlignment="1" applyBorder="1" applyFont="1">
      <alignment horizontal="left" vertical="bottom" wrapText="1"/>
    </xf>
    <xf borderId="0" fillId="3" fontId="28" numFmtId="167" xfId="0" applyAlignment="1" applyFont="1" applyNumberFormat="1">
      <alignment horizontal="center" vertical="bottom" wrapText="1"/>
    </xf>
    <xf borderId="11" fillId="3" fontId="22" numFmtId="0" xfId="0" applyAlignment="1" applyBorder="1" applyFont="1">
      <alignment horizontal="center" vertical="bottom" wrapText="1"/>
    </xf>
    <xf borderId="13" fillId="0" fontId="3" numFmtId="0" xfId="0" applyAlignment="1" applyBorder="1" applyFont="1">
      <alignment horizontal="left" vertical="bottom" wrapText="1"/>
    </xf>
    <xf borderId="12" fillId="0" fontId="22" numFmtId="0" xfId="0" applyAlignment="1" applyBorder="1" applyFont="1">
      <alignment wrapText="1"/>
    </xf>
    <xf borderId="3" fillId="6" fontId="12" numFmtId="0" xfId="0" applyAlignment="1" applyBorder="1" applyFont="1">
      <alignment wrapText="1"/>
    </xf>
    <xf borderId="2" fillId="4" fontId="12" numFmtId="0" xfId="0" applyAlignment="1" applyBorder="1" applyFont="1">
      <alignment wrapText="1"/>
    </xf>
    <xf borderId="13" fillId="0" fontId="1" numFmtId="0" xfId="0" applyAlignment="1" applyBorder="1" applyFont="1">
      <alignment wrapText="1"/>
    </xf>
    <xf borderId="3" fillId="4" fontId="12" numFmtId="167" xfId="0" applyAlignment="1" applyBorder="1" applyFont="1" applyNumberFormat="1">
      <alignment horizontal="center" vertical="bottom" wrapText="1"/>
    </xf>
    <xf borderId="5" fillId="6" fontId="12" numFmtId="0" xfId="0" applyAlignment="1" applyBorder="1" applyFont="1">
      <alignment wrapText="1"/>
    </xf>
    <xf borderId="5" fillId="4" fontId="12" numFmtId="167" xfId="0" applyAlignment="1" applyBorder="1" applyFont="1" applyNumberFormat="1">
      <alignment horizontal="center" vertical="bottom" wrapText="1"/>
    </xf>
    <xf borderId="4" fillId="0" fontId="3" numFmtId="0" xfId="0" applyAlignment="1" applyBorder="1" applyFont="1">
      <alignment wrapText="1"/>
    </xf>
    <xf borderId="13" fillId="0" fontId="3" numFmtId="166" xfId="0" applyAlignment="1" applyBorder="1" applyFont="1" applyNumberFormat="1">
      <alignment horizontal="left" vertical="bottom" wrapText="1"/>
    </xf>
    <xf borderId="2" fillId="0" fontId="13" numFmtId="0" xfId="0" applyAlignment="1" applyBorder="1" applyFont="1">
      <alignment wrapText="1"/>
    </xf>
    <xf borderId="3" fillId="0" fontId="22" numFmtId="167" xfId="0" applyAlignment="1" applyBorder="1" applyFont="1" applyNumberFormat="1">
      <alignment horizontal="center" vertical="bottom" wrapText="1"/>
    </xf>
    <xf borderId="13" fillId="0" fontId="3" numFmtId="0" xfId="0" applyAlignment="1" applyBorder="1" applyFont="1">
      <alignment horizontal="left" vertical="bottom" wrapText="1"/>
    </xf>
    <xf borderId="14" fillId="0" fontId="3" numFmtId="0" xfId="0" applyAlignment="1" applyBorder="1" applyFont="1">
      <alignment horizontal="left" vertical="bottom" wrapText="1"/>
    </xf>
    <xf borderId="14" fillId="0" fontId="3" numFmtId="0" xfId="0" applyAlignment="1" applyBorder="1" applyFont="1">
      <alignment horizontal="left" vertical="bottom" wrapText="1"/>
    </xf>
    <xf borderId="14" fillId="0" fontId="3" numFmtId="166" xfId="0" applyAlignment="1" applyBorder="1" applyFont="1" applyNumberFormat="1">
      <alignment horizontal="left" vertical="bottom" wrapText="1"/>
    </xf>
    <xf borderId="1" fillId="0" fontId="3" numFmtId="0" xfId="0" applyAlignment="1" applyBorder="1" applyFont="1">
      <alignment horizontal="left" vertical="bottom" wrapText="1"/>
    </xf>
    <xf borderId="1" fillId="0" fontId="3" numFmtId="0" xfId="0" applyAlignment="1" applyBorder="1" applyFont="1">
      <alignment horizontal="left" vertical="bottom" wrapText="1"/>
    </xf>
    <xf borderId="12" fillId="6" fontId="10" numFmtId="0" xfId="0" applyAlignment="1" applyBorder="1" applyFont="1">
      <alignment horizontal="center" vertical="bottom" wrapText="1"/>
    </xf>
    <xf borderId="5" fillId="0" fontId="22" numFmtId="0" xfId="0" applyAlignment="1" applyBorder="1" applyFont="1">
      <alignment horizontal="center" vertical="bottom" wrapText="1"/>
    </xf>
    <xf borderId="2" fillId="6" fontId="3" numFmtId="0" xfId="0" applyAlignment="1" applyBorder="1" applyFont="1">
      <alignment wrapText="1"/>
    </xf>
    <xf borderId="3" fillId="8" fontId="28" numFmtId="167" xfId="0" applyAlignment="1" applyBorder="1" applyFont="1" applyNumberFormat="1">
      <alignment horizontal="center" vertical="bottom" wrapText="1"/>
    </xf>
    <xf borderId="1" fillId="0" fontId="3" numFmtId="0" xfId="0" applyAlignment="1" applyBorder="1" applyFont="1">
      <alignment horizontal="left" vertical="bottom" wrapText="1"/>
    </xf>
    <xf borderId="13" fillId="6" fontId="3" numFmtId="0" xfId="0" applyAlignment="1" applyBorder="1" applyFont="1">
      <alignment wrapText="1"/>
    </xf>
    <xf borderId="1" fillId="0" fontId="3" numFmtId="166" xfId="0" applyAlignment="1" applyBorder="1" applyFont="1" applyNumberFormat="1">
      <alignment horizontal="left" vertical="bottom" wrapText="1"/>
    </xf>
    <xf borderId="5" fillId="8" fontId="29" numFmtId="0" xfId="0" applyAlignment="1" applyBorder="1" applyFont="1">
      <alignment horizontal="center" vertical="bottom" wrapText="1"/>
    </xf>
    <xf borderId="15" fillId="0" fontId="3" numFmtId="0" xfId="0" applyAlignment="1" applyBorder="1" applyFont="1">
      <alignment horizontal="left" vertical="bottom" wrapText="1"/>
    </xf>
    <xf borderId="15" fillId="0" fontId="3" numFmtId="0" xfId="0" applyAlignment="1" applyBorder="1" applyFont="1">
      <alignment horizontal="left" vertical="bottom" wrapText="1"/>
    </xf>
    <xf borderId="15" fillId="0" fontId="3" numFmtId="166" xfId="0" applyAlignment="1" applyBorder="1" applyFont="1" applyNumberFormat="1">
      <alignment horizontal="left" vertical="bottom" wrapText="1"/>
    </xf>
    <xf borderId="3" fillId="0" fontId="3" numFmtId="0" xfId="0" applyAlignment="1" applyBorder="1" applyFont="1">
      <alignment horizontal="left" vertical="bottom" wrapText="1"/>
    </xf>
    <xf borderId="4" fillId="0" fontId="7" numFmtId="165" xfId="0" applyAlignment="1" applyBorder="1" applyFont="1" applyNumberFormat="1">
      <alignment horizontal="center" vertical="bottom" wrapText="1"/>
    </xf>
    <xf borderId="5" fillId="0" fontId="3" numFmtId="166" xfId="0" applyAlignment="1" applyBorder="1" applyFont="1" applyNumberFormat="1">
      <alignment horizontal="left" vertical="bottom" wrapText="1"/>
    </xf>
    <xf borderId="7" fillId="3" fontId="22" numFmtId="0" xfId="0" applyAlignment="1" applyBorder="1" applyFont="1">
      <alignment horizontal="center" vertical="bottom" wrapText="1"/>
    </xf>
    <xf borderId="2" fillId="8" fontId="20" numFmtId="0" xfId="0" applyAlignment="1" applyBorder="1" applyFont="1">
      <alignment horizontal="left" vertical="bottom" wrapText="1"/>
    </xf>
    <xf borderId="0" fillId="0" fontId="7" numFmtId="165" xfId="0" applyAlignment="1" applyFont="1" applyNumberFormat="1">
      <alignment horizontal="center" vertical="bottom" wrapText="1"/>
    </xf>
    <xf borderId="11" fillId="0" fontId="22" numFmtId="0" xfId="0" applyAlignment="1" applyBorder="1" applyFont="1">
      <alignment horizontal="center" vertical="bottom" wrapText="1"/>
    </xf>
    <xf borderId="13" fillId="11" fontId="20" numFmtId="0" xfId="0" applyAlignment="1" applyBorder="1" applyFill="1" applyFont="1">
      <alignment horizontal="left" vertical="bottom" wrapText="1"/>
    </xf>
    <xf borderId="0" fillId="12" fontId="30" numFmtId="0" xfId="0" applyAlignment="1" applyFill="1" applyFont="1">
      <alignment horizontal="center" vertical="bottom" wrapText="1"/>
    </xf>
    <xf borderId="2" fillId="7" fontId="3" numFmtId="0" xfId="0" applyAlignment="1" applyBorder="1" applyFont="1">
      <alignment horizontal="left" vertical="bottom" wrapText="1"/>
    </xf>
    <xf borderId="0" fillId="3" fontId="30" numFmtId="0" xfId="0" applyAlignment="1" applyFont="1">
      <alignment horizontal="center" vertical="bottom" wrapText="1"/>
    </xf>
    <xf borderId="13" fillId="3" fontId="20" numFmtId="0" xfId="0" applyAlignment="1" applyBorder="1" applyFont="1">
      <alignment horizontal="left" vertical="bottom" wrapText="1"/>
    </xf>
    <xf borderId="10" fillId="0" fontId="13" numFmtId="0" xfId="0" applyAlignment="1" applyBorder="1" applyFont="1">
      <alignment wrapText="1"/>
    </xf>
    <xf borderId="1" fillId="3" fontId="1" numFmtId="0" xfId="0" applyAlignment="1" applyBorder="1" applyFont="1">
      <alignment wrapText="1"/>
    </xf>
    <xf borderId="9" fillId="3" fontId="3" numFmtId="0" xfId="0" applyAlignment="1" applyBorder="1" applyFont="1">
      <alignment horizontal="left" vertical="bottom" wrapText="1"/>
    </xf>
    <xf borderId="0" fillId="0" fontId="7" numFmtId="165" xfId="0" applyAlignment="1" applyFont="1" applyNumberFormat="1">
      <alignment horizontal="center" vertical="bottom" wrapText="1"/>
    </xf>
    <xf borderId="0" fillId="3" fontId="31" numFmtId="0" xfId="0" applyAlignment="1" applyFont="1">
      <alignment wrapText="1"/>
    </xf>
    <xf borderId="0" fillId="0" fontId="28" numFmtId="165" xfId="0" applyAlignment="1" applyFont="1" applyNumberFormat="1">
      <alignment horizontal="center" vertical="bottom" wrapText="1"/>
    </xf>
    <xf borderId="0" fillId="13" fontId="1" numFmtId="0" xfId="0" applyAlignment="1" applyFill="1" applyFont="1">
      <alignment wrapText="1"/>
    </xf>
    <xf borderId="0" fillId="0" fontId="22" numFmtId="165" xfId="0" applyAlignment="1" applyFont="1" applyNumberFormat="1">
      <alignment horizontal="center" vertical="bottom" wrapText="1"/>
    </xf>
    <xf borderId="4" fillId="3" fontId="3" numFmtId="0" xfId="0" applyAlignment="1" applyBorder="1" applyFont="1">
      <alignment horizontal="left" vertical="bottom" wrapText="1"/>
    </xf>
    <xf borderId="6" fillId="0" fontId="7" numFmtId="165" xfId="0" applyAlignment="1" applyBorder="1" applyFont="1" applyNumberFormat="1">
      <alignment horizontal="center" vertical="bottom" wrapText="1"/>
    </xf>
    <xf borderId="7" fillId="3" fontId="3" numFmtId="166" xfId="0" applyAlignment="1" applyBorder="1" applyFont="1" applyNumberFormat="1">
      <alignment horizontal="left" vertical="bottom" wrapText="1"/>
    </xf>
    <xf borderId="0" fillId="0" fontId="32" numFmtId="0" xfId="0" applyAlignment="1" applyFont="1">
      <alignment horizontal="center" vertical="bottom" wrapText="1"/>
    </xf>
    <xf borderId="10" fillId="3" fontId="3" numFmtId="0" xfId="0" applyAlignment="1" applyBorder="1" applyFont="1">
      <alignment horizontal="left" vertical="bottom" wrapText="1"/>
    </xf>
    <xf borderId="0" fillId="3" fontId="3" numFmtId="0" xfId="0" applyAlignment="1" applyFont="1">
      <alignment horizontal="left" vertical="bottom" wrapText="1"/>
    </xf>
    <xf borderId="8" fillId="0" fontId="22" numFmtId="0" xfId="0" applyAlignment="1" applyBorder="1" applyFont="1">
      <alignment horizontal="center" vertical="bottom" wrapText="1"/>
    </xf>
    <xf borderId="11" fillId="3" fontId="3" numFmtId="166" xfId="0" applyAlignment="1" applyBorder="1" applyFont="1" applyNumberFormat="1">
      <alignment horizontal="left" vertical="bottom" wrapText="1"/>
    </xf>
    <xf borderId="10" fillId="3" fontId="3" numFmtId="0" xfId="0" applyAlignment="1" applyBorder="1" applyFont="1">
      <alignment horizontal="left" vertical="bottom" wrapText="1"/>
    </xf>
    <xf borderId="9" fillId="0" fontId="13" numFmtId="0" xfId="0" applyAlignment="1" applyBorder="1" applyFont="1">
      <alignment wrapText="1"/>
    </xf>
    <xf borderId="0" fillId="3" fontId="3" numFmtId="0" xfId="0" applyAlignment="1" applyFont="1">
      <alignment horizontal="left" vertical="bottom" wrapText="1"/>
    </xf>
    <xf borderId="10" fillId="0" fontId="33" numFmtId="0" xfId="0" applyAlignment="1" applyBorder="1" applyFont="1">
      <alignment wrapText="1"/>
    </xf>
    <xf borderId="10" fillId="0" fontId="3" numFmtId="0" xfId="0" applyAlignment="1" applyBorder="1" applyFont="1">
      <alignment horizontal="left" vertical="bottom" wrapText="1"/>
    </xf>
    <xf borderId="11" fillId="0" fontId="3" numFmtId="166" xfId="0" applyAlignment="1" applyBorder="1" applyFont="1" applyNumberFormat="1">
      <alignment horizontal="left" vertical="bottom" wrapText="1"/>
    </xf>
    <xf borderId="10" fillId="0" fontId="3" numFmtId="0" xfId="0" applyAlignment="1" applyBorder="1" applyFont="1">
      <alignment horizontal="left" vertical="bottom" wrapText="1"/>
    </xf>
    <xf borderId="12" fillId="0" fontId="3" numFmtId="0" xfId="0" applyAlignment="1" applyBorder="1" applyFont="1">
      <alignment horizontal="left" vertical="bottom" wrapText="1"/>
    </xf>
    <xf borderId="6" fillId="0" fontId="3" numFmtId="0" xfId="0" applyAlignment="1" applyBorder="1" applyFont="1">
      <alignment horizontal="left" vertical="bottom" wrapText="1"/>
    </xf>
    <xf borderId="8" fillId="0" fontId="3" numFmtId="166" xfId="0" applyAlignment="1" applyBorder="1" applyFont="1" applyNumberFormat="1">
      <alignment horizontal="left" vertical="bottom" wrapText="1"/>
    </xf>
    <xf borderId="7" fillId="0" fontId="3" numFmtId="166" xfId="0" applyAlignment="1" applyBorder="1" applyFont="1" applyNumberFormat="1">
      <alignment horizontal="left" vertical="bottom" wrapText="1"/>
    </xf>
    <xf borderId="0" fillId="0" fontId="3" numFmtId="166" xfId="0" applyAlignment="1" applyFont="1" applyNumberFormat="1">
      <alignment horizontal="left" vertical="bottom" wrapText="1"/>
    </xf>
    <xf borderId="7" fillId="0" fontId="22" numFmtId="0" xfId="0" applyAlignment="1" applyBorder="1" applyFont="1">
      <alignment horizontal="center" vertical="bottom" wrapText="1"/>
    </xf>
    <xf borderId="9" fillId="2" fontId="12" numFmtId="0" xfId="0" applyAlignment="1" applyBorder="1" applyFont="1">
      <alignment wrapText="1"/>
    </xf>
    <xf borderId="4" fillId="2" fontId="12" numFmtId="165" xfId="0" applyAlignment="1" applyBorder="1" applyFont="1" applyNumberFormat="1">
      <alignment horizontal="center" vertical="bottom" wrapText="1"/>
    </xf>
    <xf borderId="7" fillId="2" fontId="12" numFmtId="165" xfId="0" applyAlignment="1" applyBorder="1" applyFont="1" applyNumberFormat="1">
      <alignment horizontal="center" vertical="bottom" wrapText="1"/>
    </xf>
    <xf borderId="10" fillId="4" fontId="12" numFmtId="0" xfId="0" applyAlignment="1" applyBorder="1" applyFont="1">
      <alignment wrapText="1"/>
    </xf>
    <xf borderId="0" fillId="4" fontId="12" numFmtId="167" xfId="0" applyAlignment="1" applyFont="1" applyNumberFormat="1">
      <alignment horizontal="center" vertical="bottom" wrapText="1"/>
    </xf>
    <xf borderId="11" fillId="4" fontId="12" numFmtId="167" xfId="0" applyAlignment="1" applyBorder="1" applyFont="1" applyNumberFormat="1">
      <alignment horizontal="center" vertical="bottom" wrapText="1"/>
    </xf>
    <xf borderId="12" fillId="8" fontId="12" numFmtId="0" xfId="0" applyAlignment="1" applyBorder="1" applyFont="1">
      <alignment wrapText="1"/>
    </xf>
    <xf borderId="6" fillId="8" fontId="12" numFmtId="165" xfId="0" applyAlignment="1" applyBorder="1" applyFont="1" applyNumberFormat="1">
      <alignment horizontal="center" vertical="bottom" wrapText="1"/>
    </xf>
    <xf borderId="8" fillId="8" fontId="12" numFmtId="165" xfId="0" applyAlignment="1" applyBorder="1" applyFont="1" applyNumberFormat="1">
      <alignment horizontal="center" vertical="bottom" wrapText="1"/>
    </xf>
    <xf borderId="4" fillId="0" fontId="13" numFmtId="167" xfId="0" applyAlignment="1" applyBorder="1" applyFont="1" applyNumberFormat="1">
      <alignment horizontal="center" vertical="bottom" wrapText="1"/>
    </xf>
    <xf borderId="12" fillId="0" fontId="13" numFmtId="0" xfId="0" applyAlignment="1" applyBorder="1" applyFont="1">
      <alignment wrapText="1"/>
    </xf>
    <xf borderId="6" fillId="0" fontId="13" numFmtId="167" xfId="0" applyAlignment="1" applyBorder="1" applyFont="1" applyNumberFormat="1">
      <alignment horizontal="center" vertical="bottom" wrapText="1"/>
    </xf>
  </cellXfs>
  <cellStyles count="1">
    <cellStyle xfId="0" name="Normal" builtinId="0"/>
  </cellStyles>
  <dxfs count="2">
    <dxf>
      <font>
        <color rgb="FF339966"/>
      </font>
      <fill>
        <patternFill patternType="none"/>
      </fill>
      <alignment wrapText="1"/>
      <border/>
    </dxf>
    <dxf>
      <font>
        <color rgb="FFFF0000"/>
      </font>
      <fill>
        <patternFill patternType="none"/>
      </fill>
      <alignment wrapText="1"/>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152400</xdr:colOff>
      <xdr:row>3</xdr:row>
      <xdr:rowOff>152400</xdr:rowOff>
    </xdr:from>
    <xdr:to>
      <xdr:col>3</xdr:col>
      <xdr:colOff>1390650</xdr:colOff>
      <xdr:row>8</xdr:row>
      <xdr:rowOff>152400</xdr:rowOff>
    </xdr:to>
    <xdr:pic>
      <xdr:nvPicPr>
        <xdr:cNvPr id="0" name="image1.jpg" title="Image"/>
        <xdr:cNvPicPr preferRelativeResize="0"/>
      </xdr:nvPicPr>
      <xdr:blipFill>
        <a:blip cstate="print" r:embed="rId1"/>
        <a:stretch>
          <a:fillRect/>
        </a:stretch>
      </xdr:blipFill>
      <xdr:spPr>
        <a:xfrm>
          <a:ext cx="1238250" cy="809625"/>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eetup.com/Code-for-Tampa-Bay-Brigade/" TargetMode="External"/><Relationship Id="rId3" Type="http://schemas.openxmlformats.org/officeDocument/2006/relationships/hyperlink" Target="http://brigade.codeforamerica.org/brigade/Code-for-Tampa-Bay/" TargetMode="External"/><Relationship Id="rId4" Type="http://schemas.openxmlformats.org/officeDocument/2006/relationships/hyperlink" Target="mailto:rakefet@fiba.io"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7.14"/>
    <col customWidth="1" min="2" max="2" width="25.14"/>
    <col customWidth="1" min="3" max="3" width="21.86"/>
    <col customWidth="1" min="4" max="4" width="24.71"/>
    <col customWidth="1" min="5" max="5" width="29.29"/>
    <col customWidth="1" min="6" max="6" width="14.86"/>
    <col customWidth="1" min="7" max="7" width="21.43"/>
    <col customWidth="1" min="8" max="8" width="46.86"/>
    <col customWidth="1" min="9" max="9" width="13.57"/>
  </cols>
  <sheetData>
    <row r="1">
      <c r="A1" s="2">
        <f>today()</f>
        <v>43009</v>
      </c>
      <c r="B1" s="3"/>
      <c r="C1" s="5"/>
      <c r="D1" s="7"/>
      <c r="E1" s="5"/>
      <c r="F1" s="5"/>
      <c r="G1" s="5"/>
      <c r="H1" s="5"/>
      <c r="I1" s="16"/>
    </row>
    <row r="2">
      <c r="A2" s="21"/>
      <c r="B2" s="23" t="s">
        <v>22</v>
      </c>
      <c r="C2" s="8"/>
      <c r="E2" s="25" t="s">
        <v>23</v>
      </c>
      <c r="F2" s="44"/>
      <c r="G2" s="46">
        <v>42895.0</v>
      </c>
      <c r="H2" s="44"/>
      <c r="I2" s="21"/>
    </row>
    <row r="3">
      <c r="A3" s="21"/>
      <c r="B3" s="49" t="str">
        <f>hyperlink("http://startupweekend.org/organizer/resources/","Organizer's Guide")</f>
        <v>Organizer's Guide</v>
      </c>
      <c r="C3" s="44"/>
      <c r="D3" s="52"/>
      <c r="E3" s="54" t="s">
        <v>48</v>
      </c>
      <c r="F3" s="56"/>
      <c r="G3" s="57"/>
      <c r="H3" s="56"/>
      <c r="I3" s="58"/>
    </row>
    <row r="4">
      <c r="A4" s="21"/>
      <c r="B4" s="60" t="str">
        <f>hyperlink("http://organizer.startupweekend.org","Checklist -3 months out")</f>
        <v>Checklist -3 months out</v>
      </c>
      <c r="C4" s="56"/>
      <c r="D4" s="52"/>
      <c r="E4" s="54" t="s">
        <v>50</v>
      </c>
      <c r="F4" s="56"/>
      <c r="G4" s="57"/>
      <c r="H4" s="56"/>
      <c r="I4" s="58"/>
    </row>
    <row r="5">
      <c r="A5" s="21"/>
      <c r="B5" s="60" t="str">
        <f>hyperlink("http://startupweekend.org/organizer/resources/organizers-toolkit/","Toolkit with templates, press kit, logos and more!")</f>
        <v>Toolkit with templates, press kit, logos and more!</v>
      </c>
      <c r="C5" s="56"/>
      <c r="D5" s="52"/>
      <c r="E5" s="54" t="s">
        <v>51</v>
      </c>
      <c r="F5" s="56"/>
      <c r="G5" s="64"/>
      <c r="H5" s="56"/>
      <c r="I5" s="58"/>
    </row>
    <row r="6">
      <c r="A6" s="21"/>
      <c r="B6" s="60" t="str">
        <f>hyperlink("http://sworg.s3.amazonaws.com/Sponsors/Sponsor%20Resources%20Global.pdf","Sponsored Resources to print for attendees")</f>
        <v>Sponsored Resources to print for attendees</v>
      </c>
      <c r="C6" s="56"/>
      <c r="D6" s="52"/>
      <c r="E6" s="54" t="s">
        <v>52</v>
      </c>
      <c r="F6" s="56"/>
      <c r="G6" s="64"/>
      <c r="H6" s="56"/>
      <c r="I6" s="58"/>
    </row>
    <row r="7">
      <c r="A7" s="21"/>
      <c r="B7" s="69"/>
      <c r="C7" s="56"/>
      <c r="D7" s="52"/>
      <c r="E7" s="54" t="s">
        <v>55</v>
      </c>
      <c r="F7" s="56"/>
      <c r="G7" s="64"/>
      <c r="H7" s="56"/>
      <c r="I7" s="58"/>
    </row>
    <row r="8">
      <c r="A8" s="21"/>
      <c r="B8" s="72"/>
      <c r="C8" s="19"/>
      <c r="D8" s="52"/>
      <c r="E8" s="54" t="s">
        <v>57</v>
      </c>
      <c r="F8" s="56"/>
      <c r="G8" s="74"/>
      <c r="H8" s="56"/>
      <c r="I8" s="58"/>
    </row>
    <row r="9">
      <c r="A9" s="75"/>
      <c r="B9" s="6"/>
      <c r="C9" s="6"/>
      <c r="D9" s="76"/>
      <c r="E9" s="54" t="s">
        <v>60</v>
      </c>
      <c r="F9" s="56"/>
      <c r="G9" s="64"/>
      <c r="H9" s="56"/>
      <c r="I9" s="58"/>
    </row>
    <row r="10">
      <c r="A10" s="21"/>
      <c r="B10" s="79" t="s">
        <v>61</v>
      </c>
      <c r="C10" s="81">
        <v>0.0</v>
      </c>
      <c r="D10" s="52"/>
      <c r="E10" s="54" t="s">
        <v>64</v>
      </c>
      <c r="F10" s="56"/>
      <c r="G10" s="64"/>
      <c r="H10" s="56"/>
      <c r="I10" s="58"/>
    </row>
    <row r="11">
      <c r="A11" s="21"/>
      <c r="B11" s="84" t="s">
        <v>66</v>
      </c>
      <c r="C11" s="88">
        <f>DAYS360(A1,G2,0)</f>
        <v>-112</v>
      </c>
      <c r="D11" s="52"/>
      <c r="E11" s="54" t="s">
        <v>73</v>
      </c>
      <c r="F11" s="56"/>
      <c r="G11" s="64"/>
      <c r="H11" s="56"/>
      <c r="I11" s="58"/>
    </row>
    <row r="12">
      <c r="A12" s="21"/>
      <c r="B12" s="95" t="s">
        <v>74</v>
      </c>
      <c r="C12" s="88"/>
      <c r="D12" s="52"/>
      <c r="E12" s="54" t="s">
        <v>83</v>
      </c>
      <c r="F12" s="56"/>
      <c r="G12" s="64"/>
      <c r="H12" s="56"/>
      <c r="I12" s="58"/>
    </row>
    <row r="13">
      <c r="A13" s="21"/>
      <c r="B13" s="95" t="s">
        <v>84</v>
      </c>
      <c r="C13" s="88"/>
      <c r="D13" s="52"/>
      <c r="E13" s="54" t="s">
        <v>85</v>
      </c>
      <c r="F13" s="56"/>
      <c r="G13" s="74"/>
      <c r="H13" s="56"/>
      <c r="I13" s="58"/>
    </row>
    <row r="14">
      <c r="A14" s="21"/>
      <c r="B14" s="98" t="s">
        <v>87</v>
      </c>
      <c r="C14" s="99"/>
      <c r="D14" s="100"/>
      <c r="E14" s="107" t="s">
        <v>88</v>
      </c>
      <c r="F14" s="19"/>
      <c r="G14" s="110"/>
      <c r="H14" s="19"/>
      <c r="I14" s="58"/>
    </row>
    <row r="15">
      <c r="B15" s="17"/>
      <c r="C15" s="17"/>
      <c r="D15" s="37"/>
      <c r="E15" s="112" t="s">
        <v>92</v>
      </c>
      <c r="F15" s="19"/>
      <c r="G15" s="114" t="s">
        <v>93</v>
      </c>
      <c r="H15" s="19"/>
      <c r="I15" s="118"/>
    </row>
    <row r="16">
      <c r="B16" s="17"/>
      <c r="C16" s="17"/>
      <c r="D16" s="37"/>
      <c r="E16" s="112" t="s">
        <v>96</v>
      </c>
      <c r="F16" s="19"/>
      <c r="G16" s="114" t="s">
        <v>97</v>
      </c>
      <c r="H16" s="19"/>
      <c r="I16" s="118"/>
    </row>
    <row r="17">
      <c r="B17" s="17"/>
      <c r="C17" s="17"/>
      <c r="D17" s="37"/>
      <c r="E17" s="107"/>
      <c r="F17" s="19"/>
      <c r="G17" s="122"/>
      <c r="H17" s="19"/>
      <c r="I17" s="118"/>
    </row>
    <row r="18">
      <c r="B18" s="6"/>
      <c r="C18" s="6"/>
      <c r="D18" s="15"/>
      <c r="E18" s="5"/>
      <c r="F18" s="5"/>
      <c r="G18" s="5"/>
      <c r="H18" s="5"/>
      <c r="I18" s="123"/>
    </row>
    <row r="19">
      <c r="A19" s="21"/>
      <c r="B19" s="126" t="s">
        <v>100</v>
      </c>
      <c r="C19" s="6"/>
      <c r="D19" s="6"/>
      <c r="E19" s="6"/>
      <c r="F19" s="6"/>
      <c r="G19" s="6"/>
      <c r="H19" s="6"/>
      <c r="I19" s="8"/>
    </row>
    <row r="20">
      <c r="A20" s="21"/>
      <c r="B20" s="128" t="s">
        <v>24</v>
      </c>
      <c r="C20" s="128" t="s">
        <v>103</v>
      </c>
      <c r="D20" s="128" t="s">
        <v>104</v>
      </c>
      <c r="E20" s="128" t="s">
        <v>105</v>
      </c>
      <c r="F20" s="128" t="s">
        <v>106</v>
      </c>
      <c r="G20" s="128" t="s">
        <v>107</v>
      </c>
      <c r="H20" s="132" t="s">
        <v>4</v>
      </c>
      <c r="I20" s="134"/>
    </row>
    <row r="21">
      <c r="A21" s="21"/>
      <c r="B21" s="135" t="s">
        <v>110</v>
      </c>
      <c r="C21" s="142"/>
      <c r="D21" s="142"/>
      <c r="E21" s="145" t="s">
        <v>116</v>
      </c>
      <c r="F21" s="145" t="s">
        <v>117</v>
      </c>
      <c r="G21" s="142"/>
      <c r="H21" s="149"/>
      <c r="I21" s="154"/>
    </row>
    <row r="22">
      <c r="A22" s="21"/>
      <c r="B22" s="135" t="s">
        <v>121</v>
      </c>
      <c r="C22" s="157"/>
      <c r="D22" s="142"/>
      <c r="E22" s="145" t="s">
        <v>123</v>
      </c>
      <c r="F22" s="145" t="s">
        <v>124</v>
      </c>
      <c r="G22" s="157"/>
      <c r="H22" s="142"/>
      <c r="I22" s="154"/>
    </row>
    <row r="23">
      <c r="A23" s="21"/>
      <c r="B23" s="135" t="s">
        <v>125</v>
      </c>
      <c r="C23" s="157"/>
      <c r="D23" s="142"/>
      <c r="E23" s="145" t="s">
        <v>126</v>
      </c>
      <c r="F23" s="145" t="s">
        <v>127</v>
      </c>
      <c r="G23" s="157"/>
      <c r="H23" s="142"/>
      <c r="I23" s="154"/>
    </row>
    <row r="24">
      <c r="A24" s="21"/>
      <c r="B24" s="135" t="s">
        <v>128</v>
      </c>
      <c r="C24" s="157"/>
      <c r="D24" s="142"/>
      <c r="E24" s="145" t="s">
        <v>129</v>
      </c>
      <c r="F24" s="145" t="s">
        <v>130</v>
      </c>
      <c r="G24" s="145" t="s">
        <v>37</v>
      </c>
      <c r="H24" s="142"/>
      <c r="I24" s="154"/>
    </row>
    <row r="25">
      <c r="A25" s="21"/>
      <c r="B25" s="135" t="s">
        <v>131</v>
      </c>
      <c r="C25" s="157"/>
      <c r="D25" s="142"/>
      <c r="E25" s="145" t="s">
        <v>132</v>
      </c>
      <c r="F25" s="145" t="s">
        <v>133</v>
      </c>
      <c r="G25" s="157"/>
      <c r="H25" s="142"/>
      <c r="I25" s="154"/>
    </row>
    <row r="26">
      <c r="A26" s="21"/>
      <c r="B26" s="135" t="s">
        <v>134</v>
      </c>
      <c r="C26" s="142"/>
      <c r="D26" s="142"/>
      <c r="E26" s="145" t="s">
        <v>135</v>
      </c>
      <c r="F26" s="145" t="s">
        <v>136</v>
      </c>
      <c r="G26" s="157"/>
      <c r="H26" s="142"/>
      <c r="I26" s="154"/>
    </row>
    <row r="27">
      <c r="A27" s="21"/>
      <c r="B27" s="135" t="s">
        <v>137</v>
      </c>
      <c r="C27" s="157"/>
      <c r="D27" s="142"/>
      <c r="E27" s="145" t="s">
        <v>138</v>
      </c>
      <c r="F27" s="145" t="s">
        <v>139</v>
      </c>
      <c r="G27" s="157"/>
      <c r="H27" s="142"/>
      <c r="I27" s="154"/>
    </row>
    <row r="28">
      <c r="A28" s="21"/>
      <c r="B28" s="158" t="s">
        <v>140</v>
      </c>
      <c r="C28" s="158" t="s">
        <v>141</v>
      </c>
      <c r="D28" s="159"/>
      <c r="E28" s="158" t="s">
        <v>142</v>
      </c>
      <c r="F28" s="158" t="s">
        <v>143</v>
      </c>
      <c r="G28" s="158" t="s">
        <v>144</v>
      </c>
      <c r="H28" s="159"/>
      <c r="I28" s="160"/>
    </row>
    <row r="29">
      <c r="A29" s="21"/>
      <c r="B29" s="161" t="s">
        <v>145</v>
      </c>
      <c r="C29" s="162"/>
      <c r="D29" s="167"/>
      <c r="E29" s="162"/>
      <c r="F29" s="162"/>
      <c r="G29" s="162"/>
      <c r="H29" s="167"/>
      <c r="I29" s="169"/>
    </row>
    <row r="30">
      <c r="A30" s="21"/>
      <c r="B30" s="162"/>
      <c r="C30" s="162"/>
      <c r="D30" s="167"/>
      <c r="E30" s="162"/>
      <c r="F30" s="162"/>
      <c r="G30" s="162"/>
      <c r="H30" s="167"/>
      <c r="I30" s="169"/>
    </row>
    <row r="31">
      <c r="A31" s="21"/>
      <c r="B31" s="171" t="s">
        <v>151</v>
      </c>
      <c r="C31" s="172"/>
      <c r="D31" s="172"/>
      <c r="E31" s="172"/>
      <c r="F31" s="172"/>
      <c r="G31" s="172"/>
      <c r="H31" s="172"/>
      <c r="I31" s="173"/>
    </row>
    <row r="32">
      <c r="A32" s="75"/>
      <c r="B32" s="174"/>
      <c r="C32" s="174"/>
      <c r="D32" s="174"/>
      <c r="E32" s="174"/>
      <c r="F32" s="174"/>
      <c r="G32" s="174"/>
      <c r="H32" s="174"/>
      <c r="I32" s="176"/>
    </row>
    <row r="33">
      <c r="A33" s="21"/>
      <c r="B33" s="178" t="s">
        <v>156</v>
      </c>
      <c r="C33" s="6"/>
      <c r="D33" s="6"/>
      <c r="E33" s="6"/>
      <c r="F33" s="6"/>
      <c r="G33" s="6"/>
      <c r="H33" s="6"/>
      <c r="I33" s="8"/>
    </row>
    <row r="34">
      <c r="A34" s="21"/>
      <c r="B34" s="181" t="s">
        <v>160</v>
      </c>
      <c r="C34" s="183" t="s">
        <v>166</v>
      </c>
      <c r="D34" s="174"/>
      <c r="E34" s="174"/>
      <c r="F34" s="174"/>
      <c r="G34" s="174"/>
      <c r="H34" s="174"/>
      <c r="I34" s="176"/>
    </row>
    <row r="35">
      <c r="A35" s="21"/>
      <c r="B35" s="128" t="s">
        <v>24</v>
      </c>
      <c r="C35" s="128" t="s">
        <v>170</v>
      </c>
      <c r="D35" s="128" t="s">
        <v>171</v>
      </c>
      <c r="E35" s="128" t="s">
        <v>119</v>
      </c>
      <c r="F35" s="185"/>
      <c r="G35" s="128" t="s">
        <v>172</v>
      </c>
      <c r="H35" s="128" t="s">
        <v>4</v>
      </c>
      <c r="I35" s="134"/>
    </row>
    <row r="36">
      <c r="A36" s="187"/>
      <c r="B36" s="188" t="s">
        <v>41</v>
      </c>
      <c r="C36" s="39" t="s">
        <v>173</v>
      </c>
      <c r="D36" s="39" t="s">
        <v>42</v>
      </c>
      <c r="E36" s="190" t="s">
        <v>174</v>
      </c>
      <c r="F36" s="39" t="s">
        <v>177</v>
      </c>
      <c r="G36" s="194"/>
      <c r="H36" s="194"/>
      <c r="I36" s="196"/>
    </row>
    <row r="37">
      <c r="A37" s="187"/>
      <c r="B37" s="198"/>
      <c r="C37" s="199"/>
      <c r="D37" s="199"/>
      <c r="E37" s="199"/>
      <c r="F37" s="199"/>
      <c r="G37" s="199"/>
      <c r="H37" s="199"/>
      <c r="I37" s="201"/>
    </row>
    <row r="38">
      <c r="A38" s="187"/>
      <c r="B38" s="202"/>
      <c r="C38" s="204"/>
      <c r="D38" s="204"/>
      <c r="E38" s="204"/>
      <c r="F38" s="199"/>
      <c r="G38" s="204"/>
      <c r="H38" s="204"/>
      <c r="I38" s="201"/>
    </row>
    <row r="39">
      <c r="A39" s="187"/>
      <c r="B39" s="202"/>
      <c r="C39" s="204"/>
      <c r="D39" s="204"/>
      <c r="E39" s="204"/>
      <c r="F39" s="199"/>
      <c r="G39" s="204"/>
      <c r="H39" s="204"/>
      <c r="I39" s="201"/>
    </row>
    <row r="40">
      <c r="A40" s="187"/>
      <c r="B40" s="202"/>
      <c r="C40" s="204"/>
      <c r="D40" s="204"/>
      <c r="E40" s="204"/>
      <c r="F40" s="199"/>
      <c r="G40" s="204"/>
      <c r="H40" s="204"/>
      <c r="I40" s="201"/>
    </row>
    <row r="41">
      <c r="A41" s="21"/>
      <c r="B41" s="206"/>
      <c r="C41" s="53"/>
      <c r="D41" s="53"/>
      <c r="E41" s="53"/>
      <c r="F41" s="48"/>
      <c r="G41" s="53"/>
      <c r="H41" s="53"/>
      <c r="I41" s="207"/>
    </row>
    <row r="42">
      <c r="A42" s="21"/>
      <c r="B42" s="206"/>
      <c r="C42" s="53"/>
      <c r="D42" s="53"/>
      <c r="E42" s="53"/>
      <c r="F42" s="53"/>
      <c r="G42" s="53"/>
      <c r="H42" s="53"/>
      <c r="I42" s="207"/>
    </row>
    <row r="43">
      <c r="A43" s="21"/>
      <c r="B43" s="206"/>
      <c r="C43" s="53"/>
      <c r="D43" s="48"/>
      <c r="E43" s="53"/>
      <c r="F43" s="48"/>
      <c r="G43" s="53"/>
      <c r="H43" s="48"/>
      <c r="I43" s="207"/>
    </row>
    <row r="44">
      <c r="A44" s="21"/>
      <c r="B44" s="206"/>
      <c r="C44" s="53"/>
      <c r="D44" s="48"/>
      <c r="E44" s="53"/>
      <c r="F44" s="48"/>
      <c r="G44" s="53"/>
      <c r="H44" s="48"/>
      <c r="I44" s="207"/>
    </row>
    <row r="45">
      <c r="A45" s="21"/>
      <c r="B45" s="206"/>
      <c r="C45" s="53"/>
      <c r="D45" s="53"/>
      <c r="E45" s="53"/>
      <c r="F45" s="48"/>
      <c r="G45" s="53"/>
      <c r="H45" s="48"/>
      <c r="I45" s="207"/>
    </row>
    <row r="46">
      <c r="A46" s="187"/>
      <c r="B46" s="202"/>
      <c r="C46" s="204"/>
      <c r="D46" s="204"/>
      <c r="E46" s="204"/>
      <c r="F46" s="199"/>
      <c r="G46" s="199"/>
      <c r="H46" s="204"/>
      <c r="I46" s="201"/>
    </row>
    <row r="47">
      <c r="A47" s="21"/>
      <c r="B47" s="206"/>
      <c r="C47" s="48"/>
      <c r="D47" s="53"/>
      <c r="E47" s="53"/>
      <c r="F47" s="53"/>
      <c r="G47" s="48"/>
      <c r="H47" s="48"/>
      <c r="I47" s="207"/>
    </row>
    <row r="48">
      <c r="A48" s="21"/>
      <c r="B48" s="206"/>
      <c r="C48" s="53"/>
      <c r="D48" s="48"/>
      <c r="E48" s="53"/>
      <c r="F48" s="53"/>
      <c r="G48" s="48"/>
      <c r="H48" s="48"/>
      <c r="I48" s="207"/>
    </row>
    <row r="49">
      <c r="A49" s="21"/>
      <c r="B49" s="208"/>
      <c r="C49" s="48"/>
      <c r="D49" s="48"/>
      <c r="E49" s="48"/>
      <c r="F49" s="48"/>
      <c r="G49" s="48"/>
      <c r="H49" s="48"/>
      <c r="I49" s="207"/>
    </row>
    <row r="50">
      <c r="A50" s="21"/>
      <c r="B50" s="209"/>
      <c r="C50" s="210"/>
      <c r="D50" s="210"/>
      <c r="E50" s="210"/>
      <c r="F50" s="210"/>
      <c r="G50" s="210"/>
      <c r="H50" s="210"/>
      <c r="I50" s="211"/>
    </row>
    <row r="51">
      <c r="A51" s="75"/>
      <c r="B51" s="174"/>
      <c r="C51" s="174"/>
      <c r="D51" s="174"/>
      <c r="E51" s="174"/>
      <c r="F51" s="174"/>
      <c r="G51" s="174"/>
      <c r="H51" s="174"/>
      <c r="I51" s="176"/>
    </row>
    <row r="52">
      <c r="A52" s="75"/>
      <c r="B52" s="11"/>
      <c r="C52" s="11"/>
      <c r="D52" s="20"/>
      <c r="E52" s="20"/>
      <c r="F52" s="20"/>
      <c r="G52" s="20"/>
      <c r="H52" s="20"/>
      <c r="I52" s="212"/>
    </row>
    <row r="53">
      <c r="A53" s="75"/>
      <c r="D53" s="48"/>
      <c r="E53" s="48"/>
      <c r="F53" s="48"/>
      <c r="G53" s="48"/>
      <c r="H53" s="48"/>
      <c r="I53" s="207"/>
    </row>
    <row r="54">
      <c r="A54" s="75"/>
      <c r="B54" s="48"/>
      <c r="C54" s="48"/>
      <c r="D54" s="48"/>
      <c r="E54" s="48"/>
      <c r="F54" s="48"/>
      <c r="G54" s="48"/>
      <c r="H54" s="48"/>
      <c r="I54" s="207"/>
    </row>
    <row r="55">
      <c r="A55" s="75"/>
      <c r="B55" s="48"/>
      <c r="C55" s="48"/>
      <c r="D55" s="48"/>
      <c r="E55" s="48"/>
      <c r="F55" s="48"/>
      <c r="G55" s="48"/>
      <c r="H55" s="48"/>
      <c r="I55" s="207"/>
    </row>
    <row r="56">
      <c r="B56" s="48"/>
      <c r="C56" s="48"/>
      <c r="D56" s="48"/>
      <c r="E56" s="48"/>
      <c r="F56" s="48"/>
      <c r="G56" s="48"/>
      <c r="H56" s="48"/>
      <c r="I56" s="213"/>
    </row>
    <row r="57">
      <c r="B57" s="48"/>
      <c r="C57" s="48"/>
      <c r="D57" s="48"/>
      <c r="E57" s="48"/>
      <c r="F57" s="48"/>
      <c r="G57" s="48"/>
      <c r="H57" s="48"/>
      <c r="I57" s="213"/>
    </row>
    <row r="58">
      <c r="B58" s="48"/>
      <c r="C58" s="48"/>
      <c r="D58" s="48"/>
      <c r="E58" s="48"/>
      <c r="F58" s="48"/>
      <c r="G58" s="48"/>
      <c r="H58" s="48"/>
      <c r="I58" s="213"/>
    </row>
    <row r="59">
      <c r="B59" s="48"/>
      <c r="C59" s="48"/>
      <c r="D59" s="48"/>
      <c r="E59" s="48"/>
      <c r="F59" s="48"/>
      <c r="G59" s="48"/>
      <c r="H59" s="48"/>
      <c r="I59" s="213"/>
    </row>
    <row r="60">
      <c r="B60" s="48"/>
      <c r="C60" s="48"/>
      <c r="D60" s="48"/>
      <c r="E60" s="48"/>
      <c r="F60" s="48"/>
      <c r="G60" s="48"/>
      <c r="H60" s="48"/>
      <c r="I60" s="213"/>
    </row>
    <row r="61">
      <c r="B61" s="48"/>
      <c r="C61" s="48"/>
      <c r="D61" s="48"/>
      <c r="E61" s="48"/>
      <c r="F61" s="48"/>
      <c r="G61" s="48"/>
      <c r="H61" s="48"/>
      <c r="I61" s="213"/>
    </row>
    <row r="62">
      <c r="B62" s="48"/>
      <c r="C62" s="48"/>
      <c r="D62" s="48"/>
      <c r="E62" s="48"/>
      <c r="F62" s="48"/>
      <c r="G62" s="48"/>
      <c r="H62" s="48"/>
      <c r="I62" s="213"/>
    </row>
  </sheetData>
  <mergeCells count="41">
    <mergeCell ref="G12:H12"/>
    <mergeCell ref="G10:H10"/>
    <mergeCell ref="G11:H11"/>
    <mergeCell ref="G14:H14"/>
    <mergeCell ref="G15:H15"/>
    <mergeCell ref="G6:H6"/>
    <mergeCell ref="G7:H7"/>
    <mergeCell ref="G4:H4"/>
    <mergeCell ref="G8:H8"/>
    <mergeCell ref="G5:H5"/>
    <mergeCell ref="G9:H9"/>
    <mergeCell ref="G17:H17"/>
    <mergeCell ref="E17:F17"/>
    <mergeCell ref="E15:F15"/>
    <mergeCell ref="E14:F14"/>
    <mergeCell ref="G16:H16"/>
    <mergeCell ref="E16:F16"/>
    <mergeCell ref="G13:H13"/>
    <mergeCell ref="B19:I19"/>
    <mergeCell ref="B33:I33"/>
    <mergeCell ref="B2:C2"/>
    <mergeCell ref="B3:C3"/>
    <mergeCell ref="E2:F2"/>
    <mergeCell ref="G2:H2"/>
    <mergeCell ref="E3:F3"/>
    <mergeCell ref="G3:H3"/>
    <mergeCell ref="B6:C6"/>
    <mergeCell ref="E6:F6"/>
    <mergeCell ref="B7:C7"/>
    <mergeCell ref="E7:F7"/>
    <mergeCell ref="E8:F8"/>
    <mergeCell ref="E10:F10"/>
    <mergeCell ref="E9:F9"/>
    <mergeCell ref="E12:F12"/>
    <mergeCell ref="E13:F13"/>
    <mergeCell ref="B8:C8"/>
    <mergeCell ref="B5:C5"/>
    <mergeCell ref="B4:C4"/>
    <mergeCell ref="E4:F4"/>
    <mergeCell ref="E5:F5"/>
    <mergeCell ref="E11:F11"/>
  </mergeCells>
  <hyperlinks>
    <hyperlink r:id="rId2" ref="G15"/>
    <hyperlink r:id="rId3" ref="G16"/>
    <hyperlink r:id="rId4" ref="E36"/>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43"/>
    <col customWidth="1" min="2" max="2" width="37.14"/>
    <col customWidth="1" min="3" max="3" width="26.86"/>
    <col customWidth="1" min="4" max="4" width="65.71"/>
    <col customWidth="1" min="5" max="20" width="17.29"/>
  </cols>
  <sheetData>
    <row r="1" ht="17.25" customHeight="1">
      <c r="A1" s="182" t="s">
        <v>163</v>
      </c>
      <c r="B1" s="182" t="s">
        <v>167</v>
      </c>
      <c r="C1" s="182" t="s">
        <v>168</v>
      </c>
      <c r="D1" s="182" t="s">
        <v>169</v>
      </c>
      <c r="E1" s="184"/>
      <c r="F1" s="184"/>
      <c r="G1" s="184"/>
      <c r="H1" s="184"/>
      <c r="I1" s="184"/>
      <c r="J1" s="184"/>
      <c r="K1" s="184"/>
      <c r="L1" s="184"/>
      <c r="M1" s="184"/>
      <c r="N1" s="184"/>
      <c r="O1" s="184"/>
      <c r="P1" s="184"/>
      <c r="Q1" s="184"/>
      <c r="R1" s="184"/>
      <c r="S1" s="184"/>
      <c r="T1" s="184"/>
    </row>
    <row r="2">
      <c r="A2" s="116"/>
    </row>
    <row r="3">
      <c r="A3" s="116"/>
      <c r="B3" s="42"/>
      <c r="C3" s="42"/>
      <c r="D3" s="42"/>
    </row>
    <row r="4">
      <c r="A4" s="116"/>
    </row>
    <row r="5">
      <c r="A5" s="116"/>
      <c r="B5" s="42"/>
    </row>
    <row r="6">
      <c r="A6" s="42"/>
      <c r="B6" s="42"/>
      <c r="C6" s="42"/>
      <c r="D6" s="42"/>
    </row>
    <row r="7">
      <c r="A7" s="42"/>
      <c r="B7" s="42"/>
      <c r="C7" s="42"/>
    </row>
    <row r="8">
      <c r="A8" s="42"/>
      <c r="B8" s="42"/>
      <c r="C8" s="42"/>
    </row>
    <row r="9">
      <c r="A9" s="42"/>
      <c r="B9" s="42"/>
      <c r="C9" s="42"/>
      <c r="D9" s="42"/>
    </row>
    <row r="10">
      <c r="A10" s="42"/>
      <c r="B10" s="42"/>
      <c r="C10" s="42"/>
      <c r="D10" s="42"/>
    </row>
    <row r="11">
      <c r="A11" s="42"/>
      <c r="B11" s="42"/>
      <c r="C11" s="42"/>
    </row>
    <row r="12">
      <c r="A12" s="42"/>
      <c r="B12" s="42"/>
      <c r="C12" s="4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7.29"/>
    <col customWidth="1" min="2" max="2" width="52.71"/>
    <col customWidth="1" min="3" max="20" width="17.29"/>
  </cols>
  <sheetData>
    <row r="1" ht="44.25" customHeight="1">
      <c r="A1" s="42" t="s">
        <v>178</v>
      </c>
    </row>
    <row r="2">
      <c r="A2" s="192"/>
      <c r="B2" s="192"/>
      <c r="C2" s="192"/>
      <c r="D2" s="192"/>
      <c r="E2" s="192"/>
      <c r="F2" s="192"/>
      <c r="G2" s="192"/>
      <c r="H2" s="192"/>
      <c r="I2" s="192"/>
      <c r="J2" s="192"/>
      <c r="K2" s="192"/>
    </row>
    <row r="3" ht="17.25" customHeight="1">
      <c r="A3" s="197" t="s">
        <v>179</v>
      </c>
      <c r="B3" s="197" t="s">
        <v>183</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71"/>
    <col customWidth="1" min="4" max="4" width="34.86"/>
    <col customWidth="1" min="5" max="5" width="22.29"/>
  </cols>
  <sheetData>
    <row r="1">
      <c r="A1" s="1" t="s">
        <v>0</v>
      </c>
      <c r="B1" s="1" t="s">
        <v>1</v>
      </c>
      <c r="C1" s="1" t="s">
        <v>2</v>
      </c>
      <c r="D1" s="1" t="s">
        <v>3</v>
      </c>
      <c r="E1" s="1" t="s">
        <v>4</v>
      </c>
      <c r="F1" s="1"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71"/>
    <col customWidth="1" min="2" max="2" width="31.29"/>
    <col customWidth="1" min="3" max="3" width="16.86"/>
    <col customWidth="1" min="4" max="4" width="31.71"/>
    <col customWidth="1" min="5" max="5" width="17.29"/>
    <col customWidth="1" min="6" max="6" width="33.14"/>
    <col customWidth="1" min="7" max="7" width="29.57"/>
    <col customWidth="1" min="8" max="8" width="21.29"/>
  </cols>
  <sheetData>
    <row r="1" ht="28.5" customHeight="1">
      <c r="A1" s="4" t="s">
        <v>6</v>
      </c>
      <c r="B1" s="6"/>
      <c r="C1" s="6"/>
      <c r="D1" s="6"/>
      <c r="E1" s="6"/>
      <c r="F1" s="6"/>
      <c r="G1" s="6"/>
      <c r="H1" s="8"/>
    </row>
    <row r="2" ht="13.5" customHeight="1">
      <c r="A2" s="10" t="s">
        <v>8</v>
      </c>
      <c r="B2" s="11"/>
      <c r="C2" s="11"/>
      <c r="D2" s="11"/>
      <c r="E2" s="11"/>
      <c r="F2" s="11"/>
      <c r="G2" s="11"/>
      <c r="H2" s="11"/>
    </row>
    <row r="3" ht="13.5" customHeight="1">
      <c r="A3" s="12" t="s">
        <v>18</v>
      </c>
      <c r="E3" s="13" t="str">
        <f>hyperlink("http://startupweekend.org/sponsor/","Visit that page")</f>
        <v>Visit that page</v>
      </c>
    </row>
    <row r="4" ht="13.5" customHeight="1">
      <c r="A4" s="14" t="str">
        <f>HYPERLINK("http://startupweekend.org/organizer/resources/sponsorships/", "Check out these tips for securing sponsorships")</f>
        <v>Check out these tips for securing sponsorships</v>
      </c>
    </row>
    <row r="5" ht="10.5" customHeight="1">
      <c r="A5" s="15"/>
      <c r="B5" s="17"/>
      <c r="C5" s="17"/>
      <c r="D5" s="17"/>
      <c r="E5" s="17"/>
      <c r="F5" s="17"/>
      <c r="G5" s="17"/>
      <c r="H5" s="19"/>
    </row>
    <row r="6" ht="10.5" customHeight="1">
      <c r="A6" s="27" t="s">
        <v>20</v>
      </c>
      <c r="B6" s="29" t="s">
        <v>26</v>
      </c>
      <c r="C6" s="29"/>
      <c r="D6" s="29" t="s">
        <v>29</v>
      </c>
      <c r="E6" s="29" t="s">
        <v>33</v>
      </c>
      <c r="F6" s="32" t="s">
        <v>35</v>
      </c>
      <c r="G6" s="29" t="s">
        <v>25</v>
      </c>
      <c r="H6" s="34" t="s">
        <v>36</v>
      </c>
    </row>
    <row r="7">
      <c r="A7" s="35" t="s">
        <v>37</v>
      </c>
      <c r="B7" s="36"/>
      <c r="C7" s="37"/>
      <c r="D7" s="37"/>
      <c r="E7" s="37"/>
      <c r="F7" s="38"/>
      <c r="G7" s="35" t="s">
        <v>38</v>
      </c>
      <c r="H7" s="35" t="s">
        <v>39</v>
      </c>
    </row>
    <row r="8">
      <c r="A8" s="35" t="s">
        <v>40</v>
      </c>
      <c r="B8" s="36"/>
      <c r="C8" s="36"/>
      <c r="D8" s="36"/>
      <c r="E8" s="37"/>
      <c r="F8" s="38"/>
      <c r="G8" s="37"/>
      <c r="H8" s="36"/>
    </row>
    <row r="9">
      <c r="A9" s="35" t="s">
        <v>41</v>
      </c>
      <c r="B9" s="39" t="s">
        <v>42</v>
      </c>
      <c r="D9" s="36"/>
      <c r="E9" s="37"/>
      <c r="F9" s="40" t="s">
        <v>43</v>
      </c>
      <c r="G9" s="35" t="s">
        <v>44</v>
      </c>
      <c r="H9" s="36"/>
    </row>
    <row r="10">
      <c r="A10" s="35" t="s">
        <v>45</v>
      </c>
      <c r="C10" s="36"/>
      <c r="D10" s="36"/>
      <c r="E10" s="37"/>
      <c r="F10" s="40" t="s">
        <v>46</v>
      </c>
      <c r="G10" s="37"/>
      <c r="H10" s="35" t="s">
        <v>47</v>
      </c>
    </row>
    <row r="11">
      <c r="A11" s="36"/>
      <c r="B11" s="37"/>
      <c r="C11" s="37"/>
      <c r="D11" s="37"/>
      <c r="E11" s="37"/>
      <c r="F11" s="38"/>
      <c r="G11" s="37"/>
      <c r="H11" s="36"/>
    </row>
    <row r="12">
      <c r="A12" s="36"/>
      <c r="B12" s="37"/>
      <c r="C12" s="37"/>
      <c r="D12" s="37"/>
      <c r="E12" s="37"/>
      <c r="F12" s="38"/>
      <c r="G12" s="37"/>
      <c r="H12" s="36"/>
    </row>
    <row r="13">
      <c r="A13" s="36"/>
      <c r="B13" s="36"/>
      <c r="C13" s="37"/>
      <c r="D13" s="37"/>
      <c r="E13" s="37"/>
      <c r="F13" s="40"/>
      <c r="G13" s="36"/>
      <c r="H13" s="36"/>
    </row>
    <row r="14">
      <c r="A14" s="36"/>
      <c r="B14" s="37"/>
      <c r="C14" s="37"/>
      <c r="D14" s="37"/>
      <c r="E14" s="37"/>
      <c r="F14" s="38"/>
      <c r="G14" s="37"/>
      <c r="H14" s="36"/>
    </row>
    <row r="15">
      <c r="A15" s="36"/>
      <c r="B15" s="36"/>
      <c r="C15" s="37"/>
      <c r="D15" s="37"/>
      <c r="E15" s="37"/>
      <c r="F15" s="40"/>
      <c r="G15" s="36"/>
      <c r="H15" s="36"/>
    </row>
    <row r="16">
      <c r="A16" s="36"/>
      <c r="B16" s="36"/>
      <c r="C16" s="37"/>
      <c r="D16" s="37"/>
      <c r="E16" s="37"/>
      <c r="F16" s="40"/>
      <c r="G16" s="36"/>
      <c r="H16" s="36"/>
    </row>
    <row r="17">
      <c r="A17" s="36"/>
      <c r="B17" s="37"/>
      <c r="C17" s="37"/>
      <c r="D17" s="37"/>
      <c r="E17" s="37"/>
      <c r="F17" s="38"/>
      <c r="G17" s="37"/>
      <c r="H17" s="36"/>
    </row>
    <row r="18">
      <c r="A18" s="36"/>
      <c r="B18" s="36"/>
      <c r="C18" s="37"/>
      <c r="D18" s="37"/>
      <c r="E18" s="37"/>
      <c r="F18" s="40"/>
      <c r="G18" s="36"/>
      <c r="H18" s="36"/>
    </row>
    <row r="19">
      <c r="A19" s="36"/>
      <c r="B19" s="37"/>
      <c r="C19" s="37"/>
      <c r="D19" s="37"/>
      <c r="E19" s="37"/>
      <c r="F19" s="38"/>
      <c r="G19" s="37"/>
      <c r="H19" s="36"/>
    </row>
    <row r="20">
      <c r="A20" s="36"/>
      <c r="B20" s="37"/>
      <c r="C20" s="37"/>
      <c r="D20" s="37"/>
      <c r="E20" s="37"/>
      <c r="F20" s="38"/>
      <c r="G20" s="37"/>
      <c r="H20" s="36"/>
    </row>
    <row r="21">
      <c r="A21" s="36"/>
      <c r="B21" s="36"/>
      <c r="C21" s="37"/>
      <c r="D21" s="37"/>
      <c r="E21" s="37"/>
      <c r="F21" s="40"/>
      <c r="G21" s="36"/>
      <c r="H21" s="36"/>
    </row>
    <row r="22">
      <c r="A22" s="36"/>
      <c r="B22" s="37"/>
      <c r="C22" s="36"/>
      <c r="D22" s="36"/>
      <c r="E22" s="37"/>
      <c r="F22" s="38"/>
      <c r="G22" s="37"/>
      <c r="H22" s="36"/>
    </row>
    <row r="23">
      <c r="A23" s="36"/>
      <c r="B23" s="37"/>
      <c r="C23" s="36"/>
      <c r="D23" s="36"/>
      <c r="E23" s="37"/>
      <c r="F23" s="38"/>
      <c r="G23" s="37"/>
      <c r="H23" s="36"/>
    </row>
    <row r="24">
      <c r="A24" s="36"/>
      <c r="B24" s="37"/>
      <c r="C24" s="36"/>
      <c r="D24" s="36"/>
      <c r="E24" s="37"/>
      <c r="F24" s="38"/>
      <c r="G24" s="37"/>
      <c r="H24" s="36"/>
    </row>
    <row r="25">
      <c r="A25" s="36"/>
      <c r="B25" s="36"/>
      <c r="F25" s="41"/>
      <c r="H25" s="42"/>
    </row>
    <row r="26" ht="14.25" customHeight="1">
      <c r="A26" s="36"/>
      <c r="B26" s="36"/>
      <c r="F26" s="43"/>
      <c r="G26" s="36"/>
      <c r="H26" s="42"/>
    </row>
    <row r="27" ht="16.5" customHeight="1">
      <c r="A27" s="36"/>
      <c r="B27" s="36"/>
      <c r="F27" s="41"/>
      <c r="H27" s="42"/>
    </row>
    <row r="28">
      <c r="A28" s="36"/>
      <c r="B28" s="36"/>
      <c r="C28" s="37"/>
      <c r="D28" s="37"/>
      <c r="E28" s="37"/>
      <c r="F28" s="38"/>
      <c r="G28" s="37"/>
      <c r="H28" s="42"/>
    </row>
    <row r="29">
      <c r="A29" s="36"/>
      <c r="B29" s="36"/>
      <c r="C29" s="37"/>
      <c r="D29" s="37"/>
      <c r="E29" s="37"/>
      <c r="F29" s="40"/>
      <c r="G29" s="36"/>
      <c r="H29" s="42"/>
    </row>
    <row r="30">
      <c r="A30" s="36"/>
      <c r="B30" s="36"/>
      <c r="C30" s="37"/>
      <c r="D30" s="37"/>
      <c r="E30" s="37"/>
      <c r="F30" s="38"/>
      <c r="G30" s="36"/>
      <c r="H30" s="42"/>
    </row>
    <row r="31">
      <c r="A31" s="36"/>
      <c r="B31" s="36"/>
      <c r="C31" s="37"/>
      <c r="D31" s="37"/>
      <c r="E31" s="37"/>
      <c r="F31" s="38"/>
      <c r="G31" s="37"/>
      <c r="H31" s="42"/>
    </row>
    <row r="32">
      <c r="A32" s="36"/>
      <c r="B32" s="36"/>
      <c r="C32" s="37"/>
      <c r="D32" s="37"/>
      <c r="E32" s="37"/>
      <c r="F32" s="38"/>
      <c r="G32" s="37"/>
      <c r="H32" s="42"/>
    </row>
    <row r="33">
      <c r="A33" s="36"/>
      <c r="B33" s="37"/>
      <c r="C33" s="37"/>
      <c r="D33" s="37"/>
      <c r="E33" s="37"/>
      <c r="F33" s="38"/>
      <c r="G33" s="37"/>
      <c r="H33" s="42"/>
    </row>
    <row r="34">
      <c r="A34" s="36"/>
      <c r="B34" s="36"/>
      <c r="C34" s="37"/>
      <c r="D34" s="37"/>
      <c r="E34" s="37"/>
      <c r="F34" s="40"/>
      <c r="G34" s="36"/>
      <c r="H34" s="36"/>
    </row>
    <row r="35">
      <c r="A35" s="36"/>
      <c r="B35" s="36"/>
      <c r="C35" s="37"/>
      <c r="D35" s="37"/>
      <c r="E35" s="37"/>
      <c r="F35" s="40"/>
      <c r="G35" s="36"/>
      <c r="H35" s="36"/>
    </row>
    <row r="36">
      <c r="A36" s="36"/>
      <c r="B36" s="36"/>
      <c r="C36" s="37"/>
      <c r="D36" s="37"/>
      <c r="E36" s="37"/>
      <c r="F36" s="38"/>
      <c r="G36" s="37"/>
      <c r="H36" s="42"/>
    </row>
    <row r="37">
      <c r="A37" s="36"/>
      <c r="B37" s="36"/>
      <c r="C37" s="37"/>
      <c r="D37" s="37"/>
      <c r="E37" s="37"/>
      <c r="F37" s="38"/>
      <c r="G37" s="37"/>
      <c r="H37" s="42"/>
    </row>
    <row r="38">
      <c r="A38" s="36"/>
      <c r="B38" s="36"/>
      <c r="C38" s="37"/>
      <c r="D38" s="37"/>
      <c r="E38" s="37"/>
      <c r="F38" s="38"/>
      <c r="G38" s="37"/>
      <c r="H38" s="42"/>
    </row>
    <row r="39">
      <c r="A39" s="36"/>
      <c r="B39" s="37"/>
      <c r="C39" s="37"/>
      <c r="D39" s="37"/>
      <c r="E39" s="37"/>
      <c r="F39" s="38"/>
      <c r="G39" s="37"/>
      <c r="H39" s="42"/>
    </row>
    <row r="40">
      <c r="A40" s="36"/>
      <c r="B40" s="37"/>
      <c r="C40" s="37"/>
      <c r="D40" s="37"/>
      <c r="E40" s="37"/>
      <c r="F40" s="38"/>
      <c r="G40" s="37"/>
      <c r="H40" s="36"/>
    </row>
    <row r="41">
      <c r="A41" s="36"/>
      <c r="C41" s="37"/>
      <c r="D41" s="37"/>
      <c r="E41" s="37"/>
      <c r="F41" s="38"/>
      <c r="G41" s="37"/>
      <c r="H41" s="36"/>
    </row>
    <row r="42">
      <c r="A42" s="36"/>
      <c r="B42" s="36"/>
      <c r="C42" s="37"/>
      <c r="D42" s="37"/>
      <c r="E42" s="37"/>
      <c r="F42" s="38"/>
      <c r="G42" s="37"/>
      <c r="H42" s="42"/>
    </row>
    <row r="43">
      <c r="A43" s="36"/>
      <c r="B43" s="36"/>
      <c r="C43" s="37"/>
      <c r="D43" s="37"/>
      <c r="E43" s="37"/>
      <c r="F43" s="38"/>
      <c r="G43" s="37"/>
      <c r="H43" s="42"/>
    </row>
    <row r="44">
      <c r="A44" s="36"/>
      <c r="B44" s="36"/>
      <c r="C44" s="37"/>
      <c r="D44" s="37"/>
      <c r="E44" s="37"/>
      <c r="F44" s="38"/>
      <c r="G44" s="37"/>
      <c r="H44" s="42"/>
    </row>
    <row r="45">
      <c r="A45" s="36"/>
      <c r="B45" s="36"/>
      <c r="C45" s="37"/>
      <c r="D45" s="37"/>
      <c r="E45" s="37"/>
      <c r="F45" s="38"/>
      <c r="G45" s="37"/>
      <c r="H45" s="36"/>
    </row>
    <row r="46">
      <c r="A46" s="36"/>
      <c r="B46" s="36"/>
      <c r="C46" s="37"/>
      <c r="D46" s="37"/>
      <c r="E46" s="37"/>
      <c r="F46" s="38"/>
      <c r="G46" s="37"/>
      <c r="H46" s="42"/>
    </row>
    <row r="47">
      <c r="A47" s="42"/>
      <c r="B47" s="42"/>
      <c r="C47" s="37"/>
      <c r="D47" s="37"/>
      <c r="E47" s="37"/>
      <c r="F47" s="38"/>
      <c r="G47" s="37"/>
      <c r="H47" s="42"/>
    </row>
    <row r="48">
      <c r="A48" s="42"/>
      <c r="B48" s="42"/>
      <c r="C48" s="37"/>
      <c r="D48" s="37"/>
      <c r="E48" s="37"/>
      <c r="F48" s="38"/>
      <c r="G48" s="37"/>
      <c r="H48" s="42"/>
    </row>
    <row r="49">
      <c r="A49" s="42"/>
      <c r="B49" s="42"/>
      <c r="C49" s="37"/>
      <c r="D49" s="37"/>
      <c r="E49" s="37"/>
      <c r="F49" s="38"/>
      <c r="G49" s="37"/>
      <c r="H49" s="42"/>
    </row>
    <row r="50">
      <c r="A50" s="42"/>
      <c r="B50" s="42"/>
      <c r="C50" s="37"/>
      <c r="D50" s="37"/>
      <c r="E50" s="37"/>
      <c r="F50" s="38"/>
      <c r="G50" s="37"/>
      <c r="H50" s="42"/>
    </row>
    <row r="51">
      <c r="A51" s="42"/>
      <c r="B51" s="42"/>
      <c r="C51" s="37"/>
      <c r="D51" s="37"/>
      <c r="E51" s="37"/>
      <c r="F51" s="38"/>
      <c r="G51" s="37"/>
      <c r="H51" s="42"/>
    </row>
    <row r="52">
      <c r="A52" s="42"/>
      <c r="B52" s="42"/>
      <c r="C52" s="37"/>
      <c r="D52" s="37"/>
      <c r="E52" s="37"/>
      <c r="F52" s="38"/>
      <c r="G52" s="37"/>
      <c r="H52" s="42"/>
    </row>
    <row r="53">
      <c r="A53" s="42"/>
      <c r="B53" s="42"/>
      <c r="C53" s="37"/>
      <c r="D53" s="37"/>
      <c r="E53" s="37"/>
      <c r="F53" s="38"/>
      <c r="G53" s="37"/>
      <c r="H53" s="42"/>
    </row>
    <row r="54">
      <c r="A54" s="42"/>
      <c r="B54" s="42"/>
      <c r="C54" s="37"/>
      <c r="D54" s="37"/>
      <c r="E54" s="37"/>
      <c r="F54" s="38"/>
      <c r="G54" s="37"/>
      <c r="H54" s="42"/>
    </row>
    <row r="55">
      <c r="A55" s="42"/>
      <c r="B55" s="42"/>
      <c r="C55" s="37"/>
      <c r="D55" s="37"/>
      <c r="E55" s="37"/>
      <c r="F55" s="40"/>
      <c r="G55" s="36"/>
      <c r="H55" s="42"/>
    </row>
    <row r="56">
      <c r="A56" s="42"/>
      <c r="B56" s="42"/>
      <c r="C56" s="37"/>
      <c r="D56" s="37"/>
      <c r="E56" s="37"/>
      <c r="F56" s="38"/>
      <c r="G56" s="37"/>
      <c r="H56" s="42"/>
    </row>
    <row r="57">
      <c r="A57" s="42"/>
      <c r="B57" s="42"/>
      <c r="C57" s="37"/>
      <c r="D57" s="37"/>
      <c r="E57" s="37"/>
      <c r="F57" s="38"/>
      <c r="G57" s="37"/>
      <c r="H57" s="42"/>
    </row>
    <row r="58">
      <c r="A58" s="42"/>
      <c r="B58" s="42"/>
      <c r="C58" s="37"/>
      <c r="D58" s="37"/>
      <c r="E58" s="37"/>
      <c r="F58" s="38"/>
      <c r="G58" s="37"/>
      <c r="H58" s="42"/>
    </row>
    <row r="59">
      <c r="A59" s="42"/>
      <c r="B59" s="42"/>
      <c r="C59" s="37"/>
      <c r="D59" s="37"/>
      <c r="E59" s="37"/>
      <c r="F59" s="38"/>
      <c r="G59" s="37"/>
      <c r="H59" s="42"/>
    </row>
    <row r="60">
      <c r="A60" s="36"/>
      <c r="B60" s="36"/>
      <c r="C60" s="37"/>
      <c r="D60" s="37"/>
      <c r="E60" s="37"/>
      <c r="F60" s="38"/>
      <c r="G60" s="37"/>
      <c r="H60" s="42"/>
    </row>
    <row r="61">
      <c r="A61" s="36"/>
      <c r="B61" s="36"/>
      <c r="C61" s="37"/>
      <c r="D61" s="37"/>
      <c r="E61" s="37"/>
      <c r="F61" s="38"/>
      <c r="G61" s="37"/>
      <c r="H61" s="42"/>
    </row>
    <row r="62">
      <c r="A62" s="42"/>
      <c r="B62" s="36"/>
      <c r="C62" s="37"/>
      <c r="D62" s="37"/>
      <c r="E62" s="37"/>
      <c r="F62" s="38"/>
      <c r="G62" s="37"/>
      <c r="H62" s="42"/>
    </row>
    <row r="63">
      <c r="A63" s="42"/>
      <c r="B63" s="36"/>
      <c r="C63" s="37"/>
      <c r="D63" s="37"/>
      <c r="E63" s="37"/>
      <c r="F63" s="38"/>
      <c r="G63" s="37"/>
      <c r="H63" s="42"/>
    </row>
    <row r="64">
      <c r="A64" s="42"/>
      <c r="B64" s="36"/>
      <c r="C64" s="37"/>
      <c r="D64" s="37"/>
      <c r="E64" s="37"/>
      <c r="F64" s="38"/>
      <c r="G64" s="37"/>
      <c r="H64" s="42"/>
    </row>
    <row r="65">
      <c r="A65" s="42"/>
      <c r="B65" s="36"/>
      <c r="C65" s="37"/>
      <c r="D65" s="37"/>
      <c r="E65" s="37"/>
      <c r="F65" s="38"/>
      <c r="G65" s="37"/>
      <c r="H65" s="42"/>
    </row>
    <row r="66">
      <c r="A66" s="42"/>
      <c r="B66" s="36"/>
      <c r="C66" s="37"/>
      <c r="D66" s="37"/>
      <c r="E66" s="37"/>
      <c r="F66" s="38"/>
      <c r="G66" s="37"/>
      <c r="H66" s="42"/>
    </row>
    <row r="67">
      <c r="F67" s="41"/>
    </row>
    <row r="68">
      <c r="A68" s="37"/>
      <c r="B68" s="37"/>
      <c r="C68" s="37"/>
      <c r="D68" s="37"/>
      <c r="E68" s="37"/>
      <c r="F68" s="38"/>
      <c r="G68" s="37"/>
      <c r="H68" s="37"/>
    </row>
    <row r="69">
      <c r="C69" s="37"/>
      <c r="D69" s="37"/>
      <c r="E69" s="37"/>
      <c r="F69" s="38"/>
      <c r="G69" s="37"/>
      <c r="H69" s="37"/>
    </row>
    <row r="70">
      <c r="A70" s="37"/>
      <c r="B70" s="48"/>
      <c r="C70" s="37"/>
      <c r="D70" s="37"/>
      <c r="E70" s="37"/>
      <c r="F70" s="38"/>
      <c r="G70" s="37"/>
      <c r="H70" s="37"/>
    </row>
    <row r="71">
      <c r="C71" s="37"/>
      <c r="D71" s="37"/>
      <c r="E71" s="37"/>
      <c r="F71" s="38"/>
      <c r="G71" s="37"/>
      <c r="H71" s="37"/>
    </row>
    <row r="72">
      <c r="C72" s="37"/>
      <c r="D72" s="37"/>
      <c r="E72" s="37"/>
      <c r="F72" s="38"/>
      <c r="G72" s="37"/>
      <c r="H72" s="37"/>
    </row>
    <row r="73">
      <c r="A73" s="37"/>
      <c r="B73" s="37"/>
      <c r="C73" s="37"/>
      <c r="D73" s="37"/>
      <c r="E73" s="37"/>
      <c r="F73" s="38"/>
      <c r="G73" s="37"/>
      <c r="H73" s="37"/>
    </row>
    <row r="74">
      <c r="C74" s="37"/>
      <c r="D74" s="37"/>
      <c r="E74" s="37"/>
      <c r="F74" s="38"/>
      <c r="G74" s="37"/>
      <c r="H74" s="37"/>
    </row>
    <row r="75">
      <c r="C75" s="37"/>
      <c r="D75" s="37"/>
      <c r="E75" s="37"/>
      <c r="F75" s="38"/>
      <c r="G75" s="37"/>
      <c r="H75" s="37"/>
    </row>
    <row r="76">
      <c r="C76" s="37"/>
      <c r="D76" s="37"/>
      <c r="E76" s="37"/>
      <c r="F76" s="38"/>
      <c r="G76" s="37"/>
      <c r="H76" s="37"/>
    </row>
    <row r="77">
      <c r="A77" s="37"/>
      <c r="B77" s="37"/>
      <c r="C77" s="37"/>
      <c r="D77" s="37"/>
      <c r="E77" s="37"/>
      <c r="F77" s="38"/>
      <c r="G77" s="37"/>
      <c r="H77" s="37"/>
    </row>
    <row r="78">
      <c r="A78" s="37"/>
      <c r="B78" s="37"/>
      <c r="C78" s="37"/>
      <c r="D78" s="37"/>
      <c r="E78" s="37"/>
      <c r="F78" s="38"/>
      <c r="G78" s="37"/>
      <c r="H78" s="37"/>
    </row>
    <row r="79">
      <c r="A79" s="37"/>
      <c r="B79" s="37"/>
      <c r="C79" s="37"/>
      <c r="D79" s="37"/>
      <c r="E79" s="37"/>
      <c r="F79" s="38"/>
      <c r="G79" s="37"/>
      <c r="H79" s="37"/>
    </row>
    <row r="80">
      <c r="C80" s="37"/>
      <c r="D80" s="37"/>
      <c r="E80" s="37"/>
      <c r="F80" s="38"/>
      <c r="G80" s="37"/>
      <c r="H80" s="37"/>
    </row>
    <row r="81">
      <c r="A81" s="37"/>
      <c r="B81" s="37"/>
      <c r="C81" s="37"/>
      <c r="D81" s="37"/>
      <c r="E81" s="37"/>
      <c r="F81" s="38"/>
      <c r="G81" s="37"/>
      <c r="H81" s="37"/>
    </row>
    <row r="82">
      <c r="A82" s="37"/>
      <c r="B82" s="37"/>
      <c r="C82" s="37"/>
      <c r="D82" s="37"/>
      <c r="E82" s="37"/>
      <c r="F82" s="38"/>
      <c r="G82" s="37"/>
      <c r="H82" s="37"/>
    </row>
    <row r="83">
      <c r="A83" s="37"/>
      <c r="B83" s="37"/>
      <c r="C83" s="37"/>
      <c r="D83" s="37"/>
      <c r="E83" s="37"/>
      <c r="F83" s="38"/>
      <c r="G83" s="37"/>
      <c r="H83" s="37"/>
    </row>
    <row r="84">
      <c r="A84" s="37"/>
      <c r="B84" s="37"/>
      <c r="C84" s="37"/>
      <c r="D84" s="37"/>
      <c r="E84" s="37"/>
      <c r="F84" s="38"/>
      <c r="G84" s="37"/>
      <c r="H84" s="37"/>
    </row>
    <row r="85">
      <c r="C85" s="37"/>
      <c r="D85" s="37"/>
      <c r="E85" s="37"/>
      <c r="F85" s="38"/>
      <c r="G85" s="37"/>
      <c r="H85" s="37"/>
    </row>
    <row r="86">
      <c r="C86" s="37"/>
      <c r="D86" s="37"/>
      <c r="E86" s="37"/>
      <c r="F86" s="38"/>
      <c r="G86" s="37"/>
      <c r="H86" s="37"/>
    </row>
    <row r="87">
      <c r="C87" s="37"/>
      <c r="D87" s="37"/>
      <c r="E87" s="37"/>
      <c r="F87" s="38"/>
      <c r="G87" s="37"/>
      <c r="H87" s="37"/>
    </row>
    <row r="88">
      <c r="C88" s="37"/>
      <c r="D88" s="37"/>
      <c r="E88" s="37"/>
      <c r="F88" s="38"/>
      <c r="G88" s="37"/>
      <c r="H88" s="37"/>
    </row>
    <row r="89">
      <c r="C89" s="37"/>
      <c r="D89" s="37"/>
      <c r="E89" s="37"/>
      <c r="F89" s="38"/>
      <c r="G89" s="37"/>
      <c r="H89" s="37"/>
    </row>
    <row r="90">
      <c r="C90" s="37"/>
      <c r="D90" s="37"/>
      <c r="E90" s="37"/>
      <c r="F90" s="38"/>
      <c r="G90" s="37"/>
      <c r="H90" s="37"/>
    </row>
    <row r="91">
      <c r="C91" s="37"/>
      <c r="D91" s="37"/>
      <c r="E91" s="37"/>
      <c r="F91" s="38"/>
      <c r="G91" s="37"/>
      <c r="H91" s="37"/>
    </row>
    <row r="92">
      <c r="C92" s="37"/>
      <c r="D92" s="37"/>
      <c r="E92" s="37"/>
      <c r="F92" s="38"/>
      <c r="G92" s="37"/>
      <c r="H92" s="37"/>
    </row>
    <row r="93">
      <c r="C93" s="37"/>
      <c r="D93" s="37"/>
      <c r="E93" s="37"/>
      <c r="F93" s="38"/>
      <c r="G93" s="37"/>
      <c r="H93" s="37"/>
    </row>
    <row r="94">
      <c r="E94" s="37"/>
      <c r="F94" s="38"/>
      <c r="G94" s="37"/>
      <c r="H94" s="37"/>
    </row>
    <row r="95">
      <c r="E95" s="37"/>
      <c r="F95" s="38"/>
      <c r="G95" s="37"/>
      <c r="H95" s="37"/>
    </row>
    <row r="96">
      <c r="E96" s="37"/>
      <c r="F96" s="38"/>
      <c r="G96" s="37"/>
      <c r="H96" s="37"/>
    </row>
    <row r="97">
      <c r="E97" s="37"/>
      <c r="F97" s="38"/>
      <c r="G97" s="37"/>
      <c r="H97" s="37"/>
    </row>
    <row r="98">
      <c r="E98" s="37"/>
      <c r="F98" s="38"/>
      <c r="G98" s="37"/>
      <c r="H98" s="37"/>
    </row>
    <row r="99">
      <c r="E99" s="37"/>
      <c r="F99" s="38"/>
      <c r="G99" s="37"/>
      <c r="H99" s="37"/>
    </row>
    <row r="100">
      <c r="E100" s="37"/>
      <c r="F100" s="38"/>
      <c r="G100" s="37"/>
      <c r="H100" s="37"/>
    </row>
    <row r="101">
      <c r="E101" s="37"/>
      <c r="F101" s="38"/>
      <c r="G101" s="37"/>
      <c r="H101" s="37"/>
    </row>
    <row r="102">
      <c r="E102" s="37"/>
      <c r="F102" s="38"/>
      <c r="G102" s="37"/>
      <c r="H102" s="37"/>
    </row>
    <row r="103">
      <c r="E103" s="37"/>
      <c r="F103" s="38"/>
      <c r="G103" s="37"/>
      <c r="H103" s="37"/>
    </row>
    <row r="104">
      <c r="E104" s="37"/>
      <c r="F104" s="38"/>
      <c r="G104" s="37"/>
      <c r="H104" s="37"/>
    </row>
    <row r="105">
      <c r="E105" s="37"/>
      <c r="F105" s="38"/>
      <c r="G105" s="37"/>
      <c r="H105" s="37"/>
    </row>
    <row r="106">
      <c r="E106" s="37"/>
      <c r="F106" s="38"/>
      <c r="G106" s="37"/>
      <c r="H106" s="37"/>
    </row>
    <row r="107">
      <c r="E107" s="37"/>
      <c r="F107" s="38"/>
      <c r="G107" s="37"/>
      <c r="H107" s="37"/>
    </row>
    <row r="108">
      <c r="E108" s="37"/>
      <c r="F108" s="38"/>
      <c r="G108" s="37"/>
      <c r="H108" s="37"/>
    </row>
    <row r="109">
      <c r="E109" s="37"/>
      <c r="F109" s="38"/>
      <c r="G109" s="37"/>
      <c r="H109" s="37"/>
    </row>
    <row r="110">
      <c r="E110" s="37"/>
      <c r="F110" s="38"/>
      <c r="G110" s="37"/>
      <c r="H110" s="37"/>
    </row>
    <row r="111">
      <c r="E111" s="37"/>
      <c r="F111" s="38"/>
      <c r="G111" s="37"/>
      <c r="H111" s="37"/>
    </row>
    <row r="112">
      <c r="E112" s="37"/>
      <c r="F112" s="38"/>
      <c r="G112" s="37"/>
      <c r="H112" s="37"/>
    </row>
    <row r="113">
      <c r="E113" s="37"/>
      <c r="F113" s="38"/>
      <c r="G113" s="37"/>
      <c r="H113" s="37"/>
    </row>
    <row r="114">
      <c r="E114" s="37"/>
      <c r="F114" s="38"/>
      <c r="G114" s="37"/>
      <c r="H114" s="37"/>
    </row>
    <row r="115">
      <c r="E115" s="37"/>
      <c r="F115" s="38"/>
      <c r="G115" s="37"/>
      <c r="H115" s="37"/>
    </row>
    <row r="116">
      <c r="F116" s="38"/>
      <c r="G116" s="37"/>
      <c r="H116" s="37"/>
    </row>
    <row r="117">
      <c r="A117" s="37"/>
      <c r="B117" s="37"/>
      <c r="C117" s="37"/>
      <c r="D117" s="37"/>
      <c r="E117" s="37"/>
      <c r="F117" s="38"/>
      <c r="G117" s="37"/>
      <c r="H117" s="37"/>
    </row>
    <row r="118">
      <c r="B118" s="37"/>
      <c r="C118" s="37"/>
      <c r="D118" s="37"/>
      <c r="E118" s="37"/>
      <c r="F118" s="38"/>
      <c r="G118" s="37"/>
      <c r="H118" s="37"/>
    </row>
    <row r="119">
      <c r="B119" s="37"/>
      <c r="C119" s="37"/>
      <c r="D119" s="37"/>
      <c r="E119" s="37"/>
      <c r="F119" s="38"/>
      <c r="G119" s="37"/>
      <c r="H119" s="37"/>
    </row>
    <row r="120">
      <c r="B120" s="37"/>
      <c r="C120" s="37"/>
      <c r="D120" s="37"/>
      <c r="E120" s="37"/>
      <c r="F120" s="38"/>
      <c r="G120" s="37"/>
      <c r="H120" s="37"/>
    </row>
    <row r="121">
      <c r="C121" s="37"/>
      <c r="D121" s="37"/>
      <c r="E121" s="37"/>
      <c r="F121" s="38"/>
      <c r="G121" s="37"/>
      <c r="H121" s="37"/>
    </row>
    <row r="122">
      <c r="C122" s="37"/>
      <c r="D122" s="37"/>
      <c r="E122" s="37"/>
      <c r="F122" s="38"/>
      <c r="G122" s="37"/>
      <c r="H122" s="37"/>
    </row>
    <row r="123">
      <c r="C123" s="37"/>
      <c r="D123" s="37"/>
      <c r="E123" s="37"/>
      <c r="F123" s="38"/>
      <c r="G123" s="37"/>
      <c r="H123" s="37"/>
    </row>
    <row r="124">
      <c r="C124" s="37"/>
      <c r="D124" s="37"/>
      <c r="E124" s="37"/>
      <c r="F124" s="38"/>
      <c r="G124" s="37"/>
      <c r="H124" s="37"/>
    </row>
    <row r="125">
      <c r="C125" s="37"/>
      <c r="D125" s="37"/>
      <c r="E125" s="37"/>
      <c r="F125" s="38"/>
      <c r="G125" s="37"/>
      <c r="H125" s="37"/>
    </row>
    <row r="126">
      <c r="C126" s="37"/>
      <c r="D126" s="37"/>
      <c r="E126" s="37"/>
      <c r="F126" s="38"/>
      <c r="G126" s="37"/>
      <c r="H126" s="37"/>
    </row>
    <row r="127">
      <c r="C127" s="37"/>
      <c r="D127" s="37"/>
      <c r="E127" s="37"/>
      <c r="F127" s="38"/>
      <c r="G127" s="37"/>
      <c r="H127" s="37"/>
    </row>
    <row r="128">
      <c r="B128" s="37"/>
      <c r="C128" s="37"/>
      <c r="D128" s="37"/>
      <c r="E128" s="37"/>
      <c r="F128" s="38"/>
      <c r="G128" s="37"/>
      <c r="H128" s="37"/>
    </row>
    <row r="129">
      <c r="B129" s="37"/>
      <c r="C129" s="37"/>
      <c r="D129" s="37"/>
      <c r="E129" s="37"/>
      <c r="F129" s="38"/>
      <c r="G129" s="37"/>
      <c r="H129" s="37"/>
    </row>
    <row r="130">
      <c r="B130" s="37"/>
      <c r="C130" s="37"/>
      <c r="D130" s="37"/>
      <c r="E130" s="37"/>
      <c r="F130" s="38"/>
      <c r="G130" s="37"/>
      <c r="H130" s="37"/>
    </row>
    <row r="131">
      <c r="B131" s="37"/>
      <c r="C131" s="37"/>
      <c r="D131" s="37"/>
      <c r="E131" s="37"/>
      <c r="F131" s="38"/>
      <c r="G131" s="37"/>
      <c r="H131" s="37"/>
    </row>
    <row r="132">
      <c r="C132" s="37"/>
      <c r="D132" s="37"/>
      <c r="E132" s="37"/>
      <c r="F132" s="38"/>
      <c r="G132" s="37"/>
      <c r="H132" s="37"/>
    </row>
    <row r="133">
      <c r="B133" s="37"/>
      <c r="C133" s="37"/>
      <c r="D133" s="37"/>
      <c r="E133" s="37"/>
      <c r="F133" s="38"/>
      <c r="G133" s="37"/>
      <c r="H133" s="37"/>
    </row>
    <row r="134">
      <c r="B134" s="37"/>
      <c r="C134" s="37"/>
      <c r="D134" s="37"/>
      <c r="E134" s="37"/>
      <c r="F134" s="38"/>
      <c r="G134" s="37"/>
      <c r="H134" s="37"/>
    </row>
    <row r="135">
      <c r="B135" s="37"/>
      <c r="C135" s="37"/>
      <c r="D135" s="37"/>
      <c r="E135" s="37"/>
      <c r="F135" s="38"/>
      <c r="G135" s="37"/>
      <c r="H135" s="37"/>
    </row>
    <row r="136">
      <c r="B136" s="37"/>
      <c r="C136" s="37"/>
      <c r="D136" s="37"/>
      <c r="E136" s="37"/>
      <c r="F136" s="38"/>
      <c r="G136" s="37"/>
      <c r="H136" s="37"/>
    </row>
    <row r="137">
      <c r="B137" s="37"/>
      <c r="C137" s="37"/>
      <c r="D137" s="37"/>
      <c r="E137" s="37"/>
      <c r="F137" s="38"/>
      <c r="G137" s="37"/>
      <c r="H137" s="37"/>
    </row>
    <row r="138">
      <c r="B138" s="37"/>
      <c r="C138" s="37"/>
      <c r="D138" s="37"/>
      <c r="E138" s="37"/>
      <c r="F138" s="38"/>
      <c r="G138" s="37"/>
      <c r="H138" s="37"/>
    </row>
    <row r="139">
      <c r="B139" s="37"/>
      <c r="E139" s="37"/>
      <c r="F139" s="38"/>
      <c r="G139" s="37"/>
      <c r="H139" s="37"/>
    </row>
    <row r="140">
      <c r="B140" s="37"/>
      <c r="E140" s="37"/>
      <c r="F140" s="38"/>
      <c r="G140" s="37"/>
      <c r="H140" s="37"/>
    </row>
    <row r="141">
      <c r="E141" s="37"/>
      <c r="F141" s="38"/>
      <c r="G141" s="37"/>
      <c r="H141" s="37"/>
    </row>
    <row r="142">
      <c r="E142" s="37"/>
      <c r="F142" s="38"/>
      <c r="G142" s="37"/>
      <c r="H142" s="37"/>
    </row>
    <row r="143">
      <c r="E143" s="37"/>
      <c r="F143" s="38"/>
      <c r="G143" s="37"/>
      <c r="H143" s="37"/>
    </row>
    <row r="144">
      <c r="E144" s="37"/>
      <c r="F144" s="38"/>
      <c r="G144" s="37"/>
      <c r="H144" s="37"/>
    </row>
    <row r="145">
      <c r="E145" s="37"/>
      <c r="F145" s="38"/>
      <c r="G145" s="37"/>
      <c r="H145" s="37"/>
    </row>
    <row r="146">
      <c r="E146" s="37"/>
      <c r="F146" s="38"/>
      <c r="G146" s="37"/>
      <c r="H146" s="37"/>
    </row>
    <row r="147">
      <c r="E147" s="37"/>
      <c r="F147" s="38"/>
      <c r="G147" s="37"/>
      <c r="H147" s="37"/>
    </row>
    <row r="148">
      <c r="E148" s="37"/>
      <c r="F148" s="38"/>
      <c r="G148" s="37"/>
      <c r="H148" s="37"/>
    </row>
    <row r="149">
      <c r="E149" s="37"/>
      <c r="F149" s="38"/>
      <c r="G149" s="37"/>
      <c r="H149" s="37"/>
    </row>
    <row r="150">
      <c r="E150" s="37"/>
      <c r="F150" s="38"/>
      <c r="G150" s="37"/>
      <c r="H150" s="37"/>
    </row>
    <row r="151">
      <c r="A151" s="37"/>
      <c r="E151" s="37"/>
      <c r="F151" s="38"/>
      <c r="G151" s="37"/>
      <c r="H151" s="37"/>
    </row>
    <row r="152">
      <c r="A152" s="37"/>
      <c r="B152" s="37"/>
      <c r="C152" s="37"/>
      <c r="D152" s="37"/>
      <c r="E152" s="37"/>
      <c r="F152" s="38"/>
      <c r="G152" s="37"/>
      <c r="H152" s="37"/>
    </row>
    <row r="153">
      <c r="B153" s="37"/>
      <c r="C153" s="37"/>
      <c r="D153" s="37"/>
      <c r="E153" s="37"/>
      <c r="F153" s="38"/>
      <c r="G153" s="37"/>
      <c r="H153" s="37"/>
    </row>
    <row r="154">
      <c r="B154" s="37"/>
      <c r="C154" s="37"/>
      <c r="D154" s="37"/>
      <c r="E154" s="37"/>
      <c r="F154" s="38"/>
      <c r="G154" s="37"/>
      <c r="H154" s="37"/>
    </row>
    <row r="155">
      <c r="B155" s="37"/>
      <c r="C155" s="37"/>
      <c r="D155" s="37"/>
      <c r="E155" s="37"/>
      <c r="F155" s="38"/>
      <c r="G155" s="37"/>
      <c r="H155" s="37"/>
    </row>
    <row r="156">
      <c r="A156" s="37"/>
      <c r="B156" s="37"/>
      <c r="C156" s="37"/>
      <c r="D156" s="37"/>
      <c r="E156" s="37"/>
      <c r="F156" s="38"/>
      <c r="G156" s="37"/>
      <c r="H156" s="37"/>
    </row>
    <row r="157">
      <c r="A157" s="37"/>
      <c r="B157" s="17"/>
      <c r="C157" s="15"/>
      <c r="D157" s="15"/>
      <c r="E157" s="15"/>
      <c r="F157" s="59"/>
      <c r="G157" s="15"/>
      <c r="H157" s="15"/>
    </row>
    <row r="158">
      <c r="A158" s="61" t="s">
        <v>49</v>
      </c>
      <c r="B158" s="62"/>
      <c r="C158" s="63"/>
      <c r="D158" s="63"/>
      <c r="E158" s="65">
        <f>sum(F7:F156)</f>
        <v>0</v>
      </c>
      <c r="F158" s="66"/>
      <c r="G158" s="67"/>
      <c r="H158" s="68"/>
    </row>
    <row r="159">
      <c r="A159" s="70" t="s">
        <v>53</v>
      </c>
      <c r="B159" s="11"/>
      <c r="C159" s="11"/>
      <c r="D159" s="11"/>
      <c r="E159" s="11"/>
      <c r="F159" s="11"/>
      <c r="G159" s="11"/>
      <c r="H159" s="11"/>
    </row>
    <row r="160">
      <c r="A160" s="37"/>
      <c r="B160" s="37"/>
      <c r="C160" s="37"/>
      <c r="D160" s="37"/>
      <c r="E160" s="37"/>
      <c r="F160" s="38"/>
      <c r="G160" s="37"/>
      <c r="H160" s="37"/>
    </row>
    <row r="161">
      <c r="A161" s="37"/>
      <c r="B161" s="37"/>
      <c r="C161" s="37"/>
      <c r="D161" s="37"/>
      <c r="E161" s="37"/>
      <c r="F161" s="38"/>
      <c r="G161" s="37"/>
      <c r="H161" s="37"/>
    </row>
    <row r="162">
      <c r="A162" s="37"/>
      <c r="B162" s="37"/>
      <c r="C162" s="37"/>
      <c r="D162" s="37"/>
      <c r="E162" s="37"/>
      <c r="F162" s="38"/>
      <c r="G162" s="37"/>
      <c r="H162" s="37"/>
    </row>
    <row r="163">
      <c r="A163" s="37"/>
      <c r="B163" s="37"/>
      <c r="C163" s="37"/>
      <c r="D163" s="37"/>
      <c r="E163" s="37"/>
      <c r="F163" s="38"/>
      <c r="G163" s="37"/>
      <c r="H163" s="37"/>
    </row>
    <row r="164">
      <c r="A164" s="37"/>
      <c r="B164" s="37"/>
      <c r="C164" s="37"/>
      <c r="D164" s="37"/>
      <c r="E164" s="37"/>
      <c r="F164" s="38"/>
      <c r="G164" s="37"/>
      <c r="H164" s="37"/>
    </row>
    <row r="165">
      <c r="A165" s="37"/>
      <c r="B165" s="37"/>
      <c r="C165" s="37"/>
      <c r="D165" s="37"/>
      <c r="E165" s="37"/>
      <c r="F165" s="38"/>
      <c r="G165" s="37"/>
      <c r="H165" s="37"/>
    </row>
    <row r="166">
      <c r="A166" s="37"/>
      <c r="B166" s="37"/>
      <c r="C166" s="37"/>
      <c r="D166" s="37"/>
      <c r="E166" s="37"/>
      <c r="F166" s="38"/>
      <c r="G166" s="37"/>
      <c r="H166" s="37"/>
    </row>
    <row r="167">
      <c r="A167" s="37"/>
      <c r="B167" s="37"/>
      <c r="C167" s="37"/>
      <c r="D167" s="37"/>
      <c r="E167" s="37"/>
      <c r="F167" s="38"/>
      <c r="G167" s="37"/>
      <c r="H167" s="37"/>
    </row>
    <row r="168">
      <c r="A168" s="37"/>
      <c r="B168" s="37"/>
      <c r="C168" s="37"/>
      <c r="D168" s="37"/>
      <c r="E168" s="37"/>
      <c r="F168" s="38"/>
      <c r="G168" s="37"/>
      <c r="H168" s="37"/>
    </row>
    <row r="169">
      <c r="A169" s="37"/>
      <c r="B169" s="37"/>
      <c r="C169" s="37"/>
      <c r="D169" s="37"/>
      <c r="E169" s="37"/>
      <c r="F169" s="38"/>
      <c r="G169" s="37"/>
      <c r="H169" s="37"/>
    </row>
    <row r="170">
      <c r="A170" s="37"/>
      <c r="B170" s="37"/>
      <c r="C170" s="37"/>
      <c r="D170" s="37"/>
      <c r="E170" s="37"/>
      <c r="F170" s="38"/>
      <c r="G170" s="37"/>
      <c r="H170" s="37"/>
    </row>
    <row r="171">
      <c r="A171" s="37"/>
      <c r="B171" s="37"/>
      <c r="C171" s="37"/>
      <c r="D171" s="37"/>
      <c r="E171" s="37"/>
      <c r="F171" s="38"/>
      <c r="G171" s="37"/>
      <c r="H171" s="37"/>
    </row>
    <row r="172">
      <c r="A172" s="37"/>
      <c r="B172" s="37"/>
      <c r="C172" s="37"/>
      <c r="D172" s="37"/>
      <c r="E172" s="37"/>
      <c r="F172" s="38"/>
      <c r="G172" s="37"/>
      <c r="H172" s="37"/>
    </row>
    <row r="173">
      <c r="A173" s="37"/>
      <c r="B173" s="37"/>
      <c r="C173" s="37"/>
      <c r="D173" s="37"/>
      <c r="E173" s="37"/>
      <c r="F173" s="38"/>
      <c r="G173" s="37"/>
      <c r="H173" s="37"/>
    </row>
    <row r="174">
      <c r="A174" s="37"/>
      <c r="B174" s="37"/>
      <c r="C174" s="37"/>
      <c r="D174" s="37"/>
      <c r="E174" s="37"/>
      <c r="F174" s="38"/>
      <c r="G174" s="37"/>
      <c r="H174" s="37"/>
    </row>
    <row r="175">
      <c r="A175" s="37"/>
      <c r="B175" s="37"/>
      <c r="C175" s="37"/>
      <c r="D175" s="37"/>
      <c r="E175" s="37"/>
      <c r="F175" s="38"/>
      <c r="G175" s="37"/>
      <c r="H175" s="37"/>
    </row>
    <row r="176">
      <c r="A176" s="37"/>
      <c r="B176" s="37"/>
      <c r="C176" s="37"/>
      <c r="D176" s="37"/>
      <c r="E176" s="37"/>
      <c r="F176" s="38"/>
      <c r="G176" s="37"/>
      <c r="H176" s="37"/>
    </row>
    <row r="177">
      <c r="A177" s="37"/>
      <c r="B177" s="37"/>
      <c r="C177" s="37"/>
      <c r="D177" s="37"/>
      <c r="E177" s="37"/>
      <c r="F177" s="38"/>
      <c r="G177" s="37"/>
      <c r="H177" s="37"/>
    </row>
    <row r="178">
      <c r="A178" s="37"/>
      <c r="B178" s="37"/>
      <c r="C178" s="37"/>
      <c r="D178" s="37"/>
      <c r="E178" s="37"/>
      <c r="F178" s="38"/>
      <c r="G178" s="37"/>
      <c r="H178" s="37"/>
    </row>
    <row r="179">
      <c r="A179" s="37"/>
      <c r="B179" s="37"/>
      <c r="C179" s="37"/>
      <c r="D179" s="37"/>
      <c r="E179" s="37"/>
      <c r="F179" s="38"/>
      <c r="G179" s="37"/>
      <c r="H179" s="37"/>
    </row>
    <row r="180">
      <c r="A180" s="37"/>
      <c r="B180" s="37"/>
      <c r="C180" s="37"/>
      <c r="D180" s="37"/>
      <c r="E180" s="37"/>
      <c r="F180" s="38"/>
      <c r="G180" s="37"/>
      <c r="H180" s="37"/>
    </row>
    <row r="181">
      <c r="A181" s="37"/>
      <c r="B181" s="37"/>
      <c r="C181" s="37"/>
      <c r="D181" s="37"/>
      <c r="E181" s="37"/>
      <c r="F181" s="38"/>
      <c r="G181" s="37"/>
      <c r="H181" s="37"/>
    </row>
    <row r="182">
      <c r="A182" s="37"/>
      <c r="B182" s="37"/>
      <c r="C182" s="37"/>
      <c r="D182" s="37"/>
      <c r="E182" s="37"/>
      <c r="F182" s="38"/>
      <c r="G182" s="37"/>
      <c r="H182" s="37"/>
    </row>
    <row r="183">
      <c r="A183" s="37"/>
      <c r="B183" s="37"/>
      <c r="C183" s="37"/>
      <c r="D183" s="37"/>
      <c r="E183" s="37"/>
      <c r="F183" s="38"/>
      <c r="G183" s="37"/>
      <c r="H183" s="37"/>
    </row>
    <row r="184">
      <c r="A184" s="37"/>
      <c r="B184" s="37"/>
      <c r="C184" s="37"/>
      <c r="D184" s="37"/>
      <c r="E184" s="37"/>
      <c r="F184" s="38"/>
      <c r="G184" s="37"/>
      <c r="H184" s="37"/>
    </row>
    <row r="185">
      <c r="A185" s="37"/>
      <c r="B185" s="37"/>
      <c r="C185" s="37"/>
      <c r="D185" s="37"/>
      <c r="E185" s="37"/>
      <c r="F185" s="38"/>
      <c r="G185" s="37"/>
      <c r="H185" s="37"/>
    </row>
    <row r="186">
      <c r="A186" s="37"/>
      <c r="B186" s="37"/>
      <c r="C186" s="37"/>
      <c r="D186" s="37"/>
      <c r="E186" s="37"/>
      <c r="F186" s="38"/>
      <c r="G186" s="37"/>
      <c r="H186" s="37"/>
    </row>
    <row r="187">
      <c r="A187" s="37"/>
      <c r="B187" s="37"/>
      <c r="C187" s="37"/>
      <c r="D187" s="37"/>
      <c r="E187" s="37"/>
      <c r="F187" s="38"/>
      <c r="G187" s="37"/>
      <c r="H187" s="37"/>
    </row>
    <row r="188">
      <c r="A188" s="37"/>
      <c r="B188" s="37"/>
      <c r="C188" s="37"/>
      <c r="D188" s="37"/>
      <c r="E188" s="37"/>
      <c r="F188" s="38"/>
      <c r="G188" s="37"/>
      <c r="H188" s="37"/>
    </row>
    <row r="189">
      <c r="A189" s="37"/>
      <c r="B189" s="37"/>
      <c r="C189" s="37"/>
      <c r="D189" s="37"/>
      <c r="E189" s="37"/>
      <c r="F189" s="38"/>
      <c r="G189" s="37"/>
      <c r="H189" s="37"/>
    </row>
    <row r="190">
      <c r="A190" s="37"/>
      <c r="B190" s="37"/>
      <c r="C190" s="37"/>
      <c r="D190" s="37"/>
      <c r="E190" s="37"/>
      <c r="F190" s="38"/>
      <c r="G190" s="37"/>
      <c r="H190" s="37"/>
    </row>
    <row r="191">
      <c r="A191" s="37"/>
      <c r="B191" s="37"/>
      <c r="C191" s="37"/>
      <c r="D191" s="37"/>
      <c r="E191" s="37"/>
      <c r="F191" s="38"/>
      <c r="G191" s="37"/>
      <c r="H191" s="37"/>
    </row>
    <row r="192">
      <c r="A192" s="37"/>
      <c r="B192" s="37"/>
      <c r="C192" s="37"/>
      <c r="D192" s="37"/>
      <c r="E192" s="37"/>
      <c r="F192" s="38"/>
      <c r="G192" s="37"/>
      <c r="H192" s="37"/>
    </row>
  </sheetData>
  <mergeCells count="7">
    <mergeCell ref="E3:H3"/>
    <mergeCell ref="A1:H1"/>
    <mergeCell ref="A2:H2"/>
    <mergeCell ref="A3:D3"/>
    <mergeCell ref="A4:H4"/>
    <mergeCell ref="A5:H5"/>
    <mergeCell ref="A159:H159"/>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sheetData>
    <row r="2">
      <c r="A2" s="9" t="s">
        <v>7</v>
      </c>
    </row>
    <row r="4">
      <c r="A4" s="1" t="s">
        <v>9</v>
      </c>
    </row>
    <row r="5">
      <c r="A5" s="1" t="s">
        <v>10</v>
      </c>
    </row>
    <row r="6">
      <c r="A6" s="1" t="s">
        <v>11</v>
      </c>
    </row>
    <row r="7">
      <c r="A7" s="1" t="s">
        <v>12</v>
      </c>
    </row>
    <row r="8">
      <c r="A8" s="1" t="s">
        <v>13</v>
      </c>
    </row>
    <row r="9">
      <c r="A9" s="1" t="s">
        <v>14</v>
      </c>
    </row>
    <row r="10">
      <c r="A10" s="1" t="s">
        <v>15</v>
      </c>
    </row>
    <row r="11">
      <c r="A11" s="1" t="s">
        <v>16</v>
      </c>
    </row>
    <row r="12">
      <c r="A12" s="1" t="s">
        <v>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29"/>
    <col customWidth="1" min="2" max="2" width="15.86"/>
    <col customWidth="1" min="3" max="4" width="8.0"/>
    <col customWidth="1" min="5" max="5" width="17.29"/>
    <col customWidth="1" min="6" max="6" width="27.0"/>
    <col customWidth="1" min="7" max="7" width="17.29"/>
    <col customWidth="1" min="8" max="8" width="41.43"/>
    <col customWidth="1" min="9" max="9" width="28.14"/>
  </cols>
  <sheetData>
    <row r="1" ht="27.75" customHeight="1">
      <c r="A1" s="18" t="s">
        <v>19</v>
      </c>
      <c r="B1" s="6"/>
      <c r="C1" s="6"/>
      <c r="D1" s="6"/>
      <c r="E1" s="6"/>
      <c r="F1" s="6"/>
      <c r="G1" s="6"/>
      <c r="H1" s="6"/>
      <c r="I1" s="8"/>
    </row>
    <row r="2">
      <c r="A2" s="20"/>
      <c r="B2" s="20"/>
      <c r="C2" s="20"/>
      <c r="D2" s="20"/>
      <c r="E2" s="20"/>
      <c r="F2" s="20"/>
      <c r="G2" s="20"/>
      <c r="H2" s="20"/>
      <c r="I2" s="20"/>
    </row>
    <row r="3">
      <c r="A3" s="22" t="s">
        <v>21</v>
      </c>
    </row>
    <row r="4">
      <c r="A4" s="24" t="str">
        <f>HYPERLINK("http://startupweekend.org/organizer/resources/mentors-speaker-and-judges/", "Check out this page for advice on Speakers, Mentors &amp; jury")</f>
        <v>Check out this page for advice on Speakers, Mentors &amp; jury</v>
      </c>
      <c r="B4" s="17"/>
      <c r="C4" s="17"/>
      <c r="D4" s="17"/>
      <c r="E4" s="17"/>
      <c r="F4" s="17"/>
      <c r="G4" s="17"/>
      <c r="H4" s="17"/>
      <c r="I4" s="17"/>
    </row>
    <row r="5">
      <c r="A5" s="26" t="s">
        <v>24</v>
      </c>
      <c r="B5" s="28" t="s">
        <v>25</v>
      </c>
      <c r="C5" s="28" t="s">
        <v>27</v>
      </c>
      <c r="D5" s="28" t="s">
        <v>28</v>
      </c>
      <c r="E5" s="28" t="s">
        <v>29</v>
      </c>
      <c r="F5" s="28" t="s">
        <v>30</v>
      </c>
      <c r="G5" s="28" t="s">
        <v>31</v>
      </c>
      <c r="H5" s="30" t="s">
        <v>32</v>
      </c>
      <c r="I5" s="31" t="s">
        <v>34</v>
      </c>
    </row>
    <row r="6">
      <c r="A6" s="33"/>
      <c r="B6" s="45"/>
      <c r="C6" s="47"/>
      <c r="D6" s="45"/>
      <c r="E6" s="45"/>
      <c r="F6" s="45"/>
      <c r="G6" s="50"/>
      <c r="H6" s="51"/>
      <c r="I6" s="45"/>
    </row>
    <row r="7">
      <c r="A7" s="53"/>
      <c r="B7" s="51"/>
      <c r="C7" s="51"/>
      <c r="D7" s="55"/>
      <c r="E7" s="51"/>
      <c r="F7" s="51"/>
      <c r="G7" s="36"/>
      <c r="H7" s="55"/>
      <c r="I7" s="51"/>
    </row>
    <row r="8">
      <c r="A8" s="53"/>
      <c r="B8" s="51"/>
      <c r="C8" s="51"/>
      <c r="D8" s="51"/>
      <c r="E8" s="51"/>
      <c r="F8" s="51"/>
      <c r="G8" s="37"/>
      <c r="H8" s="51"/>
      <c r="I8" s="51"/>
    </row>
    <row r="9">
      <c r="A9" s="53"/>
      <c r="B9" s="51"/>
      <c r="C9" s="51"/>
      <c r="D9" s="51"/>
      <c r="E9" s="51"/>
      <c r="F9" s="51"/>
      <c r="G9" s="37"/>
      <c r="H9" s="51"/>
      <c r="I9" s="51"/>
    </row>
    <row r="10">
      <c r="A10" s="53"/>
      <c r="B10" s="51"/>
      <c r="C10" s="51"/>
      <c r="D10" s="55"/>
      <c r="E10" s="51"/>
      <c r="F10" s="51"/>
      <c r="G10" s="36"/>
      <c r="H10" s="55"/>
      <c r="I10" s="51"/>
    </row>
    <row r="11">
      <c r="A11" s="53"/>
      <c r="B11" s="51"/>
      <c r="C11" s="51"/>
      <c r="D11" s="51"/>
      <c r="E11" s="51"/>
      <c r="F11" s="51"/>
      <c r="G11" s="36"/>
      <c r="H11" s="55"/>
      <c r="I11" s="51"/>
    </row>
    <row r="12">
      <c r="A12" s="36"/>
      <c r="B12" s="51"/>
      <c r="C12" s="55"/>
      <c r="D12" s="51"/>
      <c r="E12" s="51"/>
      <c r="F12" s="51"/>
      <c r="G12" s="36"/>
      <c r="H12" s="55"/>
      <c r="I12" s="51"/>
    </row>
    <row r="13">
      <c r="A13" s="36"/>
      <c r="B13" s="51"/>
      <c r="C13" s="55"/>
      <c r="D13" s="55"/>
      <c r="E13" s="51"/>
      <c r="F13" s="51"/>
      <c r="G13" s="36"/>
      <c r="H13" s="55"/>
      <c r="I13" s="51"/>
    </row>
    <row r="14">
      <c r="A14" s="36"/>
      <c r="B14" s="51"/>
      <c r="C14" s="51"/>
      <c r="D14" s="55"/>
      <c r="E14" s="51"/>
      <c r="F14" s="51"/>
      <c r="G14" s="36"/>
      <c r="H14" s="51"/>
      <c r="I14" s="51"/>
    </row>
    <row r="15">
      <c r="A15" s="36"/>
      <c r="B15" s="51"/>
      <c r="C15" s="51"/>
      <c r="D15" s="55"/>
      <c r="E15" s="51"/>
      <c r="F15" s="51"/>
      <c r="G15" s="36"/>
      <c r="H15" s="55"/>
      <c r="I15" s="51"/>
    </row>
    <row r="16">
      <c r="A16" s="53"/>
      <c r="B16" s="51"/>
      <c r="C16" s="55"/>
      <c r="D16" s="51"/>
      <c r="E16" s="51"/>
      <c r="F16" s="51"/>
      <c r="G16" s="36"/>
      <c r="H16" s="55"/>
      <c r="I16" s="51"/>
    </row>
    <row r="17">
      <c r="A17" s="36"/>
      <c r="B17" s="51"/>
      <c r="C17" s="55"/>
      <c r="D17" s="51"/>
      <c r="E17" s="51"/>
      <c r="F17" s="51"/>
      <c r="G17" s="36"/>
      <c r="H17" s="55"/>
      <c r="I17" s="51"/>
    </row>
    <row r="18">
      <c r="A18" s="36"/>
      <c r="B18" s="51"/>
      <c r="C18" s="55"/>
      <c r="D18" s="51"/>
      <c r="E18" s="51"/>
      <c r="F18" s="51"/>
      <c r="G18" s="36"/>
      <c r="H18" s="55"/>
      <c r="I18" s="51"/>
    </row>
    <row r="19">
      <c r="A19" s="36"/>
      <c r="B19" s="51"/>
      <c r="C19" s="51"/>
      <c r="D19" s="55"/>
      <c r="E19" s="51"/>
      <c r="F19" s="51"/>
      <c r="G19" s="36"/>
      <c r="H19" s="51"/>
      <c r="I19" s="51"/>
    </row>
    <row r="20">
      <c r="A20" s="36"/>
      <c r="B20" s="51"/>
      <c r="C20" s="55"/>
      <c r="D20" s="51"/>
      <c r="E20" s="51"/>
      <c r="F20" s="51"/>
      <c r="G20" s="36"/>
      <c r="H20" s="55"/>
      <c r="I20" s="51"/>
    </row>
    <row r="21">
      <c r="A21" s="53"/>
      <c r="B21" s="51"/>
      <c r="C21" s="51"/>
      <c r="D21" s="55"/>
      <c r="E21" s="51"/>
      <c r="F21" s="51"/>
      <c r="G21" s="36"/>
      <c r="H21" s="55"/>
      <c r="I21" s="51"/>
    </row>
    <row r="22">
      <c r="A22" s="53"/>
      <c r="B22" s="51"/>
      <c r="C22" s="55"/>
      <c r="D22" s="55"/>
      <c r="E22" s="51"/>
      <c r="F22" s="51"/>
      <c r="G22" s="36"/>
      <c r="H22" s="55"/>
      <c r="I22" s="51"/>
    </row>
    <row r="23">
      <c r="A23" s="53"/>
      <c r="B23" s="51"/>
      <c r="C23" s="55"/>
      <c r="D23" s="51"/>
      <c r="E23" s="51"/>
      <c r="F23" s="51"/>
      <c r="G23" s="36"/>
      <c r="H23" s="55"/>
      <c r="I23" s="51"/>
    </row>
    <row r="24">
      <c r="A24" s="53"/>
      <c r="B24" s="51"/>
      <c r="C24" s="51"/>
      <c r="D24" s="51"/>
      <c r="E24" s="51"/>
      <c r="F24" s="51"/>
      <c r="G24" s="37"/>
      <c r="H24" s="51"/>
      <c r="I24" s="51"/>
    </row>
    <row r="25">
      <c r="A25" s="53"/>
      <c r="B25" s="51"/>
      <c r="C25" s="51"/>
      <c r="D25" s="51"/>
      <c r="E25" s="51"/>
      <c r="F25" s="51"/>
      <c r="G25" s="36"/>
      <c r="H25" s="55"/>
      <c r="I25" s="51"/>
    </row>
    <row r="26">
      <c r="A26" s="53"/>
      <c r="B26" s="51"/>
      <c r="C26" s="51"/>
      <c r="D26" s="51"/>
      <c r="E26" s="51"/>
      <c r="F26" s="51"/>
      <c r="G26" s="37"/>
      <c r="H26" s="51"/>
      <c r="I26" s="51"/>
    </row>
    <row r="27">
      <c r="A27" s="53"/>
      <c r="B27" s="51"/>
      <c r="C27" s="51"/>
      <c r="D27" s="55"/>
      <c r="E27" s="51"/>
      <c r="F27" s="51"/>
      <c r="G27" s="36"/>
      <c r="H27" s="55"/>
      <c r="I27" s="51"/>
    </row>
    <row r="28">
      <c r="A28" s="53"/>
      <c r="B28" s="51"/>
      <c r="C28" s="51"/>
      <c r="D28" s="55"/>
      <c r="E28" s="51"/>
      <c r="F28" s="51"/>
      <c r="G28" s="36"/>
      <c r="H28" s="55"/>
      <c r="I28" s="51"/>
    </row>
    <row r="29">
      <c r="A29" s="53"/>
      <c r="B29" s="51"/>
      <c r="C29" s="51"/>
      <c r="D29" s="55"/>
      <c r="E29" s="51"/>
      <c r="F29" s="51"/>
      <c r="G29" s="36"/>
      <c r="H29" s="55"/>
      <c r="I29" s="51"/>
    </row>
    <row r="30">
      <c r="A30" s="53"/>
      <c r="B30" s="51"/>
      <c r="C30" s="55"/>
      <c r="D30" s="51"/>
      <c r="E30" s="51"/>
      <c r="F30" s="51"/>
      <c r="G30" s="36"/>
      <c r="H30" s="55"/>
      <c r="I30" s="51"/>
    </row>
    <row r="31">
      <c r="A31" s="53"/>
      <c r="B31" s="51"/>
      <c r="C31" s="51"/>
      <c r="D31" s="55"/>
      <c r="E31" s="55"/>
      <c r="G31" s="36"/>
      <c r="H31" s="55"/>
      <c r="I31" s="51"/>
    </row>
    <row r="32">
      <c r="A32" s="53"/>
      <c r="B32" s="51"/>
      <c r="C32" s="51"/>
      <c r="D32" s="55"/>
      <c r="E32" s="51"/>
      <c r="F32" s="51"/>
      <c r="G32" s="36"/>
      <c r="H32" s="55"/>
      <c r="I32" s="51"/>
    </row>
    <row r="33">
      <c r="A33" s="53"/>
      <c r="B33" s="51"/>
      <c r="C33" s="51"/>
      <c r="D33" s="55"/>
      <c r="E33" s="51"/>
      <c r="F33" s="51"/>
      <c r="G33" s="36"/>
      <c r="H33" s="55"/>
      <c r="I33" s="51"/>
    </row>
    <row r="34">
      <c r="A34" s="53"/>
      <c r="B34" s="51"/>
      <c r="C34" s="51"/>
      <c r="D34" s="51"/>
      <c r="E34" s="51"/>
      <c r="F34" s="51"/>
      <c r="G34" s="37"/>
      <c r="H34" s="51"/>
      <c r="I34" s="51"/>
    </row>
    <row r="35">
      <c r="A35" s="53"/>
      <c r="B35" s="51"/>
      <c r="C35" s="51"/>
      <c r="D35" s="51"/>
      <c r="E35" s="51"/>
      <c r="F35" s="51"/>
      <c r="G35" s="37"/>
      <c r="H35" s="51"/>
      <c r="I35" s="51"/>
    </row>
    <row r="36">
      <c r="A36" s="53"/>
      <c r="B36" s="51"/>
      <c r="C36" s="51"/>
      <c r="D36" s="51"/>
      <c r="E36" s="51"/>
      <c r="F36" s="51"/>
      <c r="G36" s="37"/>
      <c r="H36" s="51"/>
      <c r="I36" s="51"/>
    </row>
    <row r="37">
      <c r="A37" s="53"/>
      <c r="B37" s="51"/>
      <c r="C37" s="51"/>
      <c r="D37" s="51"/>
      <c r="E37" s="51"/>
      <c r="F37" s="51"/>
      <c r="H37" s="51"/>
      <c r="I37" s="51"/>
    </row>
    <row r="38">
      <c r="A38" s="53"/>
      <c r="B38" s="51"/>
      <c r="C38" s="51"/>
      <c r="D38" s="51"/>
      <c r="E38" s="51"/>
      <c r="F38" s="51"/>
      <c r="H38" s="51"/>
      <c r="I38" s="51"/>
    </row>
    <row r="39">
      <c r="A39" s="53"/>
      <c r="B39" s="51"/>
      <c r="C39" s="51"/>
      <c r="D39" s="51"/>
      <c r="E39" s="51"/>
      <c r="F39" s="51"/>
      <c r="H39" s="51"/>
      <c r="I39" s="51"/>
    </row>
    <row r="40">
      <c r="A40" s="53"/>
      <c r="B40" s="51"/>
      <c r="C40" s="51"/>
      <c r="D40" s="55"/>
      <c r="E40" s="51"/>
      <c r="F40" s="51"/>
      <c r="G40" s="42"/>
      <c r="H40" s="55"/>
      <c r="I40" s="51"/>
    </row>
    <row r="41">
      <c r="A41" s="53"/>
      <c r="B41" s="51"/>
      <c r="C41" s="51"/>
      <c r="D41" s="51"/>
      <c r="E41" s="51"/>
      <c r="F41" s="51"/>
      <c r="G41" s="37"/>
      <c r="H41" s="51"/>
      <c r="I41" s="51"/>
    </row>
    <row r="42">
      <c r="A42" s="53"/>
      <c r="B42" s="51"/>
      <c r="C42" s="51"/>
      <c r="D42" s="51"/>
      <c r="E42" s="51"/>
      <c r="F42" s="51"/>
      <c r="G42" s="37"/>
      <c r="H42" s="51"/>
      <c r="I42" s="51"/>
    </row>
    <row r="43">
      <c r="A43" s="53"/>
      <c r="B43" s="51"/>
      <c r="C43" s="51"/>
      <c r="D43" s="51"/>
      <c r="E43" s="51"/>
      <c r="F43" s="51"/>
      <c r="G43" s="37"/>
      <c r="H43" s="51"/>
      <c r="I43" s="51"/>
    </row>
    <row r="44">
      <c r="A44" s="53"/>
      <c r="B44" s="51"/>
      <c r="C44" s="51"/>
      <c r="D44" s="51"/>
      <c r="E44" s="51"/>
      <c r="F44" s="51"/>
      <c r="G44" s="37"/>
      <c r="H44" s="51"/>
      <c r="I44" s="51"/>
    </row>
    <row r="45">
      <c r="A45" s="53"/>
      <c r="B45" s="51"/>
      <c r="C45" s="51"/>
      <c r="D45" s="51"/>
      <c r="E45" s="51"/>
      <c r="F45" s="51"/>
      <c r="G45" s="37"/>
      <c r="H45" s="51"/>
      <c r="I45" s="51"/>
    </row>
    <row r="46">
      <c r="A46" s="53"/>
      <c r="C46" s="51"/>
      <c r="D46" s="55"/>
      <c r="E46" s="55"/>
      <c r="G46" s="36"/>
      <c r="H46" s="51"/>
      <c r="I46" s="51"/>
    </row>
    <row r="47">
      <c r="A47" s="53"/>
      <c r="B47" s="51"/>
      <c r="C47" s="55"/>
      <c r="D47" s="51"/>
      <c r="E47" s="51"/>
      <c r="G47" s="36"/>
      <c r="H47" s="51"/>
      <c r="I47" s="51"/>
    </row>
    <row r="48">
      <c r="A48" s="53"/>
      <c r="B48" s="51"/>
      <c r="C48" s="51"/>
      <c r="D48" s="55"/>
      <c r="E48" s="55"/>
      <c r="G48" s="36"/>
      <c r="H48" s="51"/>
      <c r="I48" s="51"/>
    </row>
    <row r="49">
      <c r="A49" s="53"/>
      <c r="B49" s="51"/>
      <c r="C49" s="51"/>
      <c r="D49" s="55"/>
      <c r="E49" s="55"/>
      <c r="G49" s="36"/>
      <c r="H49" s="51"/>
      <c r="I49" s="51"/>
    </row>
    <row r="50">
      <c r="A50" s="48"/>
      <c r="B50" s="51"/>
      <c r="C50" s="51"/>
      <c r="D50" s="51"/>
      <c r="E50" s="51"/>
      <c r="F50" s="51"/>
      <c r="G50" s="51"/>
      <c r="H50" s="51"/>
      <c r="I50" s="51"/>
    </row>
    <row r="51">
      <c r="A51" s="48"/>
      <c r="B51" s="51"/>
      <c r="C51" s="51"/>
      <c r="D51" s="51"/>
      <c r="E51" s="51"/>
      <c r="F51" s="51"/>
      <c r="G51" s="51"/>
      <c r="H51" s="51"/>
      <c r="I51" s="51"/>
    </row>
    <row r="52">
      <c r="A52" s="48"/>
      <c r="B52" s="51"/>
      <c r="C52" s="51"/>
      <c r="D52" s="51"/>
      <c r="E52" s="51"/>
      <c r="F52" s="51"/>
      <c r="G52" s="51"/>
      <c r="H52" s="51"/>
      <c r="I52" s="51"/>
    </row>
    <row r="53">
      <c r="A53" s="48"/>
      <c r="B53" s="51"/>
      <c r="C53" s="51"/>
      <c r="D53" s="51"/>
      <c r="E53" s="51"/>
      <c r="F53" s="51"/>
      <c r="G53" s="51"/>
      <c r="H53" s="51"/>
      <c r="I53" s="51"/>
    </row>
    <row r="54">
      <c r="A54" s="48"/>
      <c r="B54" s="51"/>
      <c r="C54" s="51"/>
      <c r="D54" s="51"/>
      <c r="E54" s="51"/>
      <c r="F54" s="51"/>
      <c r="G54" s="51"/>
      <c r="H54" s="51"/>
      <c r="I54" s="51"/>
    </row>
    <row r="55">
      <c r="A55" s="48"/>
      <c r="B55" s="51"/>
      <c r="C55" s="51"/>
      <c r="D55" s="51"/>
      <c r="E55" s="51"/>
      <c r="F55" s="51"/>
      <c r="G55" s="51"/>
      <c r="H55" s="51"/>
      <c r="I55" s="51"/>
    </row>
    <row r="56">
      <c r="A56" s="48"/>
      <c r="B56" s="51"/>
      <c r="C56" s="51"/>
      <c r="D56" s="51"/>
      <c r="E56" s="51"/>
      <c r="F56" s="51"/>
      <c r="G56" s="51"/>
      <c r="H56" s="51"/>
      <c r="I56" s="51"/>
    </row>
    <row r="57">
      <c r="A57" s="48"/>
      <c r="B57" s="51"/>
      <c r="C57" s="51"/>
      <c r="D57" s="51"/>
      <c r="E57" s="51"/>
      <c r="F57" s="51"/>
      <c r="G57" s="51"/>
      <c r="H57" s="51"/>
      <c r="I57" s="51"/>
    </row>
    <row r="58">
      <c r="A58" s="48"/>
      <c r="B58" s="51"/>
      <c r="C58" s="51"/>
      <c r="D58" s="51"/>
      <c r="E58" s="51"/>
      <c r="F58" s="51"/>
      <c r="G58" s="51"/>
      <c r="H58" s="51"/>
      <c r="I58" s="51"/>
    </row>
  </sheetData>
  <mergeCells count="3">
    <mergeCell ref="A1:I1"/>
    <mergeCell ref="A3:I3"/>
    <mergeCell ref="A4:I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14"/>
    <col customWidth="1" min="2" max="3" width="17.29"/>
    <col customWidth="1" min="4" max="4" width="20.14"/>
    <col customWidth="1" min="5" max="5" width="19.43"/>
    <col customWidth="1" min="6" max="6" width="17.29"/>
    <col customWidth="1" min="7" max="7" width="20.0"/>
    <col customWidth="1" min="8" max="8" width="34.57"/>
  </cols>
  <sheetData>
    <row r="1" ht="19.5" customHeight="1">
      <c r="A1" s="71" t="s">
        <v>54</v>
      </c>
      <c r="B1" s="6"/>
      <c r="C1" s="6"/>
      <c r="D1" s="6"/>
      <c r="E1" s="6"/>
      <c r="F1" s="6"/>
      <c r="G1" s="6"/>
      <c r="H1" s="6"/>
    </row>
    <row r="2">
      <c r="A2" s="73" t="s">
        <v>56</v>
      </c>
      <c r="B2" s="11"/>
      <c r="C2" s="11"/>
      <c r="D2" s="11"/>
      <c r="E2" s="11"/>
      <c r="F2" s="11"/>
      <c r="G2" s="11"/>
      <c r="H2" s="11"/>
    </row>
    <row r="3">
      <c r="A3" s="12" t="s">
        <v>58</v>
      </c>
    </row>
    <row r="4">
      <c r="A4" s="12" t="s">
        <v>59</v>
      </c>
    </row>
    <row r="5">
      <c r="A5" s="77" t="str">
        <f>HYPERLINK("http://startupweekend.org/organizer/resources/food/", "Check out these tips for managing and ordering food")</f>
        <v>Check out these tips for managing and ordering food</v>
      </c>
    </row>
    <row r="6">
      <c r="A6" s="78"/>
      <c r="B6" s="17"/>
      <c r="C6" s="17"/>
      <c r="D6" s="17"/>
      <c r="E6" s="17"/>
      <c r="F6" s="17"/>
      <c r="G6" s="17"/>
      <c r="H6" s="17"/>
    </row>
    <row r="7">
      <c r="A7" s="80" t="s">
        <v>62</v>
      </c>
      <c r="B7" s="83" t="s">
        <v>65</v>
      </c>
      <c r="C7" s="83" t="s">
        <v>68</v>
      </c>
      <c r="D7" s="85" t="s">
        <v>69</v>
      </c>
      <c r="E7" s="83" t="s">
        <v>70</v>
      </c>
      <c r="F7" s="87" t="s">
        <v>71</v>
      </c>
      <c r="G7" s="83" t="s">
        <v>26</v>
      </c>
      <c r="H7" s="89" t="s">
        <v>72</v>
      </c>
    </row>
    <row r="8">
      <c r="A8" s="7"/>
      <c r="B8" s="7"/>
      <c r="C8" s="7"/>
      <c r="D8" s="7"/>
      <c r="E8" s="7"/>
      <c r="F8" s="91"/>
      <c r="G8" s="7"/>
      <c r="H8" s="7"/>
    </row>
    <row r="9">
      <c r="A9" s="36" t="s">
        <v>75</v>
      </c>
      <c r="B9" s="37"/>
      <c r="C9" s="37"/>
      <c r="D9" s="37"/>
      <c r="E9" s="37"/>
      <c r="F9" s="93"/>
      <c r="G9" s="37"/>
      <c r="H9" s="37"/>
    </row>
    <row r="10">
      <c r="A10" s="37"/>
      <c r="B10" s="37"/>
      <c r="C10" s="37"/>
      <c r="D10" s="37"/>
      <c r="E10" s="37"/>
      <c r="F10" s="93"/>
      <c r="G10" s="37"/>
      <c r="H10" s="37"/>
    </row>
    <row r="11">
      <c r="A11" s="36" t="s">
        <v>77</v>
      </c>
      <c r="B11" s="37"/>
      <c r="C11" s="37"/>
      <c r="D11" s="37"/>
      <c r="E11" s="37"/>
      <c r="F11" s="93"/>
      <c r="G11" s="37"/>
      <c r="H11" s="37"/>
    </row>
    <row r="12">
      <c r="A12" s="36" t="s">
        <v>78</v>
      </c>
      <c r="B12" s="37"/>
      <c r="C12" s="37"/>
      <c r="D12" s="37"/>
      <c r="E12" s="37"/>
      <c r="F12" s="93"/>
      <c r="G12" s="37"/>
      <c r="H12" s="37"/>
    </row>
    <row r="13">
      <c r="A13" s="36" t="s">
        <v>79</v>
      </c>
      <c r="B13" s="37"/>
      <c r="C13" s="37"/>
      <c r="D13" s="37"/>
      <c r="E13" s="37"/>
      <c r="F13" s="93"/>
      <c r="G13" s="37"/>
      <c r="H13" s="37"/>
    </row>
    <row r="14">
      <c r="A14" s="37"/>
      <c r="B14" s="37"/>
      <c r="C14" s="37"/>
      <c r="D14" s="37"/>
      <c r="E14" s="37"/>
      <c r="F14" s="93"/>
      <c r="G14" s="37"/>
      <c r="H14" s="37"/>
    </row>
    <row r="15">
      <c r="A15" s="36" t="s">
        <v>80</v>
      </c>
      <c r="B15" s="37"/>
      <c r="C15" s="37"/>
      <c r="D15" s="37"/>
      <c r="E15" s="37"/>
      <c r="F15" s="93"/>
      <c r="G15" s="37"/>
      <c r="H15" s="37"/>
    </row>
    <row r="16">
      <c r="A16" s="36" t="s">
        <v>81</v>
      </c>
      <c r="B16" s="37"/>
      <c r="C16" s="37"/>
      <c r="D16" s="37"/>
      <c r="E16" s="37"/>
      <c r="F16" s="93"/>
      <c r="G16" s="37"/>
      <c r="H16" s="37"/>
    </row>
    <row r="17">
      <c r="A17" s="36" t="s">
        <v>82</v>
      </c>
      <c r="B17" s="37"/>
      <c r="C17" s="37"/>
      <c r="D17" s="37"/>
      <c r="E17" s="37"/>
      <c r="F17" s="93"/>
      <c r="G17" s="37"/>
      <c r="H17" s="37"/>
    </row>
    <row r="18">
      <c r="A18" s="37"/>
      <c r="B18" s="37"/>
      <c r="C18" s="37"/>
      <c r="D18" s="37"/>
      <c r="E18" s="37"/>
      <c r="F18" s="93"/>
      <c r="G18" s="37"/>
      <c r="H18" s="37"/>
    </row>
    <row r="19">
      <c r="A19" s="15"/>
      <c r="B19" s="15"/>
      <c r="C19" s="15"/>
      <c r="D19" s="15"/>
      <c r="E19" s="15"/>
      <c r="F19" s="96"/>
      <c r="G19" s="15"/>
      <c r="H19" s="15"/>
    </row>
    <row r="20">
      <c r="A20" s="103" t="s">
        <v>86</v>
      </c>
      <c r="B20" s="6"/>
      <c r="C20" s="6"/>
      <c r="D20" s="6"/>
      <c r="E20" s="6"/>
      <c r="F20" s="106">
        <f>sum(F8:F19)</f>
        <v>0</v>
      </c>
      <c r="G20" s="106"/>
      <c r="H20" s="108"/>
    </row>
    <row r="21">
      <c r="A21" s="70" t="s">
        <v>90</v>
      </c>
      <c r="B21" s="11"/>
      <c r="C21" s="11"/>
      <c r="D21" s="11"/>
      <c r="E21" s="11"/>
      <c r="F21" s="11"/>
      <c r="G21" s="11"/>
      <c r="H21" s="11"/>
    </row>
    <row r="22">
      <c r="A22" s="37"/>
      <c r="B22" s="37"/>
      <c r="C22" s="37"/>
      <c r="D22" s="37"/>
      <c r="E22" s="37"/>
      <c r="F22" s="93"/>
      <c r="G22" s="37"/>
      <c r="H22" s="37"/>
    </row>
  </sheetData>
  <mergeCells count="8">
    <mergeCell ref="A1:H1"/>
    <mergeCell ref="A2:H2"/>
    <mergeCell ref="A3:H3"/>
    <mergeCell ref="A4:H4"/>
    <mergeCell ref="A5:H5"/>
    <mergeCell ref="A6:H6"/>
    <mergeCell ref="A20:E20"/>
    <mergeCell ref="A21:H2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0"/>
    <col customWidth="1" min="2" max="3" width="17.29"/>
    <col customWidth="1" min="4" max="4" width="104.86"/>
  </cols>
  <sheetData>
    <row r="1" ht="18.0" customHeight="1">
      <c r="A1" s="82" t="s">
        <v>63</v>
      </c>
      <c r="B1" s="6"/>
      <c r="C1" s="6"/>
      <c r="D1" s="8"/>
    </row>
    <row r="2" ht="13.5" customHeight="1">
      <c r="A2" s="86" t="s">
        <v>67</v>
      </c>
      <c r="B2" s="11"/>
      <c r="C2" s="11"/>
      <c r="D2" s="11"/>
    </row>
    <row r="3">
      <c r="A3" s="90" t="str">
        <f>HYPERLINK("http://startupweekend.org/organizer/resources/budgeting/post-event-reimbursement/", "After the event, please complete the Post-Event Reimbursement Form to receive reimbursements for any event level expenses you may have occured. Thanks! ")</f>
        <v>After the event, please complete the Post-Event Reimbursement Form to receive reimbursements for any event level expenses you may have occured. Thanks! </v>
      </c>
    </row>
    <row r="4">
      <c r="A4" s="92"/>
      <c r="B4" s="17"/>
      <c r="C4" s="17"/>
      <c r="D4" s="19"/>
    </row>
    <row r="5">
      <c r="A5" s="94" t="s">
        <v>76</v>
      </c>
      <c r="B5" s="97">
        <v>100.0</v>
      </c>
      <c r="C5" s="101"/>
      <c r="D5" s="102"/>
    </row>
    <row r="6" ht="1.5" customHeight="1">
      <c r="A6" s="104" t="s">
        <v>89</v>
      </c>
      <c r="B6" s="105">
        <v>75.0</v>
      </c>
      <c r="C6" s="109"/>
      <c r="D6" s="104" t="s">
        <v>91</v>
      </c>
    </row>
    <row r="7">
      <c r="A7" s="92"/>
      <c r="B7" s="111"/>
      <c r="C7" s="113"/>
      <c r="D7" s="115"/>
    </row>
    <row r="8">
      <c r="A8" s="117" t="s">
        <v>94</v>
      </c>
      <c r="B8" s="6"/>
      <c r="C8" s="8"/>
      <c r="D8" s="119"/>
    </row>
    <row r="9">
      <c r="A9" s="121" t="s">
        <v>98</v>
      </c>
      <c r="B9" s="6"/>
      <c r="C9" s="8"/>
      <c r="D9" s="115"/>
    </row>
    <row r="10">
      <c r="A10" s="94" t="s">
        <v>99</v>
      </c>
      <c r="B10" s="124">
        <f>B5*B6</f>
        <v>7500</v>
      </c>
      <c r="C10" s="125"/>
      <c r="D10" s="115"/>
    </row>
    <row r="11">
      <c r="A11" s="130" t="s">
        <v>102</v>
      </c>
      <c r="B11" s="138">
        <f>B10*0.05</f>
        <v>375</v>
      </c>
      <c r="C11" s="139"/>
      <c r="D11" s="104" t="s">
        <v>112</v>
      </c>
    </row>
    <row r="12">
      <c r="A12" s="121" t="s">
        <v>6</v>
      </c>
      <c r="B12" s="6"/>
      <c r="C12" s="8"/>
      <c r="D12" s="115"/>
    </row>
    <row r="13">
      <c r="A13" s="94" t="s">
        <v>113</v>
      </c>
      <c r="B13" s="141"/>
      <c r="C13" s="125"/>
      <c r="D13" s="104" t="s">
        <v>115</v>
      </c>
    </row>
    <row r="14">
      <c r="A14" s="104" t="s">
        <v>113</v>
      </c>
      <c r="B14" s="143"/>
      <c r="C14" s="144"/>
      <c r="D14" s="115"/>
    </row>
    <row r="15">
      <c r="A15" s="146" t="s">
        <v>113</v>
      </c>
      <c r="B15" s="138"/>
      <c r="C15" s="139"/>
      <c r="D15" s="115"/>
    </row>
    <row r="16">
      <c r="A16" s="148" t="s">
        <v>118</v>
      </c>
      <c r="B16" s="150">
        <f>sum(B9:B15)</f>
        <v>7875</v>
      </c>
      <c r="C16" s="152"/>
      <c r="D16" s="115"/>
    </row>
    <row r="17">
      <c r="A17" s="155"/>
      <c r="B17" s="156"/>
      <c r="C17" s="164"/>
      <c r="D17" s="115"/>
    </row>
    <row r="18">
      <c r="A18" s="117" t="s">
        <v>147</v>
      </c>
      <c r="B18" s="166"/>
      <c r="C18" s="170" t="s">
        <v>150</v>
      </c>
      <c r="D18" s="104" t="s">
        <v>152</v>
      </c>
    </row>
    <row r="19">
      <c r="A19" s="121" t="s">
        <v>153</v>
      </c>
      <c r="B19" s="6"/>
      <c r="C19" s="8"/>
      <c r="D19" s="115"/>
    </row>
    <row r="20">
      <c r="A20" s="94" t="s">
        <v>154</v>
      </c>
      <c r="B20" s="175">
        <f>(B10*0.029)+(B5*0.3)</f>
        <v>247.5</v>
      </c>
      <c r="C20" s="177" t="s">
        <v>155</v>
      </c>
      <c r="D20" s="104" t="s">
        <v>157</v>
      </c>
    </row>
    <row r="21">
      <c r="A21" s="104" t="s">
        <v>158</v>
      </c>
      <c r="B21" s="179">
        <v>80.0</v>
      </c>
      <c r="C21" s="180" t="s">
        <v>159</v>
      </c>
      <c r="D21" s="104" t="s">
        <v>161</v>
      </c>
    </row>
    <row r="22">
      <c r="A22" s="104" t="s">
        <v>162</v>
      </c>
      <c r="B22" s="179">
        <v>0.0</v>
      </c>
      <c r="C22" s="180" t="s">
        <v>159</v>
      </c>
      <c r="D22" s="104" t="s">
        <v>164</v>
      </c>
    </row>
    <row r="23">
      <c r="A23" s="186" t="s">
        <v>165</v>
      </c>
      <c r="B23" s="189">
        <f>1*B5</f>
        <v>100</v>
      </c>
      <c r="C23" s="180" t="s">
        <v>159</v>
      </c>
      <c r="D23" s="104" t="s">
        <v>175</v>
      </c>
    </row>
    <row r="24">
      <c r="A24" s="104" t="s">
        <v>176</v>
      </c>
      <c r="B24" s="191"/>
      <c r="C24" s="180" t="s">
        <v>159</v>
      </c>
      <c r="D24" s="115"/>
    </row>
    <row r="25">
      <c r="A25" s="104" t="s">
        <v>176</v>
      </c>
      <c r="B25" s="193"/>
      <c r="C25" s="180" t="s">
        <v>159</v>
      </c>
      <c r="D25" s="115"/>
    </row>
    <row r="26">
      <c r="A26" s="186" t="s">
        <v>180</v>
      </c>
      <c r="B26" s="179">
        <v>500.0</v>
      </c>
      <c r="C26" s="180" t="s">
        <v>159</v>
      </c>
      <c r="D26" s="104" t="s">
        <v>181</v>
      </c>
    </row>
    <row r="27">
      <c r="A27" s="104" t="s">
        <v>176</v>
      </c>
      <c r="B27" s="189"/>
      <c r="C27" s="180" t="s">
        <v>159</v>
      </c>
      <c r="D27" s="104" t="s">
        <v>182</v>
      </c>
    </row>
    <row r="28">
      <c r="A28" s="146" t="s">
        <v>176</v>
      </c>
      <c r="B28" s="195"/>
      <c r="C28" s="200" t="s">
        <v>159</v>
      </c>
      <c r="D28" s="115"/>
    </row>
    <row r="29">
      <c r="A29" s="121" t="s">
        <v>184</v>
      </c>
      <c r="B29" s="6"/>
      <c r="C29" s="8"/>
      <c r="D29" s="115"/>
    </row>
    <row r="30">
      <c r="A30" s="203" t="s">
        <v>185</v>
      </c>
      <c r="B30" s="175"/>
      <c r="C30" s="125"/>
      <c r="D30" s="205" t="s">
        <v>186</v>
      </c>
    </row>
    <row r="31">
      <c r="A31" s="104" t="s">
        <v>187</v>
      </c>
      <c r="B31" s="189">
        <f>4*B5</f>
        <v>400</v>
      </c>
      <c r="C31" s="180" t="s">
        <v>159</v>
      </c>
      <c r="D31" s="104" t="s">
        <v>188</v>
      </c>
    </row>
    <row r="32">
      <c r="A32" s="104" t="s">
        <v>189</v>
      </c>
      <c r="B32" s="193">
        <f>1*B5</f>
        <v>100</v>
      </c>
      <c r="C32" s="180" t="s">
        <v>159</v>
      </c>
      <c r="D32" s="104" t="s">
        <v>190</v>
      </c>
    </row>
    <row r="33">
      <c r="A33" s="186" t="s">
        <v>191</v>
      </c>
      <c r="B33" s="189"/>
      <c r="C33" s="144"/>
      <c r="D33" s="115"/>
    </row>
    <row r="34">
      <c r="A34" s="104" t="s">
        <v>192</v>
      </c>
      <c r="B34" s="189">
        <f>1*B5</f>
        <v>100</v>
      </c>
      <c r="C34" s="180" t="s">
        <v>159</v>
      </c>
      <c r="D34" s="104" t="s">
        <v>193</v>
      </c>
    </row>
    <row r="35">
      <c r="A35" s="104" t="s">
        <v>194</v>
      </c>
      <c r="B35" s="189">
        <f>7*B5</f>
        <v>700</v>
      </c>
      <c r="C35" s="180" t="s">
        <v>159</v>
      </c>
      <c r="D35" s="104" t="s">
        <v>195</v>
      </c>
    </row>
    <row r="36">
      <c r="A36" s="104" t="s">
        <v>187</v>
      </c>
      <c r="B36" s="189">
        <f>9*B5</f>
        <v>900</v>
      </c>
      <c r="C36" s="180" t="s">
        <v>159</v>
      </c>
      <c r="D36" s="104" t="s">
        <v>196</v>
      </c>
    </row>
    <row r="37">
      <c r="A37" s="104" t="s">
        <v>189</v>
      </c>
      <c r="B37" s="193">
        <f>B32</f>
        <v>100</v>
      </c>
      <c r="C37" s="180" t="s">
        <v>159</v>
      </c>
      <c r="D37" s="115"/>
    </row>
    <row r="38">
      <c r="A38" s="104" t="s">
        <v>197</v>
      </c>
      <c r="B38" s="189">
        <f>0.5*B5</f>
        <v>50</v>
      </c>
      <c r="C38" s="180" t="s">
        <v>159</v>
      </c>
      <c r="D38" s="104" t="s">
        <v>198</v>
      </c>
    </row>
    <row r="39">
      <c r="A39" s="186" t="s">
        <v>199</v>
      </c>
      <c r="B39" s="189"/>
      <c r="C39" s="144"/>
      <c r="D39" s="115"/>
    </row>
    <row r="40">
      <c r="A40" s="104" t="s">
        <v>192</v>
      </c>
      <c r="B40" s="189">
        <f t="shared" ref="B40:B42" si="1">B34</f>
        <v>100</v>
      </c>
      <c r="C40" s="180" t="s">
        <v>159</v>
      </c>
      <c r="D40" s="115"/>
    </row>
    <row r="41">
      <c r="A41" s="104" t="s">
        <v>194</v>
      </c>
      <c r="B41" s="189">
        <f t="shared" si="1"/>
        <v>700</v>
      </c>
      <c r="C41" s="180" t="s">
        <v>159</v>
      </c>
      <c r="D41" s="115"/>
    </row>
    <row r="42">
      <c r="A42" s="104" t="s">
        <v>187</v>
      </c>
      <c r="B42" s="189">
        <f t="shared" si="1"/>
        <v>900</v>
      </c>
      <c r="C42" s="180" t="s">
        <v>159</v>
      </c>
      <c r="D42" s="104" t="s">
        <v>200</v>
      </c>
    </row>
    <row r="43">
      <c r="A43" s="104" t="s">
        <v>189</v>
      </c>
      <c r="B43" s="193">
        <f>B32</f>
        <v>100</v>
      </c>
      <c r="C43" s="180" t="s">
        <v>159</v>
      </c>
      <c r="D43" s="115"/>
    </row>
    <row r="44">
      <c r="A44" s="146" t="s">
        <v>197</v>
      </c>
      <c r="B44" s="195">
        <f>0.5*B5</f>
        <v>50</v>
      </c>
      <c r="C44" s="200" t="s">
        <v>159</v>
      </c>
      <c r="D44" s="115"/>
    </row>
    <row r="45">
      <c r="A45" s="121" t="s">
        <v>201</v>
      </c>
      <c r="B45" s="6"/>
      <c r="C45" s="8"/>
      <c r="D45" s="115"/>
    </row>
    <row r="46">
      <c r="A46" s="94" t="s">
        <v>202</v>
      </c>
      <c r="B46" s="175">
        <f>7*B5</f>
        <v>700</v>
      </c>
      <c r="C46" s="214" t="s">
        <v>159</v>
      </c>
      <c r="D46" s="104" t="s">
        <v>203</v>
      </c>
    </row>
    <row r="47">
      <c r="A47" s="104" t="s">
        <v>176</v>
      </c>
      <c r="B47" s="189"/>
      <c r="C47" s="144"/>
      <c r="D47" s="115"/>
    </row>
    <row r="48">
      <c r="A48" s="104" t="s">
        <v>176</v>
      </c>
      <c r="B48" s="189"/>
      <c r="C48" s="144"/>
      <c r="D48" s="115"/>
    </row>
    <row r="49">
      <c r="A49" s="104" t="s">
        <v>176</v>
      </c>
      <c r="B49" s="189"/>
      <c r="C49" s="144"/>
      <c r="D49" s="115"/>
    </row>
    <row r="50">
      <c r="A50" s="146" t="s">
        <v>176</v>
      </c>
      <c r="B50" s="195"/>
      <c r="C50" s="139"/>
      <c r="D50" s="115"/>
    </row>
    <row r="51">
      <c r="A51" s="215" t="s">
        <v>204</v>
      </c>
      <c r="B51" s="216">
        <f>sum(B19:B50)</f>
        <v>5827.5</v>
      </c>
      <c r="C51" s="217"/>
      <c r="D51" s="115"/>
    </row>
    <row r="52">
      <c r="A52" s="218" t="s">
        <v>118</v>
      </c>
      <c r="B52" s="219">
        <f>B16</f>
        <v>7875</v>
      </c>
      <c r="C52" s="220"/>
      <c r="D52" s="115"/>
    </row>
    <row r="53">
      <c r="A53" s="221" t="s">
        <v>205</v>
      </c>
      <c r="B53" s="222">
        <f>B16-B51</f>
        <v>2047.5</v>
      </c>
      <c r="C53" s="223"/>
      <c r="D53" s="75"/>
    </row>
    <row r="54" ht="19.5" customHeight="1">
      <c r="A54" s="203" t="s">
        <v>206</v>
      </c>
      <c r="B54" s="224">
        <f>B53/2</f>
        <v>1023.75</v>
      </c>
      <c r="C54" s="125"/>
      <c r="D54" s="104" t="s">
        <v>207</v>
      </c>
    </row>
    <row r="55" ht="4.5" customHeight="1">
      <c r="A55" s="225" t="s">
        <v>208</v>
      </c>
      <c r="B55" s="226">
        <f>B53/2</f>
        <v>1023.75</v>
      </c>
      <c r="C55" s="139"/>
      <c r="D55" s="104" t="s">
        <v>209</v>
      </c>
    </row>
  </sheetData>
  <mergeCells count="10">
    <mergeCell ref="A12:C12"/>
    <mergeCell ref="A9:C9"/>
    <mergeCell ref="A29:C29"/>
    <mergeCell ref="A45:C45"/>
    <mergeCell ref="A1:D1"/>
    <mergeCell ref="A2:D2"/>
    <mergeCell ref="A3:D3"/>
    <mergeCell ref="A4:D4"/>
    <mergeCell ref="A19:C19"/>
    <mergeCell ref="A8:C8"/>
  </mergeCells>
  <conditionalFormatting sqref="B53:C53">
    <cfRule type="cellIs" dxfId="0" priority="1" operator="greaterThan">
      <formula>0</formula>
    </cfRule>
  </conditionalFormatting>
  <conditionalFormatting sqref="B53:C53">
    <cfRule type="cellIs" dxfId="1" priority="2" operator="lessThan">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86"/>
    <col customWidth="1" min="2" max="2" width="28.14"/>
    <col customWidth="1" min="3" max="20" width="17.29"/>
  </cols>
  <sheetData>
    <row r="1">
      <c r="A1" s="116" t="s">
        <v>24</v>
      </c>
      <c r="B1" s="116" t="s">
        <v>95</v>
      </c>
      <c r="C1" s="120"/>
      <c r="D1" s="120"/>
      <c r="E1" s="120"/>
      <c r="F1" s="120"/>
      <c r="G1" s="120"/>
      <c r="H1" s="120"/>
      <c r="I1" s="120"/>
      <c r="J1" s="120"/>
      <c r="K1" s="120"/>
      <c r="L1" s="120"/>
      <c r="M1" s="120"/>
      <c r="N1" s="120"/>
      <c r="O1" s="120"/>
      <c r="P1" s="120"/>
      <c r="Q1" s="120"/>
      <c r="R1" s="120"/>
      <c r="S1" s="120"/>
      <c r="T1" s="120"/>
    </row>
    <row r="2">
      <c r="A2" s="42"/>
      <c r="B2" s="42"/>
    </row>
    <row r="3">
      <c r="A3" s="42"/>
      <c r="B3" s="42"/>
    </row>
    <row r="4">
      <c r="B4" s="42"/>
    </row>
    <row r="5">
      <c r="B5" s="42"/>
    </row>
    <row r="6">
      <c r="B6" s="42"/>
    </row>
    <row r="7">
      <c r="B7" s="4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14"/>
    <col customWidth="1" min="2" max="2" width="33.14"/>
    <col customWidth="1" min="3" max="3" width="20.29"/>
    <col customWidth="1" min="4" max="4" width="27.57"/>
    <col customWidth="1" min="5" max="7" width="20.29"/>
  </cols>
  <sheetData>
    <row r="1" ht="18.0" customHeight="1">
      <c r="A1" s="127" t="s">
        <v>101</v>
      </c>
      <c r="B1" s="11"/>
      <c r="C1" s="11"/>
      <c r="D1" s="11"/>
      <c r="E1" s="11"/>
      <c r="F1" s="11"/>
      <c r="G1" s="44"/>
    </row>
    <row r="2" ht="15.0" customHeight="1">
      <c r="A2" s="129"/>
      <c r="B2" s="17"/>
      <c r="C2" s="17"/>
      <c r="D2" s="17"/>
      <c r="E2" s="17"/>
      <c r="F2" s="17"/>
      <c r="G2" s="19"/>
    </row>
    <row r="3" ht="15.0" customHeight="1">
      <c r="A3" s="131" t="s">
        <v>108</v>
      </c>
      <c r="B3" s="11"/>
      <c r="C3" s="11"/>
      <c r="D3" s="11"/>
      <c r="E3" s="11"/>
      <c r="F3" s="11"/>
      <c r="G3" s="44"/>
    </row>
    <row r="4">
      <c r="A4" s="133" t="s">
        <v>109</v>
      </c>
      <c r="G4" s="56"/>
    </row>
    <row r="5">
      <c r="A5" s="136" t="str">
        <f>HYPERLINK("http://startupweekend.org/organizer/resources/promotion/", "Check out these tools and tips on marketing your event!")</f>
        <v>Check out these tools and tips on marketing your event!</v>
      </c>
      <c r="B5" s="17"/>
      <c r="C5" s="17"/>
      <c r="D5" s="17"/>
      <c r="E5" s="17"/>
      <c r="F5" s="17"/>
      <c r="G5" s="19"/>
    </row>
    <row r="6">
      <c r="A6" s="137"/>
      <c r="B6" s="6"/>
      <c r="C6" s="6"/>
      <c r="D6" s="6"/>
      <c r="E6" s="6"/>
      <c r="F6" s="6"/>
      <c r="G6" s="6"/>
    </row>
    <row r="7">
      <c r="A7" s="140" t="s">
        <v>111</v>
      </c>
      <c r="B7" s="147" t="s">
        <v>114</v>
      </c>
      <c r="C7" s="147" t="s">
        <v>119</v>
      </c>
      <c r="D7" s="147" t="s">
        <v>120</v>
      </c>
      <c r="E7" s="147" t="s">
        <v>36</v>
      </c>
      <c r="F7" s="147" t="s">
        <v>69</v>
      </c>
      <c r="G7" s="151" t="s">
        <v>4</v>
      </c>
    </row>
    <row r="8">
      <c r="A8" s="50"/>
      <c r="B8" s="50"/>
      <c r="C8" s="7"/>
      <c r="D8" s="153"/>
      <c r="E8" s="7"/>
      <c r="F8" s="7"/>
      <c r="G8" s="7"/>
    </row>
    <row r="9">
      <c r="A9" s="36"/>
      <c r="B9" s="36"/>
      <c r="C9" s="36"/>
      <c r="D9" s="36"/>
      <c r="E9" s="37"/>
      <c r="F9" s="37"/>
      <c r="G9" s="37"/>
    </row>
    <row r="10">
      <c r="A10" s="36"/>
      <c r="B10" s="36"/>
      <c r="C10" s="36"/>
      <c r="D10" s="36"/>
      <c r="E10" s="37"/>
      <c r="F10" s="37"/>
      <c r="G10" s="37"/>
    </row>
    <row r="11">
      <c r="A11" s="36"/>
      <c r="B11" s="36"/>
      <c r="C11" s="36"/>
      <c r="D11" s="37"/>
      <c r="E11" s="37"/>
      <c r="F11" s="37"/>
      <c r="G11" s="37"/>
    </row>
    <row r="12">
      <c r="A12" s="36"/>
      <c r="B12" s="37"/>
      <c r="C12" s="37"/>
      <c r="D12" s="37"/>
      <c r="E12" s="37"/>
      <c r="F12" s="37"/>
      <c r="G12" s="37"/>
    </row>
    <row r="13">
      <c r="A13" s="37"/>
      <c r="B13" s="37"/>
      <c r="C13" s="37"/>
      <c r="D13" s="37"/>
      <c r="E13" s="37"/>
      <c r="F13" s="37"/>
      <c r="G13" s="37"/>
    </row>
    <row r="14">
      <c r="A14" s="36"/>
      <c r="B14" s="37"/>
      <c r="C14" s="36"/>
      <c r="D14" s="37"/>
      <c r="E14" s="37"/>
      <c r="F14" s="37"/>
      <c r="G14" s="37"/>
    </row>
    <row r="15">
      <c r="A15" s="37"/>
      <c r="B15" s="37"/>
      <c r="C15" s="37"/>
      <c r="D15" s="37"/>
      <c r="E15" s="37"/>
      <c r="F15" s="37"/>
      <c r="G15" s="37"/>
    </row>
    <row r="16">
      <c r="A16" s="36"/>
      <c r="B16" s="36"/>
      <c r="C16" s="42"/>
      <c r="D16" s="37"/>
      <c r="E16" s="37"/>
      <c r="F16" s="37"/>
      <c r="G16" s="37"/>
    </row>
    <row r="17">
      <c r="A17" s="37"/>
      <c r="B17" s="37"/>
      <c r="C17" s="37"/>
      <c r="D17" s="37"/>
      <c r="E17" s="37"/>
      <c r="F17" s="37"/>
      <c r="G17" s="37"/>
    </row>
    <row r="18">
      <c r="A18" s="37"/>
      <c r="B18" s="37"/>
      <c r="C18" s="37"/>
      <c r="D18" s="37"/>
      <c r="E18" s="37"/>
      <c r="F18" s="37"/>
      <c r="G18" s="37"/>
    </row>
    <row r="19">
      <c r="A19" s="37"/>
      <c r="B19" s="37"/>
      <c r="C19" s="37"/>
      <c r="D19" s="37"/>
      <c r="E19" s="37"/>
      <c r="F19" s="37"/>
      <c r="G19" s="37"/>
    </row>
    <row r="20">
      <c r="A20" s="36"/>
      <c r="B20" s="36"/>
      <c r="C20" s="36"/>
      <c r="D20" s="37"/>
      <c r="E20" s="37"/>
      <c r="F20" s="37"/>
      <c r="G20" s="37"/>
    </row>
    <row r="21">
      <c r="A21" s="36"/>
      <c r="B21" s="36"/>
      <c r="C21" s="36"/>
      <c r="D21" s="37"/>
      <c r="E21" s="37"/>
      <c r="F21" s="37"/>
      <c r="G21" s="37"/>
    </row>
    <row r="22">
      <c r="A22" s="36"/>
      <c r="B22" s="37"/>
      <c r="C22" s="37"/>
      <c r="D22" s="37"/>
      <c r="E22" s="37"/>
      <c r="F22" s="37"/>
      <c r="G22" s="37"/>
    </row>
    <row r="23">
      <c r="A23" s="37"/>
      <c r="C23" s="37"/>
      <c r="D23" s="37"/>
      <c r="E23" s="37"/>
      <c r="F23" s="37"/>
      <c r="G23" s="37"/>
    </row>
    <row r="24">
      <c r="A24" s="37"/>
      <c r="B24" s="37"/>
      <c r="C24" s="37"/>
      <c r="D24" s="37"/>
      <c r="E24" s="37"/>
      <c r="F24" s="37"/>
      <c r="G24" s="37"/>
    </row>
    <row r="25">
      <c r="A25" s="37"/>
      <c r="B25" s="37"/>
      <c r="C25" s="37"/>
      <c r="D25" s="37"/>
      <c r="E25" s="37"/>
      <c r="F25" s="37"/>
      <c r="G25" s="37"/>
    </row>
    <row r="26">
      <c r="A26" s="37"/>
      <c r="B26" s="37"/>
      <c r="C26" s="37"/>
      <c r="D26" s="37"/>
      <c r="E26" s="37"/>
      <c r="F26" s="37"/>
      <c r="G26" s="37"/>
    </row>
    <row r="27">
      <c r="A27" s="37"/>
      <c r="B27" s="37"/>
      <c r="C27" s="37"/>
      <c r="D27" s="37"/>
      <c r="E27" s="37"/>
      <c r="F27" s="37"/>
      <c r="G27" s="37"/>
    </row>
    <row r="28">
      <c r="A28" s="37"/>
      <c r="B28" s="37"/>
      <c r="C28" s="37"/>
      <c r="D28" s="37"/>
      <c r="E28" s="37"/>
      <c r="F28" s="37"/>
      <c r="G28" s="37"/>
    </row>
    <row r="29">
      <c r="A29" s="163" t="s">
        <v>122</v>
      </c>
      <c r="B29" s="17"/>
      <c r="C29" s="17"/>
      <c r="D29" s="17"/>
      <c r="E29" s="17"/>
      <c r="F29" s="17"/>
      <c r="G29" s="19"/>
    </row>
    <row r="30">
      <c r="A30" s="165" t="s">
        <v>146</v>
      </c>
      <c r="B30" s="8"/>
      <c r="C30" s="165" t="s">
        <v>148</v>
      </c>
      <c r="D30" s="8"/>
      <c r="E30" s="165" t="s">
        <v>149</v>
      </c>
      <c r="F30" s="8"/>
      <c r="G30" s="168" t="s">
        <v>119</v>
      </c>
    </row>
    <row r="31">
      <c r="A31" s="7"/>
      <c r="B31" s="11"/>
      <c r="C31" s="7"/>
      <c r="D31" s="11"/>
      <c r="E31" s="7"/>
      <c r="F31" s="11"/>
      <c r="G31" s="7"/>
    </row>
    <row r="32">
      <c r="A32" s="37"/>
      <c r="C32" s="37"/>
      <c r="E32" s="37"/>
      <c r="G32" s="37"/>
    </row>
    <row r="33">
      <c r="A33" s="37"/>
      <c r="C33" s="37"/>
      <c r="E33" s="37"/>
      <c r="G33" s="37"/>
    </row>
    <row r="34">
      <c r="A34" s="37"/>
      <c r="C34" s="37"/>
      <c r="E34" s="37"/>
      <c r="G34" s="37"/>
    </row>
    <row r="35">
      <c r="A35" s="37"/>
      <c r="C35" s="37"/>
      <c r="E35" s="37"/>
      <c r="G35" s="37"/>
    </row>
    <row r="36">
      <c r="A36" s="37"/>
      <c r="C36" s="37"/>
      <c r="E36" s="37"/>
      <c r="G36" s="37"/>
    </row>
    <row r="37">
      <c r="A37" s="37"/>
      <c r="C37" s="37"/>
      <c r="E37" s="37"/>
      <c r="G37" s="37"/>
    </row>
    <row r="38">
      <c r="A38" s="37"/>
      <c r="C38" s="37"/>
      <c r="E38" s="37"/>
      <c r="G38" s="37"/>
    </row>
    <row r="39">
      <c r="A39" s="37"/>
      <c r="C39" s="37"/>
      <c r="E39" s="37"/>
      <c r="G39" s="37"/>
    </row>
    <row r="40">
      <c r="A40" s="37"/>
      <c r="C40" s="37"/>
      <c r="E40" s="37"/>
      <c r="G40" s="37"/>
    </row>
    <row r="41">
      <c r="A41" s="37"/>
      <c r="C41" s="37"/>
      <c r="E41" s="37"/>
      <c r="G41" s="37"/>
    </row>
    <row r="42">
      <c r="A42" s="37"/>
      <c r="C42" s="37"/>
      <c r="E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sheetData>
  <mergeCells count="45">
    <mergeCell ref="E31:F31"/>
    <mergeCell ref="E32:F32"/>
    <mergeCell ref="E34:F34"/>
    <mergeCell ref="E33:F33"/>
    <mergeCell ref="E36:F36"/>
    <mergeCell ref="E35:F35"/>
    <mergeCell ref="E30:F30"/>
    <mergeCell ref="A29:G29"/>
    <mergeCell ref="A30:B30"/>
    <mergeCell ref="C30:D30"/>
    <mergeCell ref="C36:D36"/>
    <mergeCell ref="C40:D40"/>
    <mergeCell ref="C41:D41"/>
    <mergeCell ref="C35:D35"/>
    <mergeCell ref="C34:D34"/>
    <mergeCell ref="E37:F37"/>
    <mergeCell ref="E38:F38"/>
    <mergeCell ref="C39:D39"/>
    <mergeCell ref="C38:D38"/>
    <mergeCell ref="E39:F39"/>
    <mergeCell ref="C37:D37"/>
    <mergeCell ref="A36:B36"/>
    <mergeCell ref="A37:B37"/>
    <mergeCell ref="A38:B38"/>
    <mergeCell ref="A40:B40"/>
    <mergeCell ref="A41:B41"/>
    <mergeCell ref="A42:B42"/>
    <mergeCell ref="A39:B39"/>
    <mergeCell ref="A33:B33"/>
    <mergeCell ref="A32:B32"/>
    <mergeCell ref="A35:B35"/>
    <mergeCell ref="A34:B34"/>
    <mergeCell ref="C33:D33"/>
    <mergeCell ref="C32:D32"/>
    <mergeCell ref="A6:G6"/>
    <mergeCell ref="A4:G4"/>
    <mergeCell ref="A5:G5"/>
    <mergeCell ref="A3:G3"/>
    <mergeCell ref="A1:G2"/>
    <mergeCell ref="C31:D31"/>
    <mergeCell ref="A31:B31"/>
    <mergeCell ref="E40:F40"/>
    <mergeCell ref="E41:F41"/>
    <mergeCell ref="E42:F42"/>
    <mergeCell ref="C42:D42"/>
  </mergeCells>
  <drawing r:id="rId1"/>
</worksheet>
</file>