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uax/Google Drive/research/adriana_project/"/>
    </mc:Choice>
  </mc:AlternateContent>
  <bookViews>
    <workbookView xWindow="1380" yWindow="4180" windowWidth="14400" windowHeight="9660"/>
  </bookViews>
  <sheets>
    <sheet name="soil_resp_data" sheetId="2" r:id="rId1"/>
    <sheet name="Microbial Biomass C" sheetId="4" r:id="rId2"/>
  </sheets>
  <definedNames>
    <definedName name="_xlnm._FilterDatabase" localSheetId="0" hidden="1">soil_resp_data!$A$1:$AC$64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2" l="1"/>
  <c r="W29" i="2"/>
  <c r="W39" i="2"/>
  <c r="W44" i="2"/>
  <c r="W48" i="2"/>
  <c r="W54" i="2"/>
  <c r="W4" i="2"/>
  <c r="W16" i="2"/>
  <c r="W30" i="2"/>
  <c r="W2" i="2"/>
  <c r="W5" i="2"/>
  <c r="W17" i="2"/>
  <c r="W31" i="2"/>
  <c r="W49" i="2"/>
  <c r="W6" i="2"/>
  <c r="W18" i="2"/>
  <c r="W7" i="2"/>
  <c r="W8" i="2"/>
  <c r="W19" i="2"/>
  <c r="W32" i="2"/>
  <c r="W9" i="2"/>
  <c r="W20" i="2"/>
  <c r="W45" i="2"/>
  <c r="W10" i="2"/>
  <c r="W21" i="2"/>
  <c r="W33" i="2"/>
  <c r="W50" i="2"/>
  <c r="W57" i="2"/>
  <c r="W62" i="2"/>
  <c r="W63" i="2"/>
  <c r="W64" i="2"/>
  <c r="W22" i="2"/>
  <c r="W11" i="2"/>
  <c r="W23" i="2"/>
  <c r="W34" i="2"/>
  <c r="W40" i="2"/>
  <c r="W12" i="2"/>
  <c r="W24" i="2"/>
  <c r="W35" i="2"/>
  <c r="W41" i="2"/>
  <c r="W46" i="2"/>
  <c r="W25" i="2"/>
  <c r="W13" i="2"/>
  <c r="W26" i="2"/>
  <c r="W36" i="2"/>
  <c r="W42" i="2"/>
  <c r="W47" i="2"/>
  <c r="W51" i="2"/>
  <c r="W55" i="2"/>
  <c r="W58" i="2"/>
  <c r="W60" i="2"/>
  <c r="W61" i="2"/>
  <c r="W43" i="2"/>
  <c r="W52" i="2"/>
  <c r="W56" i="2"/>
  <c r="W59" i="2"/>
  <c r="W37" i="2"/>
  <c r="W38" i="2"/>
  <c r="W27" i="2"/>
  <c r="W53" i="2"/>
  <c r="W14" i="2"/>
  <c r="W28" i="2"/>
  <c r="W3" i="2"/>
  <c r="Z24" i="2"/>
  <c r="AA24" i="2"/>
  <c r="AC24" i="2"/>
  <c r="Z12" i="2"/>
  <c r="AA12" i="2"/>
  <c r="AC12" i="2"/>
  <c r="V28" i="2"/>
  <c r="V14" i="2"/>
  <c r="S28" i="2"/>
  <c r="S14" i="2"/>
</calcChain>
</file>

<file path=xl/sharedStrings.xml><?xml version="1.0" encoding="utf-8"?>
<sst xmlns="http://schemas.openxmlformats.org/spreadsheetml/2006/main" count="980" uniqueCount="271">
  <si>
    <t>Toolik_Lake_wet_sedge_Alaska</t>
  </si>
  <si>
    <t>Toolik_Lake_moist_tussock_Alaska</t>
  </si>
  <si>
    <t>Thompson_Manitoba_Canada</t>
  </si>
  <si>
    <t>Subarctic_blanket_bog_Abisko_Sweden</t>
  </si>
  <si>
    <t>Prospect_Hill_Harvard_forest</t>
  </si>
  <si>
    <t>Nyainqentanglha_Mountains_Tibetan_Plateau_China</t>
  </si>
  <si>
    <t>North_Tyrolean_Limestone_Alps_Austria</t>
  </si>
  <si>
    <t>Mekrijärvi_Research_Station_Finland</t>
  </si>
  <si>
    <t>Maritime_Antarctic_islands_Signy_Island</t>
  </si>
  <si>
    <t>Kessler’s_Farm_Field_Laboratory</t>
  </si>
  <si>
    <t>INCREASE_field_experiments_Europe</t>
  </si>
  <si>
    <t>Huntington_wildlife_Forest_New_York</t>
  </si>
  <si>
    <t>Howland_Integrated_Forest_Study_Maine</t>
  </si>
  <si>
    <t>Great_Plains_Alberta_Canada</t>
  </si>
  <si>
    <t>Duolun_County_Inner_Mongolia_China</t>
  </si>
  <si>
    <t>Delta_Junction_Alaska</t>
  </si>
  <si>
    <t>Beilu _River_research_station_China</t>
  </si>
  <si>
    <t>Barre_Woods_Harvard_Forest</t>
  </si>
  <si>
    <t>Kesslers_Farm_Field_Laboratory</t>
  </si>
  <si>
    <t>LOCATION</t>
  </si>
  <si>
    <t>DURATION_OF_WARMING_y</t>
  </si>
  <si>
    <t>lnR</t>
  </si>
  <si>
    <t>AUTHOR</t>
  </si>
  <si>
    <t>WARMING_TYPE</t>
  </si>
  <si>
    <t xml:space="preserve">WARMING_EFFECT </t>
  </si>
  <si>
    <t>ECOSYSTEM</t>
  </si>
  <si>
    <t>LATITUDE</t>
  </si>
  <si>
    <t>LONGITUDE</t>
  </si>
  <si>
    <t>MEAN_ANNUAL_TEMPERATURE_C</t>
  </si>
  <si>
    <t>ALTITUDE</t>
  </si>
  <si>
    <t>HORIZON</t>
  </si>
  <si>
    <t>RESPONSE_VARIABLE</t>
  </si>
  <si>
    <t>Sampling_date</t>
  </si>
  <si>
    <t xml:space="preserve">Technique </t>
  </si>
  <si>
    <t>CONTROL_N</t>
  </si>
  <si>
    <t xml:space="preserve">CONTROL_AVERAGE </t>
  </si>
  <si>
    <t>CONTROL_STD_DEVIATION</t>
  </si>
  <si>
    <t>Treat_N</t>
  </si>
  <si>
    <t xml:space="preserve">Treat_AVERAGE </t>
  </si>
  <si>
    <t>Treat_STD_DEVIATION</t>
  </si>
  <si>
    <t>Allison and Treseder 2008</t>
  </si>
  <si>
    <t>greenhouse</t>
  </si>
  <si>
    <t xml:space="preserve">increase soil temperature by 0.5°C </t>
  </si>
  <si>
    <t>boreal_forest</t>
  </si>
  <si>
    <t>63°55'N</t>
  </si>
  <si>
    <t>145°44'W</t>
  </si>
  <si>
    <t>organic</t>
  </si>
  <si>
    <t>soil_respiration</t>
  </si>
  <si>
    <t>9/1/2005 (0.4 years)</t>
  </si>
  <si>
    <t>CO2 flux chamber</t>
  </si>
  <si>
    <t>Melillo_et_al_2011</t>
  </si>
  <si>
    <t xml:space="preserve">heating_cables </t>
  </si>
  <si>
    <t xml:space="preserve">Increase of soil temperature by 5°C above ambient </t>
  </si>
  <si>
    <t xml:space="preserve">deciduos_forest </t>
  </si>
  <si>
    <t>42.48°N</t>
  </si>
  <si>
    <t>72.18°W</t>
  </si>
  <si>
    <t>1 years</t>
  </si>
  <si>
    <t>Peng_et_al_2015</t>
  </si>
  <si>
    <t>open_top_chambers</t>
  </si>
  <si>
    <t>Increase soil temperature by 1.5°C</t>
  </si>
  <si>
    <t>Alpine_grassland</t>
  </si>
  <si>
    <t>34°49′22′′ N</t>
  </si>
  <si>
    <t>92°56′03′′ E</t>
  </si>
  <si>
    <t>1 year</t>
  </si>
  <si>
    <t>9/1/2006 (1 year)</t>
  </si>
  <si>
    <t>Liu_et_al_2009</t>
  </si>
  <si>
    <t xml:space="preserve">infrared_heater </t>
  </si>
  <si>
    <t>Increased soil temperature by 0.98°C</t>
  </si>
  <si>
    <t>42°02'N</t>
  </si>
  <si>
    <t>116°17'E</t>
  </si>
  <si>
    <t>Flanagan_et_al_2013</t>
  </si>
  <si>
    <t>grassland</t>
  </si>
  <si>
    <t>49°28'12''N</t>
  </si>
  <si>
    <t>112°56'24''W</t>
  </si>
  <si>
    <t xml:space="preserve">organic </t>
  </si>
  <si>
    <t>Day 280 (1 year)</t>
  </si>
  <si>
    <t>Rustad_et_al_1998</t>
  </si>
  <si>
    <t>heating_cables</t>
  </si>
  <si>
    <t xml:space="preserve">forest </t>
  </si>
  <si>
    <t>45°10'N</t>
  </si>
  <si>
    <t>68°40'W</t>
  </si>
  <si>
    <t>McHale_et_al_1998</t>
  </si>
  <si>
    <t>43°59′N</t>
  </si>
  <si>
    <t>74°14′W</t>
  </si>
  <si>
    <t>Wan_et_al_2005</t>
  </si>
  <si>
    <t xml:space="preserve">tallgrass_prairie </t>
  </si>
  <si>
    <t>34°58'54''N</t>
  </si>
  <si>
    <t>97°31'14''W</t>
  </si>
  <si>
    <t>Niniisto_et_al_2004</t>
  </si>
  <si>
    <t>increase air temperature by3-6°C</t>
  </si>
  <si>
    <t>62°47'N</t>
  </si>
  <si>
    <t>30°58'E</t>
  </si>
  <si>
    <t>Schindlbacher_et_al_2009</t>
  </si>
  <si>
    <t>Increase in soil temperature by 4°C</t>
  </si>
  <si>
    <t>47°34'50''N</t>
  </si>
  <si>
    <t>11°38'21''E</t>
  </si>
  <si>
    <t>mineral+organic</t>
  </si>
  <si>
    <t>Melillo_et_al_2002</t>
  </si>
  <si>
    <t>42.5°N</t>
  </si>
  <si>
    <t>2 years</t>
  </si>
  <si>
    <t>9/1/2007 (2 years)</t>
  </si>
  <si>
    <t>Bokhorst_et_al_2007</t>
  </si>
  <si>
    <t>increase soil temperature by 0.8°C</t>
  </si>
  <si>
    <t>subarctic</t>
  </si>
  <si>
    <t>60°71'S</t>
  </si>
  <si>
    <t>45°59'W</t>
  </si>
  <si>
    <t xml:space="preserve">2 years </t>
  </si>
  <si>
    <t>2 year</t>
  </si>
  <si>
    <t>Zong_et_al_2013</t>
  </si>
  <si>
    <t>Increase air temperature by 2°C and soil temperature by 1.6°C</t>
  </si>
  <si>
    <t>Alpine_meadow</t>
  </si>
  <si>
    <t>30°51'N</t>
  </si>
  <si>
    <t>91°05'E</t>
  </si>
  <si>
    <t>9/1/2012 (2 years)</t>
  </si>
  <si>
    <t xml:space="preserve">CO2 flux chamber </t>
  </si>
  <si>
    <t>3 years</t>
  </si>
  <si>
    <t>Peng_et_al_2014</t>
  </si>
  <si>
    <t>Allison_et_al_2010</t>
  </si>
  <si>
    <t>9/1/2008 (3 years)</t>
  </si>
  <si>
    <t>3 year</t>
  </si>
  <si>
    <t>Schindlbacher_et_al_2012</t>
  </si>
  <si>
    <t>mineral</t>
  </si>
  <si>
    <t>Vogel_et_al_2014</t>
  </si>
  <si>
    <t>55°53'N</t>
  </si>
  <si>
    <t>98°20'W</t>
  </si>
  <si>
    <t>9/1/2007 (3 years)</t>
  </si>
  <si>
    <t>Welker_et_al_1999</t>
  </si>
  <si>
    <t>68°38'N</t>
  </si>
  <si>
    <t>149°34'W</t>
  </si>
  <si>
    <t>4 years</t>
  </si>
  <si>
    <t>4 year</t>
  </si>
  <si>
    <t>Dorrepaal_et_al_2009</t>
  </si>
  <si>
    <t>increase soil temperature by 1°C</t>
  </si>
  <si>
    <t>68°21'N</t>
  </si>
  <si>
    <t>18°49'E</t>
  </si>
  <si>
    <t>5 years</t>
  </si>
  <si>
    <t>van Meeteren_et_al_2008</t>
  </si>
  <si>
    <t xml:space="preserve">infrared_reflective_curtain </t>
  </si>
  <si>
    <t>increase of soil temperature by 0.5°C and air temperature by 0.7°C</t>
  </si>
  <si>
    <t xml:space="preserve">grassland </t>
  </si>
  <si>
    <t>52°24'N</t>
  </si>
  <si>
    <t>5°55'E</t>
  </si>
  <si>
    <t>gas headspace with iotope mass spectrometer</t>
  </si>
  <si>
    <t>6 years</t>
  </si>
  <si>
    <t>Donovan_and_Allison_2015</t>
  </si>
  <si>
    <t>Luo_et_al_2009</t>
  </si>
  <si>
    <t xml:space="preserve">Increase of air temperature by 11°C and increse of soil temperature by 2°C </t>
  </si>
  <si>
    <t>34°58'54'' N</t>
  </si>
  <si>
    <t>97°31'14'' W</t>
  </si>
  <si>
    <t>C02 flux chamber</t>
  </si>
  <si>
    <t>Johnson_et_al_2000</t>
  </si>
  <si>
    <t>08/15/</t>
  </si>
  <si>
    <t>7 years</t>
  </si>
  <si>
    <t>Luo_et_al_2014</t>
  </si>
  <si>
    <t>8 years</t>
  </si>
  <si>
    <t xml:space="preserve">8 years </t>
  </si>
  <si>
    <t>9 years</t>
  </si>
  <si>
    <t>10 years</t>
  </si>
  <si>
    <t>Li_et_al_2013</t>
  </si>
  <si>
    <t xml:space="preserve">Increase of air temperature by 11°C and increse of soil temperature by 3°C </t>
  </si>
  <si>
    <t>11 years</t>
  </si>
  <si>
    <t>12 years</t>
  </si>
  <si>
    <t>13 years</t>
  </si>
  <si>
    <t>Prospect_Hill_Harvard_forest_B</t>
  </si>
  <si>
    <t>Prospect_Hill_Harvard_forest_A</t>
  </si>
  <si>
    <t>Contasta_etal_2011</t>
  </si>
  <si>
    <t>Jones_et_al_1998</t>
  </si>
  <si>
    <t>Var(lnR)</t>
  </si>
  <si>
    <t>Weight</t>
  </si>
  <si>
    <t>adj_weight</t>
  </si>
  <si>
    <t>timepoints_per_location</t>
  </si>
  <si>
    <t>adj_Var(lnR)</t>
  </si>
  <si>
    <t>1 year, last measurement</t>
  </si>
  <si>
    <t>2 years, last measurement</t>
  </si>
  <si>
    <t>Increase air temperature by 3°C and soil 0.7-1 C</t>
  </si>
  <si>
    <t>soil temp increase by 2.5</t>
  </si>
  <si>
    <t>increase soil temp by 5</t>
  </si>
  <si>
    <t>increase soil temperature by 1.5°C</t>
  </si>
  <si>
    <t>SOIL_WARMING_MAGNITUDE</t>
  </si>
  <si>
    <t>increase soil temperature by 5°C</t>
  </si>
  <si>
    <t>increase soil temp by 2 C</t>
  </si>
  <si>
    <t>increase soil temp by 1 to 8 C</t>
  </si>
  <si>
    <t>Change_soil_moisture</t>
  </si>
  <si>
    <t>id</t>
  </si>
  <si>
    <t>WARMING_EFFECT_</t>
  </si>
  <si>
    <t>Technique_</t>
  </si>
  <si>
    <t>CONTROL_AVERAGE_</t>
  </si>
  <si>
    <t>Treat_AVERAGE_</t>
  </si>
  <si>
    <t>Response_Ratio</t>
  </si>
  <si>
    <t>weight</t>
  </si>
  <si>
    <t>Andresen_et_al_2009</t>
  </si>
  <si>
    <t>CLIMAITE_experiment_Copenhagen</t>
  </si>
  <si>
    <t>infrared_reflective_curtain_</t>
  </si>
  <si>
    <t>increase_temperature_by_1∞C</t>
  </si>
  <si>
    <t>forest_</t>
  </si>
  <si>
    <t>55∞53'N</t>
  </si>
  <si>
    <t>11∞58'E</t>
  </si>
  <si>
    <t>microbial_C</t>
  </si>
  <si>
    <t>(Sept)_0.1_years_</t>
  </si>
  <si>
    <t>Chloroform_fumigation_extraction</t>
  </si>
  <si>
    <t>Zhang_et_al_2013_</t>
  </si>
  <si>
    <t>infrared_heater_</t>
  </si>
  <si>
    <t>Increased_soil_temperature_by_1.6∞C</t>
  </si>
  <si>
    <t>42∞02'N</t>
  </si>
  <si>
    <t>116∞17'E</t>
  </si>
  <si>
    <t>1_year</t>
  </si>
  <si>
    <t>2_years</t>
  </si>
  <si>
    <t>3_years</t>
  </si>
  <si>
    <t>4_years_</t>
  </si>
  <si>
    <t>Song_et_al_2012</t>
  </si>
  <si>
    <t>increase_soil_temperature_by_1.17∞C</t>
  </si>
  <si>
    <t>5_years</t>
  </si>
  <si>
    <t>van_Meeteren_et_al_2008</t>
  </si>
  <si>
    <t>increase_of_soil_temperature_by_0.5∞C_and_air_temperature_by_0.7∞C</t>
  </si>
  <si>
    <t>grassland_</t>
  </si>
  <si>
    <t>52∞24'N</t>
  </si>
  <si>
    <t>5∞55'E</t>
  </si>
  <si>
    <t>Zhang_et_al_2005</t>
  </si>
  <si>
    <t>infrared_heater</t>
  </si>
  <si>
    <t>increase_soil_temperature_by_1.8-2.7∞_and_air_temperature_by_1.2∞C</t>
  </si>
  <si>
    <t>tallgrass_prairie_</t>
  </si>
  <si>
    <t>34∞58'54''N</t>
  </si>
  <si>
    <t>97∞31'14''W</t>
  </si>
  <si>
    <t>9/1/2002_(3_years)</t>
  </si>
  <si>
    <t>Increase_of_air_temperature_by_11∞C_and_increse_of_soil_temperature_by_2∞C_</t>
  </si>
  <si>
    <t>34∞58'54''_N</t>
  </si>
  <si>
    <t>97∞31'14''_W</t>
  </si>
  <si>
    <t>4_years</t>
  </si>
  <si>
    <t>Belay-Tedla_et_al_2009</t>
  </si>
  <si>
    <t>9_years</t>
  </si>
  <si>
    <t>10_years</t>
  </si>
  <si>
    <t>Yin_et_al_2012</t>
  </si>
  <si>
    <t>Maoxian_Ecological_Station_China</t>
  </si>
  <si>
    <t>increase_soil_temperature_by_3.7∞C_and_air_temperature_by_2∞C</t>
  </si>
  <si>
    <t>31∞41'N</t>
  </si>
  <si>
    <t>103∞53'E</t>
  </si>
  <si>
    <t>September_(4.5_years)</t>
  </si>
  <si>
    <t>Increase_in_soil_temperature_by_4∞C</t>
  </si>
  <si>
    <t>47∞34'50''N</t>
  </si>
  <si>
    <t>11∞38'21''E</t>
  </si>
  <si>
    <t>5/1/2008_(3_years)</t>
  </si>
  <si>
    <t>Schindlbacher_et_al_2011</t>
  </si>
  <si>
    <t>5_years_</t>
  </si>
  <si>
    <t>Schindlbacher_et_al_2015</t>
  </si>
  <si>
    <t>9_years_</t>
  </si>
  <si>
    <t>Fu_et_al_2012</t>
  </si>
  <si>
    <t>Increase_soil_temperature_by_2∞C_</t>
  </si>
  <si>
    <t>30∞30_'N</t>
  </si>
  <si>
    <t>91∞03'E</t>
  </si>
  <si>
    <t>9/1/2011_(1.5_years)</t>
  </si>
  <si>
    <t>Frey_et_al_2008_</t>
  </si>
  <si>
    <t>Increase_soil_temperature_by_5∞C</t>
  </si>
  <si>
    <t>deciduos_forest_</t>
  </si>
  <si>
    <t>42.5∞N</t>
  </si>
  <si>
    <t>72.18∞W</t>
  </si>
  <si>
    <t>12_years_</t>
  </si>
  <si>
    <t>Bradford_et_al_2008</t>
  </si>
  <si>
    <t>heating_cables_</t>
  </si>
  <si>
    <t>Increase_of_soil_temperature_by_5∞C_above_ambient_</t>
  </si>
  <si>
    <t>11/1/2006_(15_years)</t>
  </si>
  <si>
    <t>Rinnan_et_al_2009</t>
  </si>
  <si>
    <t>increase_air_temperature_by_3∞C</t>
  </si>
  <si>
    <t>68∞21'N</t>
  </si>
  <si>
    <t>18∞49'E</t>
  </si>
  <si>
    <t>9/1/2003_(4_years)</t>
  </si>
  <si>
    <t>Rinnan_et_al_2007</t>
  </si>
  <si>
    <t>increase_soil_temperature_by_1.2-2∞C_and_air_temperature_by_4∞C</t>
  </si>
  <si>
    <t>6_years</t>
  </si>
  <si>
    <t>Rinnan_et_al_2008</t>
  </si>
  <si>
    <t>7_years</t>
  </si>
  <si>
    <t>15_years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</si>
</sst>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2" fontId="0" fillId="0" borderId="0" xfId="0" applyNumberFormat="1" applyFill="1"/>
    <xf numFmtId="16" fontId="0" fillId="0" borderId="0" xfId="0" applyNumberFormat="1" applyFill="1"/>
    <xf numFmtId="17" fontId="0" fillId="0" borderId="0" xfId="0" applyNumberFormat="1" applyFill="1"/>
    <xf numFmtId="49" fontId="0" fillId="0" borderId="0" xfId="0" applyNumberFormat="1" applyFill="1"/>
    <xf numFmtId="2" fontId="1" fillId="0" borderId="0" xfId="0" applyNumberFormat="1" applyFont="1" applyFill="1" applyBorder="1" applyAlignment="1">
      <alignment horizontal="right" vertical="center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37.33203125" style="1" bestFit="1" customWidth="1"/>
    <col min="2" max="2" width="32.1640625" style="7" customWidth="1"/>
    <col min="3" max="3" width="49.1640625" style="1" customWidth="1"/>
    <col min="4" max="5" width="26.33203125" style="1" customWidth="1"/>
    <col min="6" max="6" width="19.83203125" style="2" customWidth="1"/>
    <col min="7" max="7" width="33.83203125" style="1" customWidth="1"/>
    <col min="8" max="8" width="16.1640625" style="1" customWidth="1"/>
    <col min="9" max="13" width="8.83203125" style="1" customWidth="1"/>
    <col min="14" max="14" width="20" style="1" customWidth="1"/>
    <col min="15" max="15" width="27.6640625" style="1" bestFit="1" customWidth="1"/>
    <col min="16" max="16" width="8.83203125" style="1" customWidth="1"/>
    <col min="17" max="17" width="8.83203125" style="1"/>
    <col min="18" max="18" width="22.5" style="7" customWidth="1"/>
    <col min="19" max="19" width="26.83203125" style="1" customWidth="1"/>
    <col min="20" max="20" width="8.83203125" style="1"/>
    <col min="21" max="21" width="8.83203125" style="7"/>
    <col min="22" max="22" width="27.6640625" style="1" customWidth="1"/>
    <col min="23" max="23" width="23.1640625" style="7" customWidth="1"/>
    <col min="24" max="24" width="8.83203125" style="8"/>
    <col min="25" max="25" width="8.83203125" style="2"/>
    <col min="26" max="16384" width="8.83203125" style="1"/>
  </cols>
  <sheetData>
    <row r="1" spans="1:29" x14ac:dyDescent="0.2">
      <c r="A1" s="1" t="s">
        <v>22</v>
      </c>
      <c r="B1" s="7" t="s">
        <v>20</v>
      </c>
      <c r="C1" s="1" t="s">
        <v>19</v>
      </c>
      <c r="D1" s="1" t="s">
        <v>23</v>
      </c>
      <c r="E1" s="1" t="s">
        <v>178</v>
      </c>
      <c r="F1" s="2" t="s">
        <v>182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7" t="s">
        <v>35</v>
      </c>
      <c r="S1" s="1" t="s">
        <v>36</v>
      </c>
      <c r="T1" s="1" t="s">
        <v>37</v>
      </c>
      <c r="U1" s="7" t="s">
        <v>38</v>
      </c>
      <c r="V1" s="1" t="s">
        <v>39</v>
      </c>
      <c r="W1" s="7" t="s">
        <v>188</v>
      </c>
      <c r="X1" s="7" t="s">
        <v>21</v>
      </c>
      <c r="Y1" s="1" t="s">
        <v>167</v>
      </c>
      <c r="Z1" s="1" t="s">
        <v>168</v>
      </c>
      <c r="AA1" s="1" t="s">
        <v>169</v>
      </c>
      <c r="AB1" s="1" t="s">
        <v>170</v>
      </c>
      <c r="AC1" s="1" t="s">
        <v>171</v>
      </c>
    </row>
    <row r="2" spans="1:29" x14ac:dyDescent="0.2">
      <c r="A2" s="1" t="s">
        <v>40</v>
      </c>
      <c r="B2" s="7">
        <v>0</v>
      </c>
      <c r="C2" s="1" t="s">
        <v>15</v>
      </c>
      <c r="D2" s="1" t="s">
        <v>41</v>
      </c>
      <c r="E2" s="1">
        <v>0.5</v>
      </c>
      <c r="F2" s="6">
        <v>-30</v>
      </c>
      <c r="G2" s="1" t="s">
        <v>42</v>
      </c>
      <c r="H2" s="1" t="s">
        <v>43</v>
      </c>
      <c r="I2" s="1" t="s">
        <v>44</v>
      </c>
      <c r="J2" s="1" t="s">
        <v>45</v>
      </c>
      <c r="K2" s="1">
        <v>-2</v>
      </c>
      <c r="L2" s="1">
        <v>303</v>
      </c>
      <c r="M2" s="1" t="s">
        <v>46</v>
      </c>
      <c r="N2" s="1" t="s">
        <v>47</v>
      </c>
      <c r="O2" s="1" t="s">
        <v>48</v>
      </c>
      <c r="P2" s="1" t="s">
        <v>49</v>
      </c>
      <c r="Q2" s="1">
        <v>5</v>
      </c>
      <c r="R2" s="7">
        <v>102.66666666666667</v>
      </c>
      <c r="S2" s="1">
        <v>40.994579587496148</v>
      </c>
      <c r="T2" s="1">
        <v>5</v>
      </c>
      <c r="U2" s="7">
        <v>101.66666666666667</v>
      </c>
      <c r="V2" s="1">
        <v>88.697363107491654</v>
      </c>
      <c r="W2" s="7">
        <f>U2/R2</f>
        <v>0.99025974025974028</v>
      </c>
      <c r="X2" s="7">
        <v>-9.7999999999999997E-3</v>
      </c>
      <c r="Y2" s="1">
        <v>0.18410000000000001</v>
      </c>
      <c r="Z2" s="1">
        <v>5.43</v>
      </c>
      <c r="AA2" s="1">
        <v>1.0859999999999999</v>
      </c>
      <c r="AB2" s="1">
        <v>5</v>
      </c>
      <c r="AC2" s="1">
        <v>0.92081031307550654</v>
      </c>
    </row>
    <row r="3" spans="1:29" x14ac:dyDescent="0.2">
      <c r="A3" s="1" t="s">
        <v>50</v>
      </c>
      <c r="B3" s="7">
        <v>1</v>
      </c>
      <c r="C3" s="1" t="s">
        <v>17</v>
      </c>
      <c r="D3" s="1" t="s">
        <v>51</v>
      </c>
      <c r="E3" s="1">
        <v>5</v>
      </c>
      <c r="F3" s="6">
        <v>-0.04</v>
      </c>
      <c r="G3" s="1" t="s">
        <v>52</v>
      </c>
      <c r="H3" s="1" t="s">
        <v>53</v>
      </c>
      <c r="I3" s="1" t="s">
        <v>54</v>
      </c>
      <c r="J3" s="1" t="s">
        <v>55</v>
      </c>
      <c r="K3" s="1">
        <v>7</v>
      </c>
      <c r="L3" s="1">
        <v>1080</v>
      </c>
      <c r="M3" s="1" t="s">
        <v>46</v>
      </c>
      <c r="N3" s="1" t="s">
        <v>47</v>
      </c>
      <c r="O3" s="1" t="s">
        <v>56</v>
      </c>
      <c r="P3" s="1" t="s">
        <v>49</v>
      </c>
      <c r="Q3" s="1">
        <v>6</v>
      </c>
      <c r="R3" s="7">
        <v>138.40402777777777</v>
      </c>
      <c r="S3" s="1">
        <v>79.081365759002097</v>
      </c>
      <c r="T3" s="1">
        <v>6</v>
      </c>
      <c r="U3" s="7">
        <v>171.33722222222224</v>
      </c>
      <c r="V3" s="1">
        <v>84.708761294582729</v>
      </c>
      <c r="W3" s="7">
        <f>U3/R3</f>
        <v>1.2379496823410527</v>
      </c>
      <c r="X3" s="7">
        <v>0.2135</v>
      </c>
      <c r="Y3" s="1">
        <v>9.5200000000000007E-2</v>
      </c>
      <c r="Z3" s="1">
        <v>10.5</v>
      </c>
      <c r="AA3" s="1">
        <v>1.5</v>
      </c>
      <c r="AB3" s="1">
        <v>7</v>
      </c>
      <c r="AC3" s="1">
        <v>0.66666666666666663</v>
      </c>
    </row>
    <row r="4" spans="1:29" x14ac:dyDescent="0.2">
      <c r="A4" s="1" t="s">
        <v>57</v>
      </c>
      <c r="B4" s="7">
        <v>1</v>
      </c>
      <c r="C4" s="1" t="s">
        <v>16</v>
      </c>
      <c r="D4" s="1" t="s">
        <v>58</v>
      </c>
      <c r="E4" s="1">
        <v>1.5</v>
      </c>
      <c r="F4" s="6">
        <v>-0.4</v>
      </c>
      <c r="G4" s="1" t="s">
        <v>59</v>
      </c>
      <c r="H4" s="1" t="s">
        <v>60</v>
      </c>
      <c r="I4" s="1" t="s">
        <v>61</v>
      </c>
      <c r="J4" s="1" t="s">
        <v>62</v>
      </c>
      <c r="K4" s="1">
        <v>-3.8</v>
      </c>
      <c r="L4" s="1">
        <v>290</v>
      </c>
      <c r="M4" s="1" t="s">
        <v>46</v>
      </c>
      <c r="N4" s="1" t="s">
        <v>47</v>
      </c>
      <c r="O4" s="1" t="s">
        <v>63</v>
      </c>
      <c r="P4" s="1" t="s">
        <v>49</v>
      </c>
      <c r="Q4" s="1">
        <v>5</v>
      </c>
      <c r="R4" s="7">
        <v>301</v>
      </c>
      <c r="S4" s="1">
        <v>31.304951684997057</v>
      </c>
      <c r="T4" s="1">
        <v>5</v>
      </c>
      <c r="U4" s="7">
        <v>541</v>
      </c>
      <c r="V4" s="1">
        <v>64.845971347493901</v>
      </c>
      <c r="W4" s="7">
        <f>U4/R4</f>
        <v>1.7973421926910298</v>
      </c>
      <c r="X4" s="7">
        <v>0.58630000000000004</v>
      </c>
      <c r="Y4" s="1">
        <v>5.0000000000000001E-3</v>
      </c>
      <c r="Z4" s="1">
        <v>200</v>
      </c>
      <c r="AA4" s="1">
        <v>66.666666666666671</v>
      </c>
      <c r="AB4" s="1">
        <v>3</v>
      </c>
      <c r="AC4" s="1">
        <v>1.4999999999999999E-2</v>
      </c>
    </row>
    <row r="5" spans="1:29" x14ac:dyDescent="0.2">
      <c r="A5" s="1" t="s">
        <v>40</v>
      </c>
      <c r="B5" s="7">
        <v>1</v>
      </c>
      <c r="C5" s="1" t="s">
        <v>15</v>
      </c>
      <c r="D5" s="1" t="s">
        <v>41</v>
      </c>
      <c r="E5" s="1">
        <v>0.5</v>
      </c>
      <c r="F5" s="6">
        <v>-30</v>
      </c>
      <c r="G5" s="1" t="s">
        <v>42</v>
      </c>
      <c r="H5" s="1" t="s">
        <v>43</v>
      </c>
      <c r="I5" s="1" t="s">
        <v>44</v>
      </c>
      <c r="J5" s="1" t="s">
        <v>45</v>
      </c>
      <c r="K5" s="1">
        <v>-2</v>
      </c>
      <c r="L5" s="1">
        <v>303</v>
      </c>
      <c r="M5" s="1" t="s">
        <v>46</v>
      </c>
      <c r="N5" s="1" t="s">
        <v>47</v>
      </c>
      <c r="O5" s="1" t="s">
        <v>64</v>
      </c>
      <c r="P5" s="1" t="s">
        <v>49</v>
      </c>
      <c r="Q5" s="1">
        <v>5</v>
      </c>
      <c r="R5" s="7">
        <v>104.42857142857143</v>
      </c>
      <c r="S5" s="1">
        <v>35.457649357496663</v>
      </c>
      <c r="T5" s="1">
        <v>5</v>
      </c>
      <c r="U5" s="7">
        <v>88.857142857142861</v>
      </c>
      <c r="V5" s="1">
        <v>60.373835392494321</v>
      </c>
      <c r="W5" s="7">
        <f>U5/R5</f>
        <v>0.85088919288645692</v>
      </c>
      <c r="X5" s="7">
        <v>-0.1615</v>
      </c>
      <c r="Y5" s="1">
        <v>0.1154</v>
      </c>
      <c r="Z5" s="1">
        <v>8.67</v>
      </c>
      <c r="AA5" s="1">
        <v>1.734</v>
      </c>
      <c r="AB5" s="1">
        <v>5</v>
      </c>
      <c r="AC5" s="1">
        <v>0.57670126874279126</v>
      </c>
    </row>
    <row r="6" spans="1:29" x14ac:dyDescent="0.2">
      <c r="A6" s="1" t="s">
        <v>65</v>
      </c>
      <c r="B6" s="7">
        <v>1</v>
      </c>
      <c r="C6" s="1" t="s">
        <v>14</v>
      </c>
      <c r="D6" s="1" t="s">
        <v>66</v>
      </c>
      <c r="E6" s="1">
        <v>0.98</v>
      </c>
      <c r="F6" s="6">
        <v>-2.5</v>
      </c>
      <c r="G6" s="1" t="s">
        <v>67</v>
      </c>
      <c r="H6" s="1" t="s">
        <v>60</v>
      </c>
      <c r="I6" s="1" t="s">
        <v>68</v>
      </c>
      <c r="J6" s="1" t="s">
        <v>69</v>
      </c>
      <c r="K6" s="1">
        <v>2.1</v>
      </c>
      <c r="L6" s="1">
        <v>385.5</v>
      </c>
      <c r="M6" s="1" t="s">
        <v>46</v>
      </c>
      <c r="N6" s="1" t="s">
        <v>47</v>
      </c>
      <c r="O6" s="1" t="s">
        <v>63</v>
      </c>
      <c r="P6" s="1" t="s">
        <v>49</v>
      </c>
      <c r="Q6" s="1">
        <v>6</v>
      </c>
      <c r="R6" s="7">
        <v>1.9</v>
      </c>
      <c r="S6" s="1">
        <v>0.11022703842524299</v>
      </c>
      <c r="T6" s="1">
        <v>6</v>
      </c>
      <c r="U6" s="7">
        <v>1.925</v>
      </c>
      <c r="V6" s="1">
        <v>0.22045407685048601</v>
      </c>
      <c r="W6" s="7">
        <f>U6/R6</f>
        <v>1.0131578947368423</v>
      </c>
      <c r="X6" s="7">
        <v>1.3100000000000001E-2</v>
      </c>
      <c r="Y6" s="1">
        <v>2.7000000000000001E-3</v>
      </c>
      <c r="Z6" s="1">
        <v>370.37</v>
      </c>
      <c r="AA6" s="1">
        <v>185.185</v>
      </c>
      <c r="AB6" s="1">
        <v>2</v>
      </c>
      <c r="AC6" s="1">
        <v>5.4000054000053997E-3</v>
      </c>
    </row>
    <row r="7" spans="1:29" x14ac:dyDescent="0.2">
      <c r="A7" s="1" t="s">
        <v>70</v>
      </c>
      <c r="B7" s="7">
        <v>1</v>
      </c>
      <c r="C7" s="1" t="s">
        <v>13</v>
      </c>
      <c r="D7" s="1" t="s">
        <v>58</v>
      </c>
      <c r="E7" s="1">
        <v>0.85</v>
      </c>
      <c r="F7" s="6">
        <v>8</v>
      </c>
      <c r="G7" s="1" t="s">
        <v>174</v>
      </c>
      <c r="H7" s="1" t="s">
        <v>71</v>
      </c>
      <c r="I7" s="1" t="s">
        <v>72</v>
      </c>
      <c r="J7" s="1" t="s">
        <v>73</v>
      </c>
      <c r="K7" s="1">
        <v>5.0999999999999996</v>
      </c>
      <c r="L7" s="1">
        <v>386</v>
      </c>
      <c r="M7" s="1" t="s">
        <v>74</v>
      </c>
      <c r="N7" s="1" t="s">
        <v>47</v>
      </c>
      <c r="O7" s="1" t="s">
        <v>75</v>
      </c>
      <c r="P7" s="1" t="s">
        <v>49</v>
      </c>
      <c r="Q7" s="1">
        <v>12</v>
      </c>
      <c r="R7" s="7">
        <v>2.94</v>
      </c>
      <c r="S7" s="1">
        <v>1.25</v>
      </c>
      <c r="T7" s="1">
        <v>12</v>
      </c>
      <c r="U7" s="7">
        <v>8.75</v>
      </c>
      <c r="V7" s="1">
        <v>3.51</v>
      </c>
      <c r="W7" s="7">
        <f>U7/R7</f>
        <v>2.9761904761904763</v>
      </c>
      <c r="X7" s="7">
        <v>1.0906</v>
      </c>
      <c r="Y7" s="1">
        <v>2.8500000000000001E-2</v>
      </c>
      <c r="Z7" s="1">
        <v>35.090000000000003</v>
      </c>
      <c r="AA7" s="1">
        <v>35.090000000000003</v>
      </c>
      <c r="AB7" s="1">
        <v>1</v>
      </c>
      <c r="AC7" s="1">
        <v>2.849814762040467E-2</v>
      </c>
    </row>
    <row r="8" spans="1:29" x14ac:dyDescent="0.2">
      <c r="A8" s="1" t="s">
        <v>76</v>
      </c>
      <c r="B8" s="7">
        <v>1</v>
      </c>
      <c r="C8" s="1" t="s">
        <v>12</v>
      </c>
      <c r="D8" s="1" t="s">
        <v>77</v>
      </c>
      <c r="E8" s="1">
        <v>5</v>
      </c>
      <c r="F8" s="2">
        <v>-30</v>
      </c>
      <c r="G8" s="1" t="s">
        <v>176</v>
      </c>
      <c r="H8" s="1" t="s">
        <v>78</v>
      </c>
      <c r="I8" s="1" t="s">
        <v>79</v>
      </c>
      <c r="J8" s="1" t="s">
        <v>80</v>
      </c>
      <c r="K8" s="1">
        <v>5</v>
      </c>
      <c r="L8" s="1">
        <v>100</v>
      </c>
      <c r="M8" s="1" t="s">
        <v>46</v>
      </c>
      <c r="N8" s="1" t="s">
        <v>47</v>
      </c>
      <c r="O8" s="4">
        <v>34090</v>
      </c>
      <c r="P8" s="1" t="s">
        <v>49</v>
      </c>
      <c r="Q8" s="1">
        <v>12</v>
      </c>
      <c r="R8" s="7">
        <v>0.27</v>
      </c>
      <c r="S8" s="1">
        <v>0.04</v>
      </c>
      <c r="T8" s="1">
        <v>6</v>
      </c>
      <c r="U8" s="7">
        <v>0.33</v>
      </c>
      <c r="V8" s="1">
        <v>0.05</v>
      </c>
      <c r="W8" s="7">
        <f>U8/R8</f>
        <v>1.2222222222222221</v>
      </c>
      <c r="X8" s="7">
        <v>0.20069999999999999</v>
      </c>
      <c r="Y8" s="1">
        <v>5.7000000000000002E-3</v>
      </c>
      <c r="Z8" s="1">
        <v>175.44</v>
      </c>
      <c r="AA8" s="1">
        <v>58.48</v>
      </c>
      <c r="AB8" s="1">
        <v>3</v>
      </c>
      <c r="AC8" s="1">
        <v>1.7099863201094391E-2</v>
      </c>
    </row>
    <row r="9" spans="1:29" x14ac:dyDescent="0.2">
      <c r="A9" s="1" t="s">
        <v>81</v>
      </c>
      <c r="B9" s="7">
        <v>1</v>
      </c>
      <c r="C9" s="1" t="s">
        <v>11</v>
      </c>
      <c r="D9" s="1" t="s">
        <v>77</v>
      </c>
      <c r="E9" s="1">
        <v>2.5</v>
      </c>
      <c r="F9" s="2">
        <v>-20</v>
      </c>
      <c r="G9" s="1" t="s">
        <v>175</v>
      </c>
      <c r="H9" s="1" t="s">
        <v>78</v>
      </c>
      <c r="I9" s="1" t="s">
        <v>82</v>
      </c>
      <c r="J9" s="1" t="s">
        <v>83</v>
      </c>
      <c r="K9" s="1">
        <v>4.4000000000000004</v>
      </c>
      <c r="L9" s="1">
        <v>1010</v>
      </c>
      <c r="M9" s="1" t="s">
        <v>46</v>
      </c>
      <c r="N9" s="1" t="s">
        <v>47</v>
      </c>
      <c r="O9" s="5">
        <v>1993</v>
      </c>
      <c r="P9" s="1" t="s">
        <v>49</v>
      </c>
      <c r="Q9" s="1">
        <v>5</v>
      </c>
      <c r="R9" s="7">
        <v>70.599999999999994</v>
      </c>
      <c r="S9" s="1">
        <v>27</v>
      </c>
      <c r="T9" s="1">
        <v>5</v>
      </c>
      <c r="U9" s="7">
        <v>111.4</v>
      </c>
      <c r="V9" s="1">
        <v>27</v>
      </c>
      <c r="W9" s="7">
        <f>U9/R9</f>
        <v>1.577903682719547</v>
      </c>
      <c r="X9" s="7">
        <v>0.45610000000000001</v>
      </c>
      <c r="Y9" s="1">
        <v>4.1000000000000002E-2</v>
      </c>
      <c r="Z9" s="1">
        <v>24.39</v>
      </c>
      <c r="AA9" s="1">
        <v>12.195</v>
      </c>
      <c r="AB9" s="1">
        <v>2</v>
      </c>
      <c r="AC9" s="1">
        <v>8.2000820008200082E-2</v>
      </c>
    </row>
    <row r="10" spans="1:29" x14ac:dyDescent="0.2">
      <c r="A10" s="1" t="s">
        <v>84</v>
      </c>
      <c r="B10" s="7">
        <v>1</v>
      </c>
      <c r="C10" s="1" t="s">
        <v>9</v>
      </c>
      <c r="D10" s="1" t="s">
        <v>66</v>
      </c>
      <c r="E10" s="1">
        <v>1.5</v>
      </c>
      <c r="F10" s="6">
        <v>-0.65</v>
      </c>
      <c r="G10" s="1" t="s">
        <v>177</v>
      </c>
      <c r="H10" s="1" t="s">
        <v>85</v>
      </c>
      <c r="I10" s="1" t="s">
        <v>86</v>
      </c>
      <c r="J10" s="1" t="s">
        <v>87</v>
      </c>
      <c r="K10" s="1">
        <v>16</v>
      </c>
      <c r="L10" s="1">
        <v>967</v>
      </c>
      <c r="M10" s="1" t="s">
        <v>46</v>
      </c>
      <c r="N10" s="1" t="s">
        <v>47</v>
      </c>
      <c r="O10" s="1" t="s">
        <v>63</v>
      </c>
      <c r="P10" s="1" t="s">
        <v>49</v>
      </c>
      <c r="Q10" s="1">
        <v>6</v>
      </c>
      <c r="R10" s="7">
        <v>1.83</v>
      </c>
      <c r="S10" s="1">
        <v>0.26944387170614958</v>
      </c>
      <c r="T10" s="1">
        <v>6</v>
      </c>
      <c r="U10" s="7">
        <v>1.85</v>
      </c>
      <c r="V10" s="1">
        <v>0.19595917942265423</v>
      </c>
      <c r="W10" s="7">
        <f>U10/R10</f>
        <v>1.0109289617486339</v>
      </c>
      <c r="X10" s="7">
        <v>1.09E-2</v>
      </c>
      <c r="Y10" s="1">
        <v>5.4999999999999997E-3</v>
      </c>
      <c r="Z10" s="1">
        <v>181.82</v>
      </c>
      <c r="AA10" s="1">
        <v>22.727499999999999</v>
      </c>
      <c r="AB10" s="1">
        <v>8</v>
      </c>
      <c r="AC10" s="1">
        <v>4.399956000439996E-2</v>
      </c>
    </row>
    <row r="11" spans="1:29" x14ac:dyDescent="0.2">
      <c r="A11" s="1" t="s">
        <v>88</v>
      </c>
      <c r="B11" s="7">
        <v>1</v>
      </c>
      <c r="C11" s="1" t="s">
        <v>7</v>
      </c>
      <c r="D11" s="1" t="s">
        <v>41</v>
      </c>
      <c r="F11" s="6">
        <v>-1</v>
      </c>
      <c r="G11" s="1" t="s">
        <v>89</v>
      </c>
      <c r="H11" s="1" t="s">
        <v>43</v>
      </c>
      <c r="I11" s="1" t="s">
        <v>90</v>
      </c>
      <c r="J11" s="1" t="s">
        <v>91</v>
      </c>
      <c r="K11" s="1">
        <v>3.1</v>
      </c>
      <c r="L11" s="1">
        <v>667</v>
      </c>
      <c r="M11" s="1" t="s">
        <v>46</v>
      </c>
      <c r="N11" s="1" t="s">
        <v>47</v>
      </c>
      <c r="O11" s="1" t="s">
        <v>63</v>
      </c>
      <c r="P11" s="1" t="s">
        <v>49</v>
      </c>
      <c r="Q11" s="1">
        <v>4</v>
      </c>
      <c r="R11" s="7">
        <v>0.18</v>
      </c>
      <c r="S11" s="1">
        <v>0.04</v>
      </c>
      <c r="T11" s="1">
        <v>4</v>
      </c>
      <c r="U11" s="7">
        <v>0.28000000000000003</v>
      </c>
      <c r="V11" s="1">
        <v>0.08</v>
      </c>
      <c r="W11" s="7">
        <f>U11/R11</f>
        <v>1.5555555555555558</v>
      </c>
      <c r="X11" s="7">
        <v>0.44180000000000003</v>
      </c>
      <c r="Y11" s="1">
        <v>3.2800000000000003E-2</v>
      </c>
      <c r="Z11" s="1">
        <v>30.49</v>
      </c>
      <c r="AA11" s="1">
        <v>7.6224999999999996</v>
      </c>
      <c r="AB11" s="1">
        <v>4</v>
      </c>
      <c r="AC11" s="1">
        <v>0.13119055428009185</v>
      </c>
    </row>
    <row r="12" spans="1:29" x14ac:dyDescent="0.2">
      <c r="A12" s="1" t="s">
        <v>92</v>
      </c>
      <c r="B12" s="7">
        <v>1</v>
      </c>
      <c r="C12" s="1" t="s">
        <v>6</v>
      </c>
      <c r="D12" s="1" t="s">
        <v>77</v>
      </c>
      <c r="E12" s="1">
        <v>4</v>
      </c>
      <c r="F12" s="6">
        <v>-4.5</v>
      </c>
      <c r="G12" s="1" t="s">
        <v>93</v>
      </c>
      <c r="H12" s="1" t="s">
        <v>78</v>
      </c>
      <c r="I12" s="1" t="s">
        <v>94</v>
      </c>
      <c r="J12" s="1" t="s">
        <v>95</v>
      </c>
      <c r="K12" s="1">
        <v>6.9</v>
      </c>
      <c r="L12" s="1">
        <v>1506</v>
      </c>
      <c r="M12" s="1" t="s">
        <v>96</v>
      </c>
      <c r="N12" s="1" t="s">
        <v>47</v>
      </c>
      <c r="O12" s="1" t="s">
        <v>172</v>
      </c>
      <c r="P12" s="1" t="s">
        <v>49</v>
      </c>
      <c r="Q12" s="1">
        <v>3</v>
      </c>
      <c r="R12" s="7">
        <v>2.42</v>
      </c>
      <c r="S12" s="1">
        <v>1.02</v>
      </c>
      <c r="T12" s="1">
        <v>3</v>
      </c>
      <c r="U12" s="7">
        <v>3.75</v>
      </c>
      <c r="V12" s="1">
        <v>1.69</v>
      </c>
      <c r="W12" s="7">
        <f>U12/R12</f>
        <v>1.5495867768595042</v>
      </c>
      <c r="X12" s="7">
        <v>0.438</v>
      </c>
      <c r="Y12" s="1">
        <v>0.12690000000000001</v>
      </c>
      <c r="Z12" s="1">
        <f>1/Y12</f>
        <v>7.8802206461780919</v>
      </c>
      <c r="AA12" s="1">
        <f>Z12/5</f>
        <v>1.5760441292356184</v>
      </c>
      <c r="AB12" s="1">
        <v>5</v>
      </c>
      <c r="AC12" s="1">
        <f>1/AA12</f>
        <v>0.63450000000000006</v>
      </c>
    </row>
    <row r="13" spans="1:29" x14ac:dyDescent="0.2">
      <c r="A13" s="1" t="s">
        <v>97</v>
      </c>
      <c r="B13" s="7">
        <v>1</v>
      </c>
      <c r="C13" s="1" t="s">
        <v>164</v>
      </c>
      <c r="D13" s="1" t="s">
        <v>51</v>
      </c>
      <c r="E13" s="1">
        <v>5</v>
      </c>
      <c r="F13" s="6">
        <v>-0.03</v>
      </c>
      <c r="G13" s="1" t="s">
        <v>52</v>
      </c>
      <c r="H13" s="1" t="s">
        <v>53</v>
      </c>
      <c r="I13" s="1" t="s">
        <v>98</v>
      </c>
      <c r="J13" s="1" t="s">
        <v>55</v>
      </c>
      <c r="K13" s="1">
        <v>7</v>
      </c>
      <c r="L13" s="1">
        <v>1080</v>
      </c>
      <c r="M13" s="1" t="s">
        <v>46</v>
      </c>
      <c r="N13" s="1" t="s">
        <v>47</v>
      </c>
      <c r="P13" s="1" t="s">
        <v>49</v>
      </c>
      <c r="Q13" s="1">
        <v>6</v>
      </c>
      <c r="R13" s="7">
        <v>140</v>
      </c>
      <c r="S13" s="1">
        <v>19.595917942265423</v>
      </c>
      <c r="T13" s="1">
        <v>6</v>
      </c>
      <c r="U13" s="7">
        <v>199</v>
      </c>
      <c r="V13" s="1">
        <v>24.494897427831781</v>
      </c>
      <c r="W13" s="7">
        <f>U13/R13</f>
        <v>1.4214285714285715</v>
      </c>
      <c r="X13" s="7">
        <v>0.35170000000000001</v>
      </c>
      <c r="Y13" s="1">
        <v>5.7999999999999996E-3</v>
      </c>
      <c r="Z13" s="1">
        <v>172.41</v>
      </c>
      <c r="AA13" s="1">
        <v>15.673636363636364</v>
      </c>
      <c r="AB13" s="1">
        <v>11</v>
      </c>
      <c r="AC13" s="1">
        <v>6.3801403630879883E-2</v>
      </c>
    </row>
    <row r="14" spans="1:29" x14ac:dyDescent="0.2">
      <c r="A14" s="1" t="s">
        <v>165</v>
      </c>
      <c r="B14" s="7">
        <v>1</v>
      </c>
      <c r="C14" s="1" t="s">
        <v>163</v>
      </c>
      <c r="D14" s="1" t="s">
        <v>77</v>
      </c>
      <c r="E14" s="1">
        <v>5</v>
      </c>
      <c r="F14" s="2">
        <v>-8.3000000000000007</v>
      </c>
      <c r="G14" s="1" t="s">
        <v>52</v>
      </c>
      <c r="H14" s="1" t="s">
        <v>53</v>
      </c>
      <c r="I14" s="1" t="s">
        <v>98</v>
      </c>
      <c r="J14" s="1" t="s">
        <v>55</v>
      </c>
      <c r="K14" s="1">
        <v>7</v>
      </c>
      <c r="L14" s="1">
        <v>1080</v>
      </c>
      <c r="M14" s="1" t="s">
        <v>46</v>
      </c>
      <c r="N14" s="1" t="s">
        <v>47</v>
      </c>
      <c r="O14" s="1" t="s">
        <v>99</v>
      </c>
      <c r="P14" s="1" t="s">
        <v>49</v>
      </c>
      <c r="Q14" s="1">
        <v>6</v>
      </c>
      <c r="R14" s="7">
        <v>409</v>
      </c>
      <c r="S14" s="1">
        <f>38*SQRT(6)</f>
        <v>93.080610225760765</v>
      </c>
      <c r="T14" s="1">
        <v>6</v>
      </c>
      <c r="U14" s="7">
        <v>549</v>
      </c>
      <c r="V14" s="1">
        <f>51*SQRT(6)</f>
        <v>124.92397688194207</v>
      </c>
      <c r="W14" s="7">
        <f>U14/R14</f>
        <v>1.3422982885085575</v>
      </c>
      <c r="X14" s="7">
        <v>0.2944</v>
      </c>
      <c r="Y14" s="1">
        <v>1.7299999999999999E-2</v>
      </c>
      <c r="Z14" s="1">
        <v>57.8</v>
      </c>
      <c r="AA14" s="1">
        <v>28.9</v>
      </c>
      <c r="AB14" s="1">
        <v>2</v>
      </c>
      <c r="AC14" s="1">
        <v>3.4602076124567477E-2</v>
      </c>
    </row>
    <row r="15" spans="1:29" x14ac:dyDescent="0.2">
      <c r="A15" s="1" t="s">
        <v>50</v>
      </c>
      <c r="B15" s="7">
        <v>2</v>
      </c>
      <c r="C15" s="1" t="s">
        <v>17</v>
      </c>
      <c r="D15" s="1" t="s">
        <v>51</v>
      </c>
      <c r="E15" s="1">
        <v>5</v>
      </c>
      <c r="F15" s="6">
        <v>-0.04</v>
      </c>
      <c r="G15" s="1" t="s">
        <v>52</v>
      </c>
      <c r="H15" s="1" t="s">
        <v>53</v>
      </c>
      <c r="I15" s="1" t="s">
        <v>54</v>
      </c>
      <c r="J15" s="1" t="s">
        <v>55</v>
      </c>
      <c r="K15" s="1">
        <v>7</v>
      </c>
      <c r="L15" s="1">
        <v>1080</v>
      </c>
      <c r="M15" s="1" t="s">
        <v>46</v>
      </c>
      <c r="N15" s="1" t="s">
        <v>47</v>
      </c>
      <c r="O15" s="1" t="s">
        <v>99</v>
      </c>
      <c r="P15" s="1" t="s">
        <v>49</v>
      </c>
      <c r="Q15" s="1">
        <v>6</v>
      </c>
      <c r="R15" s="7">
        <v>131.15833333333333</v>
      </c>
      <c r="S15" s="1">
        <v>61.183877352512823</v>
      </c>
      <c r="T15" s="1">
        <v>6</v>
      </c>
      <c r="U15" s="7">
        <v>139.46111111111119</v>
      </c>
      <c r="V15" s="1">
        <v>51.579412820591912</v>
      </c>
      <c r="W15" s="7">
        <f>U15/R15</f>
        <v>1.0633034712074048</v>
      </c>
      <c r="X15" s="7">
        <v>6.1400000000000003E-2</v>
      </c>
      <c r="Y15" s="1">
        <v>5.91E-2</v>
      </c>
      <c r="Z15" s="1">
        <v>16.920000000000002</v>
      </c>
      <c r="AA15" s="1">
        <v>2.4171428571428573</v>
      </c>
      <c r="AB15" s="1">
        <v>7</v>
      </c>
      <c r="AC15" s="1">
        <v>0.41371158392434987</v>
      </c>
    </row>
    <row r="16" spans="1:29" x14ac:dyDescent="0.2">
      <c r="A16" s="1" t="s">
        <v>57</v>
      </c>
      <c r="B16" s="7">
        <v>2</v>
      </c>
      <c r="C16" s="1" t="s">
        <v>16</v>
      </c>
      <c r="D16" s="1" t="s">
        <v>58</v>
      </c>
      <c r="E16" s="1">
        <v>1.5</v>
      </c>
      <c r="F16" s="6">
        <v>-0.4</v>
      </c>
      <c r="G16" s="1" t="s">
        <v>59</v>
      </c>
      <c r="H16" s="1" t="s">
        <v>60</v>
      </c>
      <c r="I16" s="1" t="s">
        <v>61</v>
      </c>
      <c r="J16" s="1" t="s">
        <v>62</v>
      </c>
      <c r="K16" s="1">
        <v>-3.8</v>
      </c>
      <c r="L16" s="1">
        <v>290</v>
      </c>
      <c r="M16" s="1" t="s">
        <v>46</v>
      </c>
      <c r="N16" s="1" t="s">
        <v>47</v>
      </c>
      <c r="O16" s="1" t="s">
        <v>99</v>
      </c>
      <c r="P16" s="1" t="s">
        <v>49</v>
      </c>
      <c r="Q16" s="1">
        <v>5</v>
      </c>
      <c r="R16" s="7">
        <v>374</v>
      </c>
      <c r="S16" s="1">
        <v>53.665631459994955</v>
      </c>
      <c r="T16" s="1">
        <v>5</v>
      </c>
      <c r="U16" s="7">
        <v>577</v>
      </c>
      <c r="V16" s="1">
        <v>71.554175279993274</v>
      </c>
      <c r="W16" s="7">
        <f>U16/R16</f>
        <v>1.5427807486631016</v>
      </c>
      <c r="X16" s="7">
        <v>0.43359999999999999</v>
      </c>
      <c r="Y16" s="1">
        <v>7.1999999999999998E-3</v>
      </c>
      <c r="Z16" s="1">
        <v>138.88999999999999</v>
      </c>
      <c r="AA16" s="1">
        <v>46.29666666666666</v>
      </c>
      <c r="AB16" s="1">
        <v>3</v>
      </c>
      <c r="AC16" s="1">
        <v>2.1599827201382392E-2</v>
      </c>
    </row>
    <row r="17" spans="1:29" x14ac:dyDescent="0.2">
      <c r="A17" s="1" t="s">
        <v>40</v>
      </c>
      <c r="B17" s="7">
        <v>2</v>
      </c>
      <c r="C17" s="1" t="s">
        <v>15</v>
      </c>
      <c r="D17" s="1" t="s">
        <v>41</v>
      </c>
      <c r="E17" s="1">
        <v>0.5</v>
      </c>
      <c r="F17" s="6">
        <v>-30</v>
      </c>
      <c r="G17" s="1" t="s">
        <v>42</v>
      </c>
      <c r="H17" s="1" t="s">
        <v>43</v>
      </c>
      <c r="I17" s="1" t="s">
        <v>44</v>
      </c>
      <c r="J17" s="1" t="s">
        <v>45</v>
      </c>
      <c r="K17" s="1">
        <v>-2</v>
      </c>
      <c r="L17" s="1">
        <v>303</v>
      </c>
      <c r="M17" s="1" t="s">
        <v>46</v>
      </c>
      <c r="N17" s="1" t="s">
        <v>47</v>
      </c>
      <c r="O17" s="1" t="s">
        <v>100</v>
      </c>
      <c r="P17" s="1" t="s">
        <v>49</v>
      </c>
      <c r="Q17" s="1">
        <v>5</v>
      </c>
      <c r="R17" s="7">
        <v>113.33333333333333</v>
      </c>
      <c r="S17" s="1">
        <v>46.212071534995658</v>
      </c>
      <c r="T17" s="1">
        <v>5</v>
      </c>
      <c r="U17" s="7">
        <v>61.333333333333336</v>
      </c>
      <c r="V17" s="1">
        <v>22.360679774997902</v>
      </c>
      <c r="W17" s="7">
        <f>U17/R17</f>
        <v>0.54117647058823537</v>
      </c>
      <c r="X17" s="7">
        <v>-0.61399999999999999</v>
      </c>
      <c r="Y17" s="1">
        <v>5.9799999999999999E-2</v>
      </c>
      <c r="Z17" s="1">
        <v>16.72</v>
      </c>
      <c r="AA17" s="1">
        <v>3.3439999999999999</v>
      </c>
      <c r="AB17" s="1">
        <v>5</v>
      </c>
      <c r="AC17" s="1">
        <v>0.29904306220095694</v>
      </c>
    </row>
    <row r="18" spans="1:29" x14ac:dyDescent="0.2">
      <c r="A18" s="1" t="s">
        <v>65</v>
      </c>
      <c r="B18" s="7">
        <v>2</v>
      </c>
      <c r="C18" s="1" t="s">
        <v>14</v>
      </c>
      <c r="D18" s="1" t="s">
        <v>66</v>
      </c>
      <c r="E18" s="1">
        <v>0.98</v>
      </c>
      <c r="F18" s="6">
        <v>-2.5</v>
      </c>
      <c r="G18" s="1" t="s">
        <v>67</v>
      </c>
      <c r="H18" s="1" t="s">
        <v>60</v>
      </c>
      <c r="I18" s="1" t="s">
        <v>68</v>
      </c>
      <c r="J18" s="1" t="s">
        <v>69</v>
      </c>
      <c r="K18" s="1">
        <v>2.1</v>
      </c>
      <c r="L18" s="1">
        <v>385.5</v>
      </c>
      <c r="M18" s="1" t="s">
        <v>46</v>
      </c>
      <c r="N18" s="1" t="s">
        <v>47</v>
      </c>
      <c r="O18" s="1" t="s">
        <v>99</v>
      </c>
      <c r="P18" s="1" t="s">
        <v>49</v>
      </c>
      <c r="Q18" s="1">
        <v>6</v>
      </c>
      <c r="R18" s="7">
        <v>1.21</v>
      </c>
      <c r="S18" s="1">
        <v>9.7979589711327114E-2</v>
      </c>
      <c r="T18" s="1">
        <v>6</v>
      </c>
      <c r="U18" s="7">
        <v>1.1200000000000001</v>
      </c>
      <c r="V18" s="1">
        <v>9.7979589711327114E-2</v>
      </c>
      <c r="W18" s="7">
        <f>U18/R18</f>
        <v>0.92561983471074394</v>
      </c>
      <c r="X18" s="7">
        <v>-7.7299999999999994E-2</v>
      </c>
      <c r="Y18" s="1">
        <v>2.3999999999999998E-3</v>
      </c>
      <c r="Z18" s="1">
        <v>416.67</v>
      </c>
      <c r="AA18" s="1">
        <v>208.33500000000001</v>
      </c>
      <c r="AB18" s="1">
        <v>2</v>
      </c>
      <c r="AC18" s="1">
        <v>4.7999616003071973E-3</v>
      </c>
    </row>
    <row r="19" spans="1:29" x14ac:dyDescent="0.2">
      <c r="A19" s="1" t="s">
        <v>76</v>
      </c>
      <c r="B19" s="7">
        <v>2</v>
      </c>
      <c r="C19" s="1" t="s">
        <v>12</v>
      </c>
      <c r="D19" s="1" t="s">
        <v>77</v>
      </c>
      <c r="E19" s="1">
        <v>5</v>
      </c>
      <c r="F19" s="2">
        <v>-30</v>
      </c>
      <c r="G19" s="1" t="s">
        <v>176</v>
      </c>
      <c r="H19" s="1" t="s">
        <v>78</v>
      </c>
      <c r="I19" s="1" t="s">
        <v>79</v>
      </c>
      <c r="J19" s="1" t="s">
        <v>80</v>
      </c>
      <c r="K19" s="1">
        <v>5</v>
      </c>
      <c r="L19" s="1">
        <v>100</v>
      </c>
      <c r="M19" s="1" t="s">
        <v>46</v>
      </c>
      <c r="N19" s="1" t="s">
        <v>47</v>
      </c>
      <c r="O19" s="4">
        <v>34455</v>
      </c>
      <c r="P19" s="1" t="s">
        <v>49</v>
      </c>
      <c r="Q19" s="1">
        <v>12</v>
      </c>
      <c r="R19" s="7">
        <v>0.16</v>
      </c>
      <c r="S19" s="1">
        <v>0.04</v>
      </c>
      <c r="T19" s="1">
        <v>6</v>
      </c>
      <c r="U19" s="7">
        <v>0.22</v>
      </c>
      <c r="V19" s="1">
        <v>0.05</v>
      </c>
      <c r="W19" s="7">
        <f>U19/R19</f>
        <v>1.375</v>
      </c>
      <c r="X19" s="7">
        <v>0.31850000000000001</v>
      </c>
      <c r="Y19" s="1">
        <v>1.38E-2</v>
      </c>
      <c r="Z19" s="1">
        <v>72.459999999999994</v>
      </c>
      <c r="AA19" s="1">
        <v>24.153333333333332</v>
      </c>
      <c r="AB19" s="1">
        <v>3</v>
      </c>
      <c r="AC19" s="1">
        <v>4.1402152911951422E-2</v>
      </c>
    </row>
    <row r="20" spans="1:29" x14ac:dyDescent="0.2">
      <c r="A20" s="1" t="s">
        <v>81</v>
      </c>
      <c r="B20" s="7">
        <v>2</v>
      </c>
      <c r="C20" s="1" t="s">
        <v>11</v>
      </c>
      <c r="D20" s="1" t="s">
        <v>77</v>
      </c>
      <c r="E20" s="1">
        <v>2.5</v>
      </c>
      <c r="F20" s="2">
        <v>-20</v>
      </c>
      <c r="G20" s="1" t="s">
        <v>175</v>
      </c>
      <c r="H20" s="1" t="s">
        <v>78</v>
      </c>
      <c r="I20" s="1" t="s">
        <v>82</v>
      </c>
      <c r="J20" s="1" t="s">
        <v>83</v>
      </c>
      <c r="K20" s="1">
        <v>4.4000000000000004</v>
      </c>
      <c r="L20" s="1">
        <v>1010</v>
      </c>
      <c r="M20" s="1" t="s">
        <v>46</v>
      </c>
      <c r="N20" s="1" t="s">
        <v>47</v>
      </c>
      <c r="O20" s="5">
        <v>1994</v>
      </c>
      <c r="P20" s="1" t="s">
        <v>49</v>
      </c>
      <c r="Q20" s="1">
        <v>6</v>
      </c>
      <c r="R20" s="7">
        <v>75.3</v>
      </c>
      <c r="S20" s="1">
        <v>21</v>
      </c>
      <c r="T20" s="1">
        <v>6</v>
      </c>
      <c r="U20" s="7">
        <v>97.5</v>
      </c>
      <c r="V20" s="1">
        <v>21</v>
      </c>
      <c r="W20" s="7">
        <f>U20/R20</f>
        <v>1.2948207171314741</v>
      </c>
      <c r="X20" s="7">
        <v>0.25840000000000002</v>
      </c>
      <c r="Y20" s="1">
        <v>2.07E-2</v>
      </c>
      <c r="Z20" s="1">
        <v>48.31</v>
      </c>
      <c r="AA20" s="1">
        <v>24.155000000000001</v>
      </c>
      <c r="AB20" s="1">
        <v>2</v>
      </c>
      <c r="AC20" s="1">
        <v>4.1399296211964393E-2</v>
      </c>
    </row>
    <row r="21" spans="1:29" x14ac:dyDescent="0.2">
      <c r="A21" s="1" t="s">
        <v>84</v>
      </c>
      <c r="B21" s="7">
        <v>2</v>
      </c>
      <c r="C21" s="1" t="s">
        <v>9</v>
      </c>
      <c r="D21" s="1" t="s">
        <v>66</v>
      </c>
      <c r="E21" s="1">
        <v>1.5</v>
      </c>
      <c r="F21" s="6">
        <v>-0.65</v>
      </c>
      <c r="G21" s="1" t="s">
        <v>177</v>
      </c>
      <c r="H21" s="1" t="s">
        <v>85</v>
      </c>
      <c r="I21" s="1" t="s">
        <v>86</v>
      </c>
      <c r="J21" s="1" t="s">
        <v>87</v>
      </c>
      <c r="K21" s="1">
        <v>16</v>
      </c>
      <c r="L21" s="1">
        <v>967</v>
      </c>
      <c r="M21" s="1" t="s">
        <v>46</v>
      </c>
      <c r="N21" s="1" t="s">
        <v>47</v>
      </c>
      <c r="O21" s="1" t="s">
        <v>99</v>
      </c>
      <c r="P21" s="1" t="s">
        <v>49</v>
      </c>
      <c r="Q21" s="1">
        <v>6</v>
      </c>
      <c r="R21" s="7">
        <v>1.77</v>
      </c>
      <c r="S21" s="1">
        <v>0.2449489742783178</v>
      </c>
      <c r="T21" s="1">
        <v>6</v>
      </c>
      <c r="U21" s="7">
        <v>2.06</v>
      </c>
      <c r="V21" s="1">
        <v>0.34292856398964494</v>
      </c>
      <c r="W21" s="7">
        <f>U21/R21</f>
        <v>1.1638418079096045</v>
      </c>
      <c r="X21" s="7">
        <v>0.1517</v>
      </c>
      <c r="Y21" s="1">
        <v>7.7999999999999996E-3</v>
      </c>
      <c r="Z21" s="1">
        <v>128.21</v>
      </c>
      <c r="AA21" s="1">
        <v>16.026250000000001</v>
      </c>
      <c r="AB21" s="1">
        <v>8</v>
      </c>
      <c r="AC21" s="1">
        <v>6.2397628890102169E-2</v>
      </c>
    </row>
    <row r="22" spans="1:29" x14ac:dyDescent="0.2">
      <c r="A22" s="1" t="s">
        <v>101</v>
      </c>
      <c r="B22" s="7">
        <v>2</v>
      </c>
      <c r="C22" s="1" t="s">
        <v>8</v>
      </c>
      <c r="D22" s="1" t="s">
        <v>58</v>
      </c>
      <c r="E22" s="1">
        <v>0.8</v>
      </c>
      <c r="F22" s="6">
        <v>-0.3</v>
      </c>
      <c r="G22" s="1" t="s">
        <v>102</v>
      </c>
      <c r="H22" s="1" t="s">
        <v>103</v>
      </c>
      <c r="I22" s="1" t="s">
        <v>104</v>
      </c>
      <c r="J22" s="1" t="s">
        <v>105</v>
      </c>
      <c r="K22" s="1">
        <v>-2</v>
      </c>
      <c r="L22" s="1">
        <v>400</v>
      </c>
      <c r="M22" s="1" t="s">
        <v>46</v>
      </c>
      <c r="N22" s="1" t="s">
        <v>47</v>
      </c>
      <c r="O22" s="1" t="s">
        <v>106</v>
      </c>
      <c r="P22" s="1" t="s">
        <v>49</v>
      </c>
      <c r="Q22" s="1">
        <v>5</v>
      </c>
      <c r="R22" s="7">
        <v>0.57999999999999996</v>
      </c>
      <c r="S22" s="1">
        <v>0.26832815729997478</v>
      </c>
      <c r="T22" s="1">
        <v>5</v>
      </c>
      <c r="U22" s="7">
        <v>0.83</v>
      </c>
      <c r="V22" s="1">
        <v>0.40249223594996214</v>
      </c>
      <c r="W22" s="7">
        <f>U22/R22</f>
        <v>1.4310344827586208</v>
      </c>
      <c r="X22" s="7">
        <v>0.3584</v>
      </c>
      <c r="Y22" s="1">
        <v>8.9800000000000005E-2</v>
      </c>
      <c r="Z22" s="1">
        <v>11.14</v>
      </c>
      <c r="AA22" s="1">
        <v>11.14</v>
      </c>
      <c r="AB22" s="1">
        <v>1</v>
      </c>
      <c r="AC22" s="1">
        <v>8.9766606822262118E-2</v>
      </c>
    </row>
    <row r="23" spans="1:29" x14ac:dyDescent="0.2">
      <c r="A23" s="1" t="s">
        <v>88</v>
      </c>
      <c r="B23" s="7">
        <v>2</v>
      </c>
      <c r="C23" s="1" t="s">
        <v>7</v>
      </c>
      <c r="D23" s="1" t="s">
        <v>41</v>
      </c>
      <c r="F23" s="6">
        <v>-1</v>
      </c>
      <c r="G23" s="1" t="s">
        <v>89</v>
      </c>
      <c r="H23" s="1" t="s">
        <v>43</v>
      </c>
      <c r="I23" s="1" t="s">
        <v>90</v>
      </c>
      <c r="J23" s="1" t="s">
        <v>91</v>
      </c>
      <c r="K23" s="1">
        <v>3.1</v>
      </c>
      <c r="L23" s="1">
        <v>667</v>
      </c>
      <c r="M23" s="1" t="s">
        <v>46</v>
      </c>
      <c r="N23" s="1" t="s">
        <v>47</v>
      </c>
      <c r="O23" s="1" t="s">
        <v>107</v>
      </c>
      <c r="P23" s="1" t="s">
        <v>49</v>
      </c>
      <c r="Q23" s="1">
        <v>4</v>
      </c>
      <c r="R23" s="7">
        <v>0.12</v>
      </c>
      <c r="S23" s="1">
        <v>0.02</v>
      </c>
      <c r="T23" s="1">
        <v>4</v>
      </c>
      <c r="U23" s="7">
        <v>0.18</v>
      </c>
      <c r="V23" s="1">
        <v>0.06</v>
      </c>
      <c r="W23" s="7">
        <f>U23/R23</f>
        <v>1.5</v>
      </c>
      <c r="X23" s="7">
        <v>0.40550000000000003</v>
      </c>
      <c r="Y23" s="1">
        <v>3.4700000000000002E-2</v>
      </c>
      <c r="Z23" s="1">
        <v>28.82</v>
      </c>
      <c r="AA23" s="1">
        <v>7.2050000000000001</v>
      </c>
      <c r="AB23" s="1">
        <v>4</v>
      </c>
      <c r="AC23" s="1">
        <v>0.13879250520471895</v>
      </c>
    </row>
    <row r="24" spans="1:29" x14ac:dyDescent="0.2">
      <c r="A24" s="1" t="s">
        <v>92</v>
      </c>
      <c r="B24" s="7">
        <v>2</v>
      </c>
      <c r="C24" s="1" t="s">
        <v>6</v>
      </c>
      <c r="D24" s="1" t="s">
        <v>77</v>
      </c>
      <c r="E24" s="1">
        <v>4</v>
      </c>
      <c r="F24" s="6">
        <v>-4.5</v>
      </c>
      <c r="G24" s="1" t="s">
        <v>93</v>
      </c>
      <c r="H24" s="1" t="s">
        <v>78</v>
      </c>
      <c r="I24" s="1" t="s">
        <v>94</v>
      </c>
      <c r="J24" s="1" t="s">
        <v>95</v>
      </c>
      <c r="K24" s="1">
        <v>6.9</v>
      </c>
      <c r="L24" s="1">
        <v>1506</v>
      </c>
      <c r="M24" s="1" t="s">
        <v>96</v>
      </c>
      <c r="N24" s="1" t="s">
        <v>47</v>
      </c>
      <c r="O24" s="1" t="s">
        <v>173</v>
      </c>
      <c r="P24" s="1" t="s">
        <v>49</v>
      </c>
      <c r="Q24" s="1">
        <v>3</v>
      </c>
      <c r="R24" s="7">
        <v>2.68</v>
      </c>
      <c r="S24" s="1">
        <v>0.77</v>
      </c>
      <c r="T24" s="1">
        <v>3</v>
      </c>
      <c r="U24" s="7">
        <v>3.94</v>
      </c>
      <c r="V24" s="1">
        <v>1.47</v>
      </c>
      <c r="W24" s="7">
        <f>U24/R24</f>
        <v>1.4701492537313432</v>
      </c>
      <c r="X24" s="7">
        <v>0.38540000000000002</v>
      </c>
      <c r="Y24" s="1">
        <v>7.3899999999999993E-2</v>
      </c>
      <c r="Z24" s="1">
        <f>1/Y24</f>
        <v>13.531799729364007</v>
      </c>
      <c r="AA24" s="1">
        <f>Z24/5</f>
        <v>2.7063599458728014</v>
      </c>
      <c r="AB24" s="1">
        <v>5</v>
      </c>
      <c r="AC24" s="1">
        <f>1/AA24</f>
        <v>0.36949999999999994</v>
      </c>
    </row>
    <row r="25" spans="1:29" x14ac:dyDescent="0.2">
      <c r="A25" s="1" t="s">
        <v>108</v>
      </c>
      <c r="B25" s="7">
        <v>2</v>
      </c>
      <c r="C25" s="1" t="s">
        <v>5</v>
      </c>
      <c r="D25" s="1" t="s">
        <v>58</v>
      </c>
      <c r="E25" s="1">
        <v>1.6</v>
      </c>
      <c r="F25" s="6">
        <v>-3.7</v>
      </c>
      <c r="G25" s="1" t="s">
        <v>109</v>
      </c>
      <c r="H25" s="1" t="s">
        <v>110</v>
      </c>
      <c r="I25" s="1" t="s">
        <v>111</v>
      </c>
      <c r="J25" s="1" t="s">
        <v>112</v>
      </c>
      <c r="K25" s="1">
        <v>1.3</v>
      </c>
      <c r="L25" s="1">
        <v>477</v>
      </c>
      <c r="M25" s="1" t="s">
        <v>46</v>
      </c>
      <c r="N25" s="1" t="s">
        <v>47</v>
      </c>
      <c r="O25" s="1" t="s">
        <v>113</v>
      </c>
      <c r="P25" s="1" t="s">
        <v>114</v>
      </c>
      <c r="Q25" s="1">
        <v>4</v>
      </c>
      <c r="R25" s="7">
        <v>3.4949999999999997</v>
      </c>
      <c r="S25" s="1">
        <v>0.75000000000000011</v>
      </c>
      <c r="T25" s="1">
        <v>4</v>
      </c>
      <c r="U25" s="7">
        <v>2.7350000000000003</v>
      </c>
      <c r="V25" s="1">
        <v>0.69500000000000006</v>
      </c>
      <c r="W25" s="7">
        <f>U25/R25</f>
        <v>0.78254649499284712</v>
      </c>
      <c r="X25" s="7">
        <v>-0.2452</v>
      </c>
      <c r="Y25" s="1">
        <v>2.7699999999999999E-2</v>
      </c>
      <c r="Z25" s="1">
        <v>36.1</v>
      </c>
      <c r="AA25" s="1">
        <v>36.1</v>
      </c>
      <c r="AB25" s="1">
        <v>1</v>
      </c>
      <c r="AC25" s="1">
        <v>2.7700831024930747E-2</v>
      </c>
    </row>
    <row r="26" spans="1:29" x14ac:dyDescent="0.2">
      <c r="A26" s="1" t="s">
        <v>97</v>
      </c>
      <c r="B26" s="7">
        <v>2</v>
      </c>
      <c r="C26" s="1" t="s">
        <v>164</v>
      </c>
      <c r="D26" s="1" t="s">
        <v>51</v>
      </c>
      <c r="E26" s="1">
        <v>5</v>
      </c>
      <c r="F26" s="6">
        <v>-0.03</v>
      </c>
      <c r="G26" s="1" t="s">
        <v>52</v>
      </c>
      <c r="H26" s="1" t="s">
        <v>53</v>
      </c>
      <c r="I26" s="1" t="s">
        <v>98</v>
      </c>
      <c r="J26" s="1" t="s">
        <v>55</v>
      </c>
      <c r="K26" s="1">
        <v>7</v>
      </c>
      <c r="L26" s="1">
        <v>1080</v>
      </c>
      <c r="M26" s="1" t="s">
        <v>46</v>
      </c>
      <c r="N26" s="1" t="s">
        <v>47</v>
      </c>
      <c r="O26" s="1" t="s">
        <v>106</v>
      </c>
      <c r="P26" s="1" t="s">
        <v>49</v>
      </c>
      <c r="Q26" s="1">
        <v>6</v>
      </c>
      <c r="R26" s="7">
        <v>102</v>
      </c>
      <c r="S26" s="1">
        <v>9.7979589711327115</v>
      </c>
      <c r="T26" s="1">
        <v>6</v>
      </c>
      <c r="U26" s="7">
        <v>117</v>
      </c>
      <c r="V26" s="1">
        <v>19.595917942265423</v>
      </c>
      <c r="W26" s="7">
        <f>U26/R26</f>
        <v>1.1470588235294117</v>
      </c>
      <c r="X26" s="7">
        <v>0.13719999999999999</v>
      </c>
      <c r="Y26" s="1">
        <v>6.1999999999999998E-3</v>
      </c>
      <c r="Z26" s="1">
        <v>161.29</v>
      </c>
      <c r="AA26" s="1">
        <v>14.662727272727272</v>
      </c>
      <c r="AB26" s="1">
        <v>11</v>
      </c>
      <c r="AC26" s="1">
        <v>6.8200136400272809E-2</v>
      </c>
    </row>
    <row r="27" spans="1:29" x14ac:dyDescent="0.2">
      <c r="A27" s="1" t="s">
        <v>166</v>
      </c>
      <c r="B27" s="7">
        <v>2</v>
      </c>
      <c r="C27" s="1" t="s">
        <v>1</v>
      </c>
      <c r="D27" s="1" t="s">
        <v>58</v>
      </c>
      <c r="E27" s="1">
        <v>2</v>
      </c>
      <c r="F27" s="2">
        <v>-7</v>
      </c>
      <c r="G27" t="s">
        <v>180</v>
      </c>
      <c r="H27" s="1" t="s">
        <v>103</v>
      </c>
      <c r="I27" s="1" t="s">
        <v>127</v>
      </c>
      <c r="J27" s="1" t="s">
        <v>128</v>
      </c>
      <c r="M27" s="1" t="s">
        <v>46</v>
      </c>
      <c r="N27" s="1" t="s">
        <v>47</v>
      </c>
      <c r="O27" s="3">
        <v>42611</v>
      </c>
      <c r="P27" s="1" t="s">
        <v>49</v>
      </c>
      <c r="Q27" s="1">
        <v>6</v>
      </c>
      <c r="R27" s="7">
        <v>0.8</v>
      </c>
      <c r="S27" s="1">
        <v>0.2449489742783178</v>
      </c>
      <c r="T27" s="1">
        <v>6</v>
      </c>
      <c r="U27" s="7">
        <v>1.3</v>
      </c>
      <c r="V27" s="1">
        <v>0.4898979485566356</v>
      </c>
      <c r="W27" s="7">
        <f>U27/R27</f>
        <v>1.625</v>
      </c>
      <c r="X27" s="7">
        <v>0.48549999999999999</v>
      </c>
      <c r="Y27" s="1">
        <v>3.9300000000000002E-2</v>
      </c>
      <c r="Z27" s="1">
        <v>25.45</v>
      </c>
      <c r="AA27" s="1">
        <v>12.725</v>
      </c>
      <c r="AB27" s="1">
        <v>2</v>
      </c>
      <c r="AC27" s="1">
        <v>7.8585461689587424E-2</v>
      </c>
    </row>
    <row r="28" spans="1:29" x14ac:dyDescent="0.2">
      <c r="A28" s="1" t="s">
        <v>165</v>
      </c>
      <c r="B28" s="7">
        <v>2</v>
      </c>
      <c r="C28" s="1" t="s">
        <v>163</v>
      </c>
      <c r="D28" s="1" t="s">
        <v>77</v>
      </c>
      <c r="E28" s="1">
        <v>5</v>
      </c>
      <c r="F28" s="2">
        <v>-8.3000000000000007</v>
      </c>
      <c r="G28" s="1" t="s">
        <v>52</v>
      </c>
      <c r="H28" s="1" t="s">
        <v>53</v>
      </c>
      <c r="I28" s="1" t="s">
        <v>98</v>
      </c>
      <c r="J28" s="1" t="s">
        <v>55</v>
      </c>
      <c r="K28" s="1">
        <v>7</v>
      </c>
      <c r="L28" s="1">
        <v>1080</v>
      </c>
      <c r="M28" s="1" t="s">
        <v>46</v>
      </c>
      <c r="N28" s="1" t="s">
        <v>47</v>
      </c>
      <c r="O28" s="1" t="s">
        <v>99</v>
      </c>
      <c r="P28" s="1" t="s">
        <v>49</v>
      </c>
      <c r="Q28" s="1">
        <v>6</v>
      </c>
      <c r="R28" s="7">
        <v>475</v>
      </c>
      <c r="S28" s="1">
        <f>28*SQRT(6)</f>
        <v>68.585712797928977</v>
      </c>
      <c r="T28" s="1">
        <v>6</v>
      </c>
      <c r="U28" s="7">
        <v>707</v>
      </c>
      <c r="V28" s="1">
        <f>86*SQRT(6)</f>
        <v>210.6561178793533</v>
      </c>
      <c r="W28" s="7">
        <f>U28/R28</f>
        <v>1.4884210526315789</v>
      </c>
      <c r="X28" s="7">
        <v>0.3977</v>
      </c>
      <c r="Y28" s="1">
        <v>1.83E-2</v>
      </c>
      <c r="Z28" s="1">
        <v>54.64</v>
      </c>
      <c r="AA28" s="1">
        <v>27.32</v>
      </c>
      <c r="AB28" s="1">
        <v>2</v>
      </c>
      <c r="AC28" s="1">
        <v>3.6603221083455345E-2</v>
      </c>
    </row>
    <row r="29" spans="1:29" x14ac:dyDescent="0.2">
      <c r="A29" s="1" t="s">
        <v>50</v>
      </c>
      <c r="B29" s="7">
        <v>3</v>
      </c>
      <c r="C29" s="1" t="s">
        <v>17</v>
      </c>
      <c r="D29" s="1" t="s">
        <v>51</v>
      </c>
      <c r="E29" s="1">
        <v>5</v>
      </c>
      <c r="F29" s="6">
        <v>-0.04</v>
      </c>
      <c r="G29" s="1" t="s">
        <v>52</v>
      </c>
      <c r="H29" s="1" t="s">
        <v>53</v>
      </c>
      <c r="I29" s="1" t="s">
        <v>54</v>
      </c>
      <c r="J29" s="1" t="s">
        <v>55</v>
      </c>
      <c r="K29" s="1">
        <v>7</v>
      </c>
      <c r="L29" s="1">
        <v>1080</v>
      </c>
      <c r="M29" s="1" t="s">
        <v>46</v>
      </c>
      <c r="N29" s="1" t="s">
        <v>47</v>
      </c>
      <c r="O29" s="1" t="s">
        <v>115</v>
      </c>
      <c r="P29" s="1" t="s">
        <v>49</v>
      </c>
      <c r="Q29" s="1">
        <v>6</v>
      </c>
      <c r="R29" s="7">
        <v>146.61981481481482</v>
      </c>
      <c r="S29" s="1">
        <v>83.196618365846035</v>
      </c>
      <c r="T29" s="1">
        <v>6</v>
      </c>
      <c r="U29" s="7">
        <v>159.92870370370372</v>
      </c>
      <c r="V29" s="1">
        <v>90.21906747480692</v>
      </c>
      <c r="W29" s="7">
        <f>U29/R29</f>
        <v>1.0907714206684711</v>
      </c>
      <c r="X29" s="7">
        <v>8.6900000000000005E-2</v>
      </c>
      <c r="Y29" s="1">
        <v>0.1067</v>
      </c>
      <c r="Z29" s="1">
        <v>9.3699999999999992</v>
      </c>
      <c r="AA29" s="1">
        <v>1.3385714285714285</v>
      </c>
      <c r="AB29" s="1">
        <v>7</v>
      </c>
      <c r="AC29" s="1">
        <v>0.74706510138740667</v>
      </c>
    </row>
    <row r="30" spans="1:29" x14ac:dyDescent="0.2">
      <c r="A30" s="1" t="s">
        <v>116</v>
      </c>
      <c r="B30" s="7">
        <v>3</v>
      </c>
      <c r="C30" s="1" t="s">
        <v>16</v>
      </c>
      <c r="D30" s="1" t="s">
        <v>58</v>
      </c>
      <c r="E30" s="1">
        <v>1.5</v>
      </c>
      <c r="F30" s="6">
        <v>-0.4</v>
      </c>
      <c r="G30" s="1" t="s">
        <v>59</v>
      </c>
      <c r="H30" s="1" t="s">
        <v>60</v>
      </c>
      <c r="I30" s="1" t="s">
        <v>61</v>
      </c>
      <c r="J30" s="1" t="s">
        <v>62</v>
      </c>
      <c r="K30" s="1">
        <v>-3.8</v>
      </c>
      <c r="L30" s="1">
        <v>290</v>
      </c>
      <c r="M30" s="1" t="s">
        <v>46</v>
      </c>
      <c r="N30" s="1" t="s">
        <v>47</v>
      </c>
      <c r="O30" s="1" t="s">
        <v>115</v>
      </c>
      <c r="P30" s="1" t="s">
        <v>49</v>
      </c>
      <c r="Q30" s="1">
        <v>5</v>
      </c>
      <c r="R30" s="7">
        <v>2.25</v>
      </c>
      <c r="S30" s="1">
        <v>1.0285912696499033</v>
      </c>
      <c r="T30" s="1">
        <v>5</v>
      </c>
      <c r="U30" s="7">
        <v>2.73</v>
      </c>
      <c r="V30" s="1">
        <v>1.1180339887498949</v>
      </c>
      <c r="W30" s="7">
        <f>U30/R30</f>
        <v>1.2133333333333334</v>
      </c>
      <c r="X30" s="7">
        <v>0.19339999999999999</v>
      </c>
      <c r="Y30" s="1">
        <v>7.5300000000000006E-2</v>
      </c>
      <c r="Z30" s="1">
        <v>13.28</v>
      </c>
      <c r="AA30" s="1">
        <v>4.4266666666666667</v>
      </c>
      <c r="AB30" s="1">
        <v>3</v>
      </c>
      <c r="AC30" s="1">
        <v>0.22590361445783133</v>
      </c>
    </row>
    <row r="31" spans="1:29" x14ac:dyDescent="0.2">
      <c r="A31" s="1" t="s">
        <v>117</v>
      </c>
      <c r="B31" s="7">
        <v>3</v>
      </c>
      <c r="C31" s="1" t="s">
        <v>15</v>
      </c>
      <c r="D31" s="1" t="s">
        <v>41</v>
      </c>
      <c r="E31" s="1">
        <v>0.5</v>
      </c>
      <c r="F31" s="6">
        <v>-30</v>
      </c>
      <c r="G31" s="1" t="s">
        <v>42</v>
      </c>
      <c r="H31" s="1" t="s">
        <v>43</v>
      </c>
      <c r="I31" s="1" t="s">
        <v>44</v>
      </c>
      <c r="J31" s="1" t="s">
        <v>45</v>
      </c>
      <c r="K31" s="1">
        <v>-2</v>
      </c>
      <c r="L31" s="1">
        <v>303</v>
      </c>
      <c r="M31" s="1" t="s">
        <v>46</v>
      </c>
      <c r="N31" s="1" t="s">
        <v>47</v>
      </c>
      <c r="O31" s="1" t="s">
        <v>118</v>
      </c>
      <c r="P31" s="1" t="s">
        <v>49</v>
      </c>
      <c r="Q31" s="1">
        <v>5</v>
      </c>
      <c r="R31" s="7">
        <v>62</v>
      </c>
      <c r="S31" s="1">
        <v>10.062305898749054</v>
      </c>
      <c r="T31" s="1">
        <v>5</v>
      </c>
      <c r="U31" s="7">
        <v>66</v>
      </c>
      <c r="V31" s="1">
        <v>17.143187827498391</v>
      </c>
      <c r="W31" s="7">
        <f>U31/R31</f>
        <v>1.064516129032258</v>
      </c>
      <c r="X31" s="7">
        <v>6.25E-2</v>
      </c>
      <c r="Y31" s="1">
        <v>1.8800000000000001E-2</v>
      </c>
      <c r="Z31" s="1">
        <v>53.19</v>
      </c>
      <c r="AA31" s="1">
        <v>10.638</v>
      </c>
      <c r="AB31" s="1">
        <v>5</v>
      </c>
      <c r="AC31" s="1">
        <v>9.4002632073698064E-2</v>
      </c>
    </row>
    <row r="32" spans="1:29" x14ac:dyDescent="0.2">
      <c r="A32" s="1" t="s">
        <v>76</v>
      </c>
      <c r="B32" s="7">
        <v>3</v>
      </c>
      <c r="C32" s="1" t="s">
        <v>12</v>
      </c>
      <c r="D32" s="1" t="s">
        <v>77</v>
      </c>
      <c r="E32" s="1">
        <v>5</v>
      </c>
      <c r="F32" s="2">
        <v>-30</v>
      </c>
      <c r="G32" s="1" t="s">
        <v>176</v>
      </c>
      <c r="H32" s="1" t="s">
        <v>78</v>
      </c>
      <c r="I32" s="1" t="s">
        <v>79</v>
      </c>
      <c r="J32" s="1" t="s">
        <v>80</v>
      </c>
      <c r="K32" s="1">
        <v>5</v>
      </c>
      <c r="L32" s="1">
        <v>100</v>
      </c>
      <c r="M32" s="1" t="s">
        <v>46</v>
      </c>
      <c r="N32" s="1" t="s">
        <v>47</v>
      </c>
      <c r="O32" s="4">
        <v>34820</v>
      </c>
      <c r="P32" s="1" t="s">
        <v>49</v>
      </c>
      <c r="Q32" s="1">
        <v>12</v>
      </c>
      <c r="R32" s="7">
        <v>0.15</v>
      </c>
      <c r="S32" s="1">
        <v>0.04</v>
      </c>
      <c r="T32" s="1">
        <v>6</v>
      </c>
      <c r="U32" s="7">
        <v>0.17</v>
      </c>
      <c r="V32" s="1">
        <v>0.05</v>
      </c>
      <c r="W32" s="7">
        <f>U32/R32</f>
        <v>1.1333333333333335</v>
      </c>
      <c r="X32" s="7">
        <v>0.12520000000000001</v>
      </c>
      <c r="Y32" s="1">
        <v>2.0299999999999999E-2</v>
      </c>
      <c r="Z32" s="1">
        <v>49.26</v>
      </c>
      <c r="AA32" s="1">
        <v>16.419999999999998</v>
      </c>
      <c r="AB32" s="1">
        <v>3</v>
      </c>
      <c r="AC32" s="1">
        <v>6.0901339829476257E-2</v>
      </c>
    </row>
    <row r="33" spans="1:29" x14ac:dyDescent="0.2">
      <c r="A33" s="1" t="s">
        <v>84</v>
      </c>
      <c r="B33" s="7">
        <v>3</v>
      </c>
      <c r="C33" s="1" t="s">
        <v>9</v>
      </c>
      <c r="D33" s="1" t="s">
        <v>66</v>
      </c>
      <c r="E33" s="1">
        <v>1.5</v>
      </c>
      <c r="F33" s="6">
        <v>-0.65</v>
      </c>
      <c r="G33" s="1" t="s">
        <v>177</v>
      </c>
      <c r="H33" s="1" t="s">
        <v>85</v>
      </c>
      <c r="I33" s="1" t="s">
        <v>86</v>
      </c>
      <c r="J33" s="1" t="s">
        <v>87</v>
      </c>
      <c r="K33" s="1">
        <v>16</v>
      </c>
      <c r="L33" s="1">
        <v>967</v>
      </c>
      <c r="M33" s="1" t="s">
        <v>46</v>
      </c>
      <c r="N33" s="1" t="s">
        <v>47</v>
      </c>
      <c r="O33" s="1" t="s">
        <v>115</v>
      </c>
      <c r="P33" s="1" t="s">
        <v>49</v>
      </c>
      <c r="Q33" s="1">
        <v>6</v>
      </c>
      <c r="R33" s="7">
        <v>2.2599999999999998</v>
      </c>
      <c r="S33" s="1">
        <v>0.41641325627314024</v>
      </c>
      <c r="T33" s="1">
        <v>6</v>
      </c>
      <c r="U33" s="7">
        <v>2.34</v>
      </c>
      <c r="V33" s="1">
        <v>0.2449489742783178</v>
      </c>
      <c r="W33" s="7">
        <f>U33/R33</f>
        <v>1.0353982300884956</v>
      </c>
      <c r="X33" s="7">
        <v>3.4799999999999998E-2</v>
      </c>
      <c r="Y33" s="1">
        <v>7.4999999999999997E-3</v>
      </c>
      <c r="Z33" s="1">
        <v>133.33000000000001</v>
      </c>
      <c r="AA33" s="1">
        <v>16.666250000000002</v>
      </c>
      <c r="AB33" s="1">
        <v>8</v>
      </c>
      <c r="AC33" s="1">
        <v>6.0001500037500932E-2</v>
      </c>
    </row>
    <row r="34" spans="1:29" x14ac:dyDescent="0.2">
      <c r="A34" s="1" t="s">
        <v>88</v>
      </c>
      <c r="B34" s="7">
        <v>3</v>
      </c>
      <c r="C34" s="1" t="s">
        <v>7</v>
      </c>
      <c r="D34" s="1" t="s">
        <v>41</v>
      </c>
      <c r="F34" s="6">
        <v>-1</v>
      </c>
      <c r="G34" s="1" t="s">
        <v>89</v>
      </c>
      <c r="H34" s="1" t="s">
        <v>43</v>
      </c>
      <c r="I34" s="1" t="s">
        <v>90</v>
      </c>
      <c r="J34" s="1" t="s">
        <v>91</v>
      </c>
      <c r="K34" s="1">
        <v>3.1</v>
      </c>
      <c r="L34" s="1">
        <v>667</v>
      </c>
      <c r="M34" s="1" t="s">
        <v>46</v>
      </c>
      <c r="N34" s="1" t="s">
        <v>47</v>
      </c>
      <c r="O34" s="1" t="s">
        <v>119</v>
      </c>
      <c r="P34" s="1" t="s">
        <v>49</v>
      </c>
      <c r="Q34" s="1">
        <v>4</v>
      </c>
      <c r="R34" s="7">
        <v>0.13</v>
      </c>
      <c r="S34" s="1">
        <v>0.02</v>
      </c>
      <c r="T34" s="1">
        <v>4</v>
      </c>
      <c r="U34" s="7">
        <v>0.19</v>
      </c>
      <c r="V34" s="1">
        <v>0.06</v>
      </c>
      <c r="W34" s="7">
        <f>U34/R34</f>
        <v>1.4615384615384615</v>
      </c>
      <c r="X34" s="7">
        <v>0.3795</v>
      </c>
      <c r="Y34" s="1">
        <v>3.0800000000000001E-2</v>
      </c>
      <c r="Z34" s="1">
        <v>32.47</v>
      </c>
      <c r="AA34" s="1">
        <v>8.1174999999999997</v>
      </c>
      <c r="AB34" s="1">
        <v>4</v>
      </c>
      <c r="AC34" s="1">
        <v>0.12319063751154913</v>
      </c>
    </row>
    <row r="35" spans="1:29" x14ac:dyDescent="0.2">
      <c r="A35" s="1" t="s">
        <v>120</v>
      </c>
      <c r="B35" s="7">
        <v>3</v>
      </c>
      <c r="C35" s="1" t="s">
        <v>6</v>
      </c>
      <c r="D35" s="1" t="s">
        <v>77</v>
      </c>
      <c r="E35" s="1">
        <v>4</v>
      </c>
      <c r="F35" s="6">
        <v>-4.5</v>
      </c>
      <c r="G35" s="1" t="s">
        <v>93</v>
      </c>
      <c r="H35" s="1" t="s">
        <v>78</v>
      </c>
      <c r="I35" s="1" t="s">
        <v>94</v>
      </c>
      <c r="J35" s="1" t="s">
        <v>95</v>
      </c>
      <c r="K35" s="1">
        <v>6.9</v>
      </c>
      <c r="L35" s="1">
        <v>1506</v>
      </c>
      <c r="M35" s="1" t="s">
        <v>121</v>
      </c>
      <c r="N35" s="1" t="s">
        <v>47</v>
      </c>
      <c r="O35" s="1" t="s">
        <v>115</v>
      </c>
      <c r="P35" s="1" t="s">
        <v>49</v>
      </c>
      <c r="Q35" s="1">
        <v>3</v>
      </c>
      <c r="R35" s="7">
        <v>7.14</v>
      </c>
      <c r="S35" s="1">
        <v>1.6974097914174997</v>
      </c>
      <c r="T35" s="1">
        <v>3</v>
      </c>
      <c r="U35" s="7">
        <v>9.5</v>
      </c>
      <c r="V35" s="1">
        <v>2.8752043405643359</v>
      </c>
      <c r="W35" s="7">
        <f>U35/R35</f>
        <v>1.3305322128851542</v>
      </c>
      <c r="X35" s="7">
        <v>0.28560000000000002</v>
      </c>
      <c r="Y35" s="1">
        <v>4.9399999999999999E-2</v>
      </c>
      <c r="Z35" s="1">
        <v>20.239999999999998</v>
      </c>
      <c r="AA35" s="1">
        <v>4.048</v>
      </c>
      <c r="AB35" s="1">
        <v>5</v>
      </c>
      <c r="AC35" s="1">
        <v>0.24703557312252963</v>
      </c>
    </row>
    <row r="36" spans="1:29" x14ac:dyDescent="0.2">
      <c r="A36" s="1" t="s">
        <v>97</v>
      </c>
      <c r="B36" s="7">
        <v>3</v>
      </c>
      <c r="C36" s="1" t="s">
        <v>164</v>
      </c>
      <c r="D36" s="1" t="s">
        <v>51</v>
      </c>
      <c r="E36" s="1">
        <v>5</v>
      </c>
      <c r="F36" s="6">
        <v>-0.03</v>
      </c>
      <c r="G36" s="1" t="s">
        <v>52</v>
      </c>
      <c r="H36" s="1" t="s">
        <v>53</v>
      </c>
      <c r="I36" s="1" t="s">
        <v>98</v>
      </c>
      <c r="J36" s="1" t="s">
        <v>55</v>
      </c>
      <c r="K36" s="1">
        <v>7</v>
      </c>
      <c r="L36" s="1">
        <v>1080</v>
      </c>
      <c r="M36" s="1" t="s">
        <v>46</v>
      </c>
      <c r="N36" s="1" t="s">
        <v>47</v>
      </c>
      <c r="O36" s="1" t="s">
        <v>115</v>
      </c>
      <c r="P36" s="1" t="s">
        <v>49</v>
      </c>
      <c r="Q36" s="1">
        <v>6</v>
      </c>
      <c r="R36" s="7">
        <v>114</v>
      </c>
      <c r="S36" s="1">
        <v>7.3484692283495336</v>
      </c>
      <c r="T36" s="1">
        <v>6</v>
      </c>
      <c r="U36" s="7">
        <v>137</v>
      </c>
      <c r="V36" s="1">
        <v>24.494897427831781</v>
      </c>
      <c r="W36" s="7">
        <f>U36/R36</f>
        <v>1.2017543859649122</v>
      </c>
      <c r="X36" s="7">
        <v>0.18379999999999999</v>
      </c>
      <c r="Y36" s="1">
        <v>6.0000000000000001E-3</v>
      </c>
      <c r="Z36" s="1">
        <v>166.67</v>
      </c>
      <c r="AA36" s="1">
        <v>15.151818181818181</v>
      </c>
      <c r="AB36" s="1">
        <v>11</v>
      </c>
      <c r="AC36" s="1">
        <v>6.5998680026399484E-2</v>
      </c>
    </row>
    <row r="37" spans="1:29" x14ac:dyDescent="0.2">
      <c r="A37" s="1" t="s">
        <v>122</v>
      </c>
      <c r="B37" s="7">
        <v>3</v>
      </c>
      <c r="C37" s="1" t="s">
        <v>2</v>
      </c>
      <c r="D37" s="1" t="s">
        <v>41</v>
      </c>
      <c r="E37" s="1">
        <v>1</v>
      </c>
      <c r="F37" s="6"/>
      <c r="G37" s="1" t="s">
        <v>179</v>
      </c>
      <c r="H37" s="1" t="s">
        <v>78</v>
      </c>
      <c r="I37" s="1" t="s">
        <v>123</v>
      </c>
      <c r="J37" s="1" t="s">
        <v>124</v>
      </c>
      <c r="K37" s="1">
        <v>2.4</v>
      </c>
      <c r="L37" s="1">
        <v>504</v>
      </c>
      <c r="M37" s="1" t="s">
        <v>46</v>
      </c>
      <c r="N37" s="1" t="s">
        <v>47</v>
      </c>
      <c r="O37" s="1" t="s">
        <v>125</v>
      </c>
      <c r="P37" s="1" t="s">
        <v>49</v>
      </c>
      <c r="Q37" s="1">
        <v>4</v>
      </c>
      <c r="R37" s="7">
        <v>1.92</v>
      </c>
      <c r="S37" s="1">
        <v>0.67</v>
      </c>
      <c r="T37" s="1">
        <v>4</v>
      </c>
      <c r="U37" s="7">
        <v>2.6950000000000003</v>
      </c>
      <c r="V37" s="1">
        <v>1</v>
      </c>
      <c r="W37" s="7">
        <f>U37/R37</f>
        <v>1.4036458333333335</v>
      </c>
      <c r="X37" s="7">
        <v>0.33910000000000001</v>
      </c>
      <c r="Y37" s="1">
        <v>6.4899999999999999E-2</v>
      </c>
      <c r="Z37" s="1">
        <v>15.41</v>
      </c>
      <c r="AA37" s="1">
        <v>15.41</v>
      </c>
      <c r="AB37" s="1">
        <v>1</v>
      </c>
      <c r="AC37" s="1">
        <v>6.4892926670992862E-2</v>
      </c>
    </row>
    <row r="38" spans="1:29" x14ac:dyDescent="0.2">
      <c r="A38" s="1" t="s">
        <v>126</v>
      </c>
      <c r="B38" s="7">
        <v>3</v>
      </c>
      <c r="C38" s="1" t="s">
        <v>1</v>
      </c>
      <c r="D38" s="1" t="s">
        <v>58</v>
      </c>
      <c r="E38" s="1">
        <v>2</v>
      </c>
      <c r="F38" s="2">
        <v>-7</v>
      </c>
      <c r="G38" t="s">
        <v>180</v>
      </c>
      <c r="H38" s="1" t="s">
        <v>103</v>
      </c>
      <c r="I38" s="1" t="s">
        <v>127</v>
      </c>
      <c r="J38" s="1" t="s">
        <v>128</v>
      </c>
      <c r="M38" s="1" t="s">
        <v>46</v>
      </c>
      <c r="N38" s="1" t="s">
        <v>47</v>
      </c>
      <c r="O38" s="3">
        <v>42611</v>
      </c>
      <c r="P38" s="1" t="s">
        <v>49</v>
      </c>
      <c r="Q38" s="1">
        <v>6</v>
      </c>
      <c r="R38" s="7">
        <v>1.2</v>
      </c>
      <c r="S38" s="1">
        <v>0.2449489742783178</v>
      </c>
      <c r="T38" s="1">
        <v>6</v>
      </c>
      <c r="U38" s="7">
        <v>2.5299999999999998</v>
      </c>
      <c r="V38" s="1">
        <v>0.29393876913398131</v>
      </c>
      <c r="W38" s="7">
        <f>U38/R38</f>
        <v>2.1083333333333334</v>
      </c>
      <c r="X38" s="7">
        <v>0.74590000000000001</v>
      </c>
      <c r="Y38" s="1">
        <v>9.1999999999999998E-3</v>
      </c>
      <c r="Z38" s="1">
        <v>108.7</v>
      </c>
      <c r="AA38" s="1">
        <v>54.35</v>
      </c>
      <c r="AB38" s="1">
        <v>2</v>
      </c>
      <c r="AC38" s="1">
        <v>1.8399264029438821E-2</v>
      </c>
    </row>
    <row r="39" spans="1:29" x14ac:dyDescent="0.2">
      <c r="A39" s="1" t="s">
        <v>50</v>
      </c>
      <c r="B39" s="7">
        <v>4</v>
      </c>
      <c r="C39" s="1" t="s">
        <v>17</v>
      </c>
      <c r="D39" s="1" t="s">
        <v>51</v>
      </c>
      <c r="E39" s="1">
        <v>5</v>
      </c>
      <c r="F39" s="6">
        <v>-0.04</v>
      </c>
      <c r="G39" s="1" t="s">
        <v>52</v>
      </c>
      <c r="H39" s="1" t="s">
        <v>53</v>
      </c>
      <c r="I39" s="1" t="s">
        <v>54</v>
      </c>
      <c r="J39" s="1" t="s">
        <v>55</v>
      </c>
      <c r="K39" s="1">
        <v>7</v>
      </c>
      <c r="L39" s="1">
        <v>1080</v>
      </c>
      <c r="M39" s="1" t="s">
        <v>46</v>
      </c>
      <c r="N39" s="1" t="s">
        <v>47</v>
      </c>
      <c r="O39" s="1" t="s">
        <v>129</v>
      </c>
      <c r="P39" s="1" t="s">
        <v>49</v>
      </c>
      <c r="Q39" s="1">
        <v>6</v>
      </c>
      <c r="R39" s="7">
        <v>65.303888888888892</v>
      </c>
      <c r="S39" s="1">
        <v>25.424121510391736</v>
      </c>
      <c r="T39" s="1">
        <v>6</v>
      </c>
      <c r="U39" s="7">
        <v>82.427222222222213</v>
      </c>
      <c r="V39" s="1">
        <v>24.933442650751271</v>
      </c>
      <c r="W39" s="7">
        <f>U39/R39</f>
        <v>1.2622100096131759</v>
      </c>
      <c r="X39" s="7">
        <v>0.2329</v>
      </c>
      <c r="Y39" s="1">
        <v>4.0500000000000001E-2</v>
      </c>
      <c r="Z39" s="1">
        <v>24.69</v>
      </c>
      <c r="AA39" s="1">
        <v>3.5271428571428571</v>
      </c>
      <c r="AB39" s="1">
        <v>7</v>
      </c>
      <c r="AC39" s="1">
        <v>0.28351559335763465</v>
      </c>
    </row>
    <row r="40" spans="1:29" x14ac:dyDescent="0.2">
      <c r="A40" s="1" t="s">
        <v>88</v>
      </c>
      <c r="B40" s="7">
        <v>4</v>
      </c>
      <c r="C40" s="1" t="s">
        <v>7</v>
      </c>
      <c r="D40" s="1" t="s">
        <v>41</v>
      </c>
      <c r="F40" s="6">
        <v>-1</v>
      </c>
      <c r="G40" s="1" t="s">
        <v>89</v>
      </c>
      <c r="H40" s="1" t="s">
        <v>43</v>
      </c>
      <c r="I40" s="1" t="s">
        <v>90</v>
      </c>
      <c r="J40" s="1" t="s">
        <v>91</v>
      </c>
      <c r="K40" s="1">
        <v>3.1</v>
      </c>
      <c r="L40" s="1">
        <v>667</v>
      </c>
      <c r="M40" s="1" t="s">
        <v>46</v>
      </c>
      <c r="N40" s="1" t="s">
        <v>47</v>
      </c>
      <c r="O40" s="1" t="s">
        <v>130</v>
      </c>
      <c r="P40" s="1" t="s">
        <v>49</v>
      </c>
      <c r="Q40" s="1">
        <v>4</v>
      </c>
      <c r="R40" s="7">
        <v>0.16</v>
      </c>
      <c r="S40" s="1">
        <v>0.02</v>
      </c>
      <c r="T40" s="1">
        <v>4</v>
      </c>
      <c r="U40" s="7">
        <v>0.25</v>
      </c>
      <c r="V40" s="1">
        <v>0.1</v>
      </c>
      <c r="W40" s="7">
        <f>U40/R40</f>
        <v>1.5625</v>
      </c>
      <c r="X40" s="7">
        <v>0.44629999999999997</v>
      </c>
      <c r="Y40" s="1">
        <v>4.3900000000000002E-2</v>
      </c>
      <c r="Z40" s="1">
        <v>22.78</v>
      </c>
      <c r="AA40" s="1">
        <v>5.6950000000000003</v>
      </c>
      <c r="AB40" s="1">
        <v>4</v>
      </c>
      <c r="AC40" s="1">
        <v>0.17559262510974538</v>
      </c>
    </row>
    <row r="41" spans="1:29" x14ac:dyDescent="0.2">
      <c r="A41" s="1" t="s">
        <v>120</v>
      </c>
      <c r="B41" s="7">
        <v>4</v>
      </c>
      <c r="C41" s="1" t="s">
        <v>6</v>
      </c>
      <c r="D41" s="1" t="s">
        <v>77</v>
      </c>
      <c r="E41" s="1">
        <v>4</v>
      </c>
      <c r="F41" s="6">
        <v>-4.5</v>
      </c>
      <c r="G41" s="1" t="s">
        <v>93</v>
      </c>
      <c r="H41" s="1" t="s">
        <v>78</v>
      </c>
      <c r="I41" s="1" t="s">
        <v>94</v>
      </c>
      <c r="J41" s="1" t="s">
        <v>95</v>
      </c>
      <c r="K41" s="1">
        <v>6.9</v>
      </c>
      <c r="L41" s="1">
        <v>1506</v>
      </c>
      <c r="M41" s="1" t="s">
        <v>121</v>
      </c>
      <c r="N41" s="1" t="s">
        <v>47</v>
      </c>
      <c r="O41" s="1" t="s">
        <v>129</v>
      </c>
      <c r="P41" s="1" t="s">
        <v>49</v>
      </c>
      <c r="Q41" s="1">
        <v>3</v>
      </c>
      <c r="R41" s="7">
        <v>7.61</v>
      </c>
      <c r="S41" s="1">
        <v>1.4549226783578568</v>
      </c>
      <c r="T41" s="1">
        <v>3</v>
      </c>
      <c r="U41" s="7">
        <v>10.11</v>
      </c>
      <c r="V41" s="1">
        <v>2.2689865579152291</v>
      </c>
      <c r="W41" s="7">
        <f>U41/R41</f>
        <v>1.3285151116951379</v>
      </c>
      <c r="X41" s="7">
        <v>0.28410000000000002</v>
      </c>
      <c r="Y41" s="1">
        <v>2.9000000000000001E-2</v>
      </c>
      <c r="Z41" s="1">
        <v>34.479999999999997</v>
      </c>
      <c r="AA41" s="1">
        <v>6.895999999999999</v>
      </c>
      <c r="AB41" s="1">
        <v>5</v>
      </c>
      <c r="AC41" s="1">
        <v>0.14501160092807427</v>
      </c>
    </row>
    <row r="42" spans="1:29" x14ac:dyDescent="0.2">
      <c r="A42" s="1" t="s">
        <v>97</v>
      </c>
      <c r="B42" s="7">
        <v>4</v>
      </c>
      <c r="C42" s="1" t="s">
        <v>164</v>
      </c>
      <c r="D42" s="1" t="s">
        <v>51</v>
      </c>
      <c r="E42" s="1">
        <v>5</v>
      </c>
      <c r="F42" s="6">
        <v>-0.03</v>
      </c>
      <c r="G42" s="1" t="s">
        <v>52</v>
      </c>
      <c r="H42" s="1" t="s">
        <v>53</v>
      </c>
      <c r="I42" s="1" t="s">
        <v>98</v>
      </c>
      <c r="J42" s="1" t="s">
        <v>55</v>
      </c>
      <c r="K42" s="1">
        <v>7</v>
      </c>
      <c r="L42" s="1">
        <v>1080</v>
      </c>
      <c r="M42" s="1" t="s">
        <v>46</v>
      </c>
      <c r="N42" s="1" t="s">
        <v>47</v>
      </c>
      <c r="O42" s="1" t="s">
        <v>129</v>
      </c>
      <c r="P42" s="1" t="s">
        <v>49</v>
      </c>
      <c r="Q42" s="1">
        <v>6</v>
      </c>
      <c r="R42" s="7">
        <v>124</v>
      </c>
      <c r="S42" s="1">
        <v>9.7979589711327115</v>
      </c>
      <c r="T42" s="1">
        <v>6</v>
      </c>
      <c r="U42" s="7">
        <v>148</v>
      </c>
      <c r="V42" s="1">
        <v>24.494897427831781</v>
      </c>
      <c r="W42" s="7">
        <f>U42/R42</f>
        <v>1.1935483870967742</v>
      </c>
      <c r="X42" s="7">
        <v>0.1769</v>
      </c>
      <c r="Y42" s="1">
        <v>5.5999999999999999E-3</v>
      </c>
      <c r="Z42" s="1">
        <v>178.57</v>
      </c>
      <c r="AA42" s="1">
        <v>16.233636363636364</v>
      </c>
      <c r="AB42" s="1">
        <v>11</v>
      </c>
      <c r="AC42" s="1">
        <v>6.1600492803942426E-2</v>
      </c>
    </row>
    <row r="43" spans="1:29" x14ac:dyDescent="0.2">
      <c r="A43" s="1" t="s">
        <v>131</v>
      </c>
      <c r="B43" s="7">
        <v>4</v>
      </c>
      <c r="C43" s="1" t="s">
        <v>3</v>
      </c>
      <c r="D43" s="1" t="s">
        <v>58</v>
      </c>
      <c r="E43" s="1">
        <v>1</v>
      </c>
      <c r="F43" s="6">
        <v>-8</v>
      </c>
      <c r="G43" s="1" t="s">
        <v>132</v>
      </c>
      <c r="H43" s="1" t="s">
        <v>103</v>
      </c>
      <c r="I43" s="1" t="s">
        <v>133</v>
      </c>
      <c r="J43" s="1" t="s">
        <v>134</v>
      </c>
      <c r="K43" s="1">
        <v>7.7</v>
      </c>
      <c r="L43" s="1">
        <v>700</v>
      </c>
      <c r="M43" s="1" t="s">
        <v>46</v>
      </c>
      <c r="N43" s="1" t="s">
        <v>47</v>
      </c>
      <c r="O43" s="1" t="s">
        <v>129</v>
      </c>
      <c r="P43" s="1" t="s">
        <v>49</v>
      </c>
      <c r="Q43" s="1">
        <v>5</v>
      </c>
      <c r="R43" s="7">
        <v>0.17</v>
      </c>
      <c r="S43" s="1">
        <v>4.4721359549995794E-2</v>
      </c>
      <c r="T43" s="1">
        <v>5</v>
      </c>
      <c r="U43" s="7">
        <v>0.31</v>
      </c>
      <c r="V43" s="1">
        <v>6.7082039324993695E-2</v>
      </c>
      <c r="W43" s="7">
        <f>U43/R43</f>
        <v>1.8235294117647058</v>
      </c>
      <c r="X43" s="7">
        <v>0.6008</v>
      </c>
      <c r="Y43" s="1">
        <v>2.3199999999999998E-2</v>
      </c>
      <c r="Z43" s="1">
        <v>43.1</v>
      </c>
      <c r="AA43" s="1">
        <v>10.775</v>
      </c>
      <c r="AB43" s="1">
        <v>4</v>
      </c>
      <c r="AC43" s="1">
        <v>9.2807424593967514E-2</v>
      </c>
    </row>
    <row r="44" spans="1:29" x14ac:dyDescent="0.2">
      <c r="A44" s="1" t="s">
        <v>50</v>
      </c>
      <c r="B44" s="7">
        <v>5</v>
      </c>
      <c r="C44" s="1" t="s">
        <v>17</v>
      </c>
      <c r="D44" s="1" t="s">
        <v>51</v>
      </c>
      <c r="E44" s="1">
        <v>5</v>
      </c>
      <c r="F44" s="6">
        <v>-0.04</v>
      </c>
      <c r="G44" s="1" t="s">
        <v>52</v>
      </c>
      <c r="H44" s="1" t="s">
        <v>53</v>
      </c>
      <c r="I44" s="1" t="s">
        <v>54</v>
      </c>
      <c r="J44" s="1" t="s">
        <v>55</v>
      </c>
      <c r="K44" s="1">
        <v>7</v>
      </c>
      <c r="L44" s="1">
        <v>1080</v>
      </c>
      <c r="M44" s="1" t="s">
        <v>46</v>
      </c>
      <c r="N44" s="1" t="s">
        <v>47</v>
      </c>
      <c r="O44" s="1" t="s">
        <v>135</v>
      </c>
      <c r="P44" s="1" t="s">
        <v>49</v>
      </c>
      <c r="Q44" s="1">
        <v>6</v>
      </c>
      <c r="R44" s="7">
        <v>113.60851851851851</v>
      </c>
      <c r="S44" s="1">
        <v>69.445406450024322</v>
      </c>
      <c r="T44" s="1">
        <v>6</v>
      </c>
      <c r="U44" s="7">
        <v>123.325</v>
      </c>
      <c r="V44" s="1">
        <v>67.286681845470596</v>
      </c>
      <c r="W44" s="7">
        <f>U44/R44</f>
        <v>1.0855259940732145</v>
      </c>
      <c r="X44" s="7">
        <v>8.2100000000000006E-2</v>
      </c>
      <c r="Y44" s="1">
        <v>0.1119</v>
      </c>
      <c r="Z44" s="1">
        <v>8.94</v>
      </c>
      <c r="AA44" s="1">
        <v>1.2771428571428571</v>
      </c>
      <c r="AB44" s="1">
        <v>7</v>
      </c>
      <c r="AC44" s="1">
        <v>0.78299776286353473</v>
      </c>
    </row>
    <row r="45" spans="1:29" x14ac:dyDescent="0.2">
      <c r="A45" s="1" t="s">
        <v>136</v>
      </c>
      <c r="B45" s="7">
        <v>5</v>
      </c>
      <c r="C45" s="1" t="s">
        <v>10</v>
      </c>
      <c r="D45" s="1" t="s">
        <v>137</v>
      </c>
      <c r="E45" s="1">
        <v>0.5</v>
      </c>
      <c r="F45" s="6">
        <v>-1.3</v>
      </c>
      <c r="G45" s="1" t="s">
        <v>138</v>
      </c>
      <c r="H45" s="1" t="s">
        <v>139</v>
      </c>
      <c r="I45" s="1" t="s">
        <v>140</v>
      </c>
      <c r="J45" s="1" t="s">
        <v>141</v>
      </c>
      <c r="K45" s="1">
        <v>10</v>
      </c>
      <c r="L45" s="1">
        <v>1042</v>
      </c>
      <c r="M45" s="1" t="s">
        <v>46</v>
      </c>
      <c r="N45" s="1" t="s">
        <v>47</v>
      </c>
      <c r="O45" s="1" t="s">
        <v>135</v>
      </c>
      <c r="P45" s="1" t="s">
        <v>142</v>
      </c>
      <c r="Q45" s="1">
        <v>3</v>
      </c>
      <c r="R45" s="7">
        <v>1.17</v>
      </c>
      <c r="S45" s="1">
        <v>0.26</v>
      </c>
      <c r="T45" s="1">
        <v>3</v>
      </c>
      <c r="U45" s="7">
        <v>1.0900000000000001</v>
      </c>
      <c r="V45" s="1">
        <v>0.2</v>
      </c>
      <c r="W45" s="7">
        <f>U45/R45</f>
        <v>0.93162393162393176</v>
      </c>
      <c r="X45" s="7">
        <v>-7.0800000000000002E-2</v>
      </c>
      <c r="Y45" s="1">
        <v>2.7699999999999999E-2</v>
      </c>
      <c r="Z45" s="1">
        <v>36.1</v>
      </c>
      <c r="AA45" s="1">
        <v>36.1</v>
      </c>
      <c r="AB45" s="1">
        <v>1</v>
      </c>
      <c r="AC45" s="1">
        <v>2.7700831024930747E-2</v>
      </c>
    </row>
    <row r="46" spans="1:29" x14ac:dyDescent="0.2">
      <c r="A46" s="1" t="s">
        <v>120</v>
      </c>
      <c r="B46" s="7">
        <v>5</v>
      </c>
      <c r="C46" s="1" t="s">
        <v>6</v>
      </c>
      <c r="D46" s="1" t="s">
        <v>77</v>
      </c>
      <c r="E46" s="1">
        <v>4</v>
      </c>
      <c r="F46" s="6">
        <v>-4.5</v>
      </c>
      <c r="G46" s="1" t="s">
        <v>93</v>
      </c>
      <c r="H46" s="1" t="s">
        <v>78</v>
      </c>
      <c r="I46" s="1" t="s">
        <v>94</v>
      </c>
      <c r="J46" s="1" t="s">
        <v>95</v>
      </c>
      <c r="K46" s="1">
        <v>6.9</v>
      </c>
      <c r="L46" s="1">
        <v>1506</v>
      </c>
      <c r="M46" s="1" t="s">
        <v>121</v>
      </c>
      <c r="N46" s="1" t="s">
        <v>47</v>
      </c>
      <c r="O46" s="1" t="s">
        <v>135</v>
      </c>
      <c r="P46" s="1" t="s">
        <v>49</v>
      </c>
      <c r="Q46" s="1">
        <v>3</v>
      </c>
      <c r="R46" s="7">
        <v>6.82</v>
      </c>
      <c r="S46" s="1">
        <v>2.0784609690826525</v>
      </c>
      <c r="T46" s="1">
        <v>3</v>
      </c>
      <c r="U46" s="7">
        <v>9.35</v>
      </c>
      <c r="V46" s="1">
        <v>1.6974097914174997</v>
      </c>
      <c r="W46" s="7">
        <f>U46/R46</f>
        <v>1.3709677419354838</v>
      </c>
      <c r="X46" s="7">
        <v>0.3155</v>
      </c>
      <c r="Y46" s="1">
        <v>4.19E-2</v>
      </c>
      <c r="Z46" s="1">
        <v>23.87</v>
      </c>
      <c r="AA46" s="1">
        <v>4.774</v>
      </c>
      <c r="AB46" s="1">
        <v>5</v>
      </c>
      <c r="AC46" s="1">
        <v>0.20946795140343527</v>
      </c>
    </row>
    <row r="47" spans="1:29" x14ac:dyDescent="0.2">
      <c r="A47" s="1" t="s">
        <v>97</v>
      </c>
      <c r="B47" s="7">
        <v>5</v>
      </c>
      <c r="C47" s="1" t="s">
        <v>164</v>
      </c>
      <c r="D47" s="1" t="s">
        <v>51</v>
      </c>
      <c r="E47" s="1">
        <v>5</v>
      </c>
      <c r="F47" s="6">
        <v>-0.03</v>
      </c>
      <c r="G47" s="1" t="s">
        <v>52</v>
      </c>
      <c r="H47" s="1" t="s">
        <v>53</v>
      </c>
      <c r="I47" s="1" t="s">
        <v>98</v>
      </c>
      <c r="J47" s="1" t="s">
        <v>55</v>
      </c>
      <c r="K47" s="1">
        <v>7</v>
      </c>
      <c r="L47" s="1">
        <v>1080</v>
      </c>
      <c r="M47" s="1" t="s">
        <v>46</v>
      </c>
      <c r="N47" s="1" t="s">
        <v>47</v>
      </c>
      <c r="O47" s="1" t="s">
        <v>135</v>
      </c>
      <c r="P47" s="1" t="s">
        <v>49</v>
      </c>
      <c r="Q47" s="1">
        <v>6</v>
      </c>
      <c r="R47" s="7">
        <v>77</v>
      </c>
      <c r="S47" s="1">
        <v>12.24744871391589</v>
      </c>
      <c r="T47" s="1">
        <v>6</v>
      </c>
      <c r="U47" s="7">
        <v>93</v>
      </c>
      <c r="V47" s="1">
        <v>24.494897427831781</v>
      </c>
      <c r="W47" s="7">
        <f>U47/R47</f>
        <v>1.2077922077922079</v>
      </c>
      <c r="X47" s="7">
        <v>0.1888</v>
      </c>
      <c r="Y47" s="1">
        <v>1.5800000000000002E-2</v>
      </c>
      <c r="Z47" s="1">
        <v>63.29</v>
      </c>
      <c r="AA47" s="1">
        <v>5.7536363636363639</v>
      </c>
      <c r="AB47" s="1">
        <v>11</v>
      </c>
      <c r="AC47" s="1">
        <v>0.17380312845631221</v>
      </c>
    </row>
    <row r="48" spans="1:29" x14ac:dyDescent="0.2">
      <c r="A48" s="1" t="s">
        <v>50</v>
      </c>
      <c r="B48" s="7">
        <v>6</v>
      </c>
      <c r="C48" s="1" t="s">
        <v>17</v>
      </c>
      <c r="D48" s="1" t="s">
        <v>51</v>
      </c>
      <c r="E48" s="1">
        <v>5</v>
      </c>
      <c r="F48" s="6">
        <v>-0.04</v>
      </c>
      <c r="G48" s="1" t="s">
        <v>52</v>
      </c>
      <c r="H48" s="1" t="s">
        <v>53</v>
      </c>
      <c r="I48" s="1" t="s">
        <v>54</v>
      </c>
      <c r="J48" s="1" t="s">
        <v>55</v>
      </c>
      <c r="K48" s="1">
        <v>7</v>
      </c>
      <c r="L48" s="1">
        <v>1080</v>
      </c>
      <c r="M48" s="1" t="s">
        <v>46</v>
      </c>
      <c r="N48" s="1" t="s">
        <v>47</v>
      </c>
      <c r="O48" s="1" t="s">
        <v>143</v>
      </c>
      <c r="P48" s="1" t="s">
        <v>49</v>
      </c>
      <c r="Q48" s="1">
        <v>6</v>
      </c>
      <c r="R48" s="7">
        <v>133.09666666666669</v>
      </c>
      <c r="S48" s="1">
        <v>77.789769594215358</v>
      </c>
      <c r="T48" s="1">
        <v>6</v>
      </c>
      <c r="U48" s="7">
        <v>147.07569444444439</v>
      </c>
      <c r="V48" s="1">
        <v>66.055150172410563</v>
      </c>
      <c r="W48" s="7">
        <f>U48/R48</f>
        <v>1.105029135048043</v>
      </c>
      <c r="X48" s="7">
        <v>9.9900000000000003E-2</v>
      </c>
      <c r="Y48" s="1">
        <v>9.06E-2</v>
      </c>
      <c r="Z48" s="1">
        <v>11.04</v>
      </c>
      <c r="AA48" s="1">
        <v>1.577142857142857</v>
      </c>
      <c r="AB48" s="1">
        <v>7</v>
      </c>
      <c r="AC48" s="1">
        <v>0.63405797101449279</v>
      </c>
    </row>
    <row r="49" spans="1:29" x14ac:dyDescent="0.2">
      <c r="A49" s="1" t="s">
        <v>144</v>
      </c>
      <c r="B49" s="7">
        <v>6</v>
      </c>
      <c r="C49" s="1" t="s">
        <v>15</v>
      </c>
      <c r="D49" s="1" t="s">
        <v>41</v>
      </c>
      <c r="E49" s="1">
        <v>0.5</v>
      </c>
      <c r="F49" s="6">
        <v>-30</v>
      </c>
      <c r="G49" s="1" t="s">
        <v>42</v>
      </c>
      <c r="H49" s="1" t="s">
        <v>43</v>
      </c>
      <c r="I49" s="1" t="s">
        <v>44</v>
      </c>
      <c r="J49" s="1" t="s">
        <v>45</v>
      </c>
      <c r="K49" s="1">
        <v>-2</v>
      </c>
      <c r="L49" s="1">
        <v>303</v>
      </c>
      <c r="M49" s="1" t="s">
        <v>46</v>
      </c>
      <c r="N49" s="1" t="s">
        <v>47</v>
      </c>
      <c r="P49" s="1" t="s">
        <v>49</v>
      </c>
      <c r="Q49" s="1">
        <v>5</v>
      </c>
      <c r="R49" s="7">
        <v>153.72999999999999</v>
      </c>
      <c r="S49" s="1">
        <v>45.4</v>
      </c>
      <c r="T49" s="1">
        <v>5</v>
      </c>
      <c r="U49" s="7">
        <v>53.18</v>
      </c>
      <c r="V49" s="1">
        <v>14.78</v>
      </c>
      <c r="W49" s="7">
        <f>U49/R49</f>
        <v>0.34593117803941981</v>
      </c>
      <c r="X49" s="7">
        <v>-1.0615000000000001</v>
      </c>
      <c r="Y49" s="1">
        <v>3.2899999999999999E-2</v>
      </c>
      <c r="Z49" s="1">
        <v>30.4</v>
      </c>
      <c r="AA49" s="1">
        <v>6.08</v>
      </c>
      <c r="AB49" s="1">
        <v>5</v>
      </c>
      <c r="AC49" s="1">
        <v>0.16447368421052633</v>
      </c>
    </row>
    <row r="50" spans="1:29" x14ac:dyDescent="0.2">
      <c r="A50" s="1" t="s">
        <v>145</v>
      </c>
      <c r="B50" s="7">
        <v>6</v>
      </c>
      <c r="C50" s="1" t="s">
        <v>9</v>
      </c>
      <c r="D50" s="1" t="s">
        <v>66</v>
      </c>
      <c r="E50" s="1">
        <v>2</v>
      </c>
      <c r="F50" s="6">
        <v>-0.65</v>
      </c>
      <c r="G50" s="1" t="s">
        <v>146</v>
      </c>
      <c r="H50" s="1" t="s">
        <v>85</v>
      </c>
      <c r="I50" s="1" t="s">
        <v>147</v>
      </c>
      <c r="J50" s="1" t="s">
        <v>148</v>
      </c>
      <c r="K50" s="1">
        <v>16.3</v>
      </c>
      <c r="L50" s="1">
        <v>915</v>
      </c>
      <c r="M50" s="1" t="s">
        <v>46</v>
      </c>
      <c r="N50" s="1" t="s">
        <v>47</v>
      </c>
      <c r="O50" s="1" t="s">
        <v>143</v>
      </c>
      <c r="P50" s="1" t="s">
        <v>149</v>
      </c>
      <c r="Q50" s="1">
        <v>6</v>
      </c>
      <c r="R50" s="7">
        <v>794</v>
      </c>
      <c r="S50" s="1">
        <v>38.212039987417576</v>
      </c>
      <c r="T50" s="1">
        <v>6</v>
      </c>
      <c r="U50" s="7">
        <v>853</v>
      </c>
      <c r="V50" s="1">
        <v>43.111019472983934</v>
      </c>
      <c r="W50" s="7">
        <f>U50/R50</f>
        <v>1.0743073047858942</v>
      </c>
      <c r="X50" s="7">
        <v>7.17E-2</v>
      </c>
      <c r="Y50" s="1">
        <v>8.0000000000000004E-4</v>
      </c>
      <c r="Z50" s="1">
        <v>1250</v>
      </c>
      <c r="AA50" s="1">
        <v>156.25</v>
      </c>
      <c r="AB50" s="1">
        <v>8</v>
      </c>
      <c r="AC50" s="1">
        <v>6.4000000000000003E-3</v>
      </c>
    </row>
    <row r="51" spans="1:29" x14ac:dyDescent="0.2">
      <c r="A51" s="1" t="s">
        <v>97</v>
      </c>
      <c r="B51" s="7">
        <v>6</v>
      </c>
      <c r="C51" s="1" t="s">
        <v>164</v>
      </c>
      <c r="D51" s="1" t="s">
        <v>51</v>
      </c>
      <c r="E51" s="1">
        <v>5</v>
      </c>
      <c r="F51" s="6">
        <v>-0.03</v>
      </c>
      <c r="G51" s="1" t="s">
        <v>52</v>
      </c>
      <c r="H51" s="1" t="s">
        <v>53</v>
      </c>
      <c r="I51" s="1" t="s">
        <v>98</v>
      </c>
      <c r="J51" s="1" t="s">
        <v>55</v>
      </c>
      <c r="K51" s="1">
        <v>7</v>
      </c>
      <c r="L51" s="1">
        <v>1080</v>
      </c>
      <c r="M51" s="1" t="s">
        <v>46</v>
      </c>
      <c r="N51" s="1" t="s">
        <v>47</v>
      </c>
      <c r="O51" s="1" t="s">
        <v>143</v>
      </c>
      <c r="P51" s="1" t="s">
        <v>49</v>
      </c>
      <c r="Q51" s="1">
        <v>6</v>
      </c>
      <c r="R51" s="7">
        <v>86</v>
      </c>
      <c r="S51" s="1">
        <v>7.3484692283495336</v>
      </c>
      <c r="T51" s="1">
        <v>6</v>
      </c>
      <c r="U51" s="7">
        <v>104</v>
      </c>
      <c r="V51" s="1">
        <v>12.24744871391589</v>
      </c>
      <c r="W51" s="7">
        <f>U51/R51</f>
        <v>1.2093023255813953</v>
      </c>
      <c r="X51" s="7">
        <v>0.19</v>
      </c>
      <c r="Y51" s="1">
        <v>3.5000000000000001E-3</v>
      </c>
      <c r="Z51" s="1">
        <v>285.70999999999998</v>
      </c>
      <c r="AA51" s="1">
        <v>25.973636363636363</v>
      </c>
      <c r="AB51" s="1">
        <v>11</v>
      </c>
      <c r="AC51" s="1">
        <v>3.8500577508662634E-2</v>
      </c>
    </row>
    <row r="52" spans="1:29" x14ac:dyDescent="0.2">
      <c r="A52" s="1" t="s">
        <v>131</v>
      </c>
      <c r="B52" s="7">
        <v>6</v>
      </c>
      <c r="C52" s="1" t="s">
        <v>3</v>
      </c>
      <c r="D52" s="1" t="s">
        <v>58</v>
      </c>
      <c r="E52" s="1">
        <v>1</v>
      </c>
      <c r="F52" s="6">
        <v>-8</v>
      </c>
      <c r="G52" s="1" t="s">
        <v>132</v>
      </c>
      <c r="H52" s="1" t="s">
        <v>103</v>
      </c>
      <c r="I52" s="1" t="s">
        <v>133</v>
      </c>
      <c r="J52" s="1" t="s">
        <v>134</v>
      </c>
      <c r="K52" s="1">
        <v>7.7</v>
      </c>
      <c r="L52" s="1">
        <v>700</v>
      </c>
      <c r="M52" s="1" t="s">
        <v>46</v>
      </c>
      <c r="N52" s="1" t="s">
        <v>47</v>
      </c>
      <c r="O52" s="1" t="s">
        <v>143</v>
      </c>
      <c r="P52" s="1" t="s">
        <v>49</v>
      </c>
      <c r="Q52" s="1">
        <v>5</v>
      </c>
      <c r="R52" s="7">
        <v>0.53</v>
      </c>
      <c r="S52" s="1">
        <v>0.20124611797498107</v>
      </c>
      <c r="T52" s="1">
        <v>5</v>
      </c>
      <c r="U52" s="7">
        <v>0.69</v>
      </c>
      <c r="V52" s="1">
        <v>0.1118033988749895</v>
      </c>
      <c r="W52" s="7">
        <f>U52/R52</f>
        <v>1.3018867924528301</v>
      </c>
      <c r="X52" s="7">
        <v>0.26379999999999998</v>
      </c>
      <c r="Y52" s="1">
        <v>3.4099999999999998E-2</v>
      </c>
      <c r="Z52" s="1">
        <v>29.33</v>
      </c>
      <c r="AA52" s="1">
        <v>7.3324999999999996</v>
      </c>
      <c r="AB52" s="1">
        <v>4</v>
      </c>
      <c r="AC52" s="1">
        <v>0.13637913399249915</v>
      </c>
    </row>
    <row r="53" spans="1:29" x14ac:dyDescent="0.2">
      <c r="A53" s="1" t="s">
        <v>150</v>
      </c>
      <c r="B53" s="7">
        <v>6</v>
      </c>
      <c r="C53" s="1" t="s">
        <v>0</v>
      </c>
      <c r="D53" s="1" t="s">
        <v>41</v>
      </c>
      <c r="E53" s="1">
        <v>4.5</v>
      </c>
      <c r="F53" s="2">
        <v>-7</v>
      </c>
      <c r="G53" s="1" t="s">
        <v>181</v>
      </c>
      <c r="H53" s="1" t="s">
        <v>103</v>
      </c>
      <c r="I53" s="1" t="s">
        <v>127</v>
      </c>
      <c r="J53" s="1" t="s">
        <v>128</v>
      </c>
      <c r="M53" s="1" t="s">
        <v>46</v>
      </c>
      <c r="N53" s="1" t="s">
        <v>47</v>
      </c>
      <c r="O53" s="1" t="s">
        <v>151</v>
      </c>
      <c r="P53" s="1" t="s">
        <v>49</v>
      </c>
      <c r="Q53" s="1">
        <v>3</v>
      </c>
      <c r="R53" s="7">
        <v>0.51</v>
      </c>
      <c r="S53" s="1">
        <v>0.17</v>
      </c>
      <c r="T53" s="1">
        <v>3</v>
      </c>
      <c r="U53" s="7">
        <v>0.71</v>
      </c>
      <c r="V53" s="1">
        <v>0.21</v>
      </c>
      <c r="W53" s="7">
        <f>U53/R53</f>
        <v>1.392156862745098</v>
      </c>
      <c r="X53" s="7">
        <v>0.33090000000000003</v>
      </c>
      <c r="Y53" s="1">
        <v>6.6199999999999995E-2</v>
      </c>
      <c r="Z53" s="1">
        <v>15.11</v>
      </c>
      <c r="AA53" s="1">
        <v>15.11</v>
      </c>
      <c r="AB53" s="1">
        <v>1</v>
      </c>
      <c r="AC53" s="1">
        <v>6.6181336863004633E-2</v>
      </c>
    </row>
    <row r="54" spans="1:29" x14ac:dyDescent="0.2">
      <c r="A54" s="1" t="s">
        <v>50</v>
      </c>
      <c r="B54" s="7">
        <v>7</v>
      </c>
      <c r="C54" s="1" t="s">
        <v>17</v>
      </c>
      <c r="D54" s="1" t="s">
        <v>51</v>
      </c>
      <c r="E54" s="1">
        <v>5</v>
      </c>
      <c r="F54" s="6">
        <v>-0.04</v>
      </c>
      <c r="G54" s="1" t="s">
        <v>52</v>
      </c>
      <c r="H54" s="1" t="s">
        <v>53</v>
      </c>
      <c r="I54" s="1" t="s">
        <v>54</v>
      </c>
      <c r="J54" s="1" t="s">
        <v>55</v>
      </c>
      <c r="K54" s="1">
        <v>7</v>
      </c>
      <c r="L54" s="1">
        <v>1080</v>
      </c>
      <c r="M54" s="1" t="s">
        <v>46</v>
      </c>
      <c r="N54" s="1" t="s">
        <v>47</v>
      </c>
      <c r="O54" s="1" t="s">
        <v>152</v>
      </c>
      <c r="P54" s="1" t="s">
        <v>49</v>
      </c>
      <c r="Q54" s="1">
        <v>6</v>
      </c>
      <c r="R54" s="7">
        <v>164.06253521126763</v>
      </c>
      <c r="S54" s="1">
        <v>112.3487881645918</v>
      </c>
      <c r="T54" s="1">
        <v>6</v>
      </c>
      <c r="U54" s="7">
        <v>168.83001467930563</v>
      </c>
      <c r="V54" s="1">
        <v>87.175945556277284</v>
      </c>
      <c r="W54" s="7">
        <f>U54/R54</f>
        <v>1.0290589162351953</v>
      </c>
      <c r="X54" s="7">
        <v>2.86E-2</v>
      </c>
      <c r="Y54" s="1">
        <v>0.1226</v>
      </c>
      <c r="Z54" s="1">
        <v>8.16</v>
      </c>
      <c r="AA54" s="1">
        <v>1.1657142857142857</v>
      </c>
      <c r="AB54" s="1">
        <v>7</v>
      </c>
      <c r="AC54" s="1">
        <v>0.85784313725490202</v>
      </c>
    </row>
    <row r="55" spans="1:29" x14ac:dyDescent="0.2">
      <c r="A55" s="1" t="s">
        <v>97</v>
      </c>
      <c r="B55" s="7">
        <v>7</v>
      </c>
      <c r="C55" s="1" t="s">
        <v>164</v>
      </c>
      <c r="D55" s="1" t="s">
        <v>51</v>
      </c>
      <c r="E55" s="1">
        <v>5</v>
      </c>
      <c r="F55" s="6">
        <v>-0.03</v>
      </c>
      <c r="G55" s="1" t="s">
        <v>52</v>
      </c>
      <c r="H55" s="1" t="s">
        <v>53</v>
      </c>
      <c r="I55" s="1" t="s">
        <v>98</v>
      </c>
      <c r="J55" s="1" t="s">
        <v>55</v>
      </c>
      <c r="K55" s="1">
        <v>7</v>
      </c>
      <c r="L55" s="1">
        <v>1080</v>
      </c>
      <c r="M55" s="1" t="s">
        <v>46</v>
      </c>
      <c r="N55" s="1" t="s">
        <v>47</v>
      </c>
      <c r="O55" s="1" t="s">
        <v>152</v>
      </c>
      <c r="P55" s="1" t="s">
        <v>49</v>
      </c>
      <c r="Q55" s="1">
        <v>6</v>
      </c>
      <c r="R55" s="7">
        <v>101</v>
      </c>
      <c r="S55" s="1">
        <v>7.3484692283495336</v>
      </c>
      <c r="T55" s="1">
        <v>6</v>
      </c>
      <c r="U55" s="7">
        <v>109</v>
      </c>
      <c r="V55" s="1">
        <v>12.24744871391589</v>
      </c>
      <c r="W55" s="7">
        <f>U55/R55</f>
        <v>1.0792079207920793</v>
      </c>
      <c r="X55" s="7">
        <v>7.6200000000000004E-2</v>
      </c>
      <c r="Y55" s="1">
        <v>3.0000000000000001E-3</v>
      </c>
      <c r="Z55" s="1">
        <v>333.33</v>
      </c>
      <c r="AA55" s="1">
        <v>30.302727272727271</v>
      </c>
      <c r="AB55" s="1">
        <v>11</v>
      </c>
      <c r="AC55" s="1">
        <v>3.3000330003300035E-2</v>
      </c>
    </row>
    <row r="56" spans="1:29" x14ac:dyDescent="0.2">
      <c r="A56" s="1" t="s">
        <v>131</v>
      </c>
      <c r="B56" s="7">
        <v>7</v>
      </c>
      <c r="C56" s="1" t="s">
        <v>3</v>
      </c>
      <c r="D56" s="1" t="s">
        <v>58</v>
      </c>
      <c r="E56" s="1">
        <v>1</v>
      </c>
      <c r="F56" s="6">
        <v>-8</v>
      </c>
      <c r="G56" s="1" t="s">
        <v>132</v>
      </c>
      <c r="H56" s="1" t="s">
        <v>103</v>
      </c>
      <c r="I56" s="1" t="s">
        <v>133</v>
      </c>
      <c r="J56" s="1" t="s">
        <v>134</v>
      </c>
      <c r="K56" s="1">
        <v>7.7</v>
      </c>
      <c r="L56" s="1">
        <v>700</v>
      </c>
      <c r="M56" s="1" t="s">
        <v>46</v>
      </c>
      <c r="N56" s="1" t="s">
        <v>47</v>
      </c>
      <c r="O56" s="1" t="s">
        <v>152</v>
      </c>
      <c r="P56" s="1" t="s">
        <v>49</v>
      </c>
      <c r="Q56" s="1">
        <v>5</v>
      </c>
      <c r="R56" s="7">
        <v>0.34</v>
      </c>
      <c r="S56" s="1">
        <v>8.9442719099991588E-2</v>
      </c>
      <c r="T56" s="1">
        <v>5</v>
      </c>
      <c r="U56" s="7">
        <v>0.46</v>
      </c>
      <c r="V56" s="1">
        <v>0.15652475842498531</v>
      </c>
      <c r="W56" s="7">
        <f>U56/R56</f>
        <v>1.3529411764705881</v>
      </c>
      <c r="X56" s="7">
        <v>0.30230000000000001</v>
      </c>
      <c r="Y56" s="1">
        <v>3.6999999999999998E-2</v>
      </c>
      <c r="Z56" s="1">
        <v>27.03</v>
      </c>
      <c r="AA56" s="1">
        <v>6.7575000000000003</v>
      </c>
      <c r="AB56" s="1">
        <v>4</v>
      </c>
      <c r="AC56" s="1">
        <v>0.14798372179060304</v>
      </c>
    </row>
    <row r="57" spans="1:29" x14ac:dyDescent="0.2">
      <c r="A57" s="1" t="s">
        <v>153</v>
      </c>
      <c r="B57" s="7">
        <v>8</v>
      </c>
      <c r="C57" s="1" t="s">
        <v>9</v>
      </c>
      <c r="D57" s="1" t="s">
        <v>66</v>
      </c>
      <c r="E57" s="1">
        <v>2</v>
      </c>
      <c r="F57" s="6">
        <v>-0.65</v>
      </c>
      <c r="G57" s="1" t="s">
        <v>146</v>
      </c>
      <c r="H57" s="1" t="s">
        <v>85</v>
      </c>
      <c r="I57" s="1" t="s">
        <v>147</v>
      </c>
      <c r="J57" s="1" t="s">
        <v>148</v>
      </c>
      <c r="K57" s="1">
        <v>16.3</v>
      </c>
      <c r="L57" s="1">
        <v>915</v>
      </c>
      <c r="M57" s="1" t="s">
        <v>46</v>
      </c>
      <c r="N57" s="1" t="s">
        <v>47</v>
      </c>
      <c r="O57" s="1" t="s">
        <v>154</v>
      </c>
      <c r="P57" s="1" t="s">
        <v>149</v>
      </c>
      <c r="Q57" s="1">
        <v>6</v>
      </c>
      <c r="R57" s="7">
        <v>2.04</v>
      </c>
      <c r="S57" s="1">
        <v>0.4</v>
      </c>
      <c r="T57" s="1">
        <v>6</v>
      </c>
      <c r="U57" s="7">
        <v>2.64</v>
      </c>
      <c r="V57" s="1">
        <v>0.54</v>
      </c>
      <c r="W57" s="7">
        <f>U57/R57</f>
        <v>1.2941176470588236</v>
      </c>
      <c r="X57" s="7">
        <v>0.25779999999999997</v>
      </c>
      <c r="Y57" s="1">
        <v>1.34E-2</v>
      </c>
      <c r="Z57" s="1">
        <v>74.63</v>
      </c>
      <c r="AA57" s="1">
        <v>9.3287499999999994</v>
      </c>
      <c r="AB57" s="1">
        <v>8</v>
      </c>
      <c r="AC57" s="1">
        <v>0.10719549778909286</v>
      </c>
    </row>
    <row r="58" spans="1:29" x14ac:dyDescent="0.2">
      <c r="A58" s="1" t="s">
        <v>97</v>
      </c>
      <c r="B58" s="7">
        <v>8</v>
      </c>
      <c r="C58" s="1" t="s">
        <v>164</v>
      </c>
      <c r="D58" s="1" t="s">
        <v>51</v>
      </c>
      <c r="E58" s="1">
        <v>5</v>
      </c>
      <c r="F58" s="6">
        <v>-0.03</v>
      </c>
      <c r="G58" s="1" t="s">
        <v>52</v>
      </c>
      <c r="H58" s="1" t="s">
        <v>53</v>
      </c>
      <c r="I58" s="1" t="s">
        <v>98</v>
      </c>
      <c r="J58" s="1" t="s">
        <v>55</v>
      </c>
      <c r="K58" s="1">
        <v>7</v>
      </c>
      <c r="L58" s="1">
        <v>1080</v>
      </c>
      <c r="M58" s="1" t="s">
        <v>46</v>
      </c>
      <c r="N58" s="1" t="s">
        <v>47</v>
      </c>
      <c r="O58" s="1" t="s">
        <v>154</v>
      </c>
      <c r="P58" s="1" t="s">
        <v>49</v>
      </c>
      <c r="Q58" s="1">
        <v>6</v>
      </c>
      <c r="R58" s="7">
        <v>128</v>
      </c>
      <c r="S58" s="1">
        <v>19.595917942265423</v>
      </c>
      <c r="T58" s="1">
        <v>6</v>
      </c>
      <c r="U58" s="7">
        <v>132</v>
      </c>
      <c r="V58" s="1">
        <v>4.8989794855663558</v>
      </c>
      <c r="W58" s="7">
        <f>U58/R58</f>
        <v>1.03125</v>
      </c>
      <c r="X58" s="7">
        <v>3.0800000000000001E-2</v>
      </c>
      <c r="Y58" s="1">
        <v>4.1000000000000003E-3</v>
      </c>
      <c r="Z58" s="1">
        <v>243.9</v>
      </c>
      <c r="AA58" s="1">
        <v>22.172727272727272</v>
      </c>
      <c r="AB58" s="1">
        <v>11</v>
      </c>
      <c r="AC58" s="1">
        <v>4.5100451004510045E-2</v>
      </c>
    </row>
    <row r="59" spans="1:29" x14ac:dyDescent="0.2">
      <c r="A59" s="1" t="s">
        <v>131</v>
      </c>
      <c r="B59" s="7">
        <v>8</v>
      </c>
      <c r="C59" s="1" t="s">
        <v>3</v>
      </c>
      <c r="D59" s="1" t="s">
        <v>58</v>
      </c>
      <c r="E59" s="1">
        <v>1</v>
      </c>
      <c r="F59" s="6">
        <v>-8</v>
      </c>
      <c r="G59" s="1" t="s">
        <v>132</v>
      </c>
      <c r="H59" s="1" t="s">
        <v>103</v>
      </c>
      <c r="I59" s="1" t="s">
        <v>133</v>
      </c>
      <c r="J59" s="1" t="s">
        <v>134</v>
      </c>
      <c r="K59" s="1">
        <v>7.7</v>
      </c>
      <c r="L59" s="1">
        <v>700</v>
      </c>
      <c r="M59" s="1" t="s">
        <v>46</v>
      </c>
      <c r="N59" s="1" t="s">
        <v>47</v>
      </c>
      <c r="O59" s="1" t="s">
        <v>155</v>
      </c>
      <c r="P59" s="1" t="s">
        <v>49</v>
      </c>
      <c r="Q59" s="1">
        <v>5</v>
      </c>
      <c r="R59" s="7">
        <v>0.35</v>
      </c>
      <c r="S59" s="1">
        <v>8.9442719099991588E-2</v>
      </c>
      <c r="T59" s="1">
        <v>5</v>
      </c>
      <c r="U59" s="7">
        <v>0.5</v>
      </c>
      <c r="V59" s="1">
        <v>0.17888543819998318</v>
      </c>
      <c r="W59" s="7">
        <f>U59/R59</f>
        <v>1.4285714285714286</v>
      </c>
      <c r="X59" s="7">
        <v>0.35670000000000002</v>
      </c>
      <c r="Y59" s="1">
        <v>3.8699999999999998E-2</v>
      </c>
      <c r="Z59" s="1">
        <v>25.84</v>
      </c>
      <c r="AA59" s="1">
        <v>6.46</v>
      </c>
      <c r="AB59" s="1">
        <v>4</v>
      </c>
      <c r="AC59" s="1">
        <v>0.15479876160990713</v>
      </c>
    </row>
    <row r="60" spans="1:29" x14ac:dyDescent="0.2">
      <c r="A60" s="1" t="s">
        <v>97</v>
      </c>
      <c r="B60" s="7">
        <v>9</v>
      </c>
      <c r="C60" s="1" t="s">
        <v>164</v>
      </c>
      <c r="D60" s="1" t="s">
        <v>51</v>
      </c>
      <c r="E60" s="1">
        <v>5</v>
      </c>
      <c r="F60" s="6">
        <v>-0.03</v>
      </c>
      <c r="G60" s="1" t="s">
        <v>52</v>
      </c>
      <c r="H60" s="1" t="s">
        <v>53</v>
      </c>
      <c r="I60" s="1" t="s">
        <v>98</v>
      </c>
      <c r="J60" s="1" t="s">
        <v>55</v>
      </c>
      <c r="K60" s="1">
        <v>7</v>
      </c>
      <c r="L60" s="1">
        <v>1080</v>
      </c>
      <c r="M60" s="1" t="s">
        <v>46</v>
      </c>
      <c r="N60" s="1" t="s">
        <v>47</v>
      </c>
      <c r="O60" s="1" t="s">
        <v>156</v>
      </c>
      <c r="P60" s="1" t="s">
        <v>49</v>
      </c>
      <c r="Q60" s="1">
        <v>6</v>
      </c>
      <c r="R60" s="7">
        <v>108</v>
      </c>
      <c r="S60" s="1">
        <v>24.494897427831781</v>
      </c>
      <c r="T60" s="1">
        <v>6</v>
      </c>
      <c r="U60" s="7">
        <v>99</v>
      </c>
      <c r="V60" s="1">
        <v>14.696938456699067</v>
      </c>
      <c r="W60" s="7">
        <f>U60/R60</f>
        <v>0.91666666666666663</v>
      </c>
      <c r="X60" s="7">
        <v>-8.6999999999999994E-2</v>
      </c>
      <c r="Y60" s="1">
        <v>1.2200000000000001E-2</v>
      </c>
      <c r="Z60" s="1">
        <v>81.97</v>
      </c>
      <c r="AA60" s="1">
        <v>7.4518181818181821</v>
      </c>
      <c r="AB60" s="1">
        <v>11</v>
      </c>
      <c r="AC60" s="1">
        <v>0.13419543735512993</v>
      </c>
    </row>
    <row r="61" spans="1:29" x14ac:dyDescent="0.2">
      <c r="A61" s="1" t="s">
        <v>97</v>
      </c>
      <c r="B61" s="7">
        <v>10</v>
      </c>
      <c r="C61" s="1" t="s">
        <v>164</v>
      </c>
      <c r="D61" s="1" t="s">
        <v>51</v>
      </c>
      <c r="E61" s="1">
        <v>5</v>
      </c>
      <c r="F61" s="6">
        <v>-0.03</v>
      </c>
      <c r="G61" s="1" t="s">
        <v>52</v>
      </c>
      <c r="H61" s="1" t="s">
        <v>53</v>
      </c>
      <c r="I61" s="1" t="s">
        <v>98</v>
      </c>
      <c r="J61" s="1" t="s">
        <v>55</v>
      </c>
      <c r="K61" s="1">
        <v>7</v>
      </c>
      <c r="L61" s="1">
        <v>1080</v>
      </c>
      <c r="M61" s="1" t="s">
        <v>46</v>
      </c>
      <c r="N61" s="1" t="s">
        <v>47</v>
      </c>
      <c r="O61" s="1" t="s">
        <v>157</v>
      </c>
      <c r="P61" s="1" t="s">
        <v>49</v>
      </c>
      <c r="Q61" s="1">
        <v>6</v>
      </c>
      <c r="R61" s="7">
        <v>104</v>
      </c>
      <c r="S61" s="1">
        <v>24.494897427831781</v>
      </c>
      <c r="T61" s="1">
        <v>6</v>
      </c>
      <c r="U61" s="7">
        <v>106</v>
      </c>
      <c r="V61" s="1">
        <v>17.146428199482244</v>
      </c>
      <c r="W61" s="7">
        <f>U61/R61</f>
        <v>1.0192307692307692</v>
      </c>
      <c r="X61" s="7">
        <v>1.9E-2</v>
      </c>
      <c r="Y61" s="1">
        <v>1.3599999999999999E-2</v>
      </c>
      <c r="Z61" s="1">
        <v>73.53</v>
      </c>
      <c r="AA61" s="1">
        <v>6.6845454545454546</v>
      </c>
      <c r="AB61" s="1">
        <v>11</v>
      </c>
      <c r="AC61" s="1">
        <v>0.14959880320957433</v>
      </c>
    </row>
    <row r="62" spans="1:29" x14ac:dyDescent="0.2">
      <c r="A62" s="1" t="s">
        <v>158</v>
      </c>
      <c r="B62" s="7">
        <v>11</v>
      </c>
      <c r="C62" s="1" t="s">
        <v>9</v>
      </c>
      <c r="D62" s="1" t="s">
        <v>66</v>
      </c>
      <c r="E62" s="1">
        <v>2</v>
      </c>
      <c r="F62" s="6">
        <v>-0.65</v>
      </c>
      <c r="G62" s="1" t="s">
        <v>159</v>
      </c>
      <c r="H62" s="1" t="s">
        <v>85</v>
      </c>
      <c r="I62" s="1" t="s">
        <v>147</v>
      </c>
      <c r="J62" s="1" t="s">
        <v>148</v>
      </c>
      <c r="K62" s="1">
        <v>16.3</v>
      </c>
      <c r="L62" s="1">
        <v>915</v>
      </c>
      <c r="M62" s="1" t="s">
        <v>46</v>
      </c>
      <c r="N62" s="1" t="s">
        <v>47</v>
      </c>
      <c r="O62" s="1" t="s">
        <v>160</v>
      </c>
      <c r="P62" s="1" t="s">
        <v>49</v>
      </c>
      <c r="Q62" s="1">
        <v>8</v>
      </c>
      <c r="R62" s="7">
        <v>3.7</v>
      </c>
      <c r="S62" s="1">
        <v>0.50911688245431419</v>
      </c>
      <c r="T62" s="1">
        <v>8</v>
      </c>
      <c r="U62" s="7">
        <v>3.57</v>
      </c>
      <c r="V62" s="1">
        <v>0.45254833995939048</v>
      </c>
      <c r="W62" s="7">
        <f>U62/R62</f>
        <v>0.96486486486486478</v>
      </c>
      <c r="X62" s="7">
        <v>-3.5799999999999998E-2</v>
      </c>
      <c r="Y62" s="1">
        <v>4.4000000000000003E-3</v>
      </c>
      <c r="Z62" s="1">
        <v>227.27</v>
      </c>
      <c r="AA62" s="1">
        <v>28.408750000000001</v>
      </c>
      <c r="AB62" s="1">
        <v>8</v>
      </c>
      <c r="AC62" s="1">
        <v>3.5200422405068862E-2</v>
      </c>
    </row>
    <row r="63" spans="1:29" x14ac:dyDescent="0.2">
      <c r="A63" s="1" t="s">
        <v>158</v>
      </c>
      <c r="B63" s="7">
        <v>12</v>
      </c>
      <c r="C63" s="1" t="s">
        <v>9</v>
      </c>
      <c r="D63" s="1" t="s">
        <v>66</v>
      </c>
      <c r="E63" s="1">
        <v>2</v>
      </c>
      <c r="F63" s="6">
        <v>-0.65</v>
      </c>
      <c r="G63" s="1" t="s">
        <v>159</v>
      </c>
      <c r="H63" s="1" t="s">
        <v>85</v>
      </c>
      <c r="I63" s="1" t="s">
        <v>147</v>
      </c>
      <c r="J63" s="1" t="s">
        <v>148</v>
      </c>
      <c r="K63" s="1">
        <v>16.3</v>
      </c>
      <c r="L63" s="1">
        <v>915</v>
      </c>
      <c r="M63" s="1" t="s">
        <v>46</v>
      </c>
      <c r="N63" s="1" t="s">
        <v>47</v>
      </c>
      <c r="O63" s="1" t="s">
        <v>161</v>
      </c>
      <c r="P63" s="1" t="s">
        <v>49</v>
      </c>
      <c r="Q63" s="1">
        <v>8</v>
      </c>
      <c r="R63" s="7">
        <v>2.98</v>
      </c>
      <c r="S63" s="1">
        <v>0.53740115370177621</v>
      </c>
      <c r="T63" s="1">
        <v>8</v>
      </c>
      <c r="U63" s="7">
        <v>2.77</v>
      </c>
      <c r="V63" s="1">
        <v>0.39597979746446665</v>
      </c>
      <c r="W63" s="7">
        <f>U63/R63</f>
        <v>0.92953020134228193</v>
      </c>
      <c r="X63" s="7">
        <v>-7.3099999999999998E-2</v>
      </c>
      <c r="Y63" s="1">
        <v>6.6E-3</v>
      </c>
      <c r="Z63" s="1">
        <v>151.52000000000001</v>
      </c>
      <c r="AA63" s="1">
        <v>18.940000000000001</v>
      </c>
      <c r="AB63" s="1">
        <v>8</v>
      </c>
      <c r="AC63" s="1">
        <v>5.2798310454065467E-2</v>
      </c>
    </row>
    <row r="64" spans="1:29" x14ac:dyDescent="0.2">
      <c r="A64" s="1" t="s">
        <v>158</v>
      </c>
      <c r="B64" s="7">
        <v>13</v>
      </c>
      <c r="C64" s="1" t="s">
        <v>9</v>
      </c>
      <c r="D64" s="1" t="s">
        <v>66</v>
      </c>
      <c r="E64" s="1">
        <v>2</v>
      </c>
      <c r="F64" s="6">
        <v>-0.65</v>
      </c>
      <c r="G64" s="1" t="s">
        <v>159</v>
      </c>
      <c r="H64" s="1" t="s">
        <v>85</v>
      </c>
      <c r="I64" s="1" t="s">
        <v>147</v>
      </c>
      <c r="J64" s="1" t="s">
        <v>148</v>
      </c>
      <c r="K64" s="1">
        <v>16.3</v>
      </c>
      <c r="L64" s="1">
        <v>915</v>
      </c>
      <c r="M64" s="1" t="s">
        <v>46</v>
      </c>
      <c r="N64" s="1" t="s">
        <v>47</v>
      </c>
      <c r="O64" s="1" t="s">
        <v>162</v>
      </c>
      <c r="P64" s="1" t="s">
        <v>49</v>
      </c>
      <c r="Q64" s="1">
        <v>8</v>
      </c>
      <c r="R64" s="7">
        <v>3.01</v>
      </c>
      <c r="S64" s="1">
        <v>0.45254833995939048</v>
      </c>
      <c r="T64" s="1">
        <v>8</v>
      </c>
      <c r="U64" s="7">
        <v>2.83</v>
      </c>
      <c r="V64" s="1">
        <v>0.42426406871192851</v>
      </c>
      <c r="W64" s="7">
        <f>U64/R64</f>
        <v>0.94019933554817281</v>
      </c>
      <c r="X64" s="7">
        <v>-6.1699999999999998E-2</v>
      </c>
      <c r="Y64" s="1">
        <v>5.5999999999999999E-3</v>
      </c>
      <c r="Z64" s="1">
        <v>178.57</v>
      </c>
      <c r="AA64" s="1">
        <v>22.321249999999999</v>
      </c>
      <c r="AB64" s="1">
        <v>8</v>
      </c>
      <c r="AC64" s="1">
        <v>4.4800358402867224E-2</v>
      </c>
    </row>
  </sheetData>
  <autoFilter ref="A1:AC64">
    <sortState ref="A2:AC64">
      <sortCondition ref="B1:B64"/>
    </sortState>
  </autoFilter>
  <sortState ref="A2:X71">
    <sortCondition ref="C2:C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W1" sqref="W1:W1048576"/>
    </sheetView>
  </sheetViews>
  <sheetFormatPr baseColWidth="10" defaultRowHeight="15" x14ac:dyDescent="0.2"/>
  <cols>
    <col min="3" max="3" width="10.83203125" style="7"/>
    <col min="17" max="17" width="10.83203125" style="7"/>
    <col min="20" max="20" width="10.83203125" style="7"/>
    <col min="22" max="23" width="10.83203125" style="7"/>
  </cols>
  <sheetData>
    <row r="1" spans="1:25" x14ac:dyDescent="0.2">
      <c r="A1" t="s">
        <v>183</v>
      </c>
      <c r="B1" t="s">
        <v>22</v>
      </c>
      <c r="C1" s="7" t="s">
        <v>20</v>
      </c>
      <c r="D1" t="s">
        <v>19</v>
      </c>
      <c r="E1" t="s">
        <v>23</v>
      </c>
      <c r="F1" t="s">
        <v>184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185</v>
      </c>
      <c r="P1" t="s">
        <v>34</v>
      </c>
      <c r="Q1" s="7" t="s">
        <v>186</v>
      </c>
      <c r="R1" t="s">
        <v>36</v>
      </c>
      <c r="S1" t="s">
        <v>37</v>
      </c>
      <c r="T1" s="7" t="s">
        <v>187</v>
      </c>
      <c r="U1" t="s">
        <v>39</v>
      </c>
      <c r="V1" s="7" t="s">
        <v>188</v>
      </c>
      <c r="W1" s="7" t="s">
        <v>21</v>
      </c>
      <c r="X1" t="s">
        <v>167</v>
      </c>
      <c r="Y1" t="s">
        <v>189</v>
      </c>
    </row>
    <row r="2" spans="1:25" x14ac:dyDescent="0.2">
      <c r="A2">
        <v>59</v>
      </c>
      <c r="B2" t="s">
        <v>190</v>
      </c>
      <c r="C2" s="7">
        <v>0.3</v>
      </c>
      <c r="D2" t="s">
        <v>191</v>
      </c>
      <c r="E2" t="s">
        <v>192</v>
      </c>
      <c r="F2" t="s">
        <v>193</v>
      </c>
      <c r="G2" t="s">
        <v>194</v>
      </c>
      <c r="H2" t="s">
        <v>195</v>
      </c>
      <c r="I2" t="s">
        <v>196</v>
      </c>
      <c r="J2">
        <v>8</v>
      </c>
      <c r="K2">
        <v>600</v>
      </c>
      <c r="L2" t="s">
        <v>46</v>
      </c>
      <c r="M2" t="s">
        <v>197</v>
      </c>
      <c r="N2" t="s">
        <v>198</v>
      </c>
      <c r="O2" t="s">
        <v>199</v>
      </c>
      <c r="P2">
        <v>6</v>
      </c>
      <c r="Q2" s="7">
        <v>3046.5</v>
      </c>
      <c r="R2">
        <v>2140.8540349999998</v>
      </c>
      <c r="S2">
        <v>36</v>
      </c>
      <c r="T2" s="7">
        <v>3629.5</v>
      </c>
      <c r="U2">
        <v>3263.950108</v>
      </c>
      <c r="V2" s="7">
        <v>1.1913671429999999</v>
      </c>
      <c r="W2" s="7">
        <v>0.18</v>
      </c>
      <c r="X2">
        <v>0.1</v>
      </c>
      <c r="Y2">
        <v>9.5399999999999991</v>
      </c>
    </row>
    <row r="3" spans="1:25" x14ac:dyDescent="0.2">
      <c r="A3">
        <v>53</v>
      </c>
      <c r="B3" t="s">
        <v>200</v>
      </c>
      <c r="C3" s="7">
        <v>1</v>
      </c>
      <c r="D3" t="s">
        <v>14</v>
      </c>
      <c r="E3" t="s">
        <v>201</v>
      </c>
      <c r="F3" t="s">
        <v>202</v>
      </c>
      <c r="G3" t="s">
        <v>60</v>
      </c>
      <c r="H3" t="s">
        <v>203</v>
      </c>
      <c r="I3" t="s">
        <v>204</v>
      </c>
      <c r="J3">
        <v>2.1</v>
      </c>
      <c r="K3">
        <v>385</v>
      </c>
      <c r="L3" t="s">
        <v>46</v>
      </c>
      <c r="M3" t="s">
        <v>197</v>
      </c>
      <c r="N3" t="s">
        <v>205</v>
      </c>
      <c r="O3" t="s">
        <v>199</v>
      </c>
      <c r="P3">
        <v>6</v>
      </c>
      <c r="Q3" s="7">
        <v>456</v>
      </c>
      <c r="R3">
        <v>102.8785692</v>
      </c>
      <c r="S3">
        <v>6</v>
      </c>
      <c r="T3" s="7">
        <v>368</v>
      </c>
      <c r="U3">
        <v>58.78775383</v>
      </c>
      <c r="V3" s="7">
        <v>0.80701754400000003</v>
      </c>
      <c r="W3" s="7">
        <v>-0.21</v>
      </c>
      <c r="X3">
        <v>0.01</v>
      </c>
      <c r="Y3">
        <v>78.739999999999995</v>
      </c>
    </row>
    <row r="4" spans="1:25" x14ac:dyDescent="0.2">
      <c r="A4">
        <v>53</v>
      </c>
      <c r="B4" t="s">
        <v>200</v>
      </c>
      <c r="C4" s="7">
        <v>2</v>
      </c>
      <c r="D4" t="s">
        <v>14</v>
      </c>
      <c r="E4" t="s">
        <v>201</v>
      </c>
      <c r="F4" t="s">
        <v>202</v>
      </c>
      <c r="G4" t="s">
        <v>60</v>
      </c>
      <c r="H4" t="s">
        <v>203</v>
      </c>
      <c r="I4" t="s">
        <v>204</v>
      </c>
      <c r="J4">
        <v>2.1</v>
      </c>
      <c r="K4">
        <v>385</v>
      </c>
      <c r="L4" t="s">
        <v>46</v>
      </c>
      <c r="M4" t="s">
        <v>197</v>
      </c>
      <c r="N4" t="s">
        <v>206</v>
      </c>
      <c r="O4" t="s">
        <v>199</v>
      </c>
      <c r="P4">
        <v>6</v>
      </c>
      <c r="Q4" s="7">
        <v>274</v>
      </c>
      <c r="R4">
        <v>68.585712799999996</v>
      </c>
      <c r="S4">
        <v>6</v>
      </c>
      <c r="T4" s="7">
        <v>201</v>
      </c>
      <c r="U4">
        <v>68.585712799999996</v>
      </c>
      <c r="V4" s="7">
        <v>0.73357664199999995</v>
      </c>
      <c r="W4" s="7">
        <v>-0.31</v>
      </c>
      <c r="X4">
        <v>0.03</v>
      </c>
      <c r="Y4">
        <v>33.44</v>
      </c>
    </row>
    <row r="5" spans="1:25" x14ac:dyDescent="0.2">
      <c r="A5">
        <v>53</v>
      </c>
      <c r="B5" t="s">
        <v>200</v>
      </c>
      <c r="C5" s="7">
        <v>3</v>
      </c>
      <c r="D5" t="s">
        <v>14</v>
      </c>
      <c r="E5" t="s">
        <v>201</v>
      </c>
      <c r="F5" t="s">
        <v>202</v>
      </c>
      <c r="G5" t="s">
        <v>60</v>
      </c>
      <c r="H5" t="s">
        <v>203</v>
      </c>
      <c r="I5" t="s">
        <v>204</v>
      </c>
      <c r="J5">
        <v>2.1</v>
      </c>
      <c r="K5">
        <v>385</v>
      </c>
      <c r="L5" t="s">
        <v>46</v>
      </c>
      <c r="M5" t="s">
        <v>197</v>
      </c>
      <c r="N5" t="s">
        <v>207</v>
      </c>
      <c r="O5" t="s">
        <v>199</v>
      </c>
      <c r="P5">
        <v>6</v>
      </c>
      <c r="Q5" s="7">
        <v>370</v>
      </c>
      <c r="R5">
        <v>146.96938460000001</v>
      </c>
      <c r="S5">
        <v>6</v>
      </c>
      <c r="T5" s="7">
        <v>349</v>
      </c>
      <c r="U5">
        <v>154.31785379999999</v>
      </c>
      <c r="V5" s="7">
        <v>0.94324324299999995</v>
      </c>
      <c r="W5" s="7">
        <v>-0.06</v>
      </c>
      <c r="X5">
        <v>0.06</v>
      </c>
      <c r="Y5">
        <v>16.98</v>
      </c>
    </row>
    <row r="6" spans="1:25" x14ac:dyDescent="0.2">
      <c r="A6">
        <v>53</v>
      </c>
      <c r="B6" t="s">
        <v>200</v>
      </c>
      <c r="C6" s="7">
        <v>4</v>
      </c>
      <c r="D6" t="s">
        <v>14</v>
      </c>
      <c r="E6" t="s">
        <v>201</v>
      </c>
      <c r="F6" t="s">
        <v>202</v>
      </c>
      <c r="G6" t="s">
        <v>60</v>
      </c>
      <c r="H6" t="s">
        <v>203</v>
      </c>
      <c r="I6" t="s">
        <v>204</v>
      </c>
      <c r="J6">
        <v>2.1</v>
      </c>
      <c r="K6">
        <v>385</v>
      </c>
      <c r="L6" t="s">
        <v>46</v>
      </c>
      <c r="M6" t="s">
        <v>197</v>
      </c>
      <c r="N6" t="s">
        <v>208</v>
      </c>
      <c r="O6" t="s">
        <v>199</v>
      </c>
      <c r="P6">
        <v>6</v>
      </c>
      <c r="Q6" s="7">
        <v>325</v>
      </c>
      <c r="R6">
        <v>75.934182030000002</v>
      </c>
      <c r="S6">
        <v>6</v>
      </c>
      <c r="T6" s="7">
        <v>290</v>
      </c>
      <c r="U6">
        <v>58.78775383</v>
      </c>
      <c r="V6" s="7">
        <v>0.89230769200000004</v>
      </c>
      <c r="W6" s="7">
        <v>-0.11</v>
      </c>
      <c r="X6">
        <v>0.02</v>
      </c>
      <c r="Y6">
        <v>62.89</v>
      </c>
    </row>
    <row r="7" spans="1:25" x14ac:dyDescent="0.2">
      <c r="A7">
        <v>28</v>
      </c>
      <c r="B7" t="s">
        <v>209</v>
      </c>
      <c r="C7" s="7">
        <v>5</v>
      </c>
      <c r="D7" t="s">
        <v>14</v>
      </c>
      <c r="E7" t="s">
        <v>201</v>
      </c>
      <c r="F7" t="s">
        <v>210</v>
      </c>
      <c r="G7" t="s">
        <v>60</v>
      </c>
      <c r="H7" t="s">
        <v>203</v>
      </c>
      <c r="I7" t="s">
        <v>204</v>
      </c>
      <c r="J7">
        <v>2.1</v>
      </c>
      <c r="K7">
        <v>382</v>
      </c>
      <c r="L7" t="s">
        <v>46</v>
      </c>
      <c r="M7" t="s">
        <v>197</v>
      </c>
      <c r="N7" t="s">
        <v>211</v>
      </c>
      <c r="O7" t="s">
        <v>199</v>
      </c>
      <c r="P7">
        <v>6</v>
      </c>
      <c r="Q7" s="7">
        <v>301</v>
      </c>
      <c r="R7">
        <v>17.146428199999999</v>
      </c>
      <c r="S7">
        <v>6</v>
      </c>
      <c r="T7" s="7">
        <v>264</v>
      </c>
      <c r="U7">
        <v>41.641325629999997</v>
      </c>
      <c r="V7" s="7">
        <v>0.87707641199999997</v>
      </c>
      <c r="W7" s="7">
        <v>-0.13</v>
      </c>
      <c r="X7">
        <v>0</v>
      </c>
      <c r="Y7">
        <v>212.77</v>
      </c>
    </row>
    <row r="8" spans="1:25" x14ac:dyDescent="0.2">
      <c r="A8">
        <v>29</v>
      </c>
      <c r="B8" t="s">
        <v>212</v>
      </c>
      <c r="C8" s="7">
        <v>5</v>
      </c>
      <c r="D8" t="s">
        <v>10</v>
      </c>
      <c r="E8" t="s">
        <v>192</v>
      </c>
      <c r="F8" t="s">
        <v>213</v>
      </c>
      <c r="G8" t="s">
        <v>214</v>
      </c>
      <c r="H8" t="s">
        <v>215</v>
      </c>
      <c r="I8" t="s">
        <v>216</v>
      </c>
      <c r="J8">
        <v>10</v>
      </c>
      <c r="K8">
        <v>1042</v>
      </c>
      <c r="L8" t="s">
        <v>46</v>
      </c>
      <c r="M8" t="s">
        <v>197</v>
      </c>
      <c r="N8" t="s">
        <v>211</v>
      </c>
      <c r="O8" t="s">
        <v>199</v>
      </c>
      <c r="P8">
        <v>3</v>
      </c>
      <c r="Q8" s="7">
        <v>7.8475000000000001</v>
      </c>
      <c r="R8">
        <v>3.6775000000000002</v>
      </c>
      <c r="S8">
        <v>3</v>
      </c>
      <c r="T8" s="7">
        <v>9.5749999999999993</v>
      </c>
      <c r="U8">
        <v>1.2875000000000001</v>
      </c>
      <c r="V8" s="7">
        <v>1.220133801</v>
      </c>
      <c r="W8" s="7">
        <v>0.2</v>
      </c>
      <c r="X8">
        <v>0.08</v>
      </c>
      <c r="Y8">
        <v>12.61</v>
      </c>
    </row>
    <row r="9" spans="1:25" x14ac:dyDescent="0.2">
      <c r="A9">
        <v>39</v>
      </c>
      <c r="B9" t="s">
        <v>217</v>
      </c>
      <c r="C9" s="7">
        <v>3</v>
      </c>
      <c r="D9" t="s">
        <v>18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>
        <v>16.3</v>
      </c>
      <c r="K9">
        <v>967</v>
      </c>
      <c r="L9" t="s">
        <v>46</v>
      </c>
      <c r="M9" t="s">
        <v>197</v>
      </c>
      <c r="N9" t="s">
        <v>223</v>
      </c>
      <c r="O9" t="s">
        <v>199</v>
      </c>
      <c r="P9">
        <v>3</v>
      </c>
      <c r="Q9" s="7">
        <v>761.96666670000002</v>
      </c>
      <c r="R9">
        <v>169.33683400000001</v>
      </c>
      <c r="S9">
        <v>3</v>
      </c>
      <c r="T9" s="7">
        <v>780</v>
      </c>
      <c r="U9">
        <v>149.53371970000001</v>
      </c>
      <c r="V9" s="7">
        <v>1.023666827</v>
      </c>
      <c r="W9" s="7">
        <v>0.02</v>
      </c>
      <c r="X9">
        <v>0.03</v>
      </c>
      <c r="Y9">
        <v>34.840000000000003</v>
      </c>
    </row>
    <row r="10" spans="1:25" x14ac:dyDescent="0.2">
      <c r="A10">
        <v>45</v>
      </c>
      <c r="B10" t="s">
        <v>153</v>
      </c>
      <c r="C10" s="7">
        <v>4</v>
      </c>
      <c r="D10" t="s">
        <v>18</v>
      </c>
      <c r="E10" t="s">
        <v>201</v>
      </c>
      <c r="F10" t="s">
        <v>224</v>
      </c>
      <c r="G10" t="s">
        <v>220</v>
      </c>
      <c r="H10" t="s">
        <v>225</v>
      </c>
      <c r="I10" t="s">
        <v>226</v>
      </c>
      <c r="J10">
        <v>16.3</v>
      </c>
      <c r="K10">
        <v>915</v>
      </c>
      <c r="L10" t="s">
        <v>46</v>
      </c>
      <c r="M10" t="s">
        <v>197</v>
      </c>
      <c r="N10" t="s">
        <v>227</v>
      </c>
      <c r="O10" t="s">
        <v>199</v>
      </c>
      <c r="P10">
        <v>6</v>
      </c>
      <c r="Q10" s="7">
        <v>413.7</v>
      </c>
      <c r="R10">
        <v>141.6</v>
      </c>
      <c r="S10">
        <v>6</v>
      </c>
      <c r="T10" s="7">
        <v>731.8</v>
      </c>
      <c r="U10">
        <v>100.4</v>
      </c>
      <c r="V10" s="7">
        <v>1.768914672</v>
      </c>
      <c r="W10" s="7">
        <v>0.56999999999999995</v>
      </c>
      <c r="X10">
        <v>0.02</v>
      </c>
      <c r="Y10">
        <v>44.05</v>
      </c>
    </row>
    <row r="11" spans="1:25" x14ac:dyDescent="0.2">
      <c r="A11">
        <v>1</v>
      </c>
      <c r="B11" t="s">
        <v>228</v>
      </c>
      <c r="C11" s="7">
        <v>9</v>
      </c>
      <c r="D11" t="s">
        <v>18</v>
      </c>
      <c r="E11" t="s">
        <v>201</v>
      </c>
      <c r="F11" t="s">
        <v>224</v>
      </c>
      <c r="G11" t="s">
        <v>220</v>
      </c>
      <c r="H11" t="s">
        <v>225</v>
      </c>
      <c r="I11" t="s">
        <v>226</v>
      </c>
      <c r="J11">
        <v>16.3</v>
      </c>
      <c r="K11">
        <v>915</v>
      </c>
      <c r="L11" t="s">
        <v>46</v>
      </c>
      <c r="M11" t="s">
        <v>197</v>
      </c>
      <c r="N11" t="s">
        <v>229</v>
      </c>
      <c r="O11" t="s">
        <v>199</v>
      </c>
      <c r="P11">
        <v>6</v>
      </c>
      <c r="Q11" s="7">
        <v>346</v>
      </c>
      <c r="R11">
        <v>134.72193590000001</v>
      </c>
      <c r="S11">
        <v>6</v>
      </c>
      <c r="T11" s="7">
        <v>616</v>
      </c>
      <c r="U11">
        <v>83.282651250000001</v>
      </c>
      <c r="V11" s="7">
        <v>1.780346821</v>
      </c>
      <c r="W11" s="7">
        <v>0.57999999999999996</v>
      </c>
      <c r="X11">
        <v>0.03</v>
      </c>
      <c r="Y11">
        <v>35.340000000000003</v>
      </c>
    </row>
    <row r="12" spans="1:25" x14ac:dyDescent="0.2">
      <c r="A12">
        <v>1</v>
      </c>
      <c r="B12" t="s">
        <v>228</v>
      </c>
      <c r="C12" s="7">
        <v>10</v>
      </c>
      <c r="D12" t="s">
        <v>18</v>
      </c>
      <c r="E12" t="s">
        <v>201</v>
      </c>
      <c r="F12" t="s">
        <v>224</v>
      </c>
      <c r="G12" t="s">
        <v>220</v>
      </c>
      <c r="H12" t="s">
        <v>225</v>
      </c>
      <c r="I12" t="s">
        <v>226</v>
      </c>
      <c r="J12">
        <v>16.3</v>
      </c>
      <c r="K12">
        <v>915</v>
      </c>
      <c r="L12" t="s">
        <v>46</v>
      </c>
      <c r="M12" t="s">
        <v>197</v>
      </c>
      <c r="N12" t="s">
        <v>230</v>
      </c>
      <c r="O12" t="s">
        <v>199</v>
      </c>
      <c r="P12">
        <v>6</v>
      </c>
      <c r="Q12" s="7">
        <v>272</v>
      </c>
      <c r="R12">
        <v>120.0249974</v>
      </c>
      <c r="S12">
        <v>6</v>
      </c>
      <c r="T12" s="7">
        <v>410</v>
      </c>
      <c r="U12">
        <v>105.3280589</v>
      </c>
      <c r="V12" s="7">
        <v>1.5073529409999999</v>
      </c>
      <c r="W12" s="7">
        <v>0.41</v>
      </c>
      <c r="X12">
        <v>0.04</v>
      </c>
      <c r="Y12">
        <v>22.99</v>
      </c>
    </row>
    <row r="13" spans="1:25" x14ac:dyDescent="0.2">
      <c r="A13">
        <v>36</v>
      </c>
      <c r="B13" t="s">
        <v>231</v>
      </c>
      <c r="C13" s="7">
        <v>5</v>
      </c>
      <c r="D13" t="s">
        <v>232</v>
      </c>
      <c r="E13" t="s">
        <v>201</v>
      </c>
      <c r="F13" t="s">
        <v>233</v>
      </c>
      <c r="G13" t="s">
        <v>194</v>
      </c>
      <c r="H13" t="s">
        <v>234</v>
      </c>
      <c r="I13" t="s">
        <v>235</v>
      </c>
      <c r="J13">
        <v>8.9</v>
      </c>
      <c r="K13">
        <v>919</v>
      </c>
      <c r="L13" t="s">
        <v>46</v>
      </c>
      <c r="M13" t="s">
        <v>197</v>
      </c>
      <c r="N13" t="s">
        <v>236</v>
      </c>
      <c r="O13" t="s">
        <v>199</v>
      </c>
      <c r="P13">
        <v>4</v>
      </c>
      <c r="Q13" s="7">
        <v>947.3</v>
      </c>
      <c r="R13">
        <v>71.8</v>
      </c>
      <c r="S13">
        <v>4</v>
      </c>
      <c r="T13" s="7">
        <v>962.8666667</v>
      </c>
      <c r="U13">
        <v>77.333333330000002</v>
      </c>
      <c r="V13" s="7">
        <v>1.016432668</v>
      </c>
      <c r="W13" s="7">
        <v>0.02</v>
      </c>
      <c r="X13">
        <v>0</v>
      </c>
      <c r="Y13">
        <v>333.33</v>
      </c>
    </row>
    <row r="14" spans="1:25" x14ac:dyDescent="0.2">
      <c r="A14">
        <v>55</v>
      </c>
      <c r="B14" t="s">
        <v>120</v>
      </c>
      <c r="C14" s="7">
        <v>3</v>
      </c>
      <c r="D14" t="s">
        <v>6</v>
      </c>
      <c r="E14" t="s">
        <v>77</v>
      </c>
      <c r="F14" t="s">
        <v>237</v>
      </c>
      <c r="G14" t="s">
        <v>194</v>
      </c>
      <c r="H14" t="s">
        <v>238</v>
      </c>
      <c r="I14" t="s">
        <v>239</v>
      </c>
      <c r="J14">
        <v>6.9</v>
      </c>
      <c r="K14">
        <v>1506</v>
      </c>
      <c r="L14" t="s">
        <v>121</v>
      </c>
      <c r="M14" t="s">
        <v>197</v>
      </c>
      <c r="N14" t="s">
        <v>240</v>
      </c>
      <c r="O14" t="s">
        <v>199</v>
      </c>
      <c r="P14">
        <v>3</v>
      </c>
      <c r="Q14" s="7">
        <v>196.7</v>
      </c>
      <c r="R14">
        <v>7.4478184729999999</v>
      </c>
      <c r="S14">
        <v>3</v>
      </c>
      <c r="T14" s="7">
        <v>207</v>
      </c>
      <c r="U14">
        <v>8.6602540379999997</v>
      </c>
      <c r="V14" s="7">
        <v>1.0523640059999999</v>
      </c>
      <c r="W14" s="7">
        <v>0.05</v>
      </c>
      <c r="X14">
        <v>0</v>
      </c>
      <c r="Y14">
        <v>909.09</v>
      </c>
    </row>
    <row r="15" spans="1:25" x14ac:dyDescent="0.2">
      <c r="A15">
        <v>24</v>
      </c>
      <c r="B15" t="s">
        <v>241</v>
      </c>
      <c r="C15" s="7">
        <v>5</v>
      </c>
      <c r="D15" t="s">
        <v>6</v>
      </c>
      <c r="E15" t="s">
        <v>77</v>
      </c>
      <c r="F15" t="s">
        <v>237</v>
      </c>
      <c r="G15" t="s">
        <v>194</v>
      </c>
      <c r="H15" t="s">
        <v>238</v>
      </c>
      <c r="I15" t="s">
        <v>239</v>
      </c>
      <c r="J15">
        <v>5.7</v>
      </c>
      <c r="K15">
        <v>1480</v>
      </c>
      <c r="L15" t="s">
        <v>46</v>
      </c>
      <c r="M15" t="s">
        <v>197</v>
      </c>
      <c r="N15" t="s">
        <v>242</v>
      </c>
      <c r="O15" t="s">
        <v>199</v>
      </c>
      <c r="P15">
        <v>3</v>
      </c>
      <c r="Q15" s="7">
        <v>472</v>
      </c>
      <c r="R15">
        <v>117.2021046</v>
      </c>
      <c r="S15">
        <v>3</v>
      </c>
      <c r="T15" s="7">
        <v>493</v>
      </c>
      <c r="U15">
        <v>72.746133920000005</v>
      </c>
      <c r="V15" s="7">
        <v>1.044491525</v>
      </c>
      <c r="W15" s="7">
        <v>0.04</v>
      </c>
      <c r="X15">
        <v>0.03</v>
      </c>
      <c r="Y15">
        <v>35.97</v>
      </c>
    </row>
    <row r="16" spans="1:25" x14ac:dyDescent="0.2">
      <c r="A16">
        <v>43</v>
      </c>
      <c r="B16" t="s">
        <v>243</v>
      </c>
      <c r="C16" s="7">
        <v>9</v>
      </c>
      <c r="D16" t="s">
        <v>6</v>
      </c>
      <c r="E16" t="s">
        <v>77</v>
      </c>
      <c r="F16" t="s">
        <v>237</v>
      </c>
      <c r="G16" t="s">
        <v>194</v>
      </c>
      <c r="H16" t="s">
        <v>238</v>
      </c>
      <c r="I16" t="s">
        <v>239</v>
      </c>
      <c r="J16">
        <v>6.9</v>
      </c>
      <c r="K16">
        <v>1506</v>
      </c>
      <c r="L16" t="s">
        <v>46</v>
      </c>
      <c r="M16" t="s">
        <v>197</v>
      </c>
      <c r="N16" t="s">
        <v>244</v>
      </c>
      <c r="O16" t="s">
        <v>199</v>
      </c>
      <c r="P16">
        <v>3</v>
      </c>
      <c r="Q16" s="7">
        <v>847</v>
      </c>
      <c r="R16">
        <v>247.6832655</v>
      </c>
      <c r="S16">
        <v>3</v>
      </c>
      <c r="T16" s="7">
        <v>696</v>
      </c>
      <c r="U16">
        <v>43.301270189999997</v>
      </c>
      <c r="V16" s="7">
        <v>0.82172373099999996</v>
      </c>
      <c r="W16" s="7">
        <v>-0.2</v>
      </c>
      <c r="X16">
        <v>0.03</v>
      </c>
      <c r="Y16">
        <v>33.56</v>
      </c>
    </row>
    <row r="17" spans="1:25" x14ac:dyDescent="0.2">
      <c r="A17">
        <v>8</v>
      </c>
      <c r="B17" t="s">
        <v>245</v>
      </c>
      <c r="C17" s="7">
        <v>2</v>
      </c>
      <c r="D17" t="s">
        <v>5</v>
      </c>
      <c r="E17" t="s">
        <v>58</v>
      </c>
      <c r="F17" t="s">
        <v>246</v>
      </c>
      <c r="G17" t="s">
        <v>110</v>
      </c>
      <c r="H17" t="s">
        <v>247</v>
      </c>
      <c r="I17" t="s">
        <v>248</v>
      </c>
      <c r="J17">
        <v>1.3</v>
      </c>
      <c r="K17">
        <v>477</v>
      </c>
      <c r="L17" t="s">
        <v>46</v>
      </c>
      <c r="M17" t="s">
        <v>197</v>
      </c>
      <c r="N17" t="s">
        <v>249</v>
      </c>
      <c r="O17" t="s">
        <v>199</v>
      </c>
      <c r="P17">
        <v>4</v>
      </c>
      <c r="Q17" s="7">
        <v>690.33333330000005</v>
      </c>
      <c r="R17">
        <v>118</v>
      </c>
      <c r="S17">
        <v>4</v>
      </c>
      <c r="T17" s="7">
        <v>600.33333330000005</v>
      </c>
      <c r="U17">
        <v>139.33333329999999</v>
      </c>
      <c r="V17" s="7">
        <v>0.86962819899999999</v>
      </c>
      <c r="W17" s="7">
        <v>-0.14000000000000001</v>
      </c>
      <c r="X17">
        <v>0.02</v>
      </c>
      <c r="Y17">
        <v>48.08</v>
      </c>
    </row>
    <row r="18" spans="1:25" x14ac:dyDescent="0.2">
      <c r="A18">
        <v>21</v>
      </c>
      <c r="B18" t="s">
        <v>250</v>
      </c>
      <c r="C18" s="7">
        <v>12</v>
      </c>
      <c r="D18" t="s">
        <v>4</v>
      </c>
      <c r="E18" t="s">
        <v>77</v>
      </c>
      <c r="F18" t="s">
        <v>251</v>
      </c>
      <c r="G18" t="s">
        <v>252</v>
      </c>
      <c r="H18" t="s">
        <v>253</v>
      </c>
      <c r="I18" t="s">
        <v>254</v>
      </c>
      <c r="J18">
        <v>7.6</v>
      </c>
      <c r="K18">
        <v>1100</v>
      </c>
      <c r="L18" t="s">
        <v>46</v>
      </c>
      <c r="M18" t="s">
        <v>197</v>
      </c>
      <c r="N18" t="s">
        <v>255</v>
      </c>
      <c r="O18" t="s">
        <v>199</v>
      </c>
      <c r="P18">
        <v>2</v>
      </c>
      <c r="Q18" s="7">
        <v>1013</v>
      </c>
      <c r="R18">
        <v>74.953318809999999</v>
      </c>
      <c r="S18">
        <v>2</v>
      </c>
      <c r="T18" s="7">
        <v>751</v>
      </c>
      <c r="U18">
        <v>131.52186130000001</v>
      </c>
      <c r="V18" s="7">
        <v>0.74136228999999998</v>
      </c>
      <c r="W18" s="7">
        <v>-0.3</v>
      </c>
      <c r="X18">
        <v>0.02</v>
      </c>
      <c r="Y18">
        <v>55.25</v>
      </c>
    </row>
    <row r="19" spans="1:25" x14ac:dyDescent="0.2">
      <c r="A19">
        <v>2</v>
      </c>
      <c r="B19" t="s">
        <v>256</v>
      </c>
      <c r="C19" s="7">
        <v>15</v>
      </c>
      <c r="D19" t="s">
        <v>4</v>
      </c>
      <c r="E19" t="s">
        <v>257</v>
      </c>
      <c r="F19" t="s">
        <v>258</v>
      </c>
      <c r="G19" t="s">
        <v>252</v>
      </c>
      <c r="H19" t="s">
        <v>253</v>
      </c>
      <c r="I19" t="s">
        <v>254</v>
      </c>
      <c r="J19">
        <v>7</v>
      </c>
      <c r="K19">
        <v>1080</v>
      </c>
      <c r="L19" t="s">
        <v>46</v>
      </c>
      <c r="M19" t="s">
        <v>197</v>
      </c>
      <c r="N19" t="s">
        <v>259</v>
      </c>
      <c r="O19" t="s">
        <v>199</v>
      </c>
      <c r="P19">
        <v>6</v>
      </c>
      <c r="Q19" s="7">
        <v>344.25</v>
      </c>
      <c r="R19">
        <v>120.0862346</v>
      </c>
      <c r="S19">
        <v>6</v>
      </c>
      <c r="T19" s="7">
        <v>207.25</v>
      </c>
      <c r="U19">
        <v>128.9043977</v>
      </c>
      <c r="V19" s="7">
        <v>0.60203340599999999</v>
      </c>
      <c r="W19" s="7">
        <v>-0.51</v>
      </c>
      <c r="X19">
        <v>0.08</v>
      </c>
      <c r="Y19">
        <v>11.79</v>
      </c>
    </row>
    <row r="20" spans="1:25" x14ac:dyDescent="0.2">
      <c r="A20">
        <v>72</v>
      </c>
      <c r="B20" t="s">
        <v>260</v>
      </c>
      <c r="C20" s="7">
        <v>4</v>
      </c>
      <c r="D20" t="s">
        <v>3</v>
      </c>
      <c r="E20" t="s">
        <v>58</v>
      </c>
      <c r="F20" t="s">
        <v>261</v>
      </c>
      <c r="G20" t="s">
        <v>103</v>
      </c>
      <c r="H20" t="s">
        <v>262</v>
      </c>
      <c r="I20" t="s">
        <v>263</v>
      </c>
      <c r="J20">
        <v>7.7</v>
      </c>
      <c r="K20">
        <v>700</v>
      </c>
      <c r="L20" t="s">
        <v>46</v>
      </c>
      <c r="M20" t="s">
        <v>197</v>
      </c>
      <c r="N20" t="s">
        <v>264</v>
      </c>
      <c r="O20" t="s">
        <v>199</v>
      </c>
      <c r="P20">
        <v>6</v>
      </c>
      <c r="Q20" s="7">
        <v>665</v>
      </c>
      <c r="R20">
        <v>51.439284600000001</v>
      </c>
      <c r="S20">
        <v>6</v>
      </c>
      <c r="T20" s="7">
        <v>577</v>
      </c>
      <c r="U20">
        <v>36.742346140000002</v>
      </c>
      <c r="V20" s="7">
        <v>0.86766917300000002</v>
      </c>
      <c r="W20" s="7">
        <v>-0.14000000000000001</v>
      </c>
      <c r="X20">
        <v>0</v>
      </c>
      <c r="Y20">
        <v>588.24</v>
      </c>
    </row>
    <row r="21" spans="1:25" x14ac:dyDescent="0.2">
      <c r="A21">
        <v>70</v>
      </c>
      <c r="B21" t="s">
        <v>265</v>
      </c>
      <c r="C21" s="7">
        <v>6</v>
      </c>
      <c r="D21" t="s">
        <v>3</v>
      </c>
      <c r="E21" t="s">
        <v>58</v>
      </c>
      <c r="F21" t="s">
        <v>266</v>
      </c>
      <c r="G21" t="s">
        <v>103</v>
      </c>
      <c r="H21" t="s">
        <v>262</v>
      </c>
      <c r="I21" t="s">
        <v>263</v>
      </c>
      <c r="J21">
        <v>7.7</v>
      </c>
      <c r="K21">
        <v>700</v>
      </c>
      <c r="L21" t="s">
        <v>46</v>
      </c>
      <c r="M21" t="s">
        <v>197</v>
      </c>
      <c r="N21" t="s">
        <v>267</v>
      </c>
      <c r="O21" t="s">
        <v>199</v>
      </c>
      <c r="P21">
        <v>6</v>
      </c>
      <c r="Q21" s="7">
        <v>19.899999999999999</v>
      </c>
      <c r="R21">
        <v>2.5229744350000001</v>
      </c>
      <c r="S21">
        <v>6</v>
      </c>
      <c r="T21" s="7">
        <v>19.2</v>
      </c>
      <c r="U21">
        <v>3.4537805370000001</v>
      </c>
      <c r="V21" s="7">
        <v>0.96482412100000003</v>
      </c>
      <c r="W21" s="7">
        <v>-0.04</v>
      </c>
      <c r="X21">
        <v>0.01</v>
      </c>
      <c r="Y21">
        <v>123.46</v>
      </c>
    </row>
    <row r="22" spans="1:25" x14ac:dyDescent="0.2">
      <c r="A22">
        <v>71</v>
      </c>
      <c r="B22" t="s">
        <v>268</v>
      </c>
      <c r="C22" s="7">
        <v>7</v>
      </c>
      <c r="D22" t="s">
        <v>3</v>
      </c>
      <c r="E22" t="s">
        <v>58</v>
      </c>
      <c r="F22" t="s">
        <v>261</v>
      </c>
      <c r="G22" t="s">
        <v>103</v>
      </c>
      <c r="H22" t="s">
        <v>262</v>
      </c>
      <c r="I22" t="s">
        <v>263</v>
      </c>
      <c r="J22">
        <v>7.7</v>
      </c>
      <c r="K22">
        <v>700</v>
      </c>
      <c r="L22" t="s">
        <v>121</v>
      </c>
      <c r="M22" t="s">
        <v>197</v>
      </c>
      <c r="N22" t="s">
        <v>269</v>
      </c>
      <c r="O22" t="s">
        <v>199</v>
      </c>
      <c r="P22">
        <v>6</v>
      </c>
      <c r="Q22" s="7">
        <v>9.1649999999999991</v>
      </c>
      <c r="R22">
        <v>1.8003749609999999</v>
      </c>
      <c r="S22">
        <v>6</v>
      </c>
      <c r="T22" s="7">
        <v>9.3550000000000004</v>
      </c>
      <c r="U22">
        <v>1.6289106790000001</v>
      </c>
      <c r="V22" s="7">
        <v>1.020731042</v>
      </c>
      <c r="W22" s="7">
        <v>0.02</v>
      </c>
      <c r="X22">
        <v>0.01</v>
      </c>
      <c r="Y22">
        <v>86.96</v>
      </c>
    </row>
    <row r="23" spans="1:25" x14ac:dyDescent="0.2">
      <c r="A23">
        <v>40</v>
      </c>
      <c r="B23" t="s">
        <v>265</v>
      </c>
      <c r="C23" s="7">
        <v>15</v>
      </c>
      <c r="D23" t="s">
        <v>3</v>
      </c>
      <c r="E23" t="s">
        <v>58</v>
      </c>
      <c r="F23" t="s">
        <v>266</v>
      </c>
      <c r="G23" t="s">
        <v>103</v>
      </c>
      <c r="H23" t="s">
        <v>262</v>
      </c>
      <c r="I23" t="s">
        <v>263</v>
      </c>
      <c r="J23">
        <v>7.7</v>
      </c>
      <c r="K23">
        <v>700</v>
      </c>
      <c r="L23" t="s">
        <v>96</v>
      </c>
      <c r="M23" t="s">
        <v>197</v>
      </c>
      <c r="N23" t="s">
        <v>270</v>
      </c>
      <c r="O23" t="s">
        <v>199</v>
      </c>
      <c r="P23">
        <v>6</v>
      </c>
      <c r="Q23" s="7">
        <v>8.64</v>
      </c>
      <c r="R23">
        <v>1.2859821149999999</v>
      </c>
      <c r="S23">
        <v>6</v>
      </c>
      <c r="T23" s="7">
        <v>7.2450000000000001</v>
      </c>
      <c r="U23">
        <v>1.7268902690000001</v>
      </c>
      <c r="V23" s="7">
        <v>0.83854166699999999</v>
      </c>
      <c r="W23" s="7">
        <v>-0.18</v>
      </c>
      <c r="X23">
        <v>0.01</v>
      </c>
      <c r="Y23">
        <v>75.760000000000005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soil_resp_data</vt:lpstr>
      <vt:lpstr>Microbial Biomass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</dc:creator>
  <cp:lastModifiedBy>Microsoft Office User</cp:lastModifiedBy>
  <dcterms:created xsi:type="dcterms:W3CDTF">2016-05-17T07:23:12Z</dcterms:created>
  <dcterms:modified xsi:type="dcterms:W3CDTF">2017-01-18T02:52:08Z</dcterms:modified>
</cp:coreProperties>
</file>