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" sheetId="1" r:id="rId3"/>
    <sheet state="visible" name="comp-counts" sheetId="2" r:id="rId4"/>
    <sheet state="visible" name="table-levels" sheetId="3" r:id="rId5"/>
    <sheet state="visible" name="study-level-gr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2">
      <text>
        <t xml:space="preserve">Responder updated this value.</t>
      </text>
    </comment>
    <comment authorId="0" ref="AK2">
      <text>
        <t xml:space="preserve">Responder updated this value.</t>
      </text>
    </comment>
    <comment authorId="0" ref="S3">
      <text>
        <t xml:space="preserve">Responder updated this value.</t>
      </text>
    </comment>
    <comment authorId="0" ref="AK3">
      <text>
        <t xml:space="preserve">Responder updated this value.</t>
      </text>
    </comment>
    <comment authorId="0" ref="AS1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<sst xmlns="http://schemas.openxmlformats.org/spreadsheetml/2006/main" count="684" uniqueCount="103">
  <si>
    <t>Title</t>
  </si>
  <si>
    <t>Journal</t>
  </si>
  <si>
    <t>PMID</t>
  </si>
  <si>
    <t>Transparency</t>
  </si>
  <si>
    <t>Completeness</t>
  </si>
  <si>
    <t>Methodological rigor</t>
  </si>
  <si>
    <t>Participants</t>
  </si>
  <si>
    <t>Intervention / Exposure</t>
  </si>
  <si>
    <t>Timestamp</t>
  </si>
  <si>
    <t>Outcome</t>
  </si>
  <si>
    <t>Critical appraisal</t>
  </si>
  <si>
    <t>Overall yes</t>
  </si>
  <si>
    <t>Overall no</t>
  </si>
  <si>
    <t>Researcher ID (please insert your initials)</t>
  </si>
  <si>
    <t>Journal Name</t>
  </si>
  <si>
    <t>What is the YEAR of publication for the study being assessed? (Note: the earliest appearance, such as 'ahead of print' versions should be primarily considered)</t>
  </si>
  <si>
    <t>What is the MONTH of publication for the study being assessed? (Note: Consider the earliest appearance such as the 'ahead of print' version)</t>
  </si>
  <si>
    <t>Copy and Paste the study title</t>
  </si>
  <si>
    <t xml:space="preserve">Copy and Paste the PMID (EntrezUID) </t>
  </si>
  <si>
    <t xml:space="preserve">Registration: Is the study registered in a clinical trial database? </t>
  </si>
  <si>
    <t xml:space="preserve">Registration: If the study is registered, provide the database together with the number of registry. (e.g., NCT01010101,  ACTRN01010101010101, UMIN010101010, etc) </t>
  </si>
  <si>
    <t>Protocol: Is there referral of a publicly available methodological protocol? (Note: if so, you must also use the protocol to consult information about the trial)</t>
  </si>
  <si>
    <t>Title: Is the study identified as a randomized?  (Note: "random allocation", "randomly assigned" should be considered as "Yes")</t>
  </si>
  <si>
    <t xml:space="preserve">Abstract: Does the abstract list the study interventions? </t>
  </si>
  <si>
    <t>Abstract: Does the abstract inform the primary outcome (variable of interest)?</t>
  </si>
  <si>
    <t xml:space="preserve">Abstract: If any quantitative result is reported, is it accompanied by the respective precision estimate (e.g., standard deviation, confidence intervals, etc)? </t>
  </si>
  <si>
    <t>Abstract: Is a P-value reported in the abstract?</t>
  </si>
  <si>
    <t xml:space="preserve">Intro/Methods-TID2: Is there a rationale, theory, or goals described to present the essential elements of the intervention? </t>
  </si>
  <si>
    <t>Introduction: Is there a hypothesis stated for the outcomes of interest?  (Note: if there is not a directional hypothesis, but there is explanation for an exploratory approach, answer "Yes")</t>
  </si>
  <si>
    <t>Methods: Is there a description for the trial design (e.g., parallel, factorial, cluster)?</t>
  </si>
  <si>
    <t xml:space="preserve">Methods: Is there a detailed description of eligibility criteria for participants? (i.e., information that would allow to replicate the inclusion and exclusion decisions) </t>
  </si>
  <si>
    <t xml:space="preserve">Methods: Are primary and secondary outcomes listed as well as their measurements specified? </t>
  </si>
  <si>
    <t xml:space="preserve">Methods: Is the type of randomization sufficiently described? (Note: (i) type, such as computer; (ii) allocation ratio; and (iii) methods of restriction (if any) such as stratification or blocking should be considered) </t>
  </si>
  <si>
    <t xml:space="preserve">Methods: Is there a mention regarding the mechanism for allocation concealment? </t>
  </si>
  <si>
    <t xml:space="preserve">Methods: Is there a description of blinding/masking for measurements or analysis of outcomes? </t>
  </si>
  <si>
    <t xml:space="preserve">Methods: Is there a description of sample size calculation? </t>
  </si>
  <si>
    <t xml:space="preserve">Methods/Intro-TID1: Is there a brief name or a phrase that describes the intervention? </t>
  </si>
  <si>
    <t xml:space="preserve">Methods-TID3: Is there a description of physical and information materials used as part of the intervention? (i.e., information that would allow to replicate the intervention with materials for participants or intervention providers) </t>
  </si>
  <si>
    <t xml:space="preserve">Methods-TID4: Is there a description of activities or procedures used to carry out the intervention? (i.e., information that would allow to replicate the necessary steps to run the intervention) </t>
  </si>
  <si>
    <t xml:space="preserve">Methods-TID5: Is there a description of individuals involved in providing the intervention? (i.e., information that would allow to replicate the necessary workforce to run the intervention) </t>
  </si>
  <si>
    <t>Methods-TID6: Is there a description of modes of delivery of the intervention? (i.e., information that would allow to replicate the delivery to run the intervention, such as face-to-face, telefone, individually or in a group)</t>
  </si>
  <si>
    <t xml:space="preserve">Methods-TID7: Is there a description of location(s) where the intervention occurred? (Note: infrastructure and relevant features should be considered) </t>
  </si>
  <si>
    <t xml:space="preserve">Methods/Results-TID8: Is there a description regarding the period, amount, intensity and schedule of delivery? (i.e., information that would allow to replicate 'when' and 'how much') </t>
  </si>
  <si>
    <t xml:space="preserve">Methods/Results-TID9: If any form of individual tailoring for the intervention was used (such as, variable exercise intensity), is there a description for the rationale and guide for tailoring? </t>
  </si>
  <si>
    <t xml:space="preserve">Methods/Results-TID11: Is there a description of materials/strategies used in regard to intervention adherence? </t>
  </si>
  <si>
    <t>Methods/Results-TID12: Is there a description of results of intervention adherence? (i.e., attrition rates)?</t>
  </si>
  <si>
    <t>Methods: Is there a description of statistical methods used to compare groups for primary and secondary outcomes?</t>
  </si>
  <si>
    <t>Results: Is there a participant flow (in text or diagram) reporting the numbers of participants who were assigned, received intervention, and were analyzed for the primary outcome?</t>
  </si>
  <si>
    <t>Results: Is there a description regarding the dates/periods of recruitment? (Note: if the follow-up has a variable length, the min-median-max durations should be considered)</t>
  </si>
  <si>
    <t xml:space="preserve">Results: Are baseline data for each group presented? </t>
  </si>
  <si>
    <t>Results: Is there a description on the actual number of participants analyzed?  (Note: if numbers are reported only for the primary outcome, please choose "Yes")</t>
  </si>
  <si>
    <t>Results: Are the effect sizes described along with their precision measures? (e.g., continuous outcomes with standard deviation and binary outcomes with risk measures and absolute numbers)</t>
  </si>
  <si>
    <t>Results-TID10: Is there a description for non-planned modifications to the intervention during the course of the study? (Note: regards to the study level, and what-why-when for changes should be considered).</t>
  </si>
  <si>
    <t>Results: Is there a description for harm outcomes or adverse events? (Note: whether related or unrelated to interventions)</t>
  </si>
  <si>
    <t>Discussion: Is there a discussion of potential bias, imprecision, multiplicity of analyses or other limitations?</t>
  </si>
  <si>
    <t>Discussion: Is there a potential spin bias based on a specific reporting strategy to highlight that the experimental treatment is beneficial?</t>
  </si>
  <si>
    <t>Is there a statement regarding the data availability (data sharing plan)?</t>
  </si>
  <si>
    <t>Is there a statement regarding the sources of funding?</t>
  </si>
  <si>
    <t xml:space="preserve">If any type of funding was reported, list the agency(ies) and institution(s) that supported the study or researchers. (Note: comma-separated) </t>
  </si>
  <si>
    <t xml:space="preserve">Did the trial authors declare whether they had any conflicts of interest (COI)? </t>
  </si>
  <si>
    <t>rctteam</t>
  </si>
  <si>
    <t>J Sci Med Sport</t>
  </si>
  <si>
    <t>December</t>
  </si>
  <si>
    <t>Effects of a school-based physical activity program on retinal microcirculation and cognitive function in adolescents</t>
  </si>
  <si>
    <t>No</t>
  </si>
  <si>
    <t>NA</t>
  </si>
  <si>
    <t>Yes</t>
  </si>
  <si>
    <t>Yes, with P value(s) reported at varied levels (BOTH equal/lower AND higher than 0.05)</t>
  </si>
  <si>
    <t>Gottfried and Julia Bangerter-Rhyner-Foundation</t>
  </si>
  <si>
    <t>No disclosures were mentioned regarding potential COIs</t>
  </si>
  <si>
    <t>Med Sci Sports Exerc</t>
  </si>
  <si>
    <t>May</t>
  </si>
  <si>
    <t>Ischemic Preconditioning Maintains Performance on Two 5-km Time Trials in
Hypoxia</t>
  </si>
  <si>
    <t>Does not apply</t>
  </si>
  <si>
    <t>Swiss National Science Foundation</t>
  </si>
  <si>
    <t>Yes, but NONE of the authors disclosed potential COIs</t>
  </si>
  <si>
    <t>Dual-Task Walking Capacity Mediates Tai Ji Quan Impact on Physical and Cognitive Function</t>
  </si>
  <si>
    <t>NCT02287740</t>
  </si>
  <si>
    <t>Yes, with P value(s) reported at a level EQUAL or LOWER than 0.05</t>
  </si>
  <si>
    <t>National Institute on Aging</t>
  </si>
  <si>
    <t>Scand J Med Sci Sports</t>
  </si>
  <si>
    <t>June</t>
  </si>
  <si>
    <t>Effects of concurrent exercise training on muscle dysfunction and systemic oxidative stress in older people with COPD</t>
  </si>
  <si>
    <t>Ministerio de Economía y Competitividad of the Government of Spain, Biomedical Research Networking Center on Frailty and Healthy Aging, FEDER funds from the European Union, Ministerio de Educación, Cultura y Deporte of the Government of Spain, Universidad de Castilla‐La Mancha</t>
  </si>
  <si>
    <t>Effects of 24-week exergame intervention on physical function under single- and dual-task conditions in fibromyalgia: A randomized controlled trial.</t>
  </si>
  <si>
    <t>ISRCTN65034180</t>
  </si>
  <si>
    <t>Regional Department of Economy and Infrastructure of the Government
of Extremadura and the European Social Fund</t>
  </si>
  <si>
    <t>Yes, authors declare non-financial COIs</t>
  </si>
  <si>
    <t>J Physiother</t>
  </si>
  <si>
    <t>July</t>
  </si>
  <si>
    <t>Incorporating hip abductor strengthening exercises into a rehabilitation program did not improve outcomes in people following total knee arthroplasty: a randomised trial</t>
  </si>
  <si>
    <t>ANZCTR 12615000863538</t>
  </si>
  <si>
    <t>There is no reporting of quantitative results</t>
  </si>
  <si>
    <t>Cytokine and Sclerostin Response to High-Intensity Interval Running versus Cycling</t>
  </si>
  <si>
    <t>National Science Engineer Research Council of Canada (NSERC), Ontario Trillium Scholarship, NSERC Doctoral Scholarship, Canada Research Chair in Bone and Muscle Development</t>
  </si>
  <si>
    <t>November</t>
  </si>
  <si>
    <t>High-Intensity Interval Training Is Feasible in Women at High Risk for Breast Cancer</t>
  </si>
  <si>
    <t>NCT02923401</t>
  </si>
  <si>
    <t>NCI R25 Cancer Prevention Research Training Program, MD Anderson Cancer Center/Energy, MD Anderson Cancer Center Duncan Family Institute for Cancer Prevention and Risk Assessment.</t>
  </si>
  <si>
    <t>As Recommended</t>
  </si>
  <si>
    <t>Not as Recommended</t>
  </si>
  <si>
    <t>ok</t>
  </si>
  <si>
    <t>duplicado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</si>
</sst>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  <sz val="10.0"/>
      <name val="Arial"/>
    </font>
    <font>
      <b/>
    </font>
    <font>
      <b/>
      <sz val="9.0"/>
      <name val="Arial"/>
    </font>
    <font/>
    <font>
      <name val="Arial"/>
    </font>
    <font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6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7" numFmtId="164" xfId="0" applyAlignment="1" applyFont="1" applyNumberForma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ill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7" numFmtId="164" xfId="0" applyAlignment="1" applyFont="1" applyNumberFormat="1">
      <alignment vertical="bottom"/>
    </xf>
    <xf borderId="0" fillId="0" fontId="6" numFmtId="0" xfId="0" applyAlignment="1" applyFont="1">
      <alignment readingOrder="0"/>
    </xf>
    <xf borderId="1" fillId="2" fontId="7" numFmtId="0" xfId="0" applyAlignment="1" applyBorder="1" applyFont="1">
      <alignment shrinkToFit="0" vertical="bottom" wrapText="0"/>
    </xf>
    <xf borderId="0" fillId="2" fontId="7" numFmtId="0" xfId="0" applyAlignment="1" applyFont="1">
      <alignment vertical="bottom"/>
    </xf>
    <xf borderId="1" fillId="2" fontId="7" numFmtId="0" xfId="0" applyAlignment="1" applyBorder="1" applyFont="1">
      <alignment vertical="bottom"/>
    </xf>
    <xf borderId="0" fillId="0" fontId="7" numFmtId="164" xfId="0" applyAlignment="1" applyFont="1" applyNumberFormat="1">
      <alignment horizontal="right"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6" numFmtId="2" xfId="0" applyAlignment="1" applyFont="1" applyNumberFormat="1">
      <alignment readingOrder="0"/>
    </xf>
    <xf borderId="2" fillId="3" fontId="8" numFmtId="0" xfId="0" applyAlignment="1" applyBorder="1" applyFill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0" fillId="0" fontId="6" numFmtId="2" xfId="0" applyFont="1" applyNumberFormat="1"/>
    <xf borderId="2" fillId="0" fontId="2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vertical="bottom"/>
    </xf>
    <xf borderId="2" fillId="2" fontId="9" numFmtId="0" xfId="0" applyAlignment="1" applyBorder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2" fillId="3" fontId="8" numFmtId="0" xfId="0" applyAlignment="1" applyBorder="1" applyFont="1">
      <alignment horizontal="center" vertical="bottom"/>
    </xf>
    <xf borderId="3" fillId="2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8" numFmtId="0" xfId="0" applyAlignment="1" applyBorder="1" applyFont="1">
      <alignment horizontal="center" vertical="bottom"/>
    </xf>
    <xf borderId="5" fillId="2" fontId="7" numFmtId="0" xfId="0" applyAlignment="1" applyBorder="1" applyFont="1">
      <alignment vertical="bottom"/>
    </xf>
    <xf borderId="5" fillId="0" fontId="7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7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2.29"/>
    <col customWidth="1" min="6" max="6" width="39.14"/>
    <col customWidth="1" min="8" max="8" width="30.0"/>
    <col customWidth="1" min="9" max="9" width="14.43"/>
    <col customWidth="1" min="10" max="10" width="20.71"/>
    <col customWidth="1" min="11" max="11" width="30.57"/>
    <col customWidth="1" min="17" max="17" width="18.43"/>
    <col customWidth="1" min="23" max="23" width="27.14"/>
    <col customWidth="1" min="41" max="41" width="14.71"/>
    <col customWidth="1" min="43" max="43" width="23.57"/>
    <col customWidth="1" min="48" max="48" width="50.71"/>
  </cols>
  <sheetData>
    <row r="1" ht="145.5" customHeight="1">
      <c r="A1" s="7" t="s">
        <v>8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9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50</v>
      </c>
      <c r="AN1" s="7" t="s">
        <v>51</v>
      </c>
      <c r="AO1" s="7" t="s">
        <v>52</v>
      </c>
      <c r="AP1" s="7" t="s">
        <v>53</v>
      </c>
      <c r="AQ1" s="7" t="s">
        <v>54</v>
      </c>
      <c r="AR1" s="7" t="s">
        <v>55</v>
      </c>
      <c r="AS1" s="7" t="s">
        <v>56</v>
      </c>
      <c r="AT1" s="7" t="s">
        <v>57</v>
      </c>
      <c r="AU1" s="7" t="s">
        <v>58</v>
      </c>
      <c r="AV1" s="11" t="s">
        <v>59</v>
      </c>
      <c r="AW1" s="11"/>
      <c r="AX1" s="7"/>
      <c r="AY1" s="7"/>
      <c r="AZ1" s="7"/>
      <c r="BA1" s="7"/>
      <c r="BB1" s="7"/>
      <c r="BC1" s="7"/>
    </row>
    <row r="2">
      <c r="A2" s="13"/>
      <c r="B2" s="16" t="s">
        <v>60</v>
      </c>
      <c r="C2" s="15" t="s">
        <v>61</v>
      </c>
      <c r="D2" s="17">
        <v>2019.0</v>
      </c>
      <c r="E2" s="15" t="s">
        <v>62</v>
      </c>
      <c r="F2" s="15" t="s">
        <v>63</v>
      </c>
      <c r="G2" s="17">
        <v>3.0553766E7</v>
      </c>
      <c r="H2" s="15" t="s">
        <v>64</v>
      </c>
      <c r="I2" s="15" t="s">
        <v>65</v>
      </c>
      <c r="J2" s="15" t="s">
        <v>64</v>
      </c>
      <c r="K2" s="15" t="s">
        <v>64</v>
      </c>
      <c r="L2" s="15" t="s">
        <v>66</v>
      </c>
      <c r="M2" s="15" t="s">
        <v>64</v>
      </c>
      <c r="N2" s="15" t="s">
        <v>66</v>
      </c>
      <c r="O2" s="15" t="s">
        <v>67</v>
      </c>
      <c r="P2" s="15" t="s">
        <v>66</v>
      </c>
      <c r="Q2" s="15" t="s">
        <v>66</v>
      </c>
      <c r="R2" s="15" t="s">
        <v>66</v>
      </c>
      <c r="S2" s="15" t="s">
        <v>66</v>
      </c>
      <c r="T2" s="15" t="s">
        <v>64</v>
      </c>
      <c r="U2" s="15" t="s">
        <v>64</v>
      </c>
      <c r="V2" s="15" t="s">
        <v>64</v>
      </c>
      <c r="W2" s="15" t="s">
        <v>64</v>
      </c>
      <c r="X2" s="15" t="s">
        <v>64</v>
      </c>
      <c r="Y2" s="15" t="s">
        <v>66</v>
      </c>
      <c r="Z2" s="15" t="s">
        <v>64</v>
      </c>
      <c r="AA2" s="15" t="s">
        <v>64</v>
      </c>
      <c r="AB2" s="18" t="s">
        <v>64</v>
      </c>
      <c r="AC2" s="15" t="s">
        <v>66</v>
      </c>
      <c r="AD2" s="15" t="s">
        <v>66</v>
      </c>
      <c r="AE2" s="15" t="s">
        <v>66</v>
      </c>
      <c r="AF2" s="15" t="s">
        <v>64</v>
      </c>
      <c r="AG2" s="15" t="s">
        <v>64</v>
      </c>
      <c r="AH2" s="15" t="s">
        <v>66</v>
      </c>
      <c r="AI2" s="15" t="s">
        <v>66</v>
      </c>
      <c r="AJ2" s="15" t="s">
        <v>66</v>
      </c>
      <c r="AK2" s="15" t="s">
        <v>64</v>
      </c>
      <c r="AL2" s="15" t="s">
        <v>66</v>
      </c>
      <c r="AM2" s="15" t="s">
        <v>66</v>
      </c>
      <c r="AN2" s="15" t="s">
        <v>66</v>
      </c>
      <c r="AO2" s="15" t="s">
        <v>64</v>
      </c>
      <c r="AP2" s="15" t="s">
        <v>64</v>
      </c>
      <c r="AQ2" s="15" t="s">
        <v>66</v>
      </c>
      <c r="AR2" s="15" t="s">
        <v>64</v>
      </c>
      <c r="AS2" s="15" t="s">
        <v>64</v>
      </c>
      <c r="AT2" s="15" t="s">
        <v>66</v>
      </c>
      <c r="AU2" s="15" t="s">
        <v>68</v>
      </c>
      <c r="AV2" s="19" t="s">
        <v>69</v>
      </c>
      <c r="AW2" s="20"/>
      <c r="AX2" s="20"/>
      <c r="AY2" s="18"/>
      <c r="AZ2" s="18"/>
      <c r="BA2" s="18"/>
      <c r="BB2" s="18"/>
      <c r="BC2" s="18"/>
    </row>
    <row r="3">
      <c r="A3" s="13"/>
      <c r="B3" s="16" t="s">
        <v>60</v>
      </c>
      <c r="C3" s="15" t="s">
        <v>70</v>
      </c>
      <c r="D3" s="17">
        <v>2019.0</v>
      </c>
      <c r="E3" s="15" t="s">
        <v>71</v>
      </c>
      <c r="F3" s="15" t="s">
        <v>72</v>
      </c>
      <c r="G3" s="17">
        <v>3.1169794E7</v>
      </c>
      <c r="H3" s="15" t="s">
        <v>64</v>
      </c>
      <c r="I3" s="15" t="s">
        <v>65</v>
      </c>
      <c r="J3" s="15" t="s">
        <v>64</v>
      </c>
      <c r="K3" s="15" t="s">
        <v>64</v>
      </c>
      <c r="L3" s="15" t="s">
        <v>66</v>
      </c>
      <c r="M3" s="15" t="s">
        <v>66</v>
      </c>
      <c r="N3" s="18" t="s">
        <v>64</v>
      </c>
      <c r="O3" s="15" t="s">
        <v>67</v>
      </c>
      <c r="P3" s="15" t="s">
        <v>66</v>
      </c>
      <c r="Q3" s="15" t="s">
        <v>66</v>
      </c>
      <c r="R3" s="15" t="s">
        <v>66</v>
      </c>
      <c r="S3" s="15" t="s">
        <v>64</v>
      </c>
      <c r="T3" s="15" t="s">
        <v>64</v>
      </c>
      <c r="U3" s="15" t="s">
        <v>64</v>
      </c>
      <c r="V3" s="15" t="s">
        <v>64</v>
      </c>
      <c r="W3" s="15" t="s">
        <v>64</v>
      </c>
      <c r="X3" s="15" t="s">
        <v>64</v>
      </c>
      <c r="Y3" s="15" t="s">
        <v>66</v>
      </c>
      <c r="Z3" s="15" t="s">
        <v>66</v>
      </c>
      <c r="AA3" s="15" t="s">
        <v>66</v>
      </c>
      <c r="AB3" s="18" t="s">
        <v>64</v>
      </c>
      <c r="AC3" s="21" t="s">
        <v>64</v>
      </c>
      <c r="AD3" s="15" t="s">
        <v>66</v>
      </c>
      <c r="AE3" s="15" t="s">
        <v>66</v>
      </c>
      <c r="AF3" s="15" t="s">
        <v>64</v>
      </c>
      <c r="AG3" s="15" t="s">
        <v>64</v>
      </c>
      <c r="AH3" s="15" t="s">
        <v>66</v>
      </c>
      <c r="AI3" s="15" t="s">
        <v>66</v>
      </c>
      <c r="AJ3" s="15" t="s">
        <v>64</v>
      </c>
      <c r="AK3" s="15" t="s">
        <v>64</v>
      </c>
      <c r="AL3" s="15" t="s">
        <v>73</v>
      </c>
      <c r="AM3" s="15" t="s">
        <v>66</v>
      </c>
      <c r="AN3" s="15" t="s">
        <v>66</v>
      </c>
      <c r="AO3" s="15" t="s">
        <v>64</v>
      </c>
      <c r="AP3" s="15" t="s">
        <v>66</v>
      </c>
      <c r="AQ3" s="15" t="s">
        <v>66</v>
      </c>
      <c r="AR3" s="15" t="s">
        <v>64</v>
      </c>
      <c r="AS3" s="15" t="s">
        <v>64</v>
      </c>
      <c r="AT3" s="15" t="s">
        <v>66</v>
      </c>
      <c r="AU3" s="15" t="s">
        <v>74</v>
      </c>
      <c r="AV3" s="19" t="s">
        <v>75</v>
      </c>
      <c r="AW3" s="20"/>
      <c r="AX3" s="20"/>
      <c r="AY3" s="18"/>
      <c r="AZ3" s="18"/>
      <c r="BA3" s="18"/>
      <c r="BB3" s="18"/>
      <c r="BC3" s="18"/>
    </row>
    <row r="4">
      <c r="A4" s="13"/>
      <c r="B4" s="16" t="s">
        <v>60</v>
      </c>
      <c r="C4" s="18" t="s">
        <v>70</v>
      </c>
      <c r="D4" s="22">
        <v>2019.0</v>
      </c>
      <c r="E4" s="18" t="s">
        <v>71</v>
      </c>
      <c r="F4" s="18" t="s">
        <v>76</v>
      </c>
      <c r="G4" s="22">
        <v>3.1169795E7</v>
      </c>
      <c r="H4" s="18" t="s">
        <v>66</v>
      </c>
      <c r="I4" s="18" t="s">
        <v>77</v>
      </c>
      <c r="J4" s="18" t="s">
        <v>66</v>
      </c>
      <c r="K4" s="18" t="s">
        <v>64</v>
      </c>
      <c r="L4" s="18" t="s">
        <v>66</v>
      </c>
      <c r="M4" s="18" t="s">
        <v>64</v>
      </c>
      <c r="N4" s="18" t="s">
        <v>64</v>
      </c>
      <c r="O4" s="18" t="s">
        <v>78</v>
      </c>
      <c r="P4" s="18" t="s">
        <v>66</v>
      </c>
      <c r="Q4" s="18" t="s">
        <v>66</v>
      </c>
      <c r="R4" s="18" t="s">
        <v>66</v>
      </c>
      <c r="S4" s="18" t="s">
        <v>66</v>
      </c>
      <c r="T4" s="18" t="s">
        <v>64</v>
      </c>
      <c r="U4" s="18" t="s">
        <v>66</v>
      </c>
      <c r="V4" s="18" t="s">
        <v>66</v>
      </c>
      <c r="W4" s="18" t="s">
        <v>66</v>
      </c>
      <c r="X4" s="18" t="s">
        <v>66</v>
      </c>
      <c r="Y4" s="18" t="s">
        <v>66</v>
      </c>
      <c r="Z4" s="18" t="s">
        <v>66</v>
      </c>
      <c r="AA4" s="18" t="s">
        <v>66</v>
      </c>
      <c r="AB4" s="18" t="s">
        <v>64</v>
      </c>
      <c r="AC4" s="18" t="s">
        <v>66</v>
      </c>
      <c r="AD4" s="18" t="s">
        <v>64</v>
      </c>
      <c r="AE4" s="18" t="s">
        <v>66</v>
      </c>
      <c r="AF4" s="18" t="s">
        <v>66</v>
      </c>
      <c r="AG4" s="18" t="s">
        <v>64</v>
      </c>
      <c r="AH4" s="18" t="s">
        <v>66</v>
      </c>
      <c r="AI4" s="18" t="s">
        <v>66</v>
      </c>
      <c r="AJ4" s="18" t="s">
        <v>66</v>
      </c>
      <c r="AK4" s="18" t="s">
        <v>66</v>
      </c>
      <c r="AL4" s="18" t="s">
        <v>66</v>
      </c>
      <c r="AM4" s="18" t="s">
        <v>64</v>
      </c>
      <c r="AN4" s="18" t="s">
        <v>66</v>
      </c>
      <c r="AO4" s="18" t="s">
        <v>64</v>
      </c>
      <c r="AP4" s="18" t="s">
        <v>66</v>
      </c>
      <c r="AQ4" s="18" t="s">
        <v>66</v>
      </c>
      <c r="AR4" s="18" t="s">
        <v>64</v>
      </c>
      <c r="AS4" s="18" t="s">
        <v>64</v>
      </c>
      <c r="AT4" s="18" t="s">
        <v>66</v>
      </c>
      <c r="AU4" s="18" t="s">
        <v>79</v>
      </c>
      <c r="AV4" s="19" t="s">
        <v>69</v>
      </c>
      <c r="AW4" s="20"/>
      <c r="AX4" s="20"/>
      <c r="AY4" s="18"/>
      <c r="AZ4" s="18"/>
      <c r="BA4" s="18"/>
      <c r="BB4" s="18"/>
      <c r="BC4" s="18"/>
    </row>
    <row r="5">
      <c r="A5" s="23"/>
      <c r="B5" s="16" t="s">
        <v>60</v>
      </c>
      <c r="C5" s="18" t="s">
        <v>80</v>
      </c>
      <c r="D5" s="22">
        <v>2019.0</v>
      </c>
      <c r="E5" s="18" t="s">
        <v>81</v>
      </c>
      <c r="F5" s="18" t="s">
        <v>82</v>
      </c>
      <c r="G5" s="22">
        <v>3.1169924E7</v>
      </c>
      <c r="H5" s="18" t="s">
        <v>64</v>
      </c>
      <c r="I5" s="18" t="s">
        <v>65</v>
      </c>
      <c r="J5" s="18" t="s">
        <v>64</v>
      </c>
      <c r="K5" s="18" t="s">
        <v>64</v>
      </c>
      <c r="L5" s="18" t="s">
        <v>66</v>
      </c>
      <c r="M5" s="18" t="s">
        <v>64</v>
      </c>
      <c r="N5" s="18" t="s">
        <v>64</v>
      </c>
      <c r="O5" s="18" t="s">
        <v>67</v>
      </c>
      <c r="P5" s="18" t="s">
        <v>66</v>
      </c>
      <c r="Q5" s="18" t="s">
        <v>64</v>
      </c>
      <c r="R5" s="18" t="s">
        <v>66</v>
      </c>
      <c r="S5" s="18" t="s">
        <v>66</v>
      </c>
      <c r="T5" s="18" t="s">
        <v>64</v>
      </c>
      <c r="U5" s="18" t="s">
        <v>64</v>
      </c>
      <c r="V5" s="18" t="s">
        <v>64</v>
      </c>
      <c r="W5" s="18" t="s">
        <v>64</v>
      </c>
      <c r="X5" s="18" t="s">
        <v>64</v>
      </c>
      <c r="Y5" s="18" t="s">
        <v>66</v>
      </c>
      <c r="Z5" s="18" t="s">
        <v>66</v>
      </c>
      <c r="AA5" s="18" t="s">
        <v>66</v>
      </c>
      <c r="AB5" s="18" t="s">
        <v>66</v>
      </c>
      <c r="AC5" s="18" t="s">
        <v>64</v>
      </c>
      <c r="AD5" s="18" t="s">
        <v>64</v>
      </c>
      <c r="AE5" s="18" t="s">
        <v>66</v>
      </c>
      <c r="AF5" s="18" t="s">
        <v>66</v>
      </c>
      <c r="AG5" s="18" t="s">
        <v>64</v>
      </c>
      <c r="AH5" s="18" t="s">
        <v>66</v>
      </c>
      <c r="AI5" s="18" t="s">
        <v>66</v>
      </c>
      <c r="AJ5" s="18" t="s">
        <v>66</v>
      </c>
      <c r="AK5" s="18" t="s">
        <v>64</v>
      </c>
      <c r="AL5" s="18" t="s">
        <v>66</v>
      </c>
      <c r="AM5" s="18" t="s">
        <v>66</v>
      </c>
      <c r="AN5" s="18" t="s">
        <v>66</v>
      </c>
      <c r="AO5" s="18" t="s">
        <v>64</v>
      </c>
      <c r="AP5" s="18" t="s">
        <v>64</v>
      </c>
      <c r="AQ5" s="18" t="s">
        <v>66</v>
      </c>
      <c r="AR5" s="18" t="s">
        <v>66</v>
      </c>
      <c r="AS5" s="18" t="s">
        <v>64</v>
      </c>
      <c r="AT5" s="18" t="s">
        <v>66</v>
      </c>
      <c r="AU5" s="18" t="s">
        <v>83</v>
      </c>
      <c r="AV5" s="25" t="s">
        <v>75</v>
      </c>
      <c r="AW5" s="20"/>
      <c r="AX5" s="20"/>
      <c r="AY5" s="18"/>
      <c r="AZ5" s="18"/>
      <c r="BA5" s="18"/>
      <c r="BB5" s="18"/>
      <c r="BC5" s="18"/>
    </row>
    <row r="6">
      <c r="A6" s="23"/>
      <c r="B6" s="16" t="s">
        <v>60</v>
      </c>
      <c r="C6" s="18" t="s">
        <v>80</v>
      </c>
      <c r="D6" s="22">
        <v>2019.0</v>
      </c>
      <c r="E6" s="18" t="s">
        <v>81</v>
      </c>
      <c r="F6" s="18" t="s">
        <v>84</v>
      </c>
      <c r="G6" s="22">
        <v>3.1206782E7</v>
      </c>
      <c r="H6" s="18" t="s">
        <v>66</v>
      </c>
      <c r="I6" s="18" t="s">
        <v>85</v>
      </c>
      <c r="J6" s="26" t="s">
        <v>64</v>
      </c>
      <c r="K6" s="18" t="s">
        <v>66</v>
      </c>
      <c r="L6" s="18" t="s">
        <v>66</v>
      </c>
      <c r="M6" s="18" t="s">
        <v>66</v>
      </c>
      <c r="N6" s="18" t="s">
        <v>64</v>
      </c>
      <c r="O6" s="18" t="s">
        <v>78</v>
      </c>
      <c r="P6" s="18" t="s">
        <v>66</v>
      </c>
      <c r="Q6" s="18" t="s">
        <v>64</v>
      </c>
      <c r="R6" s="18" t="s">
        <v>66</v>
      </c>
      <c r="S6" s="26" t="s">
        <v>66</v>
      </c>
      <c r="T6" s="18" t="s">
        <v>66</v>
      </c>
      <c r="U6" s="18" t="s">
        <v>66</v>
      </c>
      <c r="V6" s="18" t="s">
        <v>64</v>
      </c>
      <c r="W6" s="18" t="s">
        <v>66</v>
      </c>
      <c r="X6" s="18" t="s">
        <v>66</v>
      </c>
      <c r="Y6" s="26" t="s">
        <v>66</v>
      </c>
      <c r="Z6" s="18" t="s">
        <v>66</v>
      </c>
      <c r="AA6" s="18" t="s">
        <v>66</v>
      </c>
      <c r="AB6" s="18" t="s">
        <v>66</v>
      </c>
      <c r="AC6" s="18" t="s">
        <v>66</v>
      </c>
      <c r="AD6" s="18" t="s">
        <v>66</v>
      </c>
      <c r="AE6" s="18" t="s">
        <v>66</v>
      </c>
      <c r="AF6" s="18" t="s">
        <v>66</v>
      </c>
      <c r="AG6" s="18" t="s">
        <v>66</v>
      </c>
      <c r="AH6" s="18" t="s">
        <v>66</v>
      </c>
      <c r="AI6" s="18" t="s">
        <v>66</v>
      </c>
      <c r="AJ6" s="18" t="s">
        <v>66</v>
      </c>
      <c r="AK6" s="18" t="s">
        <v>66</v>
      </c>
      <c r="AL6" s="18" t="s">
        <v>66</v>
      </c>
      <c r="AM6" s="18" t="s">
        <v>66</v>
      </c>
      <c r="AN6" s="18" t="s">
        <v>66</v>
      </c>
      <c r="AO6" s="26" t="s">
        <v>64</v>
      </c>
      <c r="AP6" s="18" t="s">
        <v>64</v>
      </c>
      <c r="AQ6" s="26" t="s">
        <v>66</v>
      </c>
      <c r="AR6" s="18" t="s">
        <v>64</v>
      </c>
      <c r="AS6" s="18" t="s">
        <v>64</v>
      </c>
      <c r="AT6" s="18" t="s">
        <v>66</v>
      </c>
      <c r="AU6" s="18" t="s">
        <v>86</v>
      </c>
      <c r="AV6" s="25" t="s">
        <v>87</v>
      </c>
      <c r="AW6" s="20"/>
      <c r="AX6" s="20"/>
      <c r="AY6" s="18"/>
      <c r="AZ6" s="18"/>
      <c r="BA6" s="18"/>
      <c r="BB6" s="18"/>
      <c r="BC6" s="18"/>
    </row>
    <row r="7">
      <c r="A7" s="23"/>
      <c r="B7" s="16" t="s">
        <v>60</v>
      </c>
      <c r="C7" s="18" t="s">
        <v>88</v>
      </c>
      <c r="D7" s="22">
        <v>2019.0</v>
      </c>
      <c r="E7" s="18" t="s">
        <v>89</v>
      </c>
      <c r="F7" s="18" t="s">
        <v>90</v>
      </c>
      <c r="G7" s="22">
        <v>3.1208916E7</v>
      </c>
      <c r="H7" s="18" t="s">
        <v>66</v>
      </c>
      <c r="I7" s="18" t="s">
        <v>91</v>
      </c>
      <c r="J7" s="18" t="s">
        <v>66</v>
      </c>
      <c r="K7" s="18" t="s">
        <v>66</v>
      </c>
      <c r="L7" s="18" t="s">
        <v>66</v>
      </c>
      <c r="M7" s="18" t="s">
        <v>66</v>
      </c>
      <c r="N7" s="18" t="s">
        <v>92</v>
      </c>
      <c r="O7" s="18" t="s">
        <v>64</v>
      </c>
      <c r="P7" s="18" t="s">
        <v>66</v>
      </c>
      <c r="Q7" s="18" t="s">
        <v>66</v>
      </c>
      <c r="R7" s="18" t="s">
        <v>64</v>
      </c>
      <c r="S7" s="18" t="s">
        <v>66</v>
      </c>
      <c r="T7" s="18" t="s">
        <v>66</v>
      </c>
      <c r="U7" s="18" t="s">
        <v>66</v>
      </c>
      <c r="V7" s="18" t="s">
        <v>66</v>
      </c>
      <c r="W7" s="18" t="s">
        <v>66</v>
      </c>
      <c r="X7" s="18" t="s">
        <v>66</v>
      </c>
      <c r="Y7" s="18" t="s">
        <v>64</v>
      </c>
      <c r="Z7" s="18" t="s">
        <v>66</v>
      </c>
      <c r="AA7" s="18" t="s">
        <v>66</v>
      </c>
      <c r="AB7" s="18" t="s">
        <v>66</v>
      </c>
      <c r="AC7" s="26" t="s">
        <v>66</v>
      </c>
      <c r="AD7" s="18" t="s">
        <v>66</v>
      </c>
      <c r="AE7" s="18" t="s">
        <v>66</v>
      </c>
      <c r="AF7" s="18" t="s">
        <v>64</v>
      </c>
      <c r="AG7" s="18" t="s">
        <v>66</v>
      </c>
      <c r="AH7" s="18" t="s">
        <v>66</v>
      </c>
      <c r="AI7" s="18" t="s">
        <v>66</v>
      </c>
      <c r="AJ7" s="18" t="s">
        <v>66</v>
      </c>
      <c r="AK7" s="18" t="s">
        <v>66</v>
      </c>
      <c r="AL7" s="18" t="s">
        <v>66</v>
      </c>
      <c r="AM7" s="18" t="s">
        <v>66</v>
      </c>
      <c r="AN7" s="18" t="s">
        <v>66</v>
      </c>
      <c r="AO7" s="18" t="s">
        <v>64</v>
      </c>
      <c r="AP7" s="18" t="s">
        <v>66</v>
      </c>
      <c r="AQ7" s="18" t="s">
        <v>66</v>
      </c>
      <c r="AR7" s="18" t="s">
        <v>64</v>
      </c>
      <c r="AS7" s="18" t="s">
        <v>64</v>
      </c>
      <c r="AT7" s="18" t="s">
        <v>64</v>
      </c>
      <c r="AU7" s="18" t="s">
        <v>65</v>
      </c>
      <c r="AV7" s="25" t="s">
        <v>87</v>
      </c>
      <c r="AW7" s="20"/>
      <c r="AX7" s="20"/>
      <c r="AY7" s="18"/>
      <c r="AZ7" s="18"/>
      <c r="BA7" s="18"/>
      <c r="BB7" s="18"/>
      <c r="BC7" s="18"/>
    </row>
    <row r="8">
      <c r="A8" s="23"/>
      <c r="B8" s="16" t="s">
        <v>60</v>
      </c>
      <c r="C8" s="18" t="s">
        <v>70</v>
      </c>
      <c r="D8" s="22">
        <v>2019.0</v>
      </c>
      <c r="E8" s="18" t="s">
        <v>81</v>
      </c>
      <c r="F8" s="18" t="s">
        <v>93</v>
      </c>
      <c r="G8" s="22">
        <v>3.1246713E7</v>
      </c>
      <c r="H8" s="18" t="s">
        <v>64</v>
      </c>
      <c r="I8" s="18" t="s">
        <v>65</v>
      </c>
      <c r="J8" s="18" t="s">
        <v>64</v>
      </c>
      <c r="K8" s="18" t="s">
        <v>64</v>
      </c>
      <c r="L8" s="18" t="s">
        <v>66</v>
      </c>
      <c r="M8" s="18" t="s">
        <v>64</v>
      </c>
      <c r="N8" s="18" t="s">
        <v>64</v>
      </c>
      <c r="O8" s="18" t="s">
        <v>78</v>
      </c>
      <c r="P8" s="18" t="s">
        <v>66</v>
      </c>
      <c r="Q8" s="18" t="s">
        <v>66</v>
      </c>
      <c r="R8" s="18" t="s">
        <v>66</v>
      </c>
      <c r="S8" s="18" t="s">
        <v>64</v>
      </c>
      <c r="T8" s="18" t="s">
        <v>64</v>
      </c>
      <c r="U8" s="18" t="s">
        <v>64</v>
      </c>
      <c r="V8" s="18" t="s">
        <v>64</v>
      </c>
      <c r="W8" s="18" t="s">
        <v>64</v>
      </c>
      <c r="X8" s="18" t="s">
        <v>64</v>
      </c>
      <c r="Y8" s="18" t="s">
        <v>66</v>
      </c>
      <c r="Z8" s="18" t="s">
        <v>66</v>
      </c>
      <c r="AA8" s="18" t="s">
        <v>66</v>
      </c>
      <c r="AB8" s="18" t="s">
        <v>64</v>
      </c>
      <c r="AC8" s="18" t="s">
        <v>64</v>
      </c>
      <c r="AD8" s="18" t="s">
        <v>66</v>
      </c>
      <c r="AE8" s="18" t="s">
        <v>66</v>
      </c>
      <c r="AF8" s="18" t="s">
        <v>66</v>
      </c>
      <c r="AG8" s="18" t="s">
        <v>73</v>
      </c>
      <c r="AH8" s="18" t="s">
        <v>73</v>
      </c>
      <c r="AI8" s="18" t="s">
        <v>66</v>
      </c>
      <c r="AJ8" s="18" t="s">
        <v>64</v>
      </c>
      <c r="AK8" s="18" t="s">
        <v>64</v>
      </c>
      <c r="AL8" s="18" t="s">
        <v>73</v>
      </c>
      <c r="AM8" s="18" t="s">
        <v>64</v>
      </c>
      <c r="AN8" s="18" t="s">
        <v>66</v>
      </c>
      <c r="AO8" s="18" t="s">
        <v>64</v>
      </c>
      <c r="AP8" s="18" t="s">
        <v>64</v>
      </c>
      <c r="AQ8" s="18" t="s">
        <v>66</v>
      </c>
      <c r="AR8" s="18" t="s">
        <v>64</v>
      </c>
      <c r="AS8" s="18" t="s">
        <v>64</v>
      </c>
      <c r="AT8" s="18" t="s">
        <v>66</v>
      </c>
      <c r="AU8" s="18" t="s">
        <v>94</v>
      </c>
      <c r="AV8" s="25" t="s">
        <v>75</v>
      </c>
      <c r="AW8" s="27"/>
      <c r="AX8" s="27"/>
      <c r="AY8" s="18"/>
      <c r="AZ8" s="18"/>
      <c r="BA8" s="18"/>
      <c r="BB8" s="18"/>
      <c r="BC8" s="18"/>
    </row>
    <row r="9">
      <c r="A9" s="13"/>
      <c r="B9" s="16" t="s">
        <v>60</v>
      </c>
      <c r="C9" s="15" t="s">
        <v>70</v>
      </c>
      <c r="D9" s="17">
        <v>2019.0</v>
      </c>
      <c r="E9" s="15" t="s">
        <v>95</v>
      </c>
      <c r="F9" s="15" t="s">
        <v>96</v>
      </c>
      <c r="G9" s="17">
        <v>3.1269007E7</v>
      </c>
      <c r="H9" s="15" t="s">
        <v>66</v>
      </c>
      <c r="I9" s="15" t="s">
        <v>97</v>
      </c>
      <c r="J9" s="15" t="s">
        <v>64</v>
      </c>
      <c r="K9" s="15" t="s">
        <v>64</v>
      </c>
      <c r="L9" s="15" t="s">
        <v>66</v>
      </c>
      <c r="M9" s="15" t="s">
        <v>64</v>
      </c>
      <c r="N9" s="15" t="s">
        <v>66</v>
      </c>
      <c r="O9" s="15" t="s">
        <v>67</v>
      </c>
      <c r="P9" s="15" t="s">
        <v>66</v>
      </c>
      <c r="Q9" s="15" t="s">
        <v>66</v>
      </c>
      <c r="R9" s="15" t="s">
        <v>64</v>
      </c>
      <c r="S9" s="15" t="s">
        <v>66</v>
      </c>
      <c r="T9" s="15" t="s">
        <v>64</v>
      </c>
      <c r="U9" s="15" t="s">
        <v>64</v>
      </c>
      <c r="V9" s="15" t="s">
        <v>64</v>
      </c>
      <c r="W9" s="15" t="s">
        <v>64</v>
      </c>
      <c r="X9" s="15" t="s">
        <v>66</v>
      </c>
      <c r="Y9" s="15" t="s">
        <v>66</v>
      </c>
      <c r="Z9" s="15" t="s">
        <v>64</v>
      </c>
      <c r="AA9" s="15" t="s">
        <v>64</v>
      </c>
      <c r="AB9" s="15" t="s">
        <v>64</v>
      </c>
      <c r="AC9" s="21" t="s">
        <v>64</v>
      </c>
      <c r="AD9" s="15" t="s">
        <v>66</v>
      </c>
      <c r="AE9" s="15" t="s">
        <v>66</v>
      </c>
      <c r="AF9" s="15" t="s">
        <v>66</v>
      </c>
      <c r="AG9" s="15" t="s">
        <v>66</v>
      </c>
      <c r="AH9" s="15" t="s">
        <v>66</v>
      </c>
      <c r="AI9" s="15" t="s">
        <v>66</v>
      </c>
      <c r="AJ9" s="15" t="s">
        <v>66</v>
      </c>
      <c r="AK9" s="15" t="s">
        <v>66</v>
      </c>
      <c r="AL9" s="15" t="s">
        <v>66</v>
      </c>
      <c r="AM9" s="15" t="s">
        <v>64</v>
      </c>
      <c r="AN9" s="15" t="s">
        <v>66</v>
      </c>
      <c r="AO9" s="15" t="s">
        <v>64</v>
      </c>
      <c r="AP9" s="15" t="s">
        <v>66</v>
      </c>
      <c r="AQ9" s="15" t="s">
        <v>66</v>
      </c>
      <c r="AR9" s="18" t="s">
        <v>66</v>
      </c>
      <c r="AS9" s="15" t="s">
        <v>64</v>
      </c>
      <c r="AT9" s="15" t="s">
        <v>66</v>
      </c>
      <c r="AU9" s="15" t="s">
        <v>98</v>
      </c>
      <c r="AV9" s="19" t="s">
        <v>75</v>
      </c>
      <c r="AW9" s="27"/>
      <c r="AX9" s="27"/>
      <c r="AY9" s="18"/>
      <c r="AZ9" s="18"/>
      <c r="BA9" s="18"/>
      <c r="BB9" s="18"/>
      <c r="BC9" s="18"/>
    </row>
    <row r="10">
      <c r="A10" s="23"/>
      <c r="B10" s="26"/>
      <c r="C10" s="18"/>
      <c r="D10" s="22"/>
      <c r="E10" s="18"/>
      <c r="F10" s="18"/>
      <c r="G10" s="22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25"/>
      <c r="AW10" s="27"/>
      <c r="AX10" s="27"/>
      <c r="AY10" s="27"/>
      <c r="AZ10" s="18"/>
      <c r="BA10" s="18"/>
      <c r="BB10" s="18"/>
      <c r="BC10" s="18"/>
    </row>
    <row r="11">
      <c r="A11" s="23"/>
      <c r="B11" s="26"/>
      <c r="C11" s="18"/>
      <c r="D11" s="22"/>
      <c r="E11" s="18"/>
      <c r="F11" s="18"/>
      <c r="G11" s="22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25"/>
      <c r="AW11" s="27"/>
      <c r="AX11" s="27"/>
      <c r="AY11" s="27"/>
      <c r="AZ11" s="18"/>
      <c r="BA11" s="18"/>
      <c r="BB11" s="18"/>
      <c r="BC11" s="18"/>
    </row>
    <row r="12">
      <c r="A12" s="23"/>
      <c r="B12" s="26"/>
      <c r="C12" s="18"/>
      <c r="D12" s="22"/>
      <c r="E12" s="18"/>
      <c r="F12" s="18"/>
      <c r="G12" s="22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25"/>
      <c r="AW12" s="27"/>
      <c r="AX12" s="27"/>
      <c r="AY12" s="27"/>
      <c r="AZ12" s="18"/>
      <c r="BA12" s="18"/>
      <c r="BB12" s="18"/>
      <c r="BC12" s="18"/>
    </row>
    <row r="13">
      <c r="A13" s="23"/>
      <c r="B13" s="26"/>
      <c r="C13" s="18"/>
      <c r="D13" s="22"/>
      <c r="E13" s="18"/>
      <c r="F13" s="18"/>
      <c r="G13" s="22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26"/>
      <c r="AM13" s="18"/>
      <c r="AN13" s="18"/>
      <c r="AO13" s="18"/>
      <c r="AP13" s="18"/>
      <c r="AQ13" s="18"/>
      <c r="AR13" s="18"/>
      <c r="AS13" s="18"/>
      <c r="AT13" s="18"/>
      <c r="AU13" s="18"/>
      <c r="AV13" s="25"/>
      <c r="AW13" s="27"/>
      <c r="AX13" s="27"/>
      <c r="AY13" s="27"/>
      <c r="AZ13" s="18"/>
      <c r="BA13" s="18"/>
      <c r="BB13" s="18"/>
      <c r="BC13" s="18"/>
    </row>
    <row r="14">
      <c r="A14" s="28"/>
      <c r="B14" s="21"/>
      <c r="C14" s="29"/>
      <c r="D14" s="17"/>
      <c r="E14" s="15"/>
      <c r="F14" s="15"/>
      <c r="G14" s="17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9"/>
      <c r="AW14" s="29"/>
      <c r="AX14" s="15"/>
      <c r="AY14" s="15"/>
      <c r="AZ14" s="15"/>
      <c r="BA14" s="15"/>
      <c r="BB14" s="15"/>
      <c r="BC14" s="15"/>
    </row>
    <row r="15">
      <c r="A15" s="28"/>
      <c r="B15" s="21"/>
      <c r="C15" s="29"/>
      <c r="D15" s="17"/>
      <c r="E15" s="15"/>
      <c r="F15" s="15"/>
      <c r="G15" s="17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9"/>
      <c r="AW15" s="29"/>
      <c r="AX15" s="29"/>
      <c r="AY15" s="15"/>
      <c r="AZ15" s="15"/>
      <c r="BA15" s="15"/>
      <c r="BB15" s="15"/>
      <c r="BC15" s="15"/>
    </row>
    <row r="16">
      <c r="A16" s="28"/>
      <c r="B16" s="21"/>
      <c r="C16" s="29"/>
      <c r="D16" s="17"/>
      <c r="E16" s="15"/>
      <c r="F16" s="15"/>
      <c r="G16" s="17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9"/>
      <c r="AW16" s="29"/>
      <c r="AX16" s="29"/>
      <c r="AY16" s="15"/>
      <c r="AZ16" s="15"/>
      <c r="BA16" s="15"/>
      <c r="BB16" s="15"/>
      <c r="BC16" s="15"/>
    </row>
    <row r="17">
      <c r="A17" s="28"/>
      <c r="B17" s="21"/>
      <c r="C17" s="29"/>
      <c r="D17" s="17"/>
      <c r="E17" s="15"/>
      <c r="F17" s="15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9"/>
      <c r="AW17" s="29"/>
      <c r="AX17" s="29"/>
      <c r="AY17" s="15"/>
      <c r="AZ17" s="15"/>
      <c r="BA17" s="15"/>
      <c r="BB17" s="15"/>
      <c r="BC17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3.29"/>
    <col customWidth="1" min="5" max="5" width="13.86"/>
    <col customWidth="1" min="6" max="6" width="19.57"/>
    <col customWidth="1" min="7" max="7" width="11.71"/>
    <col customWidth="1" min="8" max="8" width="21.71"/>
    <col customWidth="1" min="9" max="9" width="9.14"/>
    <col customWidth="1" min="10" max="10" width="16.14"/>
    <col customWidth="1" min="16" max="16" width="18.43"/>
    <col customWidth="1" min="22" max="22" width="27.14"/>
    <col customWidth="1" min="40" max="40" width="14.71"/>
    <col customWidth="1" min="42" max="42" width="2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9</v>
      </c>
      <c r="J1" s="2" t="s">
        <v>10</v>
      </c>
      <c r="L1" s="8"/>
      <c r="M1" s="8"/>
    </row>
    <row r="2">
      <c r="A2" s="10" t="str">
        <f>pack!F2</f>
        <v>Effects of a school-based physical activity program on retinal microcirculation and cognitive function in adolescents</v>
      </c>
      <c r="B2" s="15" t="str">
        <f>pack!C2</f>
        <v>J Sci Med Sport</v>
      </c>
      <c r="C2" s="17">
        <f>pack!G2</f>
        <v>30553766</v>
      </c>
      <c r="D2">
        <f>countifs(pack!H2, "*Yes*") + countif(pack!J2, "*Yes*") + countif(pack!AS2, "*Yes*")</f>
        <v>0</v>
      </c>
      <c r="E2">
        <f>countifs(pack!K2, "*Yes*") + countif(pack!P2, "*Yes*") + countif(pack!R2,"*Yes*") + countif(pack!Y2, "*Yes*") + countif(pack!AK2, "*Yes*") + countif(pack!AT2, "*Yes*") + countif(pack!AV2, "*Yes*")  </f>
        <v>4</v>
      </c>
      <c r="F2">
        <f>countif(pack!U2, "*Yes*") + countif(pack!V2, "*Yes*") + countif(pack!W2, "*Yes*") + countif(pack!X2, "*Yes*") </f>
        <v>0</v>
      </c>
      <c r="G2">
        <f>countif(pack!S2, "*Yes*") + countif(pack!AB2, "*Yes*") + countif(pack!AJ2, "*Yes*")</f>
        <v>2</v>
      </c>
      <c r="H2">
        <f>countif(pack!L2, "*Yes*") + countif(pack!Z2, "*Yes*") + countif(pack!AA2, "*Yes*") + countif(pack!AC2, "*Yes*") + countif(pack!AD2, "*Yes*") + countif(pack!AE2, "*Yes*") + countif(pack!AF2, "*Yes*") + countif(pack!AF2, "*Does not apply*") + countif(pack!AG2, "*Yes*") + countif(pack!AG2, "*Does not apply*") + countif(pack!AH2, "*Yes*") + countif(pack!AH2, "*Does not apply*") + countif(pack!AO2, "*Yes*") + countif(pack!AP2, "*Yes*")</f>
        <v>5</v>
      </c>
      <c r="I2">
        <f>countif(pack!M2, "*Yes*") + countif(pack!N2, "*Yes*") + countif(pack!T2, "*Yes*") + countif(pack!AL2, "*Yes*") + countif(pack!AM2, "*Yes*") + countif(pack!AN2, "*Yes*")</f>
        <v>4</v>
      </c>
      <c r="J2">
        <f>countif(pack!Q2, "*Yes*") + countif(pack!AI2, "*Yes*") + countif(pack!AQ2, "*Yes*") + countif(pack!AR2, "*No*") </f>
        <v>4</v>
      </c>
    </row>
    <row r="3">
      <c r="A3" s="10" t="str">
        <f>pack!F3</f>
        <v>Ischemic Preconditioning Maintains Performance on Two 5-km Time Trials in
Hypoxia</v>
      </c>
      <c r="B3" s="15" t="str">
        <f>pack!C3</f>
        <v>Med Sci Sports Exerc</v>
      </c>
      <c r="C3" s="17">
        <f>pack!G3</f>
        <v>31169794</v>
      </c>
      <c r="D3">
        <f>countifs(pack!H3, "*Yes*") + countif(pack!J3, "*Yes*") + countif(pack!AS3, "*Yes*")</f>
        <v>0</v>
      </c>
      <c r="E3">
        <f>countifs(pack!K3, "*Yes*") + countif(pack!P3, "*Yes*") + countif(pack!R3,"*Yes*") + countif(pack!Y3, "*Yes*") + countif(pack!AK3, "*Yes*") + countif(pack!AT3, "*Yes*") + countif(pack!AV3, "*Yes*")  </f>
        <v>5</v>
      </c>
      <c r="F3">
        <f>countif(pack!U3, "*Yes*") + countif(pack!V3, "*Yes*") + countif(pack!W3, "*Yes*") + countif(pack!X3, "*Yes*") </f>
        <v>0</v>
      </c>
      <c r="G3">
        <f>countif(pack!S3, "*Yes*") + countif(pack!AB3, "*Yes*") + countif(pack!AJ3, "*Yes*")</f>
        <v>0</v>
      </c>
      <c r="H3">
        <f>countif(pack!L3, "*Yes*") + countif(pack!Z3, "*Yes*") + countif(pack!AA3, "*Yes*") + countif(pack!AC3, "*Yes*") + countif(pack!AD3, "*Yes*") + countif(pack!AE3, "*Yes*") + countif(pack!AF3, "*Yes*") + countif(pack!AF3, "*Does not apply*") + countif(pack!AG3, "*Yes*") + countif(pack!AG3, "*Does not apply*") + countif(pack!AH3, "*Yes*") + countif(pack!AH3, "*Does not apply*") + countif(pack!AO3, "*Yes*") + countif(pack!AP3, "*Yes*")</f>
        <v>7</v>
      </c>
      <c r="I3">
        <f>countif(pack!M3, "*Yes*") + countif(pack!N3, "*Yes*") + countif(pack!T3, "*Yes*") + countif(pack!AL3, "*Yes*") + countif(pack!AM3, "*Yes*") + countif(pack!AN3, "*Yes*")</f>
        <v>3</v>
      </c>
      <c r="J3">
        <f>countif(pack!Q3, "*Yes*") + countif(pack!AI3, "*Yes*") + countif(pack!AQ3, "*Yes*") + countif(pack!AR3, "*No*") </f>
        <v>4</v>
      </c>
    </row>
    <row r="4">
      <c r="A4" s="10" t="str">
        <f>pack!F4</f>
        <v>Dual-Task Walking Capacity Mediates Tai Ji Quan Impact on Physical and Cognitive Function</v>
      </c>
      <c r="B4" s="15" t="str">
        <f>pack!C4</f>
        <v>Med Sci Sports Exerc</v>
      </c>
      <c r="C4" s="17">
        <f>pack!G4</f>
        <v>31169795</v>
      </c>
      <c r="D4">
        <f>countifs(pack!H4, "*Yes*") + countif(pack!J4, "*Yes*") + countif(pack!AS4, "*Yes*")</f>
        <v>2</v>
      </c>
      <c r="E4">
        <f>countifs(pack!K4, "*Yes*") + countif(pack!P4, "*Yes*") + countif(pack!R4,"*Yes*") + countif(pack!Y4, "*Yes*") + countif(pack!AK4, "*Yes*") + countif(pack!AT4, "*Yes*") + countif(pack!AV4, "*Yes*")  </f>
        <v>5</v>
      </c>
      <c r="F4">
        <f>countif(pack!U4, "*Yes*") + countif(pack!V4, "*Yes*") + countif(pack!W4, "*Yes*") + countif(pack!X4, "*Yes*") </f>
        <v>4</v>
      </c>
      <c r="G4">
        <f>countif(pack!S4, "*Yes*") + countif(pack!AB4, "*Yes*") + countif(pack!AJ4, "*Yes*")</f>
        <v>2</v>
      </c>
      <c r="H4">
        <f>countif(pack!L4, "*Yes*") + countif(pack!Z4, "*Yes*") + countif(pack!AA4, "*Yes*") + countif(pack!AC4, "*Yes*") + countif(pack!AD4, "*Yes*") + countif(pack!AE4, "*Yes*") + countif(pack!AF4, "*Yes*") + countif(pack!AF4, "*Does not apply*") + countif(pack!AG4, "*Yes*") + countif(pack!AG4, "*Does not apply*") + countif(pack!AH4, "*Yes*") + countif(pack!AH4, "*Does not apply*") + countif(pack!AO4, "*Yes*") + countif(pack!AP4, "*Yes*")</f>
        <v>8</v>
      </c>
      <c r="I4">
        <f>countif(pack!M4, "*Yes*") + countif(pack!N4, "*Yes*") + countif(pack!T4, "*Yes*") + countif(pack!AL4, "*Yes*") + countif(pack!AM4, "*Yes*") + countif(pack!AN4, "*Yes*")</f>
        <v>2</v>
      </c>
      <c r="J4">
        <f>countif(pack!Q4, "*Yes*") + countif(pack!AI4, "*Yes*") + countif(pack!AQ4, "*Yes*") + countif(pack!AR4, "*No*") </f>
        <v>4</v>
      </c>
    </row>
    <row r="5">
      <c r="A5" s="10" t="str">
        <f>pack!F5</f>
        <v>Effects of concurrent exercise training on muscle dysfunction and systemic oxidative stress in older people with COPD</v>
      </c>
      <c r="B5" s="15" t="str">
        <f>pack!C5</f>
        <v>Scand J Med Sci Sports</v>
      </c>
      <c r="C5" s="17">
        <f>pack!G5</f>
        <v>31169924</v>
      </c>
      <c r="D5">
        <f>countifs(pack!H5, "*Yes*") + countif(pack!J5, "*Yes*") + countif(pack!AS5, "*Yes*")</f>
        <v>0</v>
      </c>
      <c r="E5">
        <f>countifs(pack!K5, "*Yes*") + countif(pack!P5, "*Yes*") + countif(pack!R5,"*Yes*") + countif(pack!Y5, "*Yes*") + countif(pack!AK5, "*Yes*") + countif(pack!AT5, "*Yes*") + countif(pack!AV5, "*Yes*")  </f>
        <v>5</v>
      </c>
      <c r="F5">
        <f>countif(pack!U5, "*Yes*") + countif(pack!V5, "*Yes*") + countif(pack!W5, "*Yes*") + countif(pack!X5, "*Yes*") </f>
        <v>0</v>
      </c>
      <c r="G5">
        <f>countif(pack!S5, "*Yes*") + countif(pack!AB5, "*Yes*") + countif(pack!AJ5, "*Yes*")</f>
        <v>3</v>
      </c>
      <c r="H5">
        <f>countif(pack!L5, "*Yes*") + countif(pack!Z5, "*Yes*") + countif(pack!AA5, "*Yes*") + countif(pack!AC5, "*Yes*") + countif(pack!AD5, "*Yes*") + countif(pack!AE5, "*Yes*") + countif(pack!AF5, "*Yes*") + countif(pack!AF5, "*Does not apply*") + countif(pack!AG5, "*Yes*") + countif(pack!AG5, "*Does not apply*") + countif(pack!AH5, "*Yes*") + countif(pack!AH5, "*Does not apply*") + countif(pack!AO5, "*Yes*") + countif(pack!AP5, "*Yes*")</f>
        <v>6</v>
      </c>
      <c r="I5">
        <f>countif(pack!M5, "*Yes*") + countif(pack!N5, "*Yes*") + countif(pack!T5, "*Yes*") + countif(pack!AL5, "*Yes*") + countif(pack!AM5, "*Yes*") + countif(pack!AN5, "*Yes*")</f>
        <v>3</v>
      </c>
      <c r="J5">
        <f>countif(pack!Q5, "*Yes*") + countif(pack!AI5, "*Yes*") + countif(pack!AQ5, "*Yes*") + countif(pack!AR5, "*No*") </f>
        <v>2</v>
      </c>
    </row>
    <row r="6">
      <c r="A6" s="10" t="str">
        <f>pack!F6</f>
        <v>Effects of 24-week exergame intervention on physical function under single- and dual-task conditions in fibromyalgia: A randomized controlled trial.</v>
      </c>
      <c r="B6" s="15" t="str">
        <f>pack!C6</f>
        <v>Scand J Med Sci Sports</v>
      </c>
      <c r="C6" s="17">
        <f>pack!G6</f>
        <v>31206782</v>
      </c>
      <c r="D6">
        <f>countifs(pack!H6, "*Yes*") + countif(pack!J6, "*Yes*") + countif(pack!AS6, "*Yes*")</f>
        <v>1</v>
      </c>
      <c r="E6">
        <f>countifs(pack!K6, "*Yes*") + countif(pack!P6, "*Yes*") + countif(pack!R6,"*Yes*") + countif(pack!Y6, "*Yes*") + countif(pack!AK6, "*Yes*") + countif(pack!AT6, "*Yes*") + countif(pack!AV6, "*Yes*")  </f>
        <v>7</v>
      </c>
      <c r="F6">
        <f>countif(pack!U6, "*Yes*") + countif(pack!V6, "*Yes*") + countif(pack!W6, "*Yes*") + countif(pack!X6, "*Yes*") </f>
        <v>3</v>
      </c>
      <c r="G6">
        <f>countif(pack!S6, "*Yes*") + countif(pack!AB6, "*Yes*") + countif(pack!AJ6, "*Yes*")</f>
        <v>3</v>
      </c>
      <c r="H6">
        <f>countif(pack!L6, "*Yes*") + countif(pack!Z6, "*Yes*") + countif(pack!AA6, "*Yes*") + countif(pack!AC6, "*Yes*") + countif(pack!AD6, "*Yes*") + countif(pack!AE6, "*Yes*") + countif(pack!AF6, "*Yes*") + countif(pack!AF6, "*Does not apply*") + countif(pack!AG6, "*Yes*") + countif(pack!AG6, "*Does not apply*") + countif(pack!AH6, "*Yes*") + countif(pack!AH6, "*Does not apply*") + countif(pack!AO6, "*Yes*") + countif(pack!AP6, "*Yes*")</f>
        <v>9</v>
      </c>
      <c r="I6">
        <f>countif(pack!M6, "*Yes*") + countif(pack!N6, "*Yes*") + countif(pack!T6, "*Yes*") + countif(pack!AL6, "*Yes*") + countif(pack!AM6, "*Yes*") + countif(pack!AN6, "*Yes*")</f>
        <v>5</v>
      </c>
      <c r="J6">
        <f>countif(pack!Q6, "*Yes*") + countif(pack!AI6, "*Yes*") + countif(pack!AQ6, "*Yes*") + countif(pack!AR6, "*No*") </f>
        <v>3</v>
      </c>
    </row>
    <row r="7">
      <c r="A7" s="10" t="str">
        <f>pack!F7</f>
        <v>Incorporating hip abductor strengthening exercises into a rehabilitation program did not improve outcomes in people following total knee arthroplasty: a randomised trial</v>
      </c>
      <c r="B7" s="15" t="str">
        <f>pack!C7</f>
        <v>J Physiother</v>
      </c>
      <c r="C7" s="17">
        <f>pack!G7</f>
        <v>31208916</v>
      </c>
      <c r="D7">
        <f>countifs(pack!H7, "*Yes*") + countif(pack!J7, "*Yes*") + countif(pack!AS7, "*Yes*")</f>
        <v>2</v>
      </c>
      <c r="E7">
        <f>countifs(pack!K7, "*Yes*") + countif(pack!P7, "*Yes*") + countif(pack!R7,"*Yes*") + countif(pack!Y7, "*Yes*") + countif(pack!AK7, "*Yes*") + countif(pack!AT7, "*Yes*") + countif(pack!AV7, "*Yes*")  </f>
        <v>4</v>
      </c>
      <c r="F7">
        <f>countif(pack!U7, "*Yes*") + countif(pack!V7, "*Yes*") + countif(pack!W7, "*Yes*") + countif(pack!X7, "*Yes*") </f>
        <v>4</v>
      </c>
      <c r="G7">
        <f>countif(pack!S7, "*Yes*") + countif(pack!AB7, "*Yes*") + countif(pack!AJ7, "*Yes*")</f>
        <v>3</v>
      </c>
      <c r="H7">
        <f>countif(pack!L7, "*Yes*") + countif(pack!Z7, "*Yes*") + countif(pack!AA7, "*Yes*") + countif(pack!AC7, "*Yes*") + countif(pack!AD7, "*Yes*") + countif(pack!AE7, "*Yes*") + countif(pack!AF7, "*Yes*") + countif(pack!AF7, "*Does not apply*") + countif(pack!AG7, "*Yes*") + countif(pack!AG7, "*Does not apply*") + countif(pack!AH7, "*Yes*") + countif(pack!AH7, "*Does not apply*") + countif(pack!AO7, "*Yes*") + countif(pack!AP7, "*Yes*")</f>
        <v>9</v>
      </c>
      <c r="I7">
        <f>countif(pack!M7, "*Yes*") + countif(pack!N7, "*Yes*") + countif(pack!T7, "*Yes*") + countif(pack!AL7, "*Yes*") + countif(pack!AM7, "*Yes*") + countif(pack!AN7, "*Yes*")</f>
        <v>5</v>
      </c>
      <c r="J7">
        <f>countif(pack!Q7, "*Yes*") + countif(pack!AI7, "*Yes*") + countif(pack!AQ7, "*Yes*") + countif(pack!AR7, "*No*") </f>
        <v>4</v>
      </c>
    </row>
    <row r="8">
      <c r="A8" s="10" t="str">
        <f>pack!F8</f>
        <v>Cytokine and Sclerostin Response to High-Intensity Interval Running versus Cycling</v>
      </c>
      <c r="B8" s="15" t="str">
        <f>pack!C8</f>
        <v>Med Sci Sports Exerc</v>
      </c>
      <c r="C8" s="17">
        <f>pack!G8</f>
        <v>31246713</v>
      </c>
      <c r="D8">
        <f>countifs(pack!H8, "*Yes*") + countif(pack!J8, "*Yes*") + countif(pack!AS8, "*Yes*")</f>
        <v>0</v>
      </c>
      <c r="E8">
        <f>countifs(pack!K8, "*Yes*") + countif(pack!P8, "*Yes*") + countif(pack!R8,"*Yes*") + countif(pack!Y8, "*Yes*") + countif(pack!AK8, "*Yes*") + countif(pack!AT8, "*Yes*") + countif(pack!AV8, "*Yes*")  </f>
        <v>5</v>
      </c>
      <c r="F8">
        <f>countif(pack!U8, "*Yes*") + countif(pack!V8, "*Yes*") + countif(pack!W8, "*Yes*") + countif(pack!X8, "*Yes*") </f>
        <v>0</v>
      </c>
      <c r="G8">
        <f>countif(pack!S8, "*Yes*") + countif(pack!AB8, "*Yes*") + countif(pack!AJ8, "*Yes*")</f>
        <v>0</v>
      </c>
      <c r="H8">
        <f>countif(pack!L8, "*Yes*") + countif(pack!Z8, "*Yes*") + countif(pack!AA8, "*Yes*") + countif(pack!AC8, "*Yes*") + countif(pack!AD8, "*Yes*") + countif(pack!AE8, "*Yes*") + countif(pack!AF8, "*Yes*") + countif(pack!AF8, "*Does not apply*") + countif(pack!AG8, "*Yes*") + countif(pack!AG8, "*Does not apply*") + countif(pack!AH8, "*Yes*") + countif(pack!AH8, "*Does not apply*") + countif(pack!AO8, "*Yes*") + countif(pack!AP8, "*Yes*")</f>
        <v>8</v>
      </c>
      <c r="I8">
        <f>countif(pack!M8, "*Yes*") + countif(pack!N8, "*Yes*") + countif(pack!T8, "*Yes*") + countif(pack!AL8, "*Yes*") + countif(pack!AM8, "*Yes*") + countif(pack!AN8, "*Yes*")</f>
        <v>1</v>
      </c>
      <c r="J8">
        <f>countif(pack!Q8, "*Yes*") + countif(pack!AI8, "*Yes*") + countif(pack!AQ8, "*Yes*") + countif(pack!AR8, "*No*") </f>
        <v>4</v>
      </c>
    </row>
    <row r="9">
      <c r="A9" s="10" t="str">
        <f>pack!F9</f>
        <v>High-Intensity Interval Training Is Feasible in Women at High Risk for Breast Cancer</v>
      </c>
      <c r="B9" s="15" t="str">
        <f>pack!C9</f>
        <v>Med Sci Sports Exerc</v>
      </c>
      <c r="C9" s="17">
        <f>pack!G9</f>
        <v>31269007</v>
      </c>
      <c r="D9">
        <f>countifs(pack!H9, "*Yes*") + countif(pack!J9, "*Yes*") + countif(pack!AS9, "*Yes*")</f>
        <v>1</v>
      </c>
      <c r="E9">
        <f>countifs(pack!K9, "*Yes*") + countif(pack!P9, "*Yes*") + countif(pack!R9,"*Yes*") + countif(pack!Y9, "*Yes*") + countif(pack!AK9, "*Yes*") + countif(pack!AT9, "*Yes*") + countif(pack!AV9, "*Yes*")  </f>
        <v>5</v>
      </c>
      <c r="F9">
        <f>countif(pack!U9, "*Yes*") + countif(pack!V9, "*Yes*") + countif(pack!W9, "*Yes*") + countif(pack!X9, "*Yes*") </f>
        <v>1</v>
      </c>
      <c r="G9">
        <f>countif(pack!S9, "*Yes*") + countif(pack!AB9, "*Yes*") + countif(pack!AJ9, "*Yes*")</f>
        <v>2</v>
      </c>
      <c r="H9">
        <f>countif(pack!L9, "*Yes*") + countif(pack!Z9, "*Yes*") + countif(pack!AA9, "*Yes*") + countif(pack!AC9, "*Yes*") + countif(pack!AD9, "*Yes*") + countif(pack!AE9, "*Yes*") + countif(pack!AF9, "*Yes*") + countif(pack!AF9, "*Does not apply*") + countif(pack!AG9, "*Yes*") + countif(pack!AG9, "*Does not apply*") + countif(pack!AH9, "*Yes*") + countif(pack!AH9, "*Does not apply*") + countif(pack!AO9, "*Yes*") + countif(pack!AP9, "*Yes*")</f>
        <v>7</v>
      </c>
      <c r="I9">
        <f>countif(pack!M9, "*Yes*") + countif(pack!N9, "*Yes*") + countif(pack!T9, "*Yes*") + countif(pack!AL9, "*Yes*") + countif(pack!AM9, "*Yes*") + countif(pack!AN9, "*Yes*")</f>
        <v>3</v>
      </c>
      <c r="J9">
        <f>countif(pack!Q9, "*Yes*") + countif(pack!AI9, "*Yes*") + countif(pack!AQ9, "*Yes*") + countif(pack!AR9, "*No*") </f>
        <v>3</v>
      </c>
    </row>
    <row r="10">
      <c r="A10" s="10"/>
      <c r="B10" s="15"/>
      <c r="C10" s="17"/>
    </row>
    <row r="11">
      <c r="A11" s="10"/>
      <c r="B11" s="15"/>
      <c r="C11" s="17"/>
    </row>
    <row r="12">
      <c r="A12" s="10"/>
      <c r="B12" s="15"/>
      <c r="C12" s="17"/>
    </row>
    <row r="13">
      <c r="A13" s="10"/>
      <c r="B13" s="15"/>
      <c r="C13" s="17"/>
    </row>
    <row r="14">
      <c r="A14" s="10"/>
      <c r="B14" s="15"/>
      <c r="C14" s="17"/>
    </row>
    <row r="15">
      <c r="A15" s="10"/>
      <c r="B15" s="15"/>
      <c r="C15" s="17"/>
    </row>
    <row r="16">
      <c r="A16" s="10"/>
      <c r="B16" s="15"/>
      <c r="C16" s="17"/>
    </row>
    <row r="17">
      <c r="A17" s="10"/>
      <c r="B17" s="15"/>
      <c r="C17" s="17"/>
    </row>
    <row r="18">
      <c r="A18" s="10"/>
      <c r="B18" s="15"/>
      <c r="C18" s="17"/>
    </row>
    <row r="19">
      <c r="A19" s="10"/>
      <c r="B19" s="15"/>
      <c r="C19" s="17"/>
    </row>
    <row r="20">
      <c r="A20" s="10"/>
      <c r="B20" s="15"/>
      <c r="C20" s="17"/>
    </row>
    <row r="21">
      <c r="A21" s="10"/>
      <c r="B21" s="15"/>
      <c r="C21" s="17"/>
    </row>
    <row r="22">
      <c r="A22" s="10"/>
      <c r="B22" s="15"/>
      <c r="C22" s="17"/>
    </row>
    <row r="23">
      <c r="A23" s="10"/>
      <c r="B23" s="15"/>
      <c r="C23" s="17"/>
    </row>
    <row r="24">
      <c r="A24" s="10"/>
      <c r="B24" s="15"/>
      <c r="C24" s="17"/>
    </row>
    <row r="25">
      <c r="A25" s="10"/>
      <c r="B25" s="15"/>
      <c r="C25" s="17"/>
    </row>
    <row r="26">
      <c r="A26" s="10"/>
      <c r="B26" s="15"/>
      <c r="C26" s="17"/>
    </row>
    <row r="27">
      <c r="A27" s="10"/>
      <c r="B27" s="15"/>
      <c r="C27" s="17"/>
    </row>
    <row r="28">
      <c r="A28" s="10"/>
      <c r="B28" s="15"/>
      <c r="C28" s="17"/>
    </row>
    <row r="29">
      <c r="A29" s="10"/>
      <c r="B29" s="15"/>
      <c r="C29" s="17"/>
    </row>
    <row r="30">
      <c r="A30" s="10"/>
      <c r="B30" s="15"/>
      <c r="C30" s="17"/>
    </row>
    <row r="31">
      <c r="A31" s="10"/>
      <c r="B31" s="15"/>
      <c r="C31" s="17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31.0"/>
    <col customWidth="1" min="3" max="3" width="11.29"/>
    <col customWidth="1" min="4" max="4" width="11.14"/>
    <col customWidth="1" min="6" max="6" width="16.0"/>
    <col customWidth="1" min="7" max="7" width="22.71"/>
    <col customWidth="1" min="9" max="9" width="23.29"/>
    <col customWidth="1" min="10" max="10" width="11.29"/>
    <col customWidth="1" min="11" max="11" width="16.71"/>
  </cols>
  <sheetData>
    <row r="1">
      <c r="A1" s="6" t="s">
        <v>2</v>
      </c>
      <c r="B1" s="6" t="s">
        <v>0</v>
      </c>
      <c r="C1" s="6" t="s">
        <v>11</v>
      </c>
      <c r="D1" s="6" t="s">
        <v>12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5" t="s">
        <v>9</v>
      </c>
      <c r="K1" s="2" t="s">
        <v>10</v>
      </c>
      <c r="P1" s="8" t="s">
        <v>3</v>
      </c>
      <c r="Q1" s="8">
        <v>4.0</v>
      </c>
    </row>
    <row r="2">
      <c r="A2" s="12">
        <f>pack!G2</f>
        <v>30553766</v>
      </c>
      <c r="B2" s="14" t="str">
        <f>pack!F2</f>
        <v>Effects of a school-based physical activity program on retinal microcirculation and cognitive function in adolescents</v>
      </c>
      <c r="C2">
        <f>sum('comp-counts'!D2:J2)</f>
        <v>19</v>
      </c>
      <c r="D2">
        <f t="shared" ref="D2:D9" si="1">38-C2</f>
        <v>19</v>
      </c>
      <c r="E2" t="str">
        <f>IF('comp-counts'!D2&gt;2, "High", if('comp-counts'!D2=2, "Average",if('comp-counts'!D2&lt;2, "Low")))</f>
        <v>Low</v>
      </c>
      <c r="F2" t="str">
        <f>if('comp-counts'!E2&lt;4,"Low", if('comp-counts'!E2&gt;5, "High", if('comp-counts'!E2&lt;6, "Average")))</f>
        <v>Average</v>
      </c>
      <c r="G2" t="str">
        <f>if('comp-counts'!F2&lt;2, "Low", if('comp-counts'!F2&gt;2, "High", if('comp-counts'!F2=2, "Average")))</f>
        <v>Low</v>
      </c>
      <c r="H2" t="str">
        <f>if('comp-counts'!G2&gt;2, "High", if('comp-counts'!G2=2, "Average",if('comp-counts'!G2&lt;2, "Low")))</f>
        <v>Average</v>
      </c>
      <c r="I2" t="str">
        <f>if('comp-counts'!H2&lt;5, "Low", if('comp-counts'!H2&gt;8, "High",if('comp-counts'!H2&lt;9, "Average")))</f>
        <v>Average</v>
      </c>
      <c r="J2" t="str">
        <f>if('comp-counts'!I2&lt;3, "Low", if('comp-counts'!I2&lt;5, "Average", if('comp-counts'!I2&gt;4, "High")))</f>
        <v>Average</v>
      </c>
      <c r="K2" s="24" t="str">
        <f>if('comp-counts'!J2&lt;2, "Low", if('comp-counts'!J2=2, "Average", if('comp-counts'!J2&gt;2, "High")))</f>
        <v>High</v>
      </c>
    </row>
    <row r="3">
      <c r="A3" s="12">
        <f>pack!G3</f>
        <v>31169794</v>
      </c>
      <c r="B3" s="14" t="str">
        <f>pack!F3</f>
        <v>Ischemic Preconditioning Maintains Performance on Two 5-km Time Trials in
Hypoxia</v>
      </c>
      <c r="C3">
        <f>sum('comp-counts'!D3:J3)</f>
        <v>19</v>
      </c>
      <c r="D3">
        <f t="shared" si="1"/>
        <v>19</v>
      </c>
      <c r="E3" t="str">
        <f>IF('comp-counts'!D3&gt;2, "High", if('comp-counts'!D3=2, "Average",if('comp-counts'!D3&lt;2, "Low")))</f>
        <v>Low</v>
      </c>
      <c r="F3" t="str">
        <f>if('comp-counts'!E3&lt;4,"Low", if('comp-counts'!E3&gt;5, "High", if('comp-counts'!E3&lt;6, "Average")))</f>
        <v>Average</v>
      </c>
      <c r="G3" t="str">
        <f>if('comp-counts'!F3&lt;2, "Low", if('comp-counts'!F3&gt;2, "High", if('comp-counts'!F3=2, "Average")))</f>
        <v>Low</v>
      </c>
      <c r="H3" t="str">
        <f>if('comp-counts'!G3&gt;2, "High", if('comp-counts'!G3=2, "Average",if('comp-counts'!G3&lt;2, "Low")))</f>
        <v>Low</v>
      </c>
      <c r="I3" t="str">
        <f>if('comp-counts'!H3&lt;5, "Low", if('comp-counts'!H3&gt;8, "High",if('comp-counts'!H3&lt;9, "Average")))</f>
        <v>Average</v>
      </c>
      <c r="J3" t="str">
        <f>if('comp-counts'!I3&lt;3, "Low", if('comp-counts'!I3&lt;5, "Average", if('comp-counts'!I3&gt;4, "High")))</f>
        <v>Average</v>
      </c>
      <c r="K3" s="24" t="str">
        <f>if('comp-counts'!J3&lt;2, "Low", if('comp-counts'!J3=2, "Average", if('comp-counts'!J3&gt;2, "High")))</f>
        <v>High</v>
      </c>
    </row>
    <row r="4">
      <c r="A4" s="12">
        <f>pack!G4</f>
        <v>31169795</v>
      </c>
      <c r="B4" s="14" t="str">
        <f>pack!F4</f>
        <v>Dual-Task Walking Capacity Mediates Tai Ji Quan Impact on Physical and Cognitive Function</v>
      </c>
      <c r="C4">
        <f>sum('comp-counts'!D4:J4)</f>
        <v>27</v>
      </c>
      <c r="D4">
        <f t="shared" si="1"/>
        <v>11</v>
      </c>
      <c r="E4" t="str">
        <f>IF('comp-counts'!D4&gt;2, "High", if('comp-counts'!D4=2, "Average",if('comp-counts'!D4&lt;2, "Low")))</f>
        <v>Average</v>
      </c>
      <c r="F4" t="str">
        <f>if('comp-counts'!E4&lt;4,"Low", if('comp-counts'!E4&gt;5, "High", if('comp-counts'!E4&lt;6, "Average")))</f>
        <v>Average</v>
      </c>
      <c r="G4" t="str">
        <f>if('comp-counts'!F4&lt;2, "Low", if('comp-counts'!F4&gt;2, "High", if('comp-counts'!F4=2, "Average")))</f>
        <v>High</v>
      </c>
      <c r="H4" t="str">
        <f>if('comp-counts'!G4&gt;2, "High", if('comp-counts'!G4=2, "Average",if('comp-counts'!G4&lt;2, "Low")))</f>
        <v>Average</v>
      </c>
      <c r="I4" t="str">
        <f>if('comp-counts'!H4&lt;5, "Low", if('comp-counts'!H4&gt;8, "High",if('comp-counts'!H4&lt;9, "Average")))</f>
        <v>Average</v>
      </c>
      <c r="J4" t="str">
        <f>if('comp-counts'!I4&lt;3, "Low", if('comp-counts'!I4&lt;5, "Average", if('comp-counts'!I4&gt;4, "High")))</f>
        <v>Low</v>
      </c>
      <c r="K4" s="24" t="str">
        <f>if('comp-counts'!J4&lt;2, "Low", if('comp-counts'!J4=2, "Average", if('comp-counts'!J4&gt;2, "High")))</f>
        <v>High</v>
      </c>
    </row>
    <row r="5">
      <c r="A5" s="12">
        <f>pack!G5</f>
        <v>31169924</v>
      </c>
      <c r="B5" s="14" t="str">
        <f>pack!F5</f>
        <v>Effects of concurrent exercise training on muscle dysfunction and systemic oxidative stress in older people with COPD</v>
      </c>
      <c r="C5">
        <f>sum('comp-counts'!D5:J5)</f>
        <v>19</v>
      </c>
      <c r="D5">
        <f t="shared" si="1"/>
        <v>19</v>
      </c>
      <c r="E5" t="str">
        <f>IF('comp-counts'!D5&gt;2, "High", if('comp-counts'!D5=2, "Average",if('comp-counts'!D5&lt;2, "Low")))</f>
        <v>Low</v>
      </c>
      <c r="F5" t="str">
        <f>if('comp-counts'!E5&lt;4,"Low", if('comp-counts'!E5&gt;5, "High", if('comp-counts'!E5&lt;6, "Average")))</f>
        <v>Average</v>
      </c>
      <c r="G5" t="str">
        <f>if('comp-counts'!F5&lt;2, "Low", if('comp-counts'!F5&gt;2, "High", if('comp-counts'!F5=2, "Average")))</f>
        <v>Low</v>
      </c>
      <c r="H5" t="str">
        <f>if('comp-counts'!G5&gt;2, "High", if('comp-counts'!G5=2, "Average",if('comp-counts'!G5&lt;2, "Low")))</f>
        <v>High</v>
      </c>
      <c r="I5" t="str">
        <f>if('comp-counts'!H5&lt;5, "Low", if('comp-counts'!H5&gt;8, "High",if('comp-counts'!H5&lt;9, "Average")))</f>
        <v>Average</v>
      </c>
      <c r="J5" t="str">
        <f>if('comp-counts'!I5&lt;3, "Low", if('comp-counts'!I5&lt;5, "Average", if('comp-counts'!I5&gt;4, "High")))</f>
        <v>Average</v>
      </c>
      <c r="K5" s="24" t="str">
        <f>if('comp-counts'!J5&lt;2, "Low", if('comp-counts'!J5=2, "Average", if('comp-counts'!J5&gt;2, "High")))</f>
        <v>Average</v>
      </c>
    </row>
    <row r="6">
      <c r="A6" s="12">
        <f>pack!G6</f>
        <v>31206782</v>
      </c>
      <c r="B6" s="14" t="str">
        <f>pack!F6</f>
        <v>Effects of 24-week exergame intervention on physical function under single- and dual-task conditions in fibromyalgia: A randomized controlled trial.</v>
      </c>
      <c r="C6">
        <f>sum('comp-counts'!D6:J6)</f>
        <v>31</v>
      </c>
      <c r="D6">
        <f t="shared" si="1"/>
        <v>7</v>
      </c>
      <c r="E6" t="str">
        <f>IF('comp-counts'!D6&gt;2, "High", if('comp-counts'!D6=2, "Average",if('comp-counts'!D6&lt;2, "Low")))</f>
        <v>Low</v>
      </c>
      <c r="F6" t="str">
        <f>if('comp-counts'!E6&lt;4,"Low", if('comp-counts'!E6&gt;5, "High", if('comp-counts'!E6&lt;6, "Average")))</f>
        <v>High</v>
      </c>
      <c r="G6" t="str">
        <f>if('comp-counts'!F6&lt;2, "Low", if('comp-counts'!F6&gt;2, "High", if('comp-counts'!F6=2, "Average")))</f>
        <v>High</v>
      </c>
      <c r="H6" t="str">
        <f>if('comp-counts'!G6&gt;2, "High", if('comp-counts'!G6=2, "Average",if('comp-counts'!G6&lt;2, "Low")))</f>
        <v>High</v>
      </c>
      <c r="I6" t="str">
        <f>if('comp-counts'!H6&lt;5, "Low", if('comp-counts'!H6&gt;8, "High",if('comp-counts'!H6&lt;9, "Average")))</f>
        <v>High</v>
      </c>
      <c r="J6" t="str">
        <f>if('comp-counts'!I6&lt;3, "Low", if('comp-counts'!I6&lt;5, "Average", if('comp-counts'!I6&gt;4, "High")))</f>
        <v>High</v>
      </c>
      <c r="K6" s="24" t="str">
        <f>if('comp-counts'!J6&lt;2, "Low", if('comp-counts'!J6=2, "Average", if('comp-counts'!J6&gt;2, "High")))</f>
        <v>High</v>
      </c>
    </row>
    <row r="7">
      <c r="A7" s="12">
        <f>pack!G7</f>
        <v>31208916</v>
      </c>
      <c r="B7" s="14" t="str">
        <f>pack!F7</f>
        <v>Incorporating hip abductor strengthening exercises into a rehabilitation program did not improve outcomes in people following total knee arthroplasty: a randomised trial</v>
      </c>
      <c r="C7">
        <f>sum('comp-counts'!D7:J7)</f>
        <v>31</v>
      </c>
      <c r="D7">
        <f t="shared" si="1"/>
        <v>7</v>
      </c>
      <c r="E7" t="str">
        <f>IF('comp-counts'!D7&gt;2, "High", if('comp-counts'!D7=2, "Average",if('comp-counts'!D7&lt;2, "Low")))</f>
        <v>Average</v>
      </c>
      <c r="F7" t="str">
        <f>if('comp-counts'!E7&lt;4,"Low", if('comp-counts'!E7&gt;5, "High", if('comp-counts'!E7&lt;6, "Average")))</f>
        <v>Average</v>
      </c>
      <c r="G7" t="str">
        <f>if('comp-counts'!F7&lt;2, "Low", if('comp-counts'!F7&gt;2, "High", if('comp-counts'!F7=2, "Average")))</f>
        <v>High</v>
      </c>
      <c r="H7" t="str">
        <f>if('comp-counts'!G7&gt;2, "High", if('comp-counts'!G7=2, "Average",if('comp-counts'!G7&lt;2, "Low")))</f>
        <v>High</v>
      </c>
      <c r="I7" t="str">
        <f>if('comp-counts'!H7&lt;5, "Low", if('comp-counts'!H7&gt;8, "High",if('comp-counts'!H7&lt;9, "Average")))</f>
        <v>High</v>
      </c>
      <c r="J7" t="str">
        <f>if('comp-counts'!I7&lt;3, "Low", if('comp-counts'!I7&lt;5, "Average", if('comp-counts'!I7&gt;4, "High")))</f>
        <v>High</v>
      </c>
      <c r="K7" s="24" t="str">
        <f>if('comp-counts'!J7&lt;2, "Low", if('comp-counts'!J7=2, "Average", if('comp-counts'!J7&gt;2, "High")))</f>
        <v>High</v>
      </c>
    </row>
    <row r="8">
      <c r="A8" s="12">
        <f>pack!G8</f>
        <v>31246713</v>
      </c>
      <c r="B8" s="14" t="str">
        <f>pack!F8</f>
        <v>Cytokine and Sclerostin Response to High-Intensity Interval Running versus Cycling</v>
      </c>
      <c r="C8">
        <f>sum('comp-counts'!D8:J8)</f>
        <v>18</v>
      </c>
      <c r="D8">
        <f t="shared" si="1"/>
        <v>20</v>
      </c>
      <c r="E8" t="str">
        <f>IF('comp-counts'!D8&gt;2, "High", if('comp-counts'!D8=2, "Average",if('comp-counts'!D8&lt;2, "Low")))</f>
        <v>Low</v>
      </c>
      <c r="F8" t="str">
        <f>if('comp-counts'!E8&lt;4,"Low", if('comp-counts'!E8&gt;5, "High", if('comp-counts'!E8&lt;6, "Average")))</f>
        <v>Average</v>
      </c>
      <c r="G8" t="str">
        <f>if('comp-counts'!F8&lt;2, "Low", if('comp-counts'!F8&gt;2, "High", if('comp-counts'!F8=2, "Average")))</f>
        <v>Low</v>
      </c>
      <c r="H8" t="str">
        <f>if('comp-counts'!G8&gt;2, "High", if('comp-counts'!G8=2, "Average",if('comp-counts'!G8&lt;2, "Low")))</f>
        <v>Low</v>
      </c>
      <c r="I8" t="str">
        <f>if('comp-counts'!H8&lt;5, "Low", if('comp-counts'!H8&gt;8, "High",if('comp-counts'!H8&lt;9, "Average")))</f>
        <v>Average</v>
      </c>
      <c r="J8" t="str">
        <f>if('comp-counts'!I8&lt;3, "Low", if('comp-counts'!I8&lt;5, "Average", if('comp-counts'!I8&gt;4, "High")))</f>
        <v>Low</v>
      </c>
      <c r="K8" s="24" t="str">
        <f>if('comp-counts'!J8&lt;2, "Low", if('comp-counts'!J8=2, "Average", if('comp-counts'!J8&gt;2, "High")))</f>
        <v>High</v>
      </c>
    </row>
    <row r="9">
      <c r="A9" s="12">
        <f>pack!G9</f>
        <v>31269007</v>
      </c>
      <c r="B9" s="14" t="str">
        <f>pack!F9</f>
        <v>High-Intensity Interval Training Is Feasible in Women at High Risk for Breast Cancer</v>
      </c>
      <c r="C9">
        <f>sum('comp-counts'!D9:J9)</f>
        <v>22</v>
      </c>
      <c r="D9">
        <f t="shared" si="1"/>
        <v>16</v>
      </c>
      <c r="E9" t="str">
        <f>IF('comp-counts'!D9&gt;2, "High", if('comp-counts'!D9=2, "Average",if('comp-counts'!D9&lt;2, "Low")))</f>
        <v>Low</v>
      </c>
      <c r="F9" t="str">
        <f>if('comp-counts'!E9&lt;4,"Low", if('comp-counts'!E9&gt;5, "High", if('comp-counts'!E9&lt;6, "Average")))</f>
        <v>Average</v>
      </c>
      <c r="G9" t="str">
        <f>if('comp-counts'!F9&lt;2, "Low", if('comp-counts'!F9&gt;2, "High", if('comp-counts'!F9=2, "Average")))</f>
        <v>Low</v>
      </c>
      <c r="H9" t="str">
        <f>if('comp-counts'!G9&gt;2, "High", if('comp-counts'!G9=2, "Average",if('comp-counts'!G9&lt;2, "Low")))</f>
        <v>Average</v>
      </c>
      <c r="I9" t="str">
        <f>if('comp-counts'!H9&lt;5, "Low", if('comp-counts'!H9&gt;8, "High",if('comp-counts'!H9&lt;9, "Average")))</f>
        <v>Average</v>
      </c>
      <c r="J9" t="str">
        <f>if('comp-counts'!I9&lt;3, "Low", if('comp-counts'!I9&lt;5, "Average", if('comp-counts'!I9&gt;4, "High")))</f>
        <v>Average</v>
      </c>
      <c r="K9" s="24" t="str">
        <f>if('comp-counts'!J9&lt;2, "Low", if('comp-counts'!J9=2, "Average", if('comp-counts'!J9&gt;2, "High")))</f>
        <v>High</v>
      </c>
    </row>
    <row r="10">
      <c r="A10" s="42"/>
      <c r="B10" s="43"/>
    </row>
    <row r="11">
      <c r="A11" s="42"/>
      <c r="B11" s="43"/>
    </row>
    <row r="12">
      <c r="A12" s="42"/>
      <c r="B12" s="43"/>
    </row>
    <row r="13">
      <c r="A13" s="42"/>
      <c r="B13" s="43"/>
    </row>
    <row r="14">
      <c r="A14" s="42"/>
      <c r="B14" s="43"/>
    </row>
    <row r="15">
      <c r="A15" s="42"/>
      <c r="B15" s="43"/>
    </row>
    <row r="16">
      <c r="A16" s="42"/>
      <c r="B16" s="43"/>
    </row>
    <row r="17">
      <c r="A17" s="42"/>
      <c r="B17" s="43"/>
    </row>
    <row r="18">
      <c r="A18" s="42"/>
      <c r="B18" s="43"/>
    </row>
    <row r="19">
      <c r="A19" s="42"/>
      <c r="B19" s="43"/>
    </row>
    <row r="20">
      <c r="A20" s="42"/>
      <c r="B20" s="43"/>
    </row>
    <row r="21">
      <c r="A21" s="42"/>
      <c r="B21" s="43"/>
    </row>
    <row r="22">
      <c r="A22" s="42"/>
      <c r="B22" s="43"/>
    </row>
    <row r="23">
      <c r="A23" s="42"/>
      <c r="B23" s="43"/>
    </row>
    <row r="24">
      <c r="A24" s="42"/>
      <c r="B24" s="43"/>
    </row>
    <row r="25">
      <c r="A25" s="42"/>
      <c r="B25" s="43"/>
    </row>
    <row r="26">
      <c r="A26" s="42"/>
      <c r="B26" s="43"/>
    </row>
    <row r="27">
      <c r="A27" s="42"/>
      <c r="B27" s="43"/>
    </row>
    <row r="28">
      <c r="A28" s="42"/>
      <c r="B28" s="43"/>
    </row>
    <row r="29">
      <c r="A29" s="42"/>
      <c r="B29" s="43"/>
    </row>
    <row r="30">
      <c r="A30" s="42"/>
      <c r="B30" s="43"/>
    </row>
    <row r="31">
      <c r="A31" s="42"/>
      <c r="B31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29"/>
    <col customWidth="1" min="3" max="3" width="20.86"/>
    <col customWidth="1" min="4" max="4" width="20.71"/>
    <col customWidth="1" min="5" max="5" width="30.57"/>
    <col customWidth="1" min="11" max="11" width="18.43"/>
    <col customWidth="1" min="17" max="17" width="27.14"/>
    <col customWidth="1" min="35" max="35" width="14.71"/>
    <col customWidth="1" min="37" max="37" width="23.57"/>
  </cols>
  <sheetData>
    <row r="1">
      <c r="A1" s="30"/>
      <c r="B1" s="31" t="s">
        <v>99</v>
      </c>
      <c r="C1" s="31" t="s">
        <v>100</v>
      </c>
      <c r="E1" s="32"/>
    </row>
    <row r="2">
      <c r="A2" s="33" t="s">
        <v>2</v>
      </c>
      <c r="B2" s="34">
        <f t="array" ref="B2:B9">TRANSPOSE('comp-counts'!C2:J2)</f>
        <v>30553766</v>
      </c>
      <c r="C2" s="34" t="s">
        <v>101</v>
      </c>
      <c r="E2" s="35"/>
    </row>
    <row r="3">
      <c r="A3" s="36" t="s">
        <v>3</v>
      </c>
      <c r="B3" s="37">
        <v>0.0</v>
      </c>
      <c r="C3" s="34">
        <f>3-B3</f>
        <v>3</v>
      </c>
      <c r="E3" s="35"/>
    </row>
    <row r="4">
      <c r="A4" s="36" t="s">
        <v>4</v>
      </c>
      <c r="B4" s="37">
        <v>4.0</v>
      </c>
      <c r="C4" s="37">
        <f>7-B4</f>
        <v>3</v>
      </c>
    </row>
    <row r="5">
      <c r="A5" s="38" t="s">
        <v>5</v>
      </c>
      <c r="B5" s="37">
        <v>0.0</v>
      </c>
      <c r="C5" s="37">
        <f>4-B5</f>
        <v>4</v>
      </c>
    </row>
    <row r="6">
      <c r="A6" s="36" t="s">
        <v>6</v>
      </c>
      <c r="B6" s="37">
        <v>2.0</v>
      </c>
      <c r="C6" s="37">
        <f>3-B6</f>
        <v>1</v>
      </c>
    </row>
    <row r="7">
      <c r="A7" s="39" t="s">
        <v>7</v>
      </c>
      <c r="B7" s="37">
        <v>5.0</v>
      </c>
      <c r="C7" s="37">
        <f>11-B7</f>
        <v>6</v>
      </c>
    </row>
    <row r="8">
      <c r="A8" s="40" t="s">
        <v>9</v>
      </c>
      <c r="B8" s="37">
        <v>4.0</v>
      </c>
      <c r="C8" s="37">
        <f>6-B8</f>
        <v>2</v>
      </c>
    </row>
    <row r="9">
      <c r="A9" s="36" t="s">
        <v>10</v>
      </c>
      <c r="B9" s="37">
        <v>4.0</v>
      </c>
      <c r="C9" s="37">
        <f>4-B9</f>
        <v>0</v>
      </c>
    </row>
    <row r="10">
      <c r="A10" s="33" t="s">
        <v>2</v>
      </c>
      <c r="B10" s="34">
        <f t="array" ref="B10:B17">TRANSPOSE('comp-counts'!C3:J3)</f>
        <v>31169794</v>
      </c>
      <c r="C10" s="34" t="s">
        <v>101</v>
      </c>
    </row>
    <row r="11">
      <c r="A11" s="36" t="s">
        <v>3</v>
      </c>
      <c r="B11" s="37">
        <v>0.0</v>
      </c>
      <c r="C11" s="34">
        <f>3-B11</f>
        <v>3</v>
      </c>
    </row>
    <row r="12">
      <c r="A12" s="36" t="s">
        <v>4</v>
      </c>
      <c r="B12" s="37">
        <v>5.0</v>
      </c>
      <c r="C12" s="37">
        <f>7-B12</f>
        <v>2</v>
      </c>
    </row>
    <row r="13">
      <c r="A13" s="38" t="s">
        <v>5</v>
      </c>
      <c r="B13" s="37">
        <v>0.0</v>
      </c>
      <c r="C13" s="37">
        <f>4-B13</f>
        <v>4</v>
      </c>
    </row>
    <row r="14">
      <c r="A14" s="36" t="s">
        <v>6</v>
      </c>
      <c r="B14" s="37">
        <v>0.0</v>
      </c>
      <c r="C14" s="37">
        <f>3-B14</f>
        <v>3</v>
      </c>
    </row>
    <row r="15">
      <c r="A15" s="39" t="s">
        <v>7</v>
      </c>
      <c r="B15" s="37">
        <v>7.0</v>
      </c>
      <c r="C15" s="37">
        <f>11-B15</f>
        <v>4</v>
      </c>
    </row>
    <row r="16">
      <c r="A16" s="40" t="s">
        <v>9</v>
      </c>
      <c r="B16" s="37">
        <v>3.0</v>
      </c>
      <c r="C16" s="37">
        <f>6-B16</f>
        <v>3</v>
      </c>
    </row>
    <row r="17">
      <c r="A17" s="36" t="s">
        <v>10</v>
      </c>
      <c r="B17" s="37">
        <v>4.0</v>
      </c>
      <c r="C17" s="37">
        <f>4-B17</f>
        <v>0</v>
      </c>
    </row>
    <row r="18">
      <c r="A18" s="33" t="s">
        <v>2</v>
      </c>
      <c r="B18" s="41">
        <f t="array" ref="B18:B25">TRANSPOSE('comp-counts'!C4:J4)</f>
        <v>31169795</v>
      </c>
      <c r="C18" s="34" t="s">
        <v>101</v>
      </c>
    </row>
    <row r="19">
      <c r="A19" s="36" t="s">
        <v>3</v>
      </c>
      <c r="B19" s="37">
        <v>2.0</v>
      </c>
      <c r="C19" s="34">
        <f>3-B19</f>
        <v>1</v>
      </c>
    </row>
    <row r="20">
      <c r="A20" s="36" t="s">
        <v>4</v>
      </c>
      <c r="B20" s="37">
        <v>5.0</v>
      </c>
      <c r="C20" s="37">
        <f>7-B20</f>
        <v>2</v>
      </c>
    </row>
    <row r="21">
      <c r="A21" s="38" t="s">
        <v>5</v>
      </c>
      <c r="B21" s="37">
        <v>4.0</v>
      </c>
      <c r="C21" s="37">
        <f>4-B21</f>
        <v>0</v>
      </c>
    </row>
    <row r="22">
      <c r="A22" s="36" t="s">
        <v>6</v>
      </c>
      <c r="B22" s="37">
        <v>2.0</v>
      </c>
      <c r="C22" s="37">
        <f>3-B22</f>
        <v>1</v>
      </c>
    </row>
    <row r="23">
      <c r="A23" s="39" t="s">
        <v>7</v>
      </c>
      <c r="B23" s="37">
        <v>8.0</v>
      </c>
      <c r="C23" s="37">
        <f>11-B23</f>
        <v>3</v>
      </c>
    </row>
    <row r="24">
      <c r="A24" s="40" t="s">
        <v>9</v>
      </c>
      <c r="B24" s="37">
        <v>2.0</v>
      </c>
      <c r="C24" s="37">
        <f>6-B24</f>
        <v>4</v>
      </c>
    </row>
    <row r="25">
      <c r="A25" s="36" t="s">
        <v>10</v>
      </c>
      <c r="B25" s="37">
        <v>4.0</v>
      </c>
      <c r="C25" s="37">
        <f>4-B25</f>
        <v>0</v>
      </c>
    </row>
    <row r="26">
      <c r="A26" s="33" t="s">
        <v>2</v>
      </c>
      <c r="B26" s="41">
        <f t="array" ref="B26:B33">TRANSPOSE('comp-counts'!C5:J5)</f>
        <v>31169924</v>
      </c>
      <c r="C26" s="34" t="s">
        <v>101</v>
      </c>
    </row>
    <row r="27">
      <c r="A27" s="36" t="s">
        <v>3</v>
      </c>
      <c r="B27" s="37">
        <v>0.0</v>
      </c>
      <c r="C27" s="34">
        <f>3-B27</f>
        <v>3</v>
      </c>
    </row>
    <row r="28">
      <c r="A28" s="36" t="s">
        <v>4</v>
      </c>
      <c r="B28" s="37">
        <v>5.0</v>
      </c>
      <c r="C28" s="37">
        <f>7-B28</f>
        <v>2</v>
      </c>
    </row>
    <row r="29">
      <c r="A29" s="38" t="s">
        <v>5</v>
      </c>
      <c r="B29" s="37">
        <v>0.0</v>
      </c>
      <c r="C29" s="37">
        <f>4-B29</f>
        <v>4</v>
      </c>
    </row>
    <row r="30">
      <c r="A30" s="36" t="s">
        <v>6</v>
      </c>
      <c r="B30" s="37">
        <v>3.0</v>
      </c>
      <c r="C30" s="37">
        <f>3-B30</f>
        <v>0</v>
      </c>
    </row>
    <row r="31">
      <c r="A31" s="39" t="s">
        <v>7</v>
      </c>
      <c r="B31" s="37">
        <v>6.0</v>
      </c>
      <c r="C31" s="37">
        <f>11-B31</f>
        <v>5</v>
      </c>
    </row>
    <row r="32">
      <c r="A32" s="40" t="s">
        <v>9</v>
      </c>
      <c r="B32" s="37">
        <v>3.0</v>
      </c>
      <c r="C32" s="37">
        <f>6-B32</f>
        <v>3</v>
      </c>
    </row>
    <row r="33">
      <c r="A33" s="36" t="s">
        <v>10</v>
      </c>
      <c r="B33" s="37">
        <v>2.0</v>
      </c>
      <c r="C33" s="37">
        <f>4-B33</f>
        <v>2</v>
      </c>
    </row>
    <row r="34">
      <c r="A34" s="33" t="s">
        <v>2</v>
      </c>
      <c r="B34" s="41">
        <f t="array" ref="B34:B41">TRANSPOSE('comp-counts'!C6:J6)</f>
        <v>31206782</v>
      </c>
      <c r="C34" s="34" t="s">
        <v>102</v>
      </c>
    </row>
    <row r="35">
      <c r="A35" s="36" t="s">
        <v>3</v>
      </c>
      <c r="B35" s="37">
        <v>1.0</v>
      </c>
      <c r="C35" s="34">
        <f>3-B35</f>
        <v>2</v>
      </c>
    </row>
    <row r="36">
      <c r="A36" s="36" t="s">
        <v>4</v>
      </c>
      <c r="B36" s="37">
        <v>7.0</v>
      </c>
      <c r="C36" s="37">
        <f>7-B36</f>
        <v>0</v>
      </c>
    </row>
    <row r="37">
      <c r="A37" s="38" t="s">
        <v>5</v>
      </c>
      <c r="B37" s="37">
        <v>3.0</v>
      </c>
      <c r="C37" s="37">
        <f>4-B37</f>
        <v>1</v>
      </c>
    </row>
    <row r="38">
      <c r="A38" s="36" t="s">
        <v>6</v>
      </c>
      <c r="B38" s="37">
        <v>3.0</v>
      </c>
      <c r="C38" s="37">
        <f>3-B38</f>
        <v>0</v>
      </c>
    </row>
    <row r="39">
      <c r="A39" s="39" t="s">
        <v>7</v>
      </c>
      <c r="B39" s="37">
        <v>9.0</v>
      </c>
      <c r="C39" s="37">
        <f>11-B39</f>
        <v>2</v>
      </c>
    </row>
    <row r="40">
      <c r="A40" s="40" t="s">
        <v>9</v>
      </c>
      <c r="B40" s="37">
        <v>5.0</v>
      </c>
      <c r="C40" s="37">
        <f>6-B40</f>
        <v>1</v>
      </c>
    </row>
    <row r="41">
      <c r="A41" s="36" t="s">
        <v>10</v>
      </c>
      <c r="B41" s="37">
        <v>3.0</v>
      </c>
      <c r="C41" s="37">
        <f>4-B41</f>
        <v>1</v>
      </c>
    </row>
    <row r="42">
      <c r="A42" s="33" t="s">
        <v>2</v>
      </c>
      <c r="B42" s="41">
        <f t="array" ref="B42:B49">TRANSPOSE('comp-counts'!C7:J7)</f>
        <v>31208916</v>
      </c>
      <c r="C42" s="34" t="s">
        <v>101</v>
      </c>
    </row>
    <row r="43">
      <c r="A43" s="36" t="s">
        <v>3</v>
      </c>
      <c r="B43" s="37">
        <v>2.0</v>
      </c>
      <c r="C43" s="34">
        <f>3-B43</f>
        <v>1</v>
      </c>
    </row>
    <row r="44">
      <c r="A44" s="36" t="s">
        <v>4</v>
      </c>
      <c r="B44" s="37">
        <v>4.0</v>
      </c>
      <c r="C44" s="37">
        <f>7-B44</f>
        <v>3</v>
      </c>
    </row>
    <row r="45">
      <c r="A45" s="38" t="s">
        <v>5</v>
      </c>
      <c r="B45" s="37">
        <v>4.0</v>
      </c>
      <c r="C45" s="37">
        <f>4-B45</f>
        <v>0</v>
      </c>
    </row>
    <row r="46">
      <c r="A46" s="36" t="s">
        <v>6</v>
      </c>
      <c r="B46" s="37">
        <v>3.0</v>
      </c>
      <c r="C46" s="37">
        <f>3-B46</f>
        <v>0</v>
      </c>
    </row>
    <row r="47">
      <c r="A47" s="39" t="s">
        <v>7</v>
      </c>
      <c r="B47" s="37">
        <v>9.0</v>
      </c>
      <c r="C47" s="37">
        <f>11-B47</f>
        <v>2</v>
      </c>
    </row>
    <row r="48">
      <c r="A48" s="40" t="s">
        <v>9</v>
      </c>
      <c r="B48" s="37">
        <v>5.0</v>
      </c>
      <c r="C48" s="37">
        <f>6-B48</f>
        <v>1</v>
      </c>
    </row>
    <row r="49">
      <c r="A49" s="36" t="s">
        <v>10</v>
      </c>
      <c r="B49" s="37">
        <v>4.0</v>
      </c>
      <c r="C49" s="37">
        <f>4-B49</f>
        <v>0</v>
      </c>
    </row>
    <row r="50">
      <c r="A50" s="33" t="s">
        <v>2</v>
      </c>
      <c r="B50" s="41">
        <f t="array" ref="B50:B57">TRANSPOSE('comp-counts'!C8:J8)</f>
        <v>31246713</v>
      </c>
      <c r="C50" s="34" t="s">
        <v>101</v>
      </c>
    </row>
    <row r="51">
      <c r="A51" s="36" t="s">
        <v>3</v>
      </c>
      <c r="B51" s="37">
        <v>0.0</v>
      </c>
      <c r="C51" s="34">
        <f>3-B51</f>
        <v>3</v>
      </c>
    </row>
    <row r="52">
      <c r="A52" s="36" t="s">
        <v>4</v>
      </c>
      <c r="B52" s="37">
        <v>5.0</v>
      </c>
      <c r="C52" s="37">
        <f>7-B52</f>
        <v>2</v>
      </c>
    </row>
    <row r="53">
      <c r="A53" s="38" t="s">
        <v>5</v>
      </c>
      <c r="B53" s="37">
        <v>0.0</v>
      </c>
      <c r="C53" s="37">
        <f>4-B53</f>
        <v>4</v>
      </c>
    </row>
    <row r="54">
      <c r="A54" s="36" t="s">
        <v>6</v>
      </c>
      <c r="B54" s="37">
        <v>0.0</v>
      </c>
      <c r="C54" s="37">
        <f>3-B54</f>
        <v>3</v>
      </c>
    </row>
    <row r="55">
      <c r="A55" s="39" t="s">
        <v>7</v>
      </c>
      <c r="B55" s="37">
        <v>8.0</v>
      </c>
      <c r="C55" s="37">
        <f>11-B55</f>
        <v>3</v>
      </c>
    </row>
    <row r="56">
      <c r="A56" s="40" t="s">
        <v>9</v>
      </c>
      <c r="B56" s="37">
        <v>1.0</v>
      </c>
      <c r="C56" s="37">
        <f>6-B56</f>
        <v>5</v>
      </c>
    </row>
    <row r="57">
      <c r="A57" s="36" t="s">
        <v>10</v>
      </c>
      <c r="B57" s="37">
        <v>4.0</v>
      </c>
      <c r="C57" s="37">
        <f>4-B57</f>
        <v>0</v>
      </c>
    </row>
    <row r="58">
      <c r="A58" s="33" t="s">
        <v>2</v>
      </c>
      <c r="B58" s="41">
        <f t="array" ref="B58:B65">TRANSPOSE('comp-counts'!C9:J9)</f>
        <v>31269007</v>
      </c>
      <c r="C58" s="34" t="s">
        <v>101</v>
      </c>
    </row>
    <row r="59">
      <c r="A59" s="36" t="s">
        <v>3</v>
      </c>
      <c r="B59" s="37">
        <v>1.0</v>
      </c>
      <c r="C59" s="34">
        <f>3-B59</f>
        <v>2</v>
      </c>
    </row>
    <row r="60">
      <c r="A60" s="36" t="s">
        <v>4</v>
      </c>
      <c r="B60" s="37">
        <v>5.0</v>
      </c>
      <c r="C60" s="37">
        <f>7-B60</f>
        <v>2</v>
      </c>
    </row>
    <row r="61">
      <c r="A61" s="38" t="s">
        <v>5</v>
      </c>
      <c r="B61" s="37">
        <v>1.0</v>
      </c>
      <c r="C61" s="37">
        <f>4-B61</f>
        <v>3</v>
      </c>
    </row>
    <row r="62">
      <c r="A62" s="36" t="s">
        <v>6</v>
      </c>
      <c r="B62" s="37">
        <v>2.0</v>
      </c>
      <c r="C62" s="37">
        <f>3-B62</f>
        <v>1</v>
      </c>
    </row>
    <row r="63">
      <c r="A63" s="39" t="s">
        <v>7</v>
      </c>
      <c r="B63" s="37">
        <v>7.0</v>
      </c>
      <c r="C63" s="37">
        <f>11-B63</f>
        <v>4</v>
      </c>
    </row>
    <row r="64">
      <c r="A64" s="40" t="s">
        <v>9</v>
      </c>
      <c r="B64" s="37">
        <v>3.0</v>
      </c>
      <c r="C64" s="37">
        <f>6-B64</f>
        <v>3</v>
      </c>
    </row>
    <row r="65">
      <c r="A65" s="36" t="s">
        <v>10</v>
      </c>
      <c r="B65" s="37">
        <v>3.0</v>
      </c>
      <c r="C65" s="37">
        <f>4-B65</f>
        <v>1</v>
      </c>
    </row>
    <row r="66">
      <c r="A66" s="33" t="s">
        <v>2</v>
      </c>
      <c r="B66" s="41" t="str">
        <f t="array" ref="B66:B73">TRANSPOSE('comp-counts'!C10:J10)</f>
        <v/>
      </c>
      <c r="C66" s="34" t="s">
        <v>101</v>
      </c>
    </row>
    <row r="67">
      <c r="A67" s="36" t="s">
        <v>3</v>
      </c>
      <c r="B67" s="37"/>
      <c r="C67" s="34">
        <f>3-B67</f>
        <v>3</v>
      </c>
    </row>
    <row r="68">
      <c r="A68" s="36" t="s">
        <v>4</v>
      </c>
      <c r="B68" s="37"/>
      <c r="C68" s="37">
        <f>7-B68</f>
        <v>7</v>
      </c>
    </row>
    <row r="69">
      <c r="A69" s="38" t="s">
        <v>5</v>
      </c>
      <c r="B69" s="37"/>
      <c r="C69" s="37">
        <f>4-B69</f>
        <v>4</v>
      </c>
    </row>
    <row r="70">
      <c r="A70" s="36" t="s">
        <v>6</v>
      </c>
      <c r="B70" s="37"/>
      <c r="C70" s="37">
        <f>3-B70</f>
        <v>3</v>
      </c>
    </row>
    <row r="71">
      <c r="A71" s="39" t="s">
        <v>7</v>
      </c>
      <c r="B71" s="37"/>
      <c r="C71" s="37">
        <f>11-B71</f>
        <v>11</v>
      </c>
    </row>
    <row r="72">
      <c r="A72" s="40" t="s">
        <v>9</v>
      </c>
      <c r="B72" s="37"/>
      <c r="C72" s="37">
        <f>6-B72</f>
        <v>6</v>
      </c>
    </row>
    <row r="73">
      <c r="A73" s="36" t="s">
        <v>10</v>
      </c>
      <c r="B73" s="37"/>
      <c r="C73" s="37">
        <f>4-B73</f>
        <v>4</v>
      </c>
    </row>
    <row r="74">
      <c r="A74" s="33" t="s">
        <v>2</v>
      </c>
      <c r="B74" s="41" t="str">
        <f t="array" ref="B74:B81">TRANSPOSE('comp-counts'!C11:J11)</f>
        <v/>
      </c>
      <c r="C74" s="34" t="s">
        <v>101</v>
      </c>
    </row>
    <row r="75">
      <c r="A75" s="36" t="s">
        <v>3</v>
      </c>
      <c r="B75" s="37"/>
      <c r="C75" s="34">
        <f>3-B75</f>
        <v>3</v>
      </c>
    </row>
    <row r="76">
      <c r="A76" s="36" t="s">
        <v>4</v>
      </c>
      <c r="B76" s="37"/>
      <c r="C76" s="37">
        <f>7-B76</f>
        <v>7</v>
      </c>
    </row>
    <row r="77">
      <c r="A77" s="38" t="s">
        <v>5</v>
      </c>
      <c r="B77" s="37"/>
      <c r="C77" s="37">
        <f>4-B77</f>
        <v>4</v>
      </c>
    </row>
    <row r="78">
      <c r="A78" s="36" t="s">
        <v>6</v>
      </c>
      <c r="B78" s="37"/>
      <c r="C78" s="37">
        <f>3-B78</f>
        <v>3</v>
      </c>
    </row>
    <row r="79">
      <c r="A79" s="39" t="s">
        <v>7</v>
      </c>
      <c r="B79" s="37"/>
      <c r="C79" s="37">
        <f>11-B79</f>
        <v>11</v>
      </c>
    </row>
    <row r="80">
      <c r="A80" s="40" t="s">
        <v>9</v>
      </c>
      <c r="B80" s="37"/>
      <c r="C80" s="37">
        <f>6-B80</f>
        <v>6</v>
      </c>
    </row>
    <row r="81">
      <c r="A81" s="36" t="s">
        <v>10</v>
      </c>
      <c r="B81" s="37"/>
      <c r="C81" s="37">
        <f>4-B81</f>
        <v>4</v>
      </c>
    </row>
    <row r="82">
      <c r="A82" s="33" t="s">
        <v>2</v>
      </c>
      <c r="B82" s="41" t="str">
        <f t="array" ref="B82:B89">TRANSPOSE('comp-counts'!C12:J12)</f>
        <v/>
      </c>
      <c r="C82" s="34" t="s">
        <v>101</v>
      </c>
    </row>
    <row r="83">
      <c r="A83" s="36" t="s">
        <v>3</v>
      </c>
      <c r="B83" s="37"/>
      <c r="C83" s="34">
        <f>3-B83</f>
        <v>3</v>
      </c>
    </row>
    <row r="84">
      <c r="A84" s="36" t="s">
        <v>4</v>
      </c>
      <c r="B84" s="37"/>
      <c r="C84" s="37">
        <f>7-B84</f>
        <v>7</v>
      </c>
    </row>
    <row r="85">
      <c r="A85" s="38" t="s">
        <v>5</v>
      </c>
      <c r="B85" s="37"/>
      <c r="C85" s="37">
        <f>4-B85</f>
        <v>4</v>
      </c>
    </row>
    <row r="86">
      <c r="A86" s="36" t="s">
        <v>6</v>
      </c>
      <c r="B86" s="37"/>
      <c r="C86" s="37">
        <f>3-B86</f>
        <v>3</v>
      </c>
    </row>
    <row r="87">
      <c r="A87" s="39" t="s">
        <v>7</v>
      </c>
      <c r="B87" s="37"/>
      <c r="C87" s="37">
        <f>11-B87</f>
        <v>11</v>
      </c>
    </row>
    <row r="88">
      <c r="A88" s="40" t="s">
        <v>9</v>
      </c>
      <c r="B88" s="37"/>
      <c r="C88" s="37">
        <f>6-B88</f>
        <v>6</v>
      </c>
    </row>
    <row r="89">
      <c r="A89" s="36" t="s">
        <v>10</v>
      </c>
      <c r="B89" s="37"/>
      <c r="C89" s="37">
        <f>4-B89</f>
        <v>4</v>
      </c>
    </row>
    <row r="90">
      <c r="A90" s="33" t="s">
        <v>2</v>
      </c>
      <c r="B90" s="41" t="str">
        <f t="array" ref="B90:B97">TRANSPOSE('comp-counts'!C13:J13)</f>
        <v/>
      </c>
      <c r="C90" s="34" t="s">
        <v>101</v>
      </c>
    </row>
    <row r="91">
      <c r="A91" s="36" t="s">
        <v>3</v>
      </c>
      <c r="B91" s="37"/>
      <c r="C91" s="34">
        <f>3-B91</f>
        <v>3</v>
      </c>
    </row>
    <row r="92">
      <c r="A92" s="36" t="s">
        <v>4</v>
      </c>
      <c r="B92" s="37"/>
      <c r="C92" s="37">
        <f>7-B92</f>
        <v>7</v>
      </c>
    </row>
    <row r="93">
      <c r="A93" s="38" t="s">
        <v>5</v>
      </c>
      <c r="B93" s="37"/>
      <c r="C93" s="37">
        <f>4-B93</f>
        <v>4</v>
      </c>
    </row>
    <row r="94">
      <c r="A94" s="36" t="s">
        <v>6</v>
      </c>
      <c r="B94" s="37"/>
      <c r="C94" s="37">
        <f>3-B94</f>
        <v>3</v>
      </c>
    </row>
    <row r="95">
      <c r="A95" s="39" t="s">
        <v>7</v>
      </c>
      <c r="B95" s="37"/>
      <c r="C95" s="37">
        <f>11-B95</f>
        <v>11</v>
      </c>
    </row>
    <row r="96">
      <c r="A96" s="40" t="s">
        <v>9</v>
      </c>
      <c r="B96" s="37"/>
      <c r="C96" s="37">
        <f>6-B96</f>
        <v>6</v>
      </c>
    </row>
    <row r="97">
      <c r="A97" s="36" t="s">
        <v>10</v>
      </c>
      <c r="B97" s="37"/>
      <c r="C97" s="37">
        <f>4-B97</f>
        <v>4</v>
      </c>
    </row>
    <row r="98">
      <c r="A98" s="33" t="s">
        <v>2</v>
      </c>
      <c r="B98" s="41" t="str">
        <f t="array" ref="B98:B105">TRANSPOSE('comp-counts'!C14:J14)</f>
        <v/>
      </c>
      <c r="C98" s="34"/>
    </row>
    <row r="99">
      <c r="A99" s="36" t="s">
        <v>3</v>
      </c>
      <c r="B99" s="37"/>
      <c r="C99" s="34">
        <f>3-B99</f>
        <v>3</v>
      </c>
    </row>
    <row r="100">
      <c r="A100" s="36" t="s">
        <v>4</v>
      </c>
      <c r="B100" s="37"/>
      <c r="C100" s="37">
        <f>7-B100</f>
        <v>7</v>
      </c>
    </row>
    <row r="101">
      <c r="A101" s="38" t="s">
        <v>5</v>
      </c>
      <c r="B101" s="37"/>
      <c r="C101" s="37">
        <f>4-B101</f>
        <v>4</v>
      </c>
    </row>
    <row r="102">
      <c r="A102" s="36" t="s">
        <v>6</v>
      </c>
      <c r="B102" s="37"/>
      <c r="C102" s="37">
        <f>3-B102</f>
        <v>3</v>
      </c>
    </row>
    <row r="103">
      <c r="A103" s="39" t="s">
        <v>7</v>
      </c>
      <c r="B103" s="37"/>
      <c r="C103" s="37">
        <f>11-B103</f>
        <v>11</v>
      </c>
    </row>
    <row r="104">
      <c r="A104" s="40" t="s">
        <v>9</v>
      </c>
      <c r="B104" s="37"/>
      <c r="C104" s="37">
        <f>6-B104</f>
        <v>6</v>
      </c>
    </row>
    <row r="105">
      <c r="A105" s="36" t="s">
        <v>10</v>
      </c>
      <c r="B105" s="37"/>
      <c r="C105" s="37">
        <f>4-B105</f>
        <v>4</v>
      </c>
    </row>
    <row r="106">
      <c r="A106" s="33" t="s">
        <v>2</v>
      </c>
      <c r="B106" s="41" t="str">
        <f t="array" ref="B106:B113">TRANSPOSE('comp-counts'!C15:J15)</f>
        <v/>
      </c>
      <c r="C106" s="34"/>
    </row>
    <row r="107">
      <c r="A107" s="36" t="s">
        <v>3</v>
      </c>
      <c r="B107" s="37"/>
      <c r="C107" s="34">
        <f>3-B107</f>
        <v>3</v>
      </c>
    </row>
    <row r="108">
      <c r="A108" s="36" t="s">
        <v>4</v>
      </c>
      <c r="B108" s="37"/>
      <c r="C108" s="37">
        <f>7-B108</f>
        <v>7</v>
      </c>
    </row>
    <row r="109">
      <c r="A109" s="38" t="s">
        <v>5</v>
      </c>
      <c r="B109" s="37"/>
      <c r="C109" s="37">
        <f>4-B109</f>
        <v>4</v>
      </c>
    </row>
    <row r="110">
      <c r="A110" s="36" t="s">
        <v>6</v>
      </c>
      <c r="B110" s="37"/>
      <c r="C110" s="37">
        <f>3-B110</f>
        <v>3</v>
      </c>
    </row>
    <row r="111">
      <c r="A111" s="39" t="s">
        <v>7</v>
      </c>
      <c r="B111" s="37"/>
      <c r="C111" s="37">
        <f>11-B111</f>
        <v>11</v>
      </c>
    </row>
    <row r="112">
      <c r="A112" s="40" t="s">
        <v>9</v>
      </c>
      <c r="B112" s="37"/>
      <c r="C112" s="37">
        <f>6-B112</f>
        <v>6</v>
      </c>
    </row>
    <row r="113">
      <c r="A113" s="36" t="s">
        <v>10</v>
      </c>
      <c r="B113" s="37"/>
      <c r="C113" s="37">
        <f>4-B113</f>
        <v>4</v>
      </c>
    </row>
    <row r="114">
      <c r="A114" s="33" t="s">
        <v>2</v>
      </c>
      <c r="B114" s="41" t="str">
        <f t="array" ref="B114:B121">TRANSPOSE('comp-counts'!C16:J16)</f>
        <v/>
      </c>
      <c r="C114" s="34"/>
    </row>
    <row r="115">
      <c r="A115" s="36" t="s">
        <v>3</v>
      </c>
      <c r="B115" s="37"/>
      <c r="C115" s="34">
        <f>3-B115</f>
        <v>3</v>
      </c>
    </row>
    <row r="116">
      <c r="A116" s="36" t="s">
        <v>4</v>
      </c>
      <c r="B116" s="37"/>
      <c r="C116" s="37">
        <f>7-B116</f>
        <v>7</v>
      </c>
    </row>
    <row r="117">
      <c r="A117" s="38" t="s">
        <v>5</v>
      </c>
      <c r="B117" s="37"/>
      <c r="C117" s="37">
        <f>4-B117</f>
        <v>4</v>
      </c>
    </row>
    <row r="118">
      <c r="A118" s="36" t="s">
        <v>6</v>
      </c>
      <c r="B118" s="37"/>
      <c r="C118" s="37">
        <f>3-B118</f>
        <v>3</v>
      </c>
    </row>
    <row r="119">
      <c r="A119" s="39" t="s">
        <v>7</v>
      </c>
      <c r="B119" s="37"/>
      <c r="C119" s="37">
        <f>11-B119</f>
        <v>11</v>
      </c>
    </row>
    <row r="120">
      <c r="A120" s="40" t="s">
        <v>9</v>
      </c>
      <c r="B120" s="37"/>
      <c r="C120" s="37">
        <f>6-B120</f>
        <v>6</v>
      </c>
    </row>
    <row r="121">
      <c r="A121" s="36" t="s">
        <v>10</v>
      </c>
      <c r="B121" s="37"/>
      <c r="C121" s="37">
        <f>4-B121</f>
        <v>4</v>
      </c>
    </row>
    <row r="122">
      <c r="A122" s="33" t="s">
        <v>2</v>
      </c>
      <c r="B122" s="41" t="str">
        <f t="array" ref="B122:B129">TRANSPOSE('comp-counts'!C17:J17)</f>
        <v/>
      </c>
      <c r="C122" s="34"/>
    </row>
    <row r="123">
      <c r="A123" s="36" t="s">
        <v>3</v>
      </c>
      <c r="B123" s="37"/>
      <c r="C123" s="34">
        <f>3-B123</f>
        <v>3</v>
      </c>
    </row>
    <row r="124">
      <c r="A124" s="36" t="s">
        <v>4</v>
      </c>
      <c r="B124" s="37"/>
      <c r="C124" s="37">
        <f>7-B124</f>
        <v>7</v>
      </c>
    </row>
    <row r="125">
      <c r="A125" s="38" t="s">
        <v>5</v>
      </c>
      <c r="B125" s="37"/>
      <c r="C125" s="37">
        <f>4-B125</f>
        <v>4</v>
      </c>
    </row>
    <row r="126">
      <c r="A126" s="36" t="s">
        <v>6</v>
      </c>
      <c r="B126" s="37"/>
      <c r="C126" s="37">
        <f>3-B126</f>
        <v>3</v>
      </c>
    </row>
    <row r="127">
      <c r="A127" s="39" t="s">
        <v>7</v>
      </c>
      <c r="B127" s="37"/>
      <c r="C127" s="37">
        <f>11-B127</f>
        <v>11</v>
      </c>
    </row>
    <row r="128">
      <c r="A128" s="40" t="s">
        <v>9</v>
      </c>
      <c r="B128" s="37"/>
      <c r="C128" s="37">
        <f>6-B128</f>
        <v>6</v>
      </c>
    </row>
    <row r="129">
      <c r="A129" s="36" t="s">
        <v>10</v>
      </c>
      <c r="B129" s="37"/>
      <c r="C129" s="37">
        <f>4-B129</f>
        <v>4</v>
      </c>
    </row>
    <row r="130">
      <c r="A130" s="33" t="s">
        <v>2</v>
      </c>
      <c r="B130" s="41" t="str">
        <f t="array" ref="B130:B137">TRANSPOSE('comp-counts'!C18:J18)</f>
        <v/>
      </c>
      <c r="C130" s="34"/>
    </row>
    <row r="131">
      <c r="A131" s="36" t="s">
        <v>3</v>
      </c>
      <c r="B131" s="37"/>
      <c r="C131" s="34">
        <f>3-B131</f>
        <v>3</v>
      </c>
    </row>
    <row r="132">
      <c r="A132" s="36" t="s">
        <v>4</v>
      </c>
      <c r="B132" s="37"/>
      <c r="C132" s="37">
        <f>7-B132</f>
        <v>7</v>
      </c>
    </row>
    <row r="133">
      <c r="A133" s="38" t="s">
        <v>5</v>
      </c>
      <c r="B133" s="37"/>
      <c r="C133" s="37">
        <f>4-B133</f>
        <v>4</v>
      </c>
    </row>
    <row r="134">
      <c r="A134" s="36" t="s">
        <v>6</v>
      </c>
      <c r="B134" s="37"/>
      <c r="C134" s="37">
        <f>3-B134</f>
        <v>3</v>
      </c>
    </row>
    <row r="135">
      <c r="A135" s="39" t="s">
        <v>7</v>
      </c>
      <c r="B135" s="37"/>
      <c r="C135" s="37">
        <f>11-B135</f>
        <v>11</v>
      </c>
    </row>
    <row r="136">
      <c r="A136" s="40" t="s">
        <v>9</v>
      </c>
      <c r="B136" s="37"/>
      <c r="C136" s="37">
        <f>6-B136</f>
        <v>6</v>
      </c>
    </row>
    <row r="137">
      <c r="A137" s="36" t="s">
        <v>10</v>
      </c>
      <c r="B137" s="37"/>
      <c r="C137" s="37">
        <f>4-B137</f>
        <v>4</v>
      </c>
    </row>
    <row r="138">
      <c r="A138" s="33" t="s">
        <v>2</v>
      </c>
      <c r="B138" s="41" t="str">
        <f t="array" ref="B138:B145">TRANSPOSE('comp-counts'!C19:J19)</f>
        <v/>
      </c>
      <c r="C138" s="34"/>
    </row>
    <row r="139">
      <c r="A139" s="36" t="s">
        <v>3</v>
      </c>
      <c r="B139" s="37"/>
      <c r="C139" s="34">
        <f>3-B139</f>
        <v>3</v>
      </c>
    </row>
    <row r="140">
      <c r="A140" s="36" t="s">
        <v>4</v>
      </c>
      <c r="B140" s="37"/>
      <c r="C140" s="37">
        <f>7-B140</f>
        <v>7</v>
      </c>
    </row>
    <row r="141">
      <c r="A141" s="38" t="s">
        <v>5</v>
      </c>
      <c r="B141" s="37"/>
      <c r="C141" s="37">
        <f>4-B141</f>
        <v>4</v>
      </c>
    </row>
    <row r="142">
      <c r="A142" s="36" t="s">
        <v>6</v>
      </c>
      <c r="B142" s="37"/>
      <c r="C142" s="37">
        <f>3-B142</f>
        <v>3</v>
      </c>
    </row>
    <row r="143">
      <c r="A143" s="39" t="s">
        <v>7</v>
      </c>
      <c r="B143" s="37"/>
      <c r="C143" s="37">
        <f>11-B143</f>
        <v>11</v>
      </c>
    </row>
    <row r="144">
      <c r="A144" s="40" t="s">
        <v>9</v>
      </c>
      <c r="B144" s="37"/>
      <c r="C144" s="37">
        <f>6-B144</f>
        <v>6</v>
      </c>
    </row>
    <row r="145">
      <c r="A145" s="36" t="s">
        <v>10</v>
      </c>
      <c r="B145" s="37"/>
      <c r="C145" s="37">
        <f>4-B145</f>
        <v>4</v>
      </c>
    </row>
    <row r="146">
      <c r="A146" s="33" t="s">
        <v>2</v>
      </c>
      <c r="B146" s="41" t="str">
        <f t="array" ref="B146:B153">TRANSPOSE('comp-counts'!C20:J20)</f>
        <v/>
      </c>
      <c r="C146" s="34"/>
    </row>
    <row r="147">
      <c r="A147" s="36" t="s">
        <v>3</v>
      </c>
      <c r="B147" s="37"/>
      <c r="C147" s="34">
        <f>3-B147</f>
        <v>3</v>
      </c>
    </row>
    <row r="148">
      <c r="A148" s="36" t="s">
        <v>4</v>
      </c>
      <c r="B148" s="37"/>
      <c r="C148" s="37">
        <f>7-B148</f>
        <v>7</v>
      </c>
    </row>
    <row r="149">
      <c r="A149" s="38" t="s">
        <v>5</v>
      </c>
      <c r="B149" s="37"/>
      <c r="C149" s="37">
        <f>4-B149</f>
        <v>4</v>
      </c>
    </row>
    <row r="150">
      <c r="A150" s="36" t="s">
        <v>6</v>
      </c>
      <c r="B150" s="37"/>
      <c r="C150" s="37">
        <f>3-B150</f>
        <v>3</v>
      </c>
    </row>
    <row r="151">
      <c r="A151" s="39" t="s">
        <v>7</v>
      </c>
      <c r="B151" s="37"/>
      <c r="C151" s="37">
        <f>11-B151</f>
        <v>11</v>
      </c>
    </row>
    <row r="152">
      <c r="A152" s="40" t="s">
        <v>9</v>
      </c>
      <c r="B152" s="37"/>
      <c r="C152" s="37">
        <f>6-B152</f>
        <v>6</v>
      </c>
    </row>
    <row r="153">
      <c r="A153" s="36" t="s">
        <v>10</v>
      </c>
      <c r="B153" s="37"/>
      <c r="C153" s="37">
        <f>4-B153</f>
        <v>4</v>
      </c>
    </row>
    <row r="154">
      <c r="A154" s="33" t="s">
        <v>2</v>
      </c>
      <c r="B154" s="41" t="str">
        <f t="array" ref="B154:B161">TRANSPOSE('comp-counts'!C21:J21)</f>
        <v/>
      </c>
      <c r="C154" s="34"/>
    </row>
    <row r="155">
      <c r="A155" s="36" t="s">
        <v>3</v>
      </c>
      <c r="B155" s="37"/>
      <c r="C155" s="34">
        <f>3-B155</f>
        <v>3</v>
      </c>
    </row>
    <row r="156">
      <c r="A156" s="36" t="s">
        <v>4</v>
      </c>
      <c r="B156" s="37"/>
      <c r="C156" s="37">
        <f>7-B156</f>
        <v>7</v>
      </c>
    </row>
    <row r="157">
      <c r="A157" s="38" t="s">
        <v>5</v>
      </c>
      <c r="B157" s="37"/>
      <c r="C157" s="37">
        <f>4-B157</f>
        <v>4</v>
      </c>
    </row>
    <row r="158">
      <c r="A158" s="36" t="s">
        <v>6</v>
      </c>
      <c r="B158" s="37"/>
      <c r="C158" s="37">
        <f>3-B158</f>
        <v>3</v>
      </c>
    </row>
    <row r="159">
      <c r="A159" s="39" t="s">
        <v>7</v>
      </c>
      <c r="B159" s="37"/>
      <c r="C159" s="37">
        <f>11-B159</f>
        <v>11</v>
      </c>
    </row>
    <row r="160">
      <c r="A160" s="40" t="s">
        <v>9</v>
      </c>
      <c r="B160" s="37"/>
      <c r="C160" s="37">
        <f>6-B160</f>
        <v>6</v>
      </c>
    </row>
    <row r="161">
      <c r="A161" s="36" t="s">
        <v>10</v>
      </c>
      <c r="B161" s="37"/>
      <c r="C161" s="37">
        <f>4-B161</f>
        <v>4</v>
      </c>
    </row>
    <row r="162">
      <c r="A162" s="33" t="s">
        <v>2</v>
      </c>
      <c r="B162" s="41" t="str">
        <f t="array" ref="B162:B169">TRANSPOSE('comp-counts'!C22:J22)</f>
        <v/>
      </c>
      <c r="C162" s="34"/>
    </row>
    <row r="163">
      <c r="A163" s="36" t="s">
        <v>3</v>
      </c>
      <c r="B163" s="37"/>
      <c r="C163" s="34">
        <f>3-B163</f>
        <v>3</v>
      </c>
    </row>
    <row r="164">
      <c r="A164" s="36" t="s">
        <v>4</v>
      </c>
      <c r="B164" s="37"/>
      <c r="C164" s="37">
        <f>7-B164</f>
        <v>7</v>
      </c>
    </row>
    <row r="165">
      <c r="A165" s="38" t="s">
        <v>5</v>
      </c>
      <c r="B165" s="37"/>
      <c r="C165" s="37">
        <f>4-B165</f>
        <v>4</v>
      </c>
    </row>
    <row r="166">
      <c r="A166" s="36" t="s">
        <v>6</v>
      </c>
      <c r="B166" s="37"/>
      <c r="C166" s="37">
        <f>3-B166</f>
        <v>3</v>
      </c>
    </row>
    <row r="167">
      <c r="A167" s="39" t="s">
        <v>7</v>
      </c>
      <c r="B167" s="37"/>
      <c r="C167" s="37">
        <f>11-B167</f>
        <v>11</v>
      </c>
    </row>
    <row r="168">
      <c r="A168" s="40" t="s">
        <v>9</v>
      </c>
      <c r="B168" s="37"/>
      <c r="C168" s="37">
        <f>6-B168</f>
        <v>6</v>
      </c>
    </row>
    <row r="169">
      <c r="A169" s="36" t="s">
        <v>10</v>
      </c>
      <c r="B169" s="37"/>
      <c r="C169" s="37">
        <f>4-B169</f>
        <v>4</v>
      </c>
    </row>
    <row r="170">
      <c r="A170" s="44" t="s">
        <v>2</v>
      </c>
      <c r="B170" s="45" t="str">
        <f t="array" ref="B170:B177">TRANSPOSE('comp-counts'!C23:J23)</f>
        <v/>
      </c>
      <c r="C170" s="46"/>
    </row>
    <row r="171">
      <c r="A171" s="47" t="s">
        <v>3</v>
      </c>
      <c r="B171" s="48"/>
      <c r="C171" s="49">
        <f>3-B171</f>
        <v>3</v>
      </c>
    </row>
    <row r="172">
      <c r="A172" s="47" t="s">
        <v>4</v>
      </c>
      <c r="B172" s="48"/>
      <c r="C172" s="48">
        <f>7-B172</f>
        <v>7</v>
      </c>
    </row>
    <row r="173">
      <c r="A173" s="47" t="s">
        <v>5</v>
      </c>
      <c r="B173" s="48"/>
      <c r="C173" s="48">
        <f>4-B173</f>
        <v>4</v>
      </c>
    </row>
    <row r="174">
      <c r="A174" s="47" t="s">
        <v>6</v>
      </c>
      <c r="B174" s="48"/>
      <c r="C174" s="48">
        <f>3-B174</f>
        <v>3</v>
      </c>
    </row>
    <row r="175">
      <c r="A175" s="50" t="s">
        <v>7</v>
      </c>
      <c r="B175" s="48"/>
      <c r="C175" s="48">
        <f>11-B175</f>
        <v>11</v>
      </c>
    </row>
    <row r="176">
      <c r="A176" s="51" t="s">
        <v>9</v>
      </c>
      <c r="B176" s="48"/>
      <c r="C176" s="48">
        <f>6-B176</f>
        <v>6</v>
      </c>
    </row>
    <row r="177">
      <c r="A177" s="47" t="s">
        <v>10</v>
      </c>
      <c r="B177" s="48"/>
      <c r="C177" s="48">
        <f>4-B177</f>
        <v>4</v>
      </c>
    </row>
    <row r="178">
      <c r="A178" s="52" t="s">
        <v>2</v>
      </c>
      <c r="B178" s="53" t="str">
        <f t="array" ref="B178:B185">TRANSPOSE('comp-counts'!C24:J24)</f>
        <v/>
      </c>
      <c r="C178" s="54"/>
    </row>
    <row r="179">
      <c r="A179" s="51" t="s">
        <v>3</v>
      </c>
      <c r="B179" s="48"/>
      <c r="C179" s="54">
        <f>3-B179</f>
        <v>3</v>
      </c>
    </row>
    <row r="180">
      <c r="A180" s="51" t="s">
        <v>4</v>
      </c>
      <c r="B180" s="48"/>
      <c r="C180" s="48">
        <f>7-B180</f>
        <v>7</v>
      </c>
    </row>
    <row r="181">
      <c r="A181" s="51" t="s">
        <v>5</v>
      </c>
      <c r="B181" s="48"/>
      <c r="C181" s="48">
        <f>4-B181</f>
        <v>4</v>
      </c>
    </row>
    <row r="182">
      <c r="A182" s="51" t="s">
        <v>6</v>
      </c>
      <c r="B182" s="48"/>
      <c r="C182" s="48">
        <f>3-B182</f>
        <v>3</v>
      </c>
    </row>
    <row r="183">
      <c r="A183" s="55" t="s">
        <v>7</v>
      </c>
      <c r="B183" s="48"/>
      <c r="C183" s="48">
        <f>11-B183</f>
        <v>11</v>
      </c>
    </row>
    <row r="184">
      <c r="A184" s="51" t="s">
        <v>9</v>
      </c>
      <c r="B184" s="48"/>
      <c r="C184" s="48">
        <f>6-B184</f>
        <v>6</v>
      </c>
    </row>
    <row r="185">
      <c r="A185" s="51" t="s">
        <v>10</v>
      </c>
      <c r="B185" s="48"/>
      <c r="C185" s="48">
        <f>4-B185</f>
        <v>4</v>
      </c>
    </row>
    <row r="186">
      <c r="A186" s="52" t="s">
        <v>2</v>
      </c>
      <c r="B186" s="53" t="str">
        <f t="array" ref="B186:B193">TRANSPOSE('comp-counts'!C25:J25)</f>
        <v/>
      </c>
      <c r="C186" s="54"/>
    </row>
    <row r="187">
      <c r="A187" s="51" t="s">
        <v>3</v>
      </c>
      <c r="B187" s="48"/>
      <c r="C187" s="54">
        <f>3-B187</f>
        <v>3</v>
      </c>
    </row>
    <row r="188">
      <c r="A188" s="51" t="s">
        <v>4</v>
      </c>
      <c r="B188" s="48"/>
      <c r="C188" s="48">
        <f>7-B188</f>
        <v>7</v>
      </c>
    </row>
    <row r="189">
      <c r="A189" s="51" t="s">
        <v>5</v>
      </c>
      <c r="B189" s="48"/>
      <c r="C189" s="48">
        <f>4-B189</f>
        <v>4</v>
      </c>
    </row>
    <row r="190">
      <c r="A190" s="51" t="s">
        <v>6</v>
      </c>
      <c r="B190" s="48"/>
      <c r="C190" s="48">
        <f>3-B190</f>
        <v>3</v>
      </c>
    </row>
    <row r="191">
      <c r="A191" s="55" t="s">
        <v>7</v>
      </c>
      <c r="B191" s="48"/>
      <c r="C191" s="48">
        <f>11-B191</f>
        <v>11</v>
      </c>
    </row>
    <row r="192">
      <c r="A192" s="51" t="s">
        <v>9</v>
      </c>
      <c r="B192" s="48"/>
      <c r="C192" s="48">
        <f>6-B192</f>
        <v>6</v>
      </c>
    </row>
    <row r="193">
      <c r="A193" s="51" t="s">
        <v>10</v>
      </c>
      <c r="B193" s="48"/>
      <c r="C193" s="48">
        <f>4-B193</f>
        <v>4</v>
      </c>
    </row>
    <row r="194">
      <c r="A194" s="52" t="s">
        <v>2</v>
      </c>
      <c r="B194" s="53" t="str">
        <f t="array" ref="B194:B201">TRANSPOSE('comp-counts'!C26:J26)</f>
        <v/>
      </c>
      <c r="C194" s="54"/>
    </row>
    <row r="195">
      <c r="A195" s="51" t="s">
        <v>3</v>
      </c>
      <c r="B195" s="48"/>
      <c r="C195" s="54">
        <f>3-B195</f>
        <v>3</v>
      </c>
    </row>
    <row r="196">
      <c r="A196" s="51" t="s">
        <v>4</v>
      </c>
      <c r="B196" s="48"/>
      <c r="C196" s="48">
        <f>7-B196</f>
        <v>7</v>
      </c>
    </row>
    <row r="197">
      <c r="A197" s="51" t="s">
        <v>5</v>
      </c>
      <c r="B197" s="48"/>
      <c r="C197" s="48">
        <f>4-B197</f>
        <v>4</v>
      </c>
    </row>
    <row r="198">
      <c r="A198" s="51" t="s">
        <v>6</v>
      </c>
      <c r="B198" s="48"/>
      <c r="C198" s="48">
        <f>3-B198</f>
        <v>3</v>
      </c>
    </row>
    <row r="199">
      <c r="A199" s="55" t="s">
        <v>7</v>
      </c>
      <c r="B199" s="48"/>
      <c r="C199" s="48">
        <f>11-B199</f>
        <v>11</v>
      </c>
    </row>
    <row r="200">
      <c r="A200" s="51" t="s">
        <v>9</v>
      </c>
      <c r="B200" s="48"/>
      <c r="C200" s="48">
        <f>6-B200</f>
        <v>6</v>
      </c>
    </row>
    <row r="201">
      <c r="A201" s="51" t="s">
        <v>10</v>
      </c>
      <c r="B201" s="48"/>
      <c r="C201" s="48">
        <f>4-B201</f>
        <v>4</v>
      </c>
    </row>
    <row r="202">
      <c r="A202" s="52" t="s">
        <v>2</v>
      </c>
      <c r="B202" s="53" t="str">
        <f t="array" ref="B202:B209">TRANSPOSE('comp-counts'!C27:J27)</f>
        <v/>
      </c>
      <c r="C202" s="54"/>
    </row>
    <row r="203">
      <c r="A203" s="51" t="s">
        <v>3</v>
      </c>
      <c r="B203" s="48"/>
      <c r="C203" s="54">
        <f>3-B203</f>
        <v>3</v>
      </c>
    </row>
    <row r="204">
      <c r="A204" s="51" t="s">
        <v>4</v>
      </c>
      <c r="B204" s="48"/>
      <c r="C204" s="48">
        <f>7-B204</f>
        <v>7</v>
      </c>
    </row>
    <row r="205">
      <c r="A205" s="51" t="s">
        <v>5</v>
      </c>
      <c r="B205" s="48"/>
      <c r="C205" s="48">
        <f>4-B205</f>
        <v>4</v>
      </c>
    </row>
    <row r="206">
      <c r="A206" s="51" t="s">
        <v>6</v>
      </c>
      <c r="B206" s="48"/>
      <c r="C206" s="48">
        <f>3-B206</f>
        <v>3</v>
      </c>
    </row>
    <row r="207">
      <c r="A207" s="55" t="s">
        <v>7</v>
      </c>
      <c r="B207" s="48"/>
      <c r="C207" s="48">
        <f>11-B207</f>
        <v>11</v>
      </c>
    </row>
    <row r="208">
      <c r="A208" s="51" t="s">
        <v>9</v>
      </c>
      <c r="B208" s="48"/>
      <c r="C208" s="48">
        <f>6-B208</f>
        <v>6</v>
      </c>
    </row>
    <row r="209">
      <c r="A209" s="51" t="s">
        <v>10</v>
      </c>
      <c r="B209" s="48"/>
      <c r="C209" s="48">
        <f>4-B209</f>
        <v>4</v>
      </c>
    </row>
    <row r="210">
      <c r="A210" s="52" t="s">
        <v>2</v>
      </c>
      <c r="B210" s="53" t="str">
        <f t="array" ref="B210:B217">TRANSPOSE('comp-counts'!C28:J28)</f>
        <v/>
      </c>
      <c r="C210" s="54"/>
    </row>
    <row r="211">
      <c r="A211" s="51" t="s">
        <v>3</v>
      </c>
      <c r="B211" s="48"/>
      <c r="C211" s="54">
        <f>3-B211</f>
        <v>3</v>
      </c>
    </row>
    <row r="212">
      <c r="A212" s="51" t="s">
        <v>4</v>
      </c>
      <c r="B212" s="48"/>
      <c r="C212" s="48">
        <f>7-B212</f>
        <v>7</v>
      </c>
    </row>
    <row r="213">
      <c r="A213" s="51" t="s">
        <v>5</v>
      </c>
      <c r="B213" s="48"/>
      <c r="C213" s="48">
        <f>4-B213</f>
        <v>4</v>
      </c>
    </row>
    <row r="214">
      <c r="A214" s="51" t="s">
        <v>6</v>
      </c>
      <c r="B214" s="48"/>
      <c r="C214" s="48">
        <f>3-B214</f>
        <v>3</v>
      </c>
    </row>
    <row r="215">
      <c r="A215" s="55" t="s">
        <v>7</v>
      </c>
      <c r="B215" s="48"/>
      <c r="C215" s="48">
        <f>11-B215</f>
        <v>11</v>
      </c>
    </row>
    <row r="216">
      <c r="A216" s="51" t="s">
        <v>9</v>
      </c>
      <c r="B216" s="48"/>
      <c r="C216" s="48">
        <f>6-B216</f>
        <v>6</v>
      </c>
    </row>
    <row r="217">
      <c r="A217" s="51" t="s">
        <v>10</v>
      </c>
      <c r="B217" s="48"/>
      <c r="C217" s="48">
        <f>4-B217</f>
        <v>4</v>
      </c>
    </row>
    <row r="218">
      <c r="A218" s="52" t="s">
        <v>2</v>
      </c>
      <c r="B218" s="53" t="str">
        <f t="array" ref="B218:B225">TRANSPOSE('comp-counts'!C29:J29)</f>
        <v/>
      </c>
      <c r="C218" s="54"/>
    </row>
    <row r="219">
      <c r="A219" s="51" t="s">
        <v>3</v>
      </c>
      <c r="B219" s="48"/>
      <c r="C219" s="54">
        <f>3-B219</f>
        <v>3</v>
      </c>
    </row>
    <row r="220">
      <c r="A220" s="51" t="s">
        <v>4</v>
      </c>
      <c r="B220" s="48"/>
      <c r="C220" s="48">
        <f>7-B220</f>
        <v>7</v>
      </c>
    </row>
    <row r="221">
      <c r="A221" s="51" t="s">
        <v>5</v>
      </c>
      <c r="B221" s="48"/>
      <c r="C221" s="48">
        <f>4-B221</f>
        <v>4</v>
      </c>
    </row>
    <row r="222">
      <c r="A222" s="51" t="s">
        <v>6</v>
      </c>
      <c r="B222" s="48"/>
      <c r="C222" s="48">
        <f>3-B222</f>
        <v>3</v>
      </c>
    </row>
    <row r="223">
      <c r="A223" s="55" t="s">
        <v>7</v>
      </c>
      <c r="B223" s="48"/>
      <c r="C223" s="48">
        <f>11-B223</f>
        <v>11</v>
      </c>
    </row>
    <row r="224">
      <c r="A224" s="51" t="s">
        <v>9</v>
      </c>
      <c r="B224" s="48"/>
      <c r="C224" s="48">
        <f>6-B224</f>
        <v>6</v>
      </c>
    </row>
    <row r="225">
      <c r="A225" s="51" t="s">
        <v>10</v>
      </c>
      <c r="B225" s="48"/>
      <c r="C225" s="48">
        <f>4-B225</f>
        <v>4</v>
      </c>
    </row>
    <row r="226">
      <c r="A226" s="52" t="s">
        <v>2</v>
      </c>
      <c r="B226" s="53" t="str">
        <f t="array" ref="B226:B233">TRANSPOSE('comp-counts'!C30:J30)</f>
        <v/>
      </c>
      <c r="C226" s="54"/>
    </row>
    <row r="227">
      <c r="A227" s="51" t="s">
        <v>3</v>
      </c>
      <c r="B227" s="48"/>
      <c r="C227" s="54">
        <f>3-B227</f>
        <v>3</v>
      </c>
    </row>
    <row r="228">
      <c r="A228" s="51" t="s">
        <v>4</v>
      </c>
      <c r="B228" s="48"/>
      <c r="C228" s="48">
        <f>7-B228</f>
        <v>7</v>
      </c>
    </row>
    <row r="229">
      <c r="A229" s="51" t="s">
        <v>5</v>
      </c>
      <c r="B229" s="48"/>
      <c r="C229" s="48">
        <f>4-B229</f>
        <v>4</v>
      </c>
    </row>
    <row r="230">
      <c r="A230" s="51" t="s">
        <v>6</v>
      </c>
      <c r="B230" s="48"/>
      <c r="C230" s="48">
        <f>3-B230</f>
        <v>3</v>
      </c>
    </row>
    <row r="231">
      <c r="A231" s="55" t="s">
        <v>7</v>
      </c>
      <c r="B231" s="48"/>
      <c r="C231" s="48">
        <f>11-B231</f>
        <v>11</v>
      </c>
    </row>
    <row r="232">
      <c r="A232" s="51" t="s">
        <v>9</v>
      </c>
      <c r="B232" s="48"/>
      <c r="C232" s="48">
        <f>6-B232</f>
        <v>6</v>
      </c>
    </row>
    <row r="233">
      <c r="A233" s="51" t="s">
        <v>10</v>
      </c>
      <c r="B233" s="48"/>
      <c r="C233" s="48">
        <f>4-B233</f>
        <v>4</v>
      </c>
    </row>
    <row r="234">
      <c r="A234" s="52" t="s">
        <v>2</v>
      </c>
      <c r="B234" s="53" t="str">
        <f t="array" ref="B234:B241">TRANSPOSE('comp-counts'!C31:J31)</f>
        <v/>
      </c>
      <c r="C234" s="54"/>
    </row>
    <row r="235">
      <c r="A235" s="51" t="s">
        <v>3</v>
      </c>
      <c r="B235" s="48"/>
      <c r="C235" s="54">
        <f>3-B235</f>
        <v>3</v>
      </c>
    </row>
    <row r="236">
      <c r="A236" s="51" t="s">
        <v>4</v>
      </c>
      <c r="B236" s="48"/>
      <c r="C236" s="48">
        <f>7-B236</f>
        <v>7</v>
      </c>
    </row>
    <row r="237">
      <c r="A237" s="51" t="s">
        <v>5</v>
      </c>
      <c r="B237" s="48"/>
      <c r="C237" s="48">
        <f>4-B237</f>
        <v>4</v>
      </c>
    </row>
    <row r="238">
      <c r="A238" s="51" t="s">
        <v>6</v>
      </c>
      <c r="B238" s="48"/>
      <c r="C238" s="48">
        <f>3-B238</f>
        <v>3</v>
      </c>
    </row>
    <row r="239">
      <c r="A239" s="55" t="s">
        <v>7</v>
      </c>
      <c r="B239" s="48"/>
      <c r="C239" s="48">
        <f>11-B239</f>
        <v>11</v>
      </c>
    </row>
    <row r="240">
      <c r="A240" s="51" t="s">
        <v>9</v>
      </c>
      <c r="B240" s="48"/>
      <c r="C240" s="48">
        <f>6-B240</f>
        <v>6</v>
      </c>
    </row>
    <row r="241">
      <c r="A241" s="51" t="s">
        <v>10</v>
      </c>
      <c r="B241" s="48"/>
      <c r="C241" s="48">
        <f>4-B241</f>
        <v>4</v>
      </c>
    </row>
    <row r="242">
      <c r="A242" s="56"/>
      <c r="B242" s="57"/>
      <c r="C242" s="57"/>
    </row>
    <row r="243">
      <c r="A243" s="56"/>
      <c r="B243" s="57"/>
      <c r="C243" s="57"/>
    </row>
    <row r="244">
      <c r="A244" s="56"/>
      <c r="B244" s="57"/>
      <c r="C244" s="57"/>
    </row>
    <row r="245">
      <c r="A245" s="56"/>
      <c r="B245" s="57"/>
      <c r="C245" s="57"/>
    </row>
    <row r="246">
      <c r="A246" s="56"/>
      <c r="B246" s="57"/>
      <c r="C246" s="57"/>
    </row>
    <row r="247">
      <c r="A247" s="56"/>
      <c r="B247" s="57"/>
      <c r="C247" s="57"/>
    </row>
    <row r="248">
      <c r="A248" s="56"/>
      <c r="B248" s="57"/>
      <c r="C248" s="57"/>
    </row>
    <row r="249">
      <c r="A249" s="56"/>
      <c r="B249" s="57"/>
      <c r="C249" s="57"/>
    </row>
    <row r="250">
      <c r="A250" s="56"/>
      <c r="B250" s="57"/>
      <c r="C250" s="57"/>
    </row>
    <row r="251">
      <c r="A251" s="56"/>
      <c r="B251" s="57"/>
      <c r="C251" s="57"/>
    </row>
    <row r="252">
      <c r="A252" s="56"/>
      <c r="B252" s="57"/>
      <c r="C252" s="57"/>
    </row>
    <row r="253">
      <c r="A253" s="56"/>
      <c r="B253" s="57"/>
      <c r="C253" s="57"/>
    </row>
    <row r="254">
      <c r="A254" s="56"/>
      <c r="B254" s="57"/>
      <c r="C254" s="57"/>
    </row>
    <row r="255">
      <c r="A255" s="56"/>
      <c r="B255" s="57"/>
      <c r="C255" s="57"/>
    </row>
    <row r="256">
      <c r="A256" s="56"/>
      <c r="B256" s="57"/>
      <c r="C256" s="57"/>
    </row>
    <row r="257">
      <c r="A257" s="56"/>
      <c r="B257" s="57"/>
      <c r="C257" s="57"/>
    </row>
    <row r="258">
      <c r="A258" s="56"/>
      <c r="B258" s="57"/>
      <c r="C258" s="57"/>
    </row>
    <row r="259">
      <c r="A259" s="56"/>
      <c r="B259" s="57"/>
      <c r="C259" s="57"/>
    </row>
    <row r="260">
      <c r="A260" s="56"/>
      <c r="B260" s="57"/>
      <c r="C260" s="57"/>
    </row>
    <row r="261">
      <c r="A261" s="56"/>
      <c r="B261" s="57"/>
      <c r="C261" s="57"/>
    </row>
    <row r="262">
      <c r="A262" s="56"/>
      <c r="B262" s="57"/>
      <c r="C262" s="57"/>
    </row>
    <row r="263">
      <c r="A263" s="56"/>
      <c r="B263" s="57"/>
      <c r="C263" s="57"/>
    </row>
    <row r="264">
      <c r="A264" s="56"/>
      <c r="B264" s="57"/>
      <c r="C264" s="57"/>
    </row>
    <row r="265">
      <c r="A265" s="56"/>
      <c r="B265" s="57"/>
      <c r="C265" s="57"/>
    </row>
    <row r="266">
      <c r="A266" s="56"/>
      <c r="B266" s="57"/>
      <c r="C266" s="57"/>
    </row>
    <row r="267">
      <c r="A267" s="56"/>
      <c r="B267" s="57"/>
      <c r="C267" s="57"/>
    </row>
    <row r="268">
      <c r="A268" s="56"/>
      <c r="B268" s="57"/>
      <c r="C268" s="57"/>
    </row>
    <row r="269">
      <c r="A269" s="56"/>
      <c r="B269" s="57"/>
      <c r="C269" s="57"/>
    </row>
    <row r="270">
      <c r="A270" s="56"/>
      <c r="B270" s="57"/>
      <c r="C270" s="57"/>
    </row>
    <row r="271">
      <c r="A271" s="56"/>
      <c r="B271" s="57"/>
      <c r="C271" s="57"/>
    </row>
    <row r="272">
      <c r="A272" s="56"/>
      <c r="B272" s="57"/>
      <c r="C272" s="57"/>
    </row>
    <row r="273">
      <c r="A273" s="56"/>
      <c r="B273" s="57"/>
      <c r="C273" s="57"/>
    </row>
    <row r="274">
      <c r="A274" s="56"/>
      <c r="B274" s="57"/>
      <c r="C274" s="57"/>
    </row>
    <row r="275">
      <c r="A275" s="56"/>
      <c r="B275" s="57"/>
      <c r="C275" s="57"/>
    </row>
    <row r="276">
      <c r="A276" s="56"/>
      <c r="B276" s="57"/>
      <c r="C276" s="57"/>
    </row>
    <row r="277">
      <c r="A277" s="56"/>
      <c r="B277" s="57"/>
      <c r="C277" s="57"/>
    </row>
    <row r="278">
      <c r="A278" s="56"/>
      <c r="B278" s="57"/>
      <c r="C278" s="57"/>
    </row>
    <row r="279">
      <c r="A279" s="56"/>
      <c r="B279" s="57"/>
      <c r="C279" s="57"/>
    </row>
    <row r="280">
      <c r="A280" s="56"/>
      <c r="B280" s="57"/>
      <c r="C280" s="57"/>
    </row>
    <row r="281">
      <c r="A281" s="56"/>
      <c r="B281" s="57"/>
      <c r="C281" s="57"/>
    </row>
    <row r="282">
      <c r="A282" s="56"/>
      <c r="B282" s="57"/>
      <c r="C282" s="57"/>
    </row>
    <row r="283">
      <c r="A283" s="56"/>
      <c r="B283" s="57"/>
      <c r="C283" s="57"/>
    </row>
    <row r="284">
      <c r="A284" s="56"/>
      <c r="B284" s="57"/>
      <c r="C284" s="57"/>
    </row>
    <row r="285">
      <c r="A285" s="56"/>
      <c r="B285" s="57"/>
      <c r="C285" s="57"/>
    </row>
    <row r="286">
      <c r="A286" s="56"/>
      <c r="B286" s="57"/>
      <c r="C286" s="57"/>
    </row>
    <row r="287">
      <c r="A287" s="56"/>
      <c r="B287" s="57"/>
      <c r="C287" s="57"/>
    </row>
    <row r="288">
      <c r="A288" s="56"/>
      <c r="B288" s="57"/>
      <c r="C288" s="57"/>
    </row>
    <row r="289">
      <c r="A289" s="56"/>
      <c r="B289" s="57"/>
      <c r="C289" s="57"/>
    </row>
    <row r="290">
      <c r="A290" s="56"/>
      <c r="B290" s="57"/>
      <c r="C290" s="57"/>
    </row>
    <row r="291">
      <c r="A291" s="56"/>
      <c r="B291" s="57"/>
      <c r="C291" s="57"/>
    </row>
    <row r="292">
      <c r="A292" s="56"/>
      <c r="B292" s="57"/>
      <c r="C292" s="57"/>
    </row>
    <row r="293">
      <c r="A293" s="56"/>
      <c r="B293" s="57"/>
      <c r="C293" s="57"/>
    </row>
    <row r="294">
      <c r="A294" s="56"/>
      <c r="B294" s="57"/>
      <c r="C294" s="57"/>
    </row>
    <row r="295">
      <c r="A295" s="56"/>
      <c r="B295" s="57"/>
      <c r="C295" s="57"/>
    </row>
    <row r="296">
      <c r="A296" s="56"/>
      <c r="B296" s="57"/>
      <c r="C296" s="57"/>
    </row>
    <row r="297">
      <c r="A297" s="56"/>
      <c r="B297" s="57"/>
      <c r="C297" s="57"/>
    </row>
    <row r="298">
      <c r="A298" s="56"/>
      <c r="B298" s="57"/>
      <c r="C298" s="57"/>
    </row>
    <row r="299">
      <c r="A299" s="56"/>
      <c r="B299" s="57"/>
      <c r="C299" s="57"/>
    </row>
    <row r="300">
      <c r="A300" s="56"/>
      <c r="B300" s="57"/>
      <c r="C300" s="57"/>
    </row>
    <row r="301">
      <c r="A301" s="56"/>
      <c r="B301" s="57"/>
      <c r="C301" s="57"/>
    </row>
    <row r="302">
      <c r="A302" s="56"/>
      <c r="B302" s="57"/>
      <c r="C302" s="57"/>
    </row>
    <row r="303">
      <c r="A303" s="56"/>
      <c r="B303" s="57"/>
      <c r="C303" s="57"/>
    </row>
    <row r="304">
      <c r="A304" s="56"/>
      <c r="B304" s="57"/>
      <c r="C304" s="57"/>
    </row>
    <row r="305">
      <c r="A305" s="56"/>
      <c r="B305" s="57"/>
      <c r="C305" s="57"/>
    </row>
    <row r="306">
      <c r="A306" s="56"/>
      <c r="B306" s="57"/>
      <c r="C306" s="57"/>
    </row>
    <row r="307">
      <c r="A307" s="56"/>
      <c r="B307" s="57"/>
      <c r="C307" s="57"/>
    </row>
    <row r="308">
      <c r="A308" s="56"/>
      <c r="B308" s="57"/>
      <c r="C308" s="57"/>
    </row>
    <row r="309">
      <c r="A309" s="56"/>
      <c r="B309" s="57"/>
      <c r="C309" s="57"/>
    </row>
    <row r="310">
      <c r="A310" s="56"/>
      <c r="B310" s="57"/>
      <c r="C310" s="57"/>
    </row>
    <row r="311">
      <c r="A311" s="56"/>
      <c r="B311" s="57"/>
      <c r="C311" s="57"/>
    </row>
    <row r="312">
      <c r="A312" s="56"/>
      <c r="B312" s="57"/>
      <c r="C312" s="57"/>
    </row>
    <row r="313">
      <c r="A313" s="56"/>
      <c r="B313" s="57"/>
      <c r="C313" s="57"/>
    </row>
    <row r="314">
      <c r="A314" s="56"/>
      <c r="B314" s="57"/>
      <c r="C314" s="57"/>
    </row>
    <row r="315">
      <c r="A315" s="56"/>
      <c r="B315" s="57"/>
      <c r="C315" s="57"/>
    </row>
    <row r="316">
      <c r="A316" s="56"/>
      <c r="B316" s="57"/>
      <c r="C316" s="57"/>
    </row>
    <row r="317">
      <c r="A317" s="56"/>
      <c r="B317" s="57"/>
      <c r="C317" s="57"/>
    </row>
    <row r="318">
      <c r="A318" s="56"/>
      <c r="B318" s="57"/>
      <c r="C318" s="57"/>
    </row>
    <row r="319">
      <c r="A319" s="56"/>
      <c r="B319" s="57"/>
      <c r="C319" s="57"/>
    </row>
    <row r="320">
      <c r="A320" s="56"/>
      <c r="B320" s="57"/>
      <c r="C320" s="57"/>
    </row>
    <row r="321">
      <c r="A321" s="56"/>
      <c r="B321" s="57"/>
      <c r="C321" s="57"/>
    </row>
    <row r="322">
      <c r="A322" s="56"/>
      <c r="B322" s="57"/>
      <c r="C322" s="57"/>
    </row>
    <row r="323">
      <c r="A323" s="56"/>
      <c r="B323" s="57"/>
      <c r="C323" s="57"/>
    </row>
    <row r="324">
      <c r="A324" s="56"/>
      <c r="B324" s="57"/>
      <c r="C324" s="57"/>
    </row>
    <row r="325">
      <c r="A325" s="56"/>
      <c r="B325" s="57"/>
      <c r="C325" s="57"/>
    </row>
    <row r="326">
      <c r="A326" s="56"/>
      <c r="B326" s="57"/>
      <c r="C326" s="57"/>
    </row>
    <row r="327">
      <c r="A327" s="56"/>
      <c r="B327" s="57"/>
      <c r="C327" s="57"/>
    </row>
    <row r="328">
      <c r="A328" s="56"/>
      <c r="B328" s="57"/>
      <c r="C328" s="57"/>
    </row>
    <row r="329">
      <c r="A329" s="56"/>
      <c r="B329" s="57"/>
      <c r="C329" s="57"/>
    </row>
    <row r="330">
      <c r="A330" s="56"/>
      <c r="B330" s="57"/>
      <c r="C330" s="57"/>
    </row>
    <row r="331">
      <c r="A331" s="56"/>
      <c r="B331" s="57"/>
      <c r="C331" s="57"/>
    </row>
    <row r="332">
      <c r="A332" s="56"/>
      <c r="B332" s="57"/>
      <c r="C332" s="57"/>
    </row>
    <row r="333">
      <c r="A333" s="56"/>
      <c r="B333" s="57"/>
      <c r="C333" s="57"/>
    </row>
    <row r="334">
      <c r="A334" s="56"/>
      <c r="B334" s="57"/>
      <c r="C334" s="57"/>
    </row>
    <row r="335">
      <c r="A335" s="56"/>
      <c r="B335" s="57"/>
      <c r="C335" s="57"/>
    </row>
    <row r="336">
      <c r="A336" s="56"/>
      <c r="B336" s="57"/>
      <c r="C336" s="57"/>
    </row>
    <row r="337">
      <c r="A337" s="56"/>
      <c r="B337" s="57"/>
      <c r="C337" s="57"/>
    </row>
    <row r="338">
      <c r="A338" s="56"/>
      <c r="B338" s="57"/>
      <c r="C338" s="57"/>
    </row>
    <row r="339">
      <c r="A339" s="56"/>
      <c r="B339" s="57"/>
      <c r="C339" s="57"/>
    </row>
    <row r="340">
      <c r="A340" s="56"/>
      <c r="B340" s="57"/>
      <c r="C340" s="57"/>
    </row>
    <row r="341">
      <c r="A341" s="56"/>
      <c r="B341" s="57"/>
      <c r="C341" s="57"/>
    </row>
    <row r="342">
      <c r="A342" s="56"/>
      <c r="B342" s="57"/>
      <c r="C342" s="57"/>
    </row>
    <row r="343">
      <c r="A343" s="56"/>
      <c r="B343" s="57"/>
      <c r="C343" s="57"/>
    </row>
    <row r="344">
      <c r="A344" s="56"/>
      <c r="B344" s="57"/>
      <c r="C344" s="57"/>
    </row>
    <row r="345">
      <c r="A345" s="56"/>
      <c r="B345" s="57"/>
      <c r="C345" s="57"/>
    </row>
    <row r="346">
      <c r="A346" s="56"/>
      <c r="B346" s="57"/>
      <c r="C346" s="57"/>
    </row>
    <row r="347">
      <c r="A347" s="56"/>
      <c r="B347" s="57"/>
      <c r="C347" s="57"/>
    </row>
    <row r="348">
      <c r="A348" s="56"/>
      <c r="B348" s="57"/>
      <c r="C348" s="57"/>
    </row>
    <row r="349">
      <c r="A349" s="56"/>
      <c r="B349" s="57"/>
      <c r="C349" s="57"/>
    </row>
    <row r="350">
      <c r="A350" s="56"/>
      <c r="B350" s="57"/>
      <c r="C350" s="57"/>
    </row>
    <row r="351">
      <c r="A351" s="56"/>
      <c r="B351" s="57"/>
      <c r="C351" s="57"/>
    </row>
    <row r="352">
      <c r="A352" s="56"/>
      <c r="B352" s="57"/>
      <c r="C352" s="57"/>
    </row>
    <row r="353">
      <c r="A353" s="56"/>
      <c r="B353" s="57"/>
      <c r="C353" s="57"/>
    </row>
    <row r="354">
      <c r="A354" s="56"/>
      <c r="B354" s="57"/>
      <c r="C354" s="57"/>
    </row>
    <row r="355">
      <c r="A355" s="56"/>
      <c r="B355" s="57"/>
      <c r="C355" s="57"/>
    </row>
    <row r="356">
      <c r="A356" s="56"/>
      <c r="B356" s="57"/>
      <c r="C356" s="57"/>
    </row>
    <row r="357">
      <c r="A357" s="56"/>
      <c r="B357" s="57"/>
      <c r="C357" s="57"/>
    </row>
    <row r="358">
      <c r="A358" s="56"/>
      <c r="B358" s="57"/>
      <c r="C358" s="57"/>
    </row>
    <row r="359">
      <c r="A359" s="56"/>
      <c r="B359" s="57"/>
      <c r="C359" s="57"/>
    </row>
    <row r="360">
      <c r="A360" s="56"/>
      <c r="B360" s="57"/>
      <c r="C360" s="57"/>
    </row>
    <row r="361">
      <c r="A361" s="56"/>
      <c r="B361" s="57"/>
      <c r="C361" s="57"/>
    </row>
    <row r="362">
      <c r="A362" s="56"/>
      <c r="B362" s="57"/>
      <c r="C362" s="57"/>
    </row>
    <row r="363">
      <c r="A363" s="56"/>
      <c r="B363" s="57"/>
      <c r="C363" s="57"/>
    </row>
    <row r="364">
      <c r="A364" s="56"/>
      <c r="B364" s="57"/>
      <c r="C364" s="57"/>
    </row>
    <row r="365">
      <c r="A365" s="56"/>
      <c r="B365" s="57"/>
      <c r="C365" s="57"/>
    </row>
    <row r="366">
      <c r="A366" s="56"/>
      <c r="B366" s="57"/>
      <c r="C366" s="57"/>
    </row>
    <row r="367">
      <c r="A367" s="56"/>
      <c r="B367" s="57"/>
      <c r="C367" s="57"/>
    </row>
    <row r="368">
      <c r="A368" s="56"/>
      <c r="B368" s="57"/>
      <c r="C368" s="57"/>
    </row>
    <row r="369">
      <c r="A369" s="56"/>
      <c r="B369" s="57"/>
      <c r="C369" s="57"/>
    </row>
    <row r="370">
      <c r="A370" s="56"/>
      <c r="B370" s="57"/>
      <c r="C370" s="57"/>
    </row>
    <row r="371">
      <c r="A371" s="56"/>
      <c r="B371" s="57"/>
      <c r="C371" s="57"/>
    </row>
    <row r="372">
      <c r="A372" s="56"/>
      <c r="B372" s="57"/>
      <c r="C372" s="57"/>
    </row>
    <row r="373">
      <c r="A373" s="56"/>
      <c r="B373" s="57"/>
      <c r="C373" s="57"/>
    </row>
    <row r="374">
      <c r="A374" s="56"/>
      <c r="B374" s="57"/>
      <c r="C374" s="57"/>
    </row>
    <row r="375">
      <c r="A375" s="56"/>
      <c r="B375" s="57"/>
      <c r="C375" s="57"/>
    </row>
    <row r="376">
      <c r="A376" s="56"/>
      <c r="B376" s="57"/>
      <c r="C376" s="57"/>
    </row>
    <row r="377">
      <c r="A377" s="56"/>
      <c r="B377" s="57"/>
      <c r="C377" s="57"/>
    </row>
    <row r="378">
      <c r="A378" s="56"/>
      <c r="B378" s="57"/>
      <c r="C378" s="57"/>
    </row>
    <row r="379">
      <c r="A379" s="56"/>
      <c r="B379" s="57"/>
      <c r="C379" s="57"/>
    </row>
    <row r="380">
      <c r="A380" s="56"/>
      <c r="B380" s="57"/>
      <c r="C380" s="57"/>
    </row>
    <row r="381">
      <c r="A381" s="56"/>
      <c r="B381" s="57"/>
      <c r="C381" s="57"/>
    </row>
    <row r="382">
      <c r="A382" s="56"/>
      <c r="B382" s="57"/>
      <c r="C382" s="57"/>
    </row>
    <row r="383">
      <c r="A383" s="56"/>
      <c r="B383" s="57"/>
      <c r="C383" s="57"/>
    </row>
    <row r="384">
      <c r="A384" s="56"/>
      <c r="B384" s="57"/>
      <c r="C384" s="57"/>
    </row>
    <row r="385">
      <c r="A385" s="56"/>
      <c r="B385" s="57"/>
      <c r="C385" s="57"/>
    </row>
    <row r="386">
      <c r="A386" s="56"/>
      <c r="B386" s="57"/>
      <c r="C386" s="57"/>
    </row>
    <row r="387">
      <c r="A387" s="56"/>
      <c r="B387" s="57"/>
      <c r="C387" s="57"/>
    </row>
    <row r="388">
      <c r="A388" s="56"/>
      <c r="B388" s="57"/>
      <c r="C388" s="57"/>
    </row>
    <row r="389">
      <c r="A389" s="56"/>
      <c r="B389" s="57"/>
      <c r="C389" s="57"/>
    </row>
    <row r="390">
      <c r="A390" s="56"/>
      <c r="B390" s="57"/>
      <c r="C390" s="57"/>
    </row>
    <row r="391">
      <c r="A391" s="56"/>
      <c r="B391" s="57"/>
      <c r="C391" s="57"/>
    </row>
    <row r="392">
      <c r="A392" s="56"/>
      <c r="B392" s="57"/>
      <c r="C392" s="57"/>
    </row>
    <row r="393">
      <c r="A393" s="56"/>
      <c r="B393" s="57"/>
      <c r="C393" s="57"/>
    </row>
    <row r="394">
      <c r="A394" s="56"/>
      <c r="B394" s="57"/>
      <c r="C394" s="57"/>
    </row>
    <row r="395">
      <c r="A395" s="56"/>
      <c r="B395" s="57"/>
      <c r="C395" s="57"/>
    </row>
    <row r="396">
      <c r="A396" s="56"/>
      <c r="B396" s="57"/>
      <c r="C396" s="57"/>
    </row>
    <row r="397">
      <c r="A397" s="56"/>
      <c r="B397" s="57"/>
      <c r="C397" s="57"/>
    </row>
    <row r="398">
      <c r="A398" s="56"/>
      <c r="B398" s="57"/>
      <c r="C398" s="57"/>
    </row>
    <row r="399">
      <c r="A399" s="56"/>
      <c r="B399" s="57"/>
      <c r="C399" s="57"/>
    </row>
    <row r="400">
      <c r="A400" s="56"/>
      <c r="B400" s="57"/>
      <c r="C400" s="57"/>
    </row>
    <row r="401">
      <c r="A401" s="56"/>
      <c r="B401" s="57"/>
      <c r="C401" s="57"/>
    </row>
    <row r="402">
      <c r="A402" s="56"/>
      <c r="B402" s="57"/>
      <c r="C402" s="57"/>
    </row>
    <row r="403">
      <c r="A403" s="56"/>
      <c r="B403" s="57"/>
      <c r="C403" s="57"/>
    </row>
    <row r="404">
      <c r="A404" s="56"/>
      <c r="B404" s="57"/>
      <c r="C404" s="57"/>
    </row>
    <row r="405">
      <c r="A405" s="56"/>
      <c r="B405" s="57"/>
      <c r="C405" s="57"/>
    </row>
    <row r="406">
      <c r="A406" s="56"/>
      <c r="B406" s="57"/>
      <c r="C406" s="57"/>
    </row>
    <row r="407">
      <c r="A407" s="56"/>
      <c r="B407" s="57"/>
      <c r="C407" s="57"/>
    </row>
    <row r="408">
      <c r="A408" s="56"/>
      <c r="B408" s="57"/>
      <c r="C408" s="57"/>
    </row>
    <row r="409">
      <c r="A409" s="56"/>
      <c r="B409" s="57"/>
      <c r="C409" s="57"/>
    </row>
    <row r="410">
      <c r="A410" s="56"/>
      <c r="B410" s="57"/>
      <c r="C410" s="57"/>
    </row>
    <row r="411">
      <c r="A411" s="56"/>
      <c r="B411" s="57"/>
      <c r="C411" s="57"/>
    </row>
    <row r="412">
      <c r="A412" s="56"/>
      <c r="B412" s="57"/>
      <c r="C412" s="57"/>
    </row>
    <row r="413">
      <c r="A413" s="56"/>
      <c r="B413" s="57"/>
      <c r="C413" s="57"/>
    </row>
    <row r="414">
      <c r="A414" s="56"/>
      <c r="B414" s="57"/>
      <c r="C414" s="57"/>
    </row>
    <row r="415">
      <c r="A415" s="56"/>
      <c r="B415" s="57"/>
      <c r="C415" s="57"/>
    </row>
    <row r="416">
      <c r="A416" s="56"/>
      <c r="B416" s="57"/>
      <c r="C416" s="57"/>
    </row>
    <row r="417">
      <c r="A417" s="56"/>
      <c r="B417" s="57"/>
      <c r="C417" s="57"/>
    </row>
    <row r="418">
      <c r="A418" s="56"/>
      <c r="B418" s="57"/>
      <c r="C418" s="57"/>
    </row>
    <row r="419">
      <c r="A419" s="56"/>
      <c r="B419" s="57"/>
      <c r="C419" s="57"/>
    </row>
    <row r="420">
      <c r="A420" s="56"/>
      <c r="B420" s="57"/>
      <c r="C420" s="57"/>
    </row>
    <row r="421">
      <c r="A421" s="56"/>
      <c r="B421" s="57"/>
      <c r="C421" s="57"/>
    </row>
    <row r="422">
      <c r="A422" s="56"/>
      <c r="B422" s="57"/>
      <c r="C422" s="57"/>
    </row>
    <row r="423">
      <c r="A423" s="56"/>
      <c r="B423" s="57"/>
      <c r="C423" s="57"/>
    </row>
    <row r="424">
      <c r="A424" s="56"/>
      <c r="B424" s="57"/>
      <c r="C424" s="57"/>
    </row>
    <row r="425">
      <c r="A425" s="56"/>
      <c r="B425" s="57"/>
      <c r="C425" s="57"/>
    </row>
    <row r="426">
      <c r="A426" s="56"/>
      <c r="B426" s="57"/>
      <c r="C426" s="57"/>
    </row>
    <row r="427">
      <c r="A427" s="56"/>
      <c r="B427" s="57"/>
      <c r="C427" s="57"/>
    </row>
    <row r="428">
      <c r="A428" s="56"/>
      <c r="B428" s="57"/>
      <c r="C428" s="57"/>
    </row>
    <row r="429">
      <c r="A429" s="56"/>
      <c r="B429" s="57"/>
      <c r="C429" s="57"/>
    </row>
    <row r="430">
      <c r="A430" s="56"/>
      <c r="B430" s="57"/>
      <c r="C430" s="57"/>
    </row>
    <row r="431">
      <c r="A431" s="56"/>
      <c r="B431" s="57"/>
      <c r="C431" s="57"/>
    </row>
    <row r="432">
      <c r="A432" s="56"/>
      <c r="B432" s="57"/>
      <c r="C432" s="57"/>
    </row>
    <row r="433">
      <c r="A433" s="56"/>
      <c r="B433" s="57"/>
      <c r="C433" s="57"/>
    </row>
    <row r="434">
      <c r="A434" s="56"/>
      <c r="B434" s="57"/>
      <c r="C434" s="57"/>
    </row>
    <row r="435">
      <c r="A435" s="56"/>
      <c r="B435" s="57"/>
      <c r="C435" s="57"/>
    </row>
    <row r="436">
      <c r="A436" s="56"/>
      <c r="B436" s="57"/>
      <c r="C436" s="57"/>
    </row>
    <row r="437">
      <c r="A437" s="56"/>
      <c r="B437" s="57"/>
      <c r="C437" s="57"/>
    </row>
    <row r="438">
      <c r="A438" s="56"/>
      <c r="B438" s="57"/>
      <c r="C438" s="57"/>
    </row>
    <row r="439">
      <c r="A439" s="56"/>
      <c r="B439" s="57"/>
      <c r="C439" s="57"/>
    </row>
    <row r="440">
      <c r="A440" s="56"/>
      <c r="B440" s="57"/>
      <c r="C440" s="57"/>
    </row>
    <row r="441">
      <c r="A441" s="56"/>
      <c r="B441" s="57"/>
      <c r="C441" s="57"/>
    </row>
    <row r="442">
      <c r="A442" s="56"/>
      <c r="B442" s="57"/>
      <c r="C442" s="57"/>
    </row>
    <row r="443">
      <c r="A443" s="56"/>
      <c r="B443" s="57"/>
      <c r="C443" s="57"/>
    </row>
    <row r="444">
      <c r="A444" s="56"/>
      <c r="B444" s="57"/>
      <c r="C444" s="57"/>
    </row>
    <row r="445">
      <c r="A445" s="56"/>
      <c r="B445" s="57"/>
      <c r="C445" s="57"/>
    </row>
    <row r="446">
      <c r="A446" s="56"/>
      <c r="B446" s="57"/>
      <c r="C446" s="57"/>
    </row>
    <row r="447">
      <c r="A447" s="56"/>
      <c r="B447" s="57"/>
      <c r="C447" s="57"/>
    </row>
    <row r="448">
      <c r="A448" s="56"/>
      <c r="B448" s="57"/>
      <c r="C448" s="57"/>
    </row>
    <row r="449">
      <c r="A449" s="56"/>
      <c r="B449" s="57"/>
      <c r="C449" s="57"/>
    </row>
    <row r="450">
      <c r="A450" s="56"/>
      <c r="B450" s="57"/>
      <c r="C450" s="57"/>
    </row>
    <row r="451">
      <c r="A451" s="56"/>
      <c r="B451" s="57"/>
      <c r="C451" s="57"/>
    </row>
    <row r="452">
      <c r="A452" s="56"/>
      <c r="B452" s="57"/>
      <c r="C452" s="57"/>
    </row>
    <row r="453">
      <c r="A453" s="56"/>
      <c r="B453" s="57"/>
      <c r="C453" s="57"/>
    </row>
    <row r="454">
      <c r="A454" s="56"/>
      <c r="B454" s="57"/>
      <c r="C454" s="57"/>
    </row>
    <row r="455">
      <c r="A455" s="56"/>
      <c r="B455" s="57"/>
      <c r="C455" s="57"/>
    </row>
    <row r="456">
      <c r="A456" s="56"/>
      <c r="B456" s="57"/>
      <c r="C456" s="57"/>
    </row>
    <row r="457">
      <c r="A457" s="56"/>
      <c r="B457" s="57"/>
      <c r="C457" s="57"/>
    </row>
    <row r="458">
      <c r="A458" s="56"/>
      <c r="B458" s="57"/>
      <c r="C458" s="57"/>
    </row>
    <row r="459">
      <c r="A459" s="56"/>
      <c r="B459" s="57"/>
      <c r="C459" s="57"/>
    </row>
    <row r="460">
      <c r="A460" s="56"/>
      <c r="B460" s="57"/>
      <c r="C460" s="57"/>
    </row>
    <row r="461">
      <c r="A461" s="56"/>
      <c r="B461" s="57"/>
      <c r="C461" s="57"/>
    </row>
    <row r="462">
      <c r="A462" s="56"/>
      <c r="B462" s="57"/>
      <c r="C462" s="57"/>
    </row>
    <row r="463">
      <c r="A463" s="56"/>
      <c r="B463" s="57"/>
      <c r="C463" s="57"/>
    </row>
    <row r="464">
      <c r="A464" s="56"/>
      <c r="B464" s="57"/>
      <c r="C464" s="57"/>
    </row>
    <row r="465">
      <c r="A465" s="56"/>
      <c r="B465" s="57"/>
      <c r="C465" s="57"/>
    </row>
    <row r="466">
      <c r="A466" s="56"/>
      <c r="B466" s="57"/>
      <c r="C466" s="57"/>
    </row>
    <row r="467">
      <c r="A467" s="56"/>
      <c r="B467" s="57"/>
      <c r="C467" s="57"/>
    </row>
    <row r="468">
      <c r="A468" s="56"/>
      <c r="B468" s="57"/>
      <c r="C468" s="57"/>
    </row>
    <row r="469">
      <c r="A469" s="56"/>
      <c r="B469" s="57"/>
      <c r="C469" s="57"/>
    </row>
    <row r="470">
      <c r="A470" s="56"/>
      <c r="B470" s="57"/>
      <c r="C470" s="57"/>
    </row>
    <row r="471">
      <c r="A471" s="56"/>
      <c r="B471" s="57"/>
      <c r="C471" s="57"/>
    </row>
    <row r="472">
      <c r="A472" s="56"/>
      <c r="B472" s="57"/>
      <c r="C472" s="57"/>
    </row>
    <row r="473">
      <c r="A473" s="56"/>
      <c r="B473" s="57"/>
      <c r="C473" s="57"/>
    </row>
    <row r="474">
      <c r="A474" s="56"/>
      <c r="B474" s="57"/>
      <c r="C474" s="57"/>
    </row>
    <row r="475">
      <c r="A475" s="56"/>
      <c r="B475" s="57"/>
      <c r="C475" s="57"/>
    </row>
    <row r="476">
      <c r="A476" s="56"/>
      <c r="B476" s="57"/>
      <c r="C476" s="57"/>
    </row>
    <row r="477">
      <c r="A477" s="56"/>
      <c r="B477" s="57"/>
      <c r="C477" s="57"/>
    </row>
    <row r="478">
      <c r="A478" s="56"/>
      <c r="B478" s="57"/>
      <c r="C478" s="57"/>
    </row>
    <row r="479">
      <c r="A479" s="56"/>
      <c r="B479" s="57"/>
      <c r="C479" s="57"/>
    </row>
    <row r="480">
      <c r="A480" s="56"/>
      <c r="B480" s="57"/>
      <c r="C480" s="57"/>
    </row>
    <row r="481">
      <c r="A481" s="56"/>
      <c r="B481" s="57"/>
      <c r="C481" s="57"/>
    </row>
    <row r="482">
      <c r="A482" s="56"/>
      <c r="B482" s="57"/>
      <c r="C482" s="57"/>
    </row>
    <row r="483">
      <c r="A483" s="56"/>
      <c r="B483" s="57"/>
      <c r="C483" s="57"/>
    </row>
    <row r="484">
      <c r="A484" s="56"/>
      <c r="B484" s="57"/>
      <c r="C484" s="57"/>
    </row>
    <row r="485">
      <c r="A485" s="56"/>
      <c r="B485" s="57"/>
      <c r="C485" s="57"/>
    </row>
    <row r="486">
      <c r="A486" s="56"/>
      <c r="B486" s="57"/>
      <c r="C486" s="57"/>
    </row>
    <row r="487">
      <c r="A487" s="56"/>
      <c r="B487" s="57"/>
      <c r="C487" s="57"/>
    </row>
    <row r="488">
      <c r="A488" s="56"/>
      <c r="B488" s="57"/>
      <c r="C488" s="57"/>
    </row>
    <row r="489">
      <c r="A489" s="56"/>
      <c r="B489" s="57"/>
      <c r="C489" s="57"/>
    </row>
    <row r="490">
      <c r="A490" s="56"/>
      <c r="B490" s="57"/>
      <c r="C490" s="57"/>
    </row>
    <row r="491">
      <c r="A491" s="56"/>
      <c r="B491" s="57"/>
      <c r="C491" s="57"/>
    </row>
    <row r="492">
      <c r="A492" s="56"/>
      <c r="B492" s="57"/>
      <c r="C492" s="57"/>
    </row>
    <row r="493">
      <c r="A493" s="56"/>
      <c r="B493" s="57"/>
      <c r="C493" s="57"/>
    </row>
    <row r="494">
      <c r="A494" s="56"/>
      <c r="B494" s="57"/>
      <c r="C494" s="57"/>
    </row>
    <row r="495">
      <c r="A495" s="56"/>
      <c r="B495" s="57"/>
      <c r="C495" s="57"/>
    </row>
    <row r="496">
      <c r="A496" s="56"/>
      <c r="B496" s="57"/>
      <c r="C496" s="57"/>
    </row>
    <row r="497">
      <c r="A497" s="56"/>
      <c r="B497" s="57"/>
      <c r="C497" s="57"/>
    </row>
    <row r="498">
      <c r="A498" s="56"/>
      <c r="B498" s="57"/>
      <c r="C498" s="57"/>
    </row>
    <row r="499">
      <c r="A499" s="56"/>
      <c r="B499" s="57"/>
      <c r="C499" s="57"/>
    </row>
    <row r="500">
      <c r="A500" s="56"/>
      <c r="B500" s="57"/>
      <c r="C500" s="57"/>
    </row>
    <row r="501">
      <c r="A501" s="56"/>
      <c r="B501" s="57"/>
      <c r="C501" s="57"/>
    </row>
    <row r="502">
      <c r="A502" s="56"/>
      <c r="B502" s="57"/>
      <c r="C502" s="57"/>
    </row>
    <row r="503">
      <c r="A503" s="56"/>
      <c r="B503" s="57"/>
      <c r="C503" s="57"/>
    </row>
    <row r="504">
      <c r="A504" s="56"/>
      <c r="B504" s="57"/>
      <c r="C504" s="57"/>
    </row>
    <row r="505">
      <c r="A505" s="56"/>
      <c r="B505" s="57"/>
      <c r="C505" s="57"/>
    </row>
    <row r="506">
      <c r="A506" s="56"/>
      <c r="B506" s="57"/>
      <c r="C506" s="57"/>
    </row>
    <row r="507">
      <c r="A507" s="56"/>
      <c r="B507" s="57"/>
      <c r="C507" s="57"/>
    </row>
    <row r="508">
      <c r="A508" s="56"/>
      <c r="B508" s="57"/>
      <c r="C508" s="57"/>
    </row>
    <row r="509">
      <c r="A509" s="56"/>
      <c r="B509" s="57"/>
      <c r="C509" s="57"/>
    </row>
    <row r="510">
      <c r="A510" s="56"/>
      <c r="B510" s="57"/>
      <c r="C510" s="57"/>
    </row>
    <row r="511">
      <c r="A511" s="56"/>
      <c r="B511" s="57"/>
      <c r="C511" s="57"/>
    </row>
    <row r="512">
      <c r="A512" s="56"/>
      <c r="B512" s="57"/>
      <c r="C512" s="57"/>
    </row>
    <row r="513">
      <c r="A513" s="56"/>
      <c r="B513" s="57"/>
      <c r="C513" s="57"/>
    </row>
    <row r="514">
      <c r="A514" s="56"/>
      <c r="B514" s="57"/>
      <c r="C514" s="57"/>
    </row>
    <row r="515">
      <c r="A515" s="56"/>
      <c r="B515" s="57"/>
      <c r="C515" s="57"/>
    </row>
    <row r="516">
      <c r="A516" s="56"/>
      <c r="B516" s="57"/>
      <c r="C516" s="57"/>
    </row>
    <row r="517">
      <c r="A517" s="56"/>
      <c r="B517" s="57"/>
      <c r="C517" s="57"/>
    </row>
    <row r="518">
      <c r="A518" s="56"/>
      <c r="B518" s="57"/>
      <c r="C518" s="57"/>
    </row>
    <row r="519">
      <c r="A519" s="56"/>
      <c r="B519" s="57"/>
      <c r="C519" s="57"/>
    </row>
    <row r="520">
      <c r="A520" s="56"/>
      <c r="B520" s="57"/>
      <c r="C520" s="57"/>
    </row>
    <row r="521">
      <c r="A521" s="56"/>
      <c r="B521" s="57"/>
      <c r="C521" s="57"/>
    </row>
    <row r="522">
      <c r="A522" s="56"/>
      <c r="B522" s="57"/>
      <c r="C522" s="57"/>
    </row>
    <row r="523">
      <c r="A523" s="56"/>
      <c r="B523" s="57"/>
      <c r="C523" s="57"/>
    </row>
    <row r="524">
      <c r="A524" s="56"/>
      <c r="B524" s="57"/>
      <c r="C524" s="57"/>
    </row>
    <row r="525">
      <c r="A525" s="56"/>
      <c r="B525" s="57"/>
      <c r="C525" s="57"/>
    </row>
    <row r="526">
      <c r="A526" s="56"/>
      <c r="B526" s="57"/>
      <c r="C526" s="57"/>
    </row>
    <row r="527">
      <c r="A527" s="56"/>
      <c r="B527" s="57"/>
      <c r="C527" s="57"/>
    </row>
    <row r="528">
      <c r="A528" s="56"/>
      <c r="B528" s="57"/>
      <c r="C528" s="57"/>
    </row>
    <row r="529">
      <c r="A529" s="56"/>
      <c r="B529" s="57"/>
      <c r="C529" s="57"/>
    </row>
    <row r="530">
      <c r="A530" s="56"/>
      <c r="B530" s="57"/>
      <c r="C530" s="57"/>
    </row>
    <row r="531">
      <c r="A531" s="56"/>
      <c r="B531" s="57"/>
      <c r="C531" s="57"/>
    </row>
    <row r="532">
      <c r="A532" s="56"/>
      <c r="B532" s="57"/>
      <c r="C532" s="57"/>
    </row>
    <row r="533">
      <c r="A533" s="56"/>
      <c r="B533" s="57"/>
      <c r="C533" s="57"/>
    </row>
    <row r="534">
      <c r="A534" s="56"/>
      <c r="B534" s="57"/>
      <c r="C534" s="57"/>
    </row>
    <row r="535">
      <c r="A535" s="56"/>
      <c r="B535" s="57"/>
      <c r="C535" s="57"/>
    </row>
    <row r="536">
      <c r="A536" s="56"/>
      <c r="B536" s="57"/>
      <c r="C536" s="57"/>
    </row>
    <row r="537">
      <c r="A537" s="56"/>
      <c r="B537" s="57"/>
      <c r="C537" s="57"/>
    </row>
    <row r="538">
      <c r="A538" s="56"/>
      <c r="B538" s="57"/>
      <c r="C538" s="57"/>
    </row>
    <row r="539">
      <c r="A539" s="56"/>
      <c r="B539" s="57"/>
      <c r="C539" s="57"/>
    </row>
    <row r="540">
      <c r="A540" s="56"/>
      <c r="B540" s="57"/>
      <c r="C540" s="57"/>
    </row>
    <row r="541">
      <c r="A541" s="56"/>
      <c r="B541" s="57"/>
      <c r="C541" s="57"/>
    </row>
    <row r="542">
      <c r="A542" s="56"/>
      <c r="B542" s="57"/>
      <c r="C542" s="57"/>
    </row>
    <row r="543">
      <c r="A543" s="56"/>
      <c r="B543" s="57"/>
      <c r="C543" s="57"/>
    </row>
    <row r="544">
      <c r="A544" s="56"/>
      <c r="B544" s="57"/>
      <c r="C544" s="57"/>
    </row>
    <row r="545">
      <c r="A545" s="56"/>
      <c r="B545" s="57"/>
      <c r="C545" s="57"/>
    </row>
    <row r="546">
      <c r="A546" s="56"/>
      <c r="B546" s="57"/>
      <c r="C546" s="57"/>
    </row>
    <row r="547">
      <c r="A547" s="56"/>
      <c r="B547" s="57"/>
      <c r="C547" s="57"/>
    </row>
    <row r="548">
      <c r="A548" s="56"/>
      <c r="B548" s="57"/>
      <c r="C548" s="57"/>
    </row>
    <row r="549">
      <c r="A549" s="56"/>
      <c r="B549" s="57"/>
      <c r="C549" s="57"/>
    </row>
    <row r="550">
      <c r="A550" s="56"/>
      <c r="B550" s="57"/>
      <c r="C550" s="57"/>
    </row>
    <row r="551">
      <c r="A551" s="56"/>
      <c r="B551" s="57"/>
      <c r="C551" s="57"/>
    </row>
    <row r="552">
      <c r="A552" s="56"/>
      <c r="B552" s="57"/>
      <c r="C552" s="57"/>
    </row>
    <row r="553">
      <c r="A553" s="56"/>
      <c r="B553" s="57"/>
      <c r="C553" s="57"/>
    </row>
    <row r="554">
      <c r="A554" s="56"/>
      <c r="B554" s="57"/>
      <c r="C554" s="57"/>
    </row>
    <row r="555">
      <c r="A555" s="56"/>
      <c r="B555" s="57"/>
      <c r="C555" s="57"/>
    </row>
    <row r="556">
      <c r="A556" s="56"/>
      <c r="B556" s="57"/>
      <c r="C556" s="57"/>
    </row>
    <row r="557">
      <c r="A557" s="56"/>
      <c r="B557" s="57"/>
      <c r="C557" s="57"/>
    </row>
    <row r="558">
      <c r="A558" s="56"/>
      <c r="B558" s="57"/>
      <c r="C558" s="57"/>
    </row>
    <row r="559">
      <c r="A559" s="56"/>
      <c r="B559" s="57"/>
      <c r="C559" s="57"/>
    </row>
    <row r="560">
      <c r="A560" s="56"/>
      <c r="B560" s="57"/>
      <c r="C560" s="57"/>
    </row>
    <row r="561">
      <c r="A561" s="56"/>
      <c r="B561" s="57"/>
      <c r="C561" s="57"/>
    </row>
    <row r="562">
      <c r="A562" s="56"/>
      <c r="B562" s="57"/>
      <c r="C562" s="57"/>
    </row>
    <row r="563">
      <c r="A563" s="56"/>
      <c r="B563" s="57"/>
      <c r="C563" s="57"/>
    </row>
    <row r="564">
      <c r="A564" s="56"/>
      <c r="B564" s="57"/>
      <c r="C564" s="57"/>
    </row>
    <row r="565">
      <c r="A565" s="56"/>
      <c r="B565" s="57"/>
      <c r="C565" s="57"/>
    </row>
    <row r="566">
      <c r="A566" s="56"/>
      <c r="B566" s="57"/>
      <c r="C566" s="57"/>
    </row>
    <row r="567">
      <c r="A567" s="56"/>
      <c r="B567" s="57"/>
      <c r="C567" s="57"/>
    </row>
    <row r="568">
      <c r="A568" s="56"/>
      <c r="B568" s="57"/>
      <c r="C568" s="57"/>
    </row>
    <row r="569">
      <c r="A569" s="56"/>
      <c r="B569" s="57"/>
      <c r="C569" s="57"/>
    </row>
    <row r="570">
      <c r="A570" s="56"/>
      <c r="B570" s="57"/>
      <c r="C570" s="57"/>
    </row>
    <row r="571">
      <c r="A571" s="56"/>
      <c r="B571" s="57"/>
      <c r="C571" s="57"/>
    </row>
    <row r="572">
      <c r="A572" s="56"/>
      <c r="B572" s="57"/>
      <c r="C572" s="57"/>
    </row>
    <row r="573">
      <c r="A573" s="56"/>
      <c r="B573" s="57"/>
      <c r="C573" s="57"/>
    </row>
    <row r="574">
      <c r="A574" s="56"/>
      <c r="B574" s="57"/>
      <c r="C574" s="57"/>
    </row>
    <row r="575">
      <c r="A575" s="56"/>
      <c r="B575" s="57"/>
      <c r="C575" s="57"/>
    </row>
    <row r="576">
      <c r="A576" s="56"/>
      <c r="B576" s="57"/>
      <c r="C576" s="57"/>
    </row>
    <row r="577">
      <c r="A577" s="56"/>
      <c r="B577" s="57"/>
      <c r="C577" s="57"/>
    </row>
    <row r="578">
      <c r="A578" s="56"/>
      <c r="B578" s="57"/>
      <c r="C578" s="57"/>
    </row>
    <row r="579">
      <c r="A579" s="56"/>
      <c r="B579" s="57"/>
      <c r="C579" s="57"/>
    </row>
    <row r="580">
      <c r="A580" s="56"/>
      <c r="B580" s="57"/>
      <c r="C580" s="57"/>
    </row>
    <row r="581">
      <c r="A581" s="56"/>
      <c r="B581" s="57"/>
      <c r="C581" s="57"/>
    </row>
    <row r="582">
      <c r="A582" s="56"/>
      <c r="B582" s="57"/>
      <c r="C582" s="57"/>
    </row>
    <row r="583">
      <c r="A583" s="56"/>
      <c r="B583" s="57"/>
      <c r="C583" s="57"/>
    </row>
    <row r="584">
      <c r="A584" s="56"/>
      <c r="B584" s="57"/>
      <c r="C584" s="57"/>
    </row>
    <row r="585">
      <c r="A585" s="56"/>
      <c r="B585" s="57"/>
      <c r="C585" s="57"/>
    </row>
    <row r="586">
      <c r="A586" s="56"/>
      <c r="B586" s="57"/>
      <c r="C586" s="57"/>
    </row>
    <row r="587">
      <c r="A587" s="56"/>
      <c r="B587" s="57"/>
      <c r="C587" s="57"/>
    </row>
    <row r="588">
      <c r="A588" s="56"/>
      <c r="B588" s="57"/>
      <c r="C588" s="57"/>
    </row>
    <row r="589">
      <c r="A589" s="56"/>
      <c r="B589" s="57"/>
      <c r="C589" s="57"/>
    </row>
    <row r="590">
      <c r="A590" s="56"/>
      <c r="B590" s="57"/>
      <c r="C590" s="57"/>
    </row>
    <row r="591">
      <c r="A591" s="56"/>
      <c r="B591" s="57"/>
      <c r="C591" s="57"/>
    </row>
    <row r="592">
      <c r="A592" s="56"/>
      <c r="B592" s="57"/>
      <c r="C592" s="57"/>
    </row>
    <row r="593">
      <c r="A593" s="56"/>
      <c r="B593" s="57"/>
      <c r="C593" s="57"/>
    </row>
    <row r="594">
      <c r="A594" s="56"/>
      <c r="B594" s="57"/>
      <c r="C594" s="57"/>
    </row>
    <row r="595">
      <c r="A595" s="56"/>
      <c r="B595" s="57"/>
      <c r="C595" s="57"/>
    </row>
    <row r="596">
      <c r="A596" s="56"/>
      <c r="B596" s="57"/>
      <c r="C596" s="57"/>
    </row>
    <row r="597">
      <c r="A597" s="56"/>
      <c r="B597" s="57"/>
      <c r="C597" s="57"/>
    </row>
    <row r="598">
      <c r="A598" s="56"/>
      <c r="B598" s="57"/>
      <c r="C598" s="57"/>
    </row>
    <row r="599">
      <c r="A599" s="56"/>
      <c r="B599" s="57"/>
      <c r="C599" s="57"/>
    </row>
    <row r="600">
      <c r="A600" s="56"/>
      <c r="B600" s="57"/>
      <c r="C600" s="57"/>
    </row>
    <row r="601">
      <c r="A601" s="56"/>
      <c r="B601" s="57"/>
      <c r="C601" s="57"/>
    </row>
    <row r="602">
      <c r="A602" s="56"/>
      <c r="B602" s="57"/>
      <c r="C602" s="57"/>
    </row>
    <row r="603">
      <c r="A603" s="56"/>
      <c r="B603" s="57"/>
      <c r="C603" s="57"/>
    </row>
    <row r="604">
      <c r="A604" s="56"/>
      <c r="B604" s="57"/>
      <c r="C604" s="57"/>
    </row>
    <row r="605">
      <c r="A605" s="56"/>
      <c r="B605" s="57"/>
      <c r="C605" s="57"/>
    </row>
    <row r="606">
      <c r="A606" s="56"/>
      <c r="B606" s="57"/>
      <c r="C606" s="57"/>
    </row>
    <row r="607">
      <c r="A607" s="56"/>
      <c r="B607" s="57"/>
      <c r="C607" s="57"/>
    </row>
    <row r="608">
      <c r="A608" s="56"/>
      <c r="B608" s="57"/>
      <c r="C608" s="57"/>
    </row>
    <row r="609">
      <c r="A609" s="56"/>
      <c r="B609" s="57"/>
      <c r="C609" s="57"/>
    </row>
    <row r="610">
      <c r="A610" s="56"/>
      <c r="B610" s="57"/>
      <c r="C610" s="57"/>
    </row>
    <row r="611">
      <c r="A611" s="56"/>
      <c r="B611" s="57"/>
      <c r="C611" s="57"/>
    </row>
    <row r="612">
      <c r="A612" s="56"/>
      <c r="B612" s="57"/>
      <c r="C612" s="57"/>
    </row>
    <row r="613">
      <c r="A613" s="56"/>
      <c r="B613" s="57"/>
      <c r="C613" s="57"/>
    </row>
    <row r="614">
      <c r="A614" s="56"/>
      <c r="B614" s="57"/>
      <c r="C614" s="57"/>
    </row>
    <row r="615">
      <c r="A615" s="56"/>
      <c r="B615" s="57"/>
      <c r="C615" s="57"/>
    </row>
    <row r="616">
      <c r="A616" s="56"/>
      <c r="B616" s="57"/>
      <c r="C616" s="57"/>
    </row>
    <row r="617">
      <c r="A617" s="56"/>
      <c r="B617" s="57"/>
      <c r="C617" s="57"/>
    </row>
    <row r="618">
      <c r="A618" s="56"/>
      <c r="B618" s="57"/>
      <c r="C618" s="57"/>
    </row>
    <row r="619">
      <c r="A619" s="56"/>
      <c r="B619" s="57"/>
      <c r="C619" s="57"/>
    </row>
    <row r="620">
      <c r="A620" s="56"/>
      <c r="B620" s="57"/>
      <c r="C620" s="57"/>
    </row>
    <row r="621">
      <c r="A621" s="56"/>
      <c r="B621" s="57"/>
      <c r="C621" s="57"/>
    </row>
    <row r="622">
      <c r="A622" s="56"/>
      <c r="B622" s="57"/>
      <c r="C622" s="57"/>
    </row>
    <row r="623">
      <c r="A623" s="56"/>
      <c r="B623" s="57"/>
      <c r="C623" s="57"/>
    </row>
    <row r="624">
      <c r="A624" s="56"/>
      <c r="B624" s="57"/>
      <c r="C624" s="57"/>
    </row>
    <row r="625">
      <c r="A625" s="56"/>
      <c r="B625" s="57"/>
      <c r="C625" s="57"/>
    </row>
    <row r="626">
      <c r="A626" s="56"/>
      <c r="B626" s="57"/>
      <c r="C626" s="57"/>
    </row>
    <row r="627">
      <c r="A627" s="56"/>
      <c r="B627" s="57"/>
      <c r="C627" s="57"/>
    </row>
    <row r="628">
      <c r="A628" s="56"/>
      <c r="B628" s="57"/>
      <c r="C628" s="57"/>
    </row>
    <row r="629">
      <c r="A629" s="56"/>
      <c r="B629" s="57"/>
      <c r="C629" s="57"/>
    </row>
    <row r="630">
      <c r="A630" s="56"/>
      <c r="B630" s="57"/>
      <c r="C630" s="57"/>
    </row>
    <row r="631">
      <c r="A631" s="56"/>
      <c r="B631" s="57"/>
      <c r="C631" s="57"/>
    </row>
    <row r="632">
      <c r="A632" s="56"/>
      <c r="B632" s="57"/>
      <c r="C632" s="57"/>
    </row>
    <row r="633">
      <c r="A633" s="56"/>
      <c r="B633" s="57"/>
      <c r="C633" s="57"/>
    </row>
    <row r="634">
      <c r="A634" s="56"/>
      <c r="B634" s="57"/>
      <c r="C634" s="57"/>
    </row>
    <row r="635">
      <c r="A635" s="56"/>
      <c r="B635" s="57"/>
      <c r="C635" s="57"/>
    </row>
    <row r="636">
      <c r="A636" s="56"/>
      <c r="B636" s="57"/>
      <c r="C636" s="57"/>
    </row>
    <row r="637">
      <c r="A637" s="56"/>
      <c r="B637" s="57"/>
      <c r="C637" s="57"/>
    </row>
    <row r="638">
      <c r="A638" s="56"/>
      <c r="B638" s="57"/>
      <c r="C638" s="57"/>
    </row>
    <row r="639">
      <c r="A639" s="56"/>
      <c r="B639" s="57"/>
      <c r="C639" s="57"/>
    </row>
    <row r="640">
      <c r="A640" s="56"/>
      <c r="B640" s="57"/>
      <c r="C640" s="57"/>
    </row>
    <row r="641">
      <c r="A641" s="56"/>
      <c r="B641" s="57"/>
      <c r="C641" s="57"/>
    </row>
    <row r="642">
      <c r="A642" s="56"/>
      <c r="B642" s="57"/>
      <c r="C642" s="57"/>
    </row>
    <row r="643">
      <c r="A643" s="56"/>
      <c r="B643" s="57"/>
      <c r="C643" s="57"/>
    </row>
    <row r="644">
      <c r="A644" s="56"/>
      <c r="B644" s="57"/>
      <c r="C644" s="57"/>
    </row>
    <row r="645">
      <c r="A645" s="56"/>
      <c r="B645" s="57"/>
      <c r="C645" s="57"/>
    </row>
    <row r="646">
      <c r="A646" s="56"/>
      <c r="B646" s="57"/>
      <c r="C646" s="57"/>
    </row>
    <row r="647">
      <c r="A647" s="56"/>
      <c r="B647" s="57"/>
      <c r="C647" s="57"/>
    </row>
    <row r="648">
      <c r="A648" s="56"/>
      <c r="B648" s="57"/>
      <c r="C648" s="57"/>
    </row>
    <row r="649">
      <c r="A649" s="56"/>
      <c r="B649" s="57"/>
      <c r="C649" s="57"/>
    </row>
    <row r="650">
      <c r="A650" s="56"/>
      <c r="B650" s="57"/>
      <c r="C650" s="57"/>
    </row>
    <row r="651">
      <c r="A651" s="56"/>
      <c r="B651" s="57"/>
      <c r="C651" s="57"/>
    </row>
    <row r="652">
      <c r="A652" s="56"/>
      <c r="B652" s="57"/>
      <c r="C652" s="57"/>
    </row>
    <row r="653">
      <c r="A653" s="56"/>
      <c r="B653" s="57"/>
      <c r="C653" s="57"/>
    </row>
    <row r="654">
      <c r="A654" s="56"/>
      <c r="B654" s="57"/>
      <c r="C654" s="57"/>
    </row>
    <row r="655">
      <c r="A655" s="56"/>
      <c r="B655" s="57"/>
      <c r="C655" s="57"/>
    </row>
    <row r="656">
      <c r="A656" s="56"/>
      <c r="B656" s="57"/>
      <c r="C656" s="57"/>
    </row>
    <row r="657">
      <c r="A657" s="56"/>
      <c r="B657" s="57"/>
      <c r="C657" s="57"/>
    </row>
    <row r="658">
      <c r="A658" s="56"/>
      <c r="B658" s="57"/>
      <c r="C658" s="57"/>
    </row>
    <row r="659">
      <c r="A659" s="56"/>
      <c r="B659" s="57"/>
      <c r="C659" s="57"/>
    </row>
    <row r="660">
      <c r="A660" s="56"/>
      <c r="B660" s="57"/>
      <c r="C660" s="57"/>
    </row>
    <row r="661">
      <c r="A661" s="56"/>
      <c r="B661" s="57"/>
      <c r="C661" s="57"/>
    </row>
    <row r="662">
      <c r="A662" s="56"/>
      <c r="B662" s="57"/>
      <c r="C662" s="57"/>
    </row>
    <row r="663">
      <c r="A663" s="56"/>
      <c r="B663" s="57"/>
      <c r="C663" s="57"/>
    </row>
    <row r="664">
      <c r="A664" s="56"/>
      <c r="B664" s="57"/>
      <c r="C664" s="57"/>
    </row>
    <row r="665">
      <c r="A665" s="56"/>
      <c r="B665" s="57"/>
      <c r="C665" s="57"/>
    </row>
    <row r="666">
      <c r="A666" s="56"/>
      <c r="B666" s="57"/>
      <c r="C666" s="57"/>
    </row>
    <row r="667">
      <c r="A667" s="56"/>
      <c r="B667" s="57"/>
      <c r="C667" s="57"/>
    </row>
    <row r="668">
      <c r="A668" s="56"/>
      <c r="B668" s="57"/>
      <c r="C668" s="57"/>
    </row>
    <row r="669">
      <c r="A669" s="56"/>
      <c r="B669" s="57"/>
      <c r="C669" s="57"/>
    </row>
    <row r="670">
      <c r="A670" s="56"/>
      <c r="B670" s="57"/>
      <c r="C670" s="57"/>
    </row>
    <row r="671">
      <c r="A671" s="56"/>
      <c r="B671" s="57"/>
      <c r="C671" s="57"/>
    </row>
    <row r="672">
      <c r="A672" s="56"/>
      <c r="B672" s="57"/>
      <c r="C672" s="57"/>
    </row>
    <row r="673">
      <c r="A673" s="56"/>
      <c r="B673" s="57"/>
      <c r="C673" s="57"/>
    </row>
    <row r="674">
      <c r="A674" s="56"/>
      <c r="B674" s="57"/>
      <c r="C674" s="57"/>
    </row>
    <row r="675">
      <c r="A675" s="56"/>
      <c r="B675" s="57"/>
      <c r="C675" s="57"/>
    </row>
    <row r="676">
      <c r="A676" s="56"/>
      <c r="B676" s="57"/>
      <c r="C676" s="57"/>
    </row>
    <row r="677">
      <c r="A677" s="56"/>
      <c r="B677" s="57"/>
      <c r="C677" s="57"/>
    </row>
    <row r="678">
      <c r="A678" s="56"/>
      <c r="B678" s="57"/>
      <c r="C678" s="57"/>
    </row>
    <row r="679">
      <c r="A679" s="56"/>
      <c r="B679" s="57"/>
      <c r="C679" s="57"/>
    </row>
    <row r="680">
      <c r="A680" s="56"/>
      <c r="B680" s="57"/>
      <c r="C680" s="57"/>
    </row>
    <row r="681">
      <c r="A681" s="56"/>
      <c r="B681" s="57"/>
      <c r="C681" s="57"/>
    </row>
    <row r="682">
      <c r="A682" s="56"/>
      <c r="B682" s="57"/>
      <c r="C682" s="57"/>
    </row>
    <row r="683">
      <c r="A683" s="56"/>
      <c r="B683" s="57"/>
      <c r="C683" s="57"/>
    </row>
    <row r="684">
      <c r="A684" s="56"/>
      <c r="B684" s="57"/>
      <c r="C684" s="57"/>
    </row>
    <row r="685">
      <c r="A685" s="56"/>
      <c r="B685" s="57"/>
      <c r="C685" s="57"/>
    </row>
    <row r="686">
      <c r="A686" s="56"/>
      <c r="B686" s="57"/>
      <c r="C686" s="57"/>
    </row>
    <row r="687">
      <c r="A687" s="56"/>
      <c r="B687" s="57"/>
      <c r="C687" s="57"/>
    </row>
    <row r="688">
      <c r="A688" s="56"/>
      <c r="B688" s="57"/>
      <c r="C688" s="57"/>
    </row>
    <row r="689">
      <c r="A689" s="56"/>
      <c r="B689" s="57"/>
      <c r="C689" s="57"/>
    </row>
    <row r="690">
      <c r="A690" s="56"/>
      <c r="B690" s="57"/>
      <c r="C690" s="57"/>
    </row>
    <row r="691">
      <c r="A691" s="56"/>
      <c r="B691" s="57"/>
      <c r="C691" s="57"/>
    </row>
    <row r="692">
      <c r="A692" s="56"/>
      <c r="B692" s="57"/>
      <c r="C692" s="57"/>
    </row>
    <row r="693">
      <c r="A693" s="56"/>
      <c r="B693" s="57"/>
      <c r="C693" s="57"/>
    </row>
    <row r="694">
      <c r="A694" s="56"/>
      <c r="B694" s="57"/>
      <c r="C694" s="57"/>
    </row>
    <row r="695">
      <c r="A695" s="56"/>
      <c r="B695" s="57"/>
      <c r="C695" s="57"/>
    </row>
    <row r="696">
      <c r="A696" s="56"/>
      <c r="B696" s="57"/>
      <c r="C696" s="57"/>
    </row>
    <row r="697">
      <c r="A697" s="56"/>
      <c r="B697" s="57"/>
      <c r="C697" s="57"/>
    </row>
    <row r="698">
      <c r="A698" s="56"/>
      <c r="B698" s="57"/>
      <c r="C698" s="57"/>
    </row>
    <row r="699">
      <c r="A699" s="56"/>
      <c r="B699" s="57"/>
      <c r="C699" s="57"/>
    </row>
    <row r="700">
      <c r="A700" s="56"/>
      <c r="B700" s="57"/>
      <c r="C700" s="57"/>
    </row>
    <row r="701">
      <c r="A701" s="56"/>
      <c r="B701" s="57"/>
      <c r="C701" s="57"/>
    </row>
    <row r="702">
      <c r="A702" s="56"/>
      <c r="B702" s="57"/>
      <c r="C702" s="57"/>
    </row>
    <row r="703">
      <c r="A703" s="56"/>
      <c r="B703" s="57"/>
      <c r="C703" s="57"/>
    </row>
    <row r="704">
      <c r="A704" s="56"/>
      <c r="B704" s="57"/>
      <c r="C704" s="57"/>
    </row>
    <row r="705">
      <c r="A705" s="56"/>
      <c r="B705" s="57"/>
      <c r="C705" s="57"/>
    </row>
    <row r="706">
      <c r="A706" s="56"/>
      <c r="B706" s="57"/>
      <c r="C706" s="57"/>
    </row>
    <row r="707">
      <c r="A707" s="56"/>
      <c r="B707" s="57"/>
      <c r="C707" s="57"/>
    </row>
    <row r="708">
      <c r="A708" s="56"/>
      <c r="B708" s="57"/>
      <c r="C708" s="57"/>
    </row>
    <row r="709">
      <c r="A709" s="56"/>
      <c r="B709" s="57"/>
      <c r="C709" s="57"/>
    </row>
    <row r="710">
      <c r="A710" s="56"/>
      <c r="B710" s="57"/>
      <c r="C710" s="57"/>
    </row>
    <row r="711">
      <c r="A711" s="56"/>
      <c r="B711" s="57"/>
      <c r="C711" s="57"/>
    </row>
    <row r="712">
      <c r="A712" s="56"/>
      <c r="B712" s="57"/>
      <c r="C712" s="57"/>
    </row>
    <row r="713">
      <c r="A713" s="56"/>
      <c r="B713" s="57"/>
      <c r="C713" s="57"/>
    </row>
    <row r="714">
      <c r="A714" s="56"/>
      <c r="B714" s="57"/>
      <c r="C714" s="57"/>
    </row>
    <row r="715">
      <c r="A715" s="56"/>
      <c r="B715" s="57"/>
      <c r="C715" s="57"/>
    </row>
    <row r="716">
      <c r="A716" s="56"/>
      <c r="B716" s="57"/>
      <c r="C716" s="57"/>
    </row>
    <row r="717">
      <c r="A717" s="56"/>
      <c r="B717" s="57"/>
      <c r="C717" s="57"/>
    </row>
    <row r="718">
      <c r="A718" s="56"/>
      <c r="B718" s="57"/>
      <c r="C718" s="57"/>
    </row>
    <row r="719">
      <c r="A719" s="56"/>
      <c r="B719" s="57"/>
      <c r="C719" s="57"/>
    </row>
    <row r="720">
      <c r="A720" s="56"/>
      <c r="B720" s="57"/>
      <c r="C720" s="57"/>
    </row>
    <row r="721">
      <c r="A721" s="56"/>
      <c r="B721" s="57"/>
      <c r="C721" s="57"/>
    </row>
    <row r="722">
      <c r="A722" s="56"/>
      <c r="B722" s="57"/>
      <c r="C722" s="57"/>
    </row>
    <row r="723">
      <c r="A723" s="56"/>
      <c r="B723" s="57"/>
      <c r="C723" s="57"/>
    </row>
    <row r="724">
      <c r="A724" s="56"/>
      <c r="B724" s="57"/>
      <c r="C724" s="57"/>
    </row>
    <row r="725">
      <c r="A725" s="56"/>
      <c r="B725" s="57"/>
      <c r="C725" s="57"/>
    </row>
    <row r="726">
      <c r="A726" s="56"/>
      <c r="B726" s="57"/>
      <c r="C726" s="57"/>
    </row>
    <row r="727">
      <c r="A727" s="56"/>
      <c r="B727" s="57"/>
      <c r="C727" s="57"/>
    </row>
    <row r="728">
      <c r="A728" s="56"/>
      <c r="B728" s="57"/>
      <c r="C728" s="57"/>
    </row>
    <row r="729">
      <c r="A729" s="56"/>
      <c r="B729" s="57"/>
      <c r="C729" s="57"/>
    </row>
    <row r="730">
      <c r="A730" s="56"/>
      <c r="B730" s="57"/>
      <c r="C730" s="57"/>
    </row>
    <row r="731">
      <c r="A731" s="56"/>
      <c r="B731" s="57"/>
      <c r="C731" s="57"/>
    </row>
    <row r="732">
      <c r="A732" s="56"/>
      <c r="B732" s="57"/>
      <c r="C732" s="57"/>
    </row>
    <row r="733">
      <c r="A733" s="56"/>
      <c r="B733" s="57"/>
      <c r="C733" s="57"/>
    </row>
    <row r="734">
      <c r="A734" s="56"/>
      <c r="B734" s="57"/>
      <c r="C734" s="57"/>
    </row>
    <row r="735">
      <c r="A735" s="56"/>
      <c r="B735" s="57"/>
      <c r="C735" s="57"/>
    </row>
    <row r="736">
      <c r="A736" s="56"/>
      <c r="B736" s="57"/>
      <c r="C736" s="57"/>
    </row>
    <row r="737">
      <c r="A737" s="56"/>
      <c r="B737" s="57"/>
      <c r="C737" s="57"/>
    </row>
    <row r="738">
      <c r="A738" s="56"/>
      <c r="B738" s="57"/>
      <c r="C738" s="57"/>
    </row>
    <row r="739">
      <c r="A739" s="56"/>
      <c r="B739" s="57"/>
      <c r="C739" s="57"/>
    </row>
    <row r="740">
      <c r="A740" s="56"/>
      <c r="B740" s="57"/>
      <c r="C740" s="57"/>
    </row>
    <row r="741">
      <c r="A741" s="56"/>
      <c r="B741" s="57"/>
      <c r="C741" s="57"/>
    </row>
    <row r="742">
      <c r="A742" s="56"/>
      <c r="B742" s="57"/>
      <c r="C742" s="57"/>
    </row>
    <row r="743">
      <c r="A743" s="56"/>
      <c r="B743" s="57"/>
      <c r="C743" s="57"/>
    </row>
    <row r="744">
      <c r="A744" s="56"/>
      <c r="B744" s="57"/>
      <c r="C744" s="57"/>
    </row>
    <row r="745">
      <c r="A745" s="56"/>
      <c r="B745" s="57"/>
      <c r="C745" s="57"/>
    </row>
    <row r="746">
      <c r="A746" s="56"/>
      <c r="B746" s="57"/>
      <c r="C746" s="57"/>
    </row>
    <row r="747">
      <c r="A747" s="56"/>
      <c r="B747" s="57"/>
      <c r="C747" s="57"/>
    </row>
    <row r="748">
      <c r="A748" s="56"/>
      <c r="B748" s="57"/>
      <c r="C748" s="57"/>
    </row>
    <row r="749">
      <c r="A749" s="56"/>
      <c r="B749" s="57"/>
      <c r="C749" s="57"/>
    </row>
    <row r="750">
      <c r="A750" s="56"/>
      <c r="B750" s="57"/>
      <c r="C750" s="57"/>
    </row>
    <row r="751">
      <c r="A751" s="56"/>
      <c r="B751" s="57"/>
      <c r="C751" s="57"/>
    </row>
    <row r="752">
      <c r="A752" s="56"/>
      <c r="B752" s="57"/>
      <c r="C752" s="57"/>
    </row>
    <row r="753">
      <c r="A753" s="56"/>
      <c r="B753" s="57"/>
      <c r="C753" s="57"/>
    </row>
    <row r="754">
      <c r="A754" s="56"/>
      <c r="B754" s="57"/>
      <c r="C754" s="57"/>
    </row>
    <row r="755">
      <c r="A755" s="56"/>
      <c r="B755" s="57"/>
      <c r="C755" s="57"/>
    </row>
    <row r="756">
      <c r="A756" s="56"/>
      <c r="B756" s="57"/>
      <c r="C756" s="57"/>
    </row>
    <row r="757">
      <c r="A757" s="56"/>
      <c r="B757" s="57"/>
      <c r="C757" s="57"/>
    </row>
    <row r="758">
      <c r="A758" s="56"/>
      <c r="B758" s="57"/>
      <c r="C758" s="57"/>
    </row>
    <row r="759">
      <c r="A759" s="56"/>
      <c r="B759" s="57"/>
      <c r="C759" s="57"/>
    </row>
    <row r="760">
      <c r="A760" s="56"/>
      <c r="B760" s="57"/>
      <c r="C760" s="57"/>
    </row>
    <row r="761">
      <c r="A761" s="56"/>
      <c r="B761" s="57"/>
      <c r="C761" s="57"/>
    </row>
    <row r="762">
      <c r="A762" s="56"/>
      <c r="B762" s="57"/>
      <c r="C762" s="57"/>
    </row>
    <row r="763">
      <c r="A763" s="56"/>
      <c r="B763" s="57"/>
      <c r="C763" s="57"/>
    </row>
    <row r="764">
      <c r="A764" s="56"/>
      <c r="B764" s="57"/>
      <c r="C764" s="57"/>
    </row>
  </sheetData>
  <drawing r:id="rId1"/>
</worksheet>
</file>