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kwa\Downloads\"/>
    </mc:Choice>
  </mc:AlternateContent>
  <xr:revisionPtr revIDLastSave="0" documentId="13_ncr:1_{DE95FC8B-A6A4-4869-BE61-319DB3292A7D}" xr6:coauthVersionLast="47" xr6:coauthVersionMax="47" xr10:uidLastSave="{00000000-0000-0000-0000-000000000000}"/>
  <bookViews>
    <workbookView xWindow="-110" yWindow="-110" windowWidth="25820" windowHeight="15620" firstSheet="2" activeTab="3" xr2:uid="{00000000-000D-0000-FFFF-FFFF00000000}"/>
  </bookViews>
  <sheets>
    <sheet name="WBS(actual)" sheetId="1" state="hidden" r:id="rId1"/>
    <sheet name="WBS(planned)" sheetId="2" state="hidden" r:id="rId2"/>
    <sheet name="개정이력" sheetId="8" r:id="rId3"/>
    <sheet name="WBS" sheetId="3" r:id="rId4"/>
    <sheet name="휴일정보" sheetId="7" r:id="rId5"/>
    <sheet name="Progress" sheetId="6" state="hidden" r:id="rId6"/>
  </sheets>
  <externalReferences>
    <externalReference r:id="rId7"/>
    <externalReference r:id="rId8"/>
    <externalReference r:id="rId9"/>
  </externalReferences>
  <definedNames>
    <definedName name="a" localSheetId="0">[1]FPA!#REF!</definedName>
    <definedName name="a">[1]FPA!#REF!</definedName>
    <definedName name="b" localSheetId="0">#REF!</definedName>
    <definedName name="b">#REF!</definedName>
    <definedName name="EI_A" localSheetId="0">IF( OR(AND(#REF!&lt;2,#REF!&gt;50), AND(AND(#REF!&gt;=2,#REF!&lt;=5), AND(#REF!&gt;= 20,#REF!&lt;= 50)), AND(#REF!&gt;5, AND(#REF!&gt;= 1,#REF!&lt;= 19)) ),1,0)</definedName>
    <definedName name="EI_A" localSheetId="1">IF( OR(AND(#REF!&lt;2,#REF!&gt;50), AND(AND(#REF!&gt;=2,#REF!&lt;=5), AND(#REF!&gt;= 20,#REF!&lt;= 50)), AND(#REF!&gt;5, AND(#REF!&gt;= 1,#REF!&lt;= 19)) ),1,0)</definedName>
    <definedName name="EI_A">IF( OR(AND(#REF!&lt;2,#REF!&gt;50), AND(AND(#REF!&gt;=2,#REF!&lt;=5), AND(#REF!&gt;= 20,#REF!&lt;= 50)), AND(#REF!&gt;5, AND(#REF!&gt;= 1,#REF!&lt;= 19)) ),1,0)</definedName>
    <definedName name="EI_C" localSheetId="0">IF( OR(AND(AND(#REF!&gt;=2,#REF!&lt;=5),#REF!&gt; 50), AND(#REF!&gt;5,#REF!&gt;=  20) ),1,0)</definedName>
    <definedName name="EI_C" localSheetId="1">IF( OR(AND(AND(#REF!&gt;=2,#REF!&lt;=5),#REF!&gt; 50), AND(#REF!&gt;5,#REF!&gt;=  20) ),1,0)</definedName>
    <definedName name="EI_C">IF( OR(AND(AND(#REF!&gt;=2,#REF!&lt;=5),#REF!&gt; 50), AND(#REF!&gt;5,#REF!&gt;=  20) ),1,0)</definedName>
    <definedName name="EI_first_row" localSheetId="0">#REF!</definedName>
    <definedName name="EI_first_row" localSheetId="1">#REF!</definedName>
    <definedName name="EI_first_row">#REF!</definedName>
    <definedName name="EI_Name" localSheetId="0">#REF!</definedName>
    <definedName name="EI_Name" localSheetId="1">#REF!</definedName>
    <definedName name="EI_Name">#REF!</definedName>
    <definedName name="EI_S" localSheetId="0">IF( OR(AND(#REF!&lt;2, AND(#REF!&gt;= 1,#REF!&lt;= 50)), AND(AND(#REF!&gt;=2,#REF!&lt;=5), AND(#REF!&gt;= 1,#REF!&lt;= 19)) ),1,0)</definedName>
    <definedName name="EI_S" localSheetId="1">IF( OR(AND(#REF!&lt;2, AND(#REF!&gt;= 1,#REF!&lt;= 50)), AND(AND(#REF!&gt;=2,#REF!&lt;=5), AND(#REF!&gt;= 1,#REF!&lt;= 19)) ),1,0)</definedName>
    <definedName name="EI_S">IF( OR(AND(#REF!&lt;2, AND(#REF!&gt;= 1,#REF!&lt;= 50)), AND(AND(#REF!&gt;=2,#REF!&lt;=5), AND(#REF!&gt;= 1,#REF!&lt;= 19)) ),1,0)</definedName>
    <definedName name="Entity_List" localSheetId="0">#REF!</definedName>
    <definedName name="Entity_List" localSheetId="1">#REF!</definedName>
    <definedName name="Entity_List">#REF!</definedName>
    <definedName name="Est_Eff_MDay" localSheetId="0">[1]FPA!#REF!</definedName>
    <definedName name="Est_Eff_MDay" localSheetId="1">[1]FPA!#REF!</definedName>
    <definedName name="Est_Eff_MDay">[1]FPA!#REF!</definedName>
    <definedName name="FT_A" localSheetId="0">IF( OR(AND(#REF!&lt;2,#REF!&gt;50), AND(AND(#REF!&gt;=2,#REF!&lt;=5), AND(#REF!&gt;= 20,#REF!&lt;= 50)), AND(#REF!&gt;5, AND(#REF!&gt;= 1,#REF!&lt;= 19)) ),1,0)</definedName>
    <definedName name="FT_A" localSheetId="1">IF( OR(AND(#REF!&lt;2,#REF!&gt;50), AND(AND(#REF!&gt;=2,#REF!&lt;=5), AND(#REF!&gt;= 20,#REF!&lt;= 50)), AND(#REF!&gt;5, AND(#REF!&gt;= 1,#REF!&lt;= 19)) ),1,0)</definedName>
    <definedName name="FT_A">IF( OR(AND(#REF!&lt;2,#REF!&gt;50), AND(AND(#REF!&gt;=2,#REF!&lt;=5), AND(#REF!&gt;= 20,#REF!&lt;= 50)), AND(#REF!&gt;5, AND(#REF!&gt;= 1,#REF!&lt;= 19)) ),1,0)</definedName>
    <definedName name="FT_C" localSheetId="0">IF( OR(AND(AND(#REF!&gt;=2,#REF!&lt;=5),#REF!&gt; 50), AND(#REF!&gt;5,#REF!&gt;=  20) ),1,0)</definedName>
    <definedName name="FT_C" localSheetId="1">IF( OR(AND(AND(#REF!&gt;=2,#REF!&lt;=5),#REF!&gt; 50), AND(#REF!&gt;5,#REF!&gt;=  20) ),1,0)</definedName>
    <definedName name="FT_C">IF( OR(AND(AND(#REF!&gt;=2,#REF!&lt;=5),#REF!&gt; 50), AND(#REF!&gt;5,#REF!&gt;=  20) ),1,0)</definedName>
    <definedName name="FT_S" localSheetId="0">IF( OR(AND(#REF!&lt;2, AND(#REF!&gt;= 1,#REF!&lt;= 50)), AND(AND(#REF!&gt;=2,#REF!&lt;=5), AND(#REF!&gt;= 1,#REF!&lt;= 19)) ),1,0)</definedName>
    <definedName name="FT_S" localSheetId="1">IF( OR(AND(#REF!&lt;2, AND(#REF!&gt;= 1,#REF!&lt;= 50)), AND(AND(#REF!&gt;=2,#REF!&lt;=5), AND(#REF!&gt;= 1,#REF!&lt;= 19)) ),1,0)</definedName>
    <definedName name="FT_S">IF( OR(AND(#REF!&lt;2, AND(#REF!&gt;= 1,#REF!&lt;= 50)), AND(AND(#REF!&gt;=2,#REF!&lt;=5), AND(#REF!&gt;= 1,#REF!&lt;= 19)) ),1,0)</definedName>
    <definedName name="Function_List" localSheetId="0">#REF!</definedName>
    <definedName name="Function_List" localSheetId="1">#REF!</definedName>
    <definedName name="Function_List">#REF!</definedName>
    <definedName name="Index">'[2]Data Vol'!$B$6:$E$6816</definedName>
    <definedName name="IT_A" localSheetId="0">IF( OR(AND(#REF!&lt;2,#REF!&gt;15), AND(#REF!=2, AND(#REF!&gt;= 5,#REF!&lt;= 15)), AND(#REF!&gt;2, AND(#REF!&gt;=1,#REF!&lt;= 4)) ),1,0)</definedName>
    <definedName name="IT_A" localSheetId="1">IF( OR(AND(#REF!&lt;2,#REF!&gt;15), AND(#REF!=2, AND(#REF!&gt;= 5,#REF!&lt;= 15)), AND(#REF!&gt;2, AND(#REF!&gt;=1,#REF!&lt;= 4)) ),1,0)</definedName>
    <definedName name="IT_A">IF( OR(AND(#REF!&lt;2,#REF!&gt;15), AND(#REF!=2, AND(#REF!&gt;= 5,#REF!&lt;= 15)), AND(#REF!&gt;2, AND(#REF!&gt;=1,#REF!&lt;= 4)) ),1,0)</definedName>
    <definedName name="IT_C" localSheetId="0">IF( OR(AND(#REF!=2,#REF!&gt; 15), AND(#REF!&gt;2,#REF!&gt;=  5) ),1,0)</definedName>
    <definedName name="IT_C" localSheetId="1">IF( OR(AND(#REF!=2,#REF!&gt; 15), AND(#REF!&gt;2,#REF!&gt;=  5) ),1,0)</definedName>
    <definedName name="IT_C">IF( OR(AND(#REF!=2,#REF!&gt; 15), AND(#REF!&gt;2,#REF!&gt;=  5) ),1,0)</definedName>
    <definedName name="IT_D" localSheetId="0">IF( OR(AND(#REF!=2,#REF!&gt; 15), AND(#REF!&gt;2,#REF!&gt;=  5) ),1,0)</definedName>
    <definedName name="IT_D">IF( OR(AND(#REF!=2,#REF!&gt; 15), AND(#REF!&gt;2,#REF!&gt;=  5) ),1,0)</definedName>
    <definedName name="IT_S" localSheetId="0">IF( OR(AND(#REF!&lt;2, AND(#REF!&gt;= 1,#REF!&lt;= 15)), AND(#REF!=2, AND(#REF!&gt;= 1,#REF!&lt;= 4)) ),1,0)</definedName>
    <definedName name="IT_S" localSheetId="1">IF( OR(AND(#REF!&lt;2, AND(#REF!&gt;= 1,#REF!&lt;= 15)), AND(#REF!=2, AND(#REF!&gt;= 1,#REF!&lt;= 4)) ),1,0)</definedName>
    <definedName name="IT_S">IF( OR(AND(#REF!&lt;2, AND(#REF!&gt;= 1,#REF!&lt;= 15)), AND(#REF!=2, AND(#REF!&gt;= 1,#REF!&lt;= 4)) ),1,0)</definedName>
    <definedName name="itsa_ratio_nrec" localSheetId="0">[3]공수견적!#REF!</definedName>
    <definedName name="itsa_ratio_nrec" localSheetId="1">[3]공수견적!#REF!</definedName>
    <definedName name="itsa_ratio_nrec">[3]공수견적!#REF!</definedName>
    <definedName name="itsa_ratio_rec" localSheetId="0">[1]순수개발!#REF!</definedName>
    <definedName name="itsa_ratio_rec" localSheetId="1">[1]순수개발!#REF!</definedName>
    <definedName name="itsa_ratio_rec">[1]순수개발!#REF!</definedName>
    <definedName name="LastRow" localSheetId="0">#REF!</definedName>
    <definedName name="LastRow" localSheetId="1">#REF!</definedName>
    <definedName name="LastRow">#REF!</definedName>
    <definedName name="Modifier" localSheetId="0">#REF!</definedName>
    <definedName name="Modifier" localSheetId="1">#REF!</definedName>
    <definedName name="Modifier">#REF!</definedName>
    <definedName name="OT_A" localSheetId="0">IF( OR(AND(#REF!&lt;2,#REF!&gt;19), AND(AND(#REF!&gt;=2,#REF!&lt;= 3), AND(#REF!&gt;= 6,#REF!&lt;= 19)), AND(#REF!&gt;3, AND(#REF!&gt;= 1,#REF!&lt;= 5)) ),1,0)</definedName>
    <definedName name="OT_A" localSheetId="1">IF( OR(AND(#REF!&lt;2,#REF!&gt;19), AND(AND(#REF!&gt;=2,#REF!&lt;= 3), AND(#REF!&gt;= 6,#REF!&lt;= 19)), AND(#REF!&gt;3, AND(#REF!&gt;= 1,#REF!&lt;= 5)) ),1,0)</definedName>
    <definedName name="OT_A">IF( OR(AND(#REF!&lt;2,#REF!&gt;19), AND(AND(#REF!&gt;=2,#REF!&lt;= 3), AND(#REF!&gt;= 6,#REF!&lt;= 19)), AND(#REF!&gt;3, AND(#REF!&gt;= 1,#REF!&lt;= 5)) ),1,0)</definedName>
    <definedName name="OT_C" localSheetId="0">IF( OR(AND(AND(#REF!&gt;=2,#REF!&lt;=3),#REF!&gt; 19), AND(#REF!&gt;3,#REF!&gt;=  6) ),1,0)</definedName>
    <definedName name="OT_C" localSheetId="1">IF( OR(AND(AND(#REF!&gt;=2,#REF!&lt;=3),#REF!&gt; 19), AND(#REF!&gt;3,#REF!&gt;=  6) ),1,0)</definedName>
    <definedName name="OT_C">IF( OR(AND(AND(#REF!&gt;=2,#REF!&lt;=3),#REF!&gt; 19), AND(#REF!&gt;3,#REF!&gt;=  6) ),1,0)</definedName>
    <definedName name="OT_S" localSheetId="0">IF( OR(AND(#REF!&lt;2, AND(#REF!&gt;= 1,#REF!&lt;= 19)), AND(AND(#REF!&gt;=2,#REF!&lt;=3), AND(#REF!&gt;= 1,#REF!&lt;= 5)) ),1,0)</definedName>
    <definedName name="OT_S" localSheetId="1">IF( OR(AND(#REF!&lt;2, AND(#REF!&gt;= 1,#REF!&lt;= 19)), AND(AND(#REF!&gt;=2,#REF!&lt;=3), AND(#REF!&gt;= 1,#REF!&lt;= 5)) ),1,0)</definedName>
    <definedName name="OT_S">IF( OR(AND(#REF!&lt;2, AND(#REF!&gt;= 1,#REF!&lt;= 19)), AND(AND(#REF!&gt;=2,#REF!&lt;=3), AND(#REF!&gt;= 1,#REF!&lt;= 5)) ),1,0)</definedName>
    <definedName name="_xlnm.Print_Area" localSheetId="1">'WBS(planned)'!$B$1:$AJ$64</definedName>
    <definedName name="QT_A" localSheetId="0">IF( OR(AND(#REF!&lt;2,#REF!&gt;19), AND(AND(#REF!&gt;=2,#REF!&lt;= 3), AND(#REF!&gt;= 6,#REF!&lt;= 19)), AND(#REF!&gt;3, AND(#REF!&gt;= 1,#REF!&lt;= 5)) ),1,0)</definedName>
    <definedName name="QT_A" localSheetId="1">IF( OR(AND(#REF!&lt;2,#REF!&gt;19), AND(AND(#REF!&gt;=2,#REF!&lt;= 3), AND(#REF!&gt;= 6,#REF!&lt;= 19)), AND(#REF!&gt;3, AND(#REF!&gt;= 1,#REF!&lt;= 5)) ),1,0)</definedName>
    <definedName name="QT_A">IF( OR(AND(#REF!&lt;2,#REF!&gt;19), AND(AND(#REF!&gt;=2,#REF!&lt;= 3), AND(#REF!&gt;= 6,#REF!&lt;= 19)), AND(#REF!&gt;3, AND(#REF!&gt;= 1,#REF!&lt;= 5)) ),1,0)</definedName>
    <definedName name="QT_C" localSheetId="0">IF( OR(AND(AND(#REF!&gt;=2,#REF!&lt;=3),#REF!&gt; 19), AND(#REF!&gt;3,#REF!&gt;=  6) ),1,0)</definedName>
    <definedName name="QT_C" localSheetId="1">IF( OR(AND(AND(#REF!&gt;=2,#REF!&lt;=3),#REF!&gt; 19), AND(#REF!&gt;3,#REF!&gt;=  6) ),1,0)</definedName>
    <definedName name="QT_C">IF( OR(AND(AND(#REF!&gt;=2,#REF!&lt;=3),#REF!&gt; 19), AND(#REF!&gt;3,#REF!&gt;=  6) ),1,0)</definedName>
    <definedName name="QT_S" localSheetId="0">IF( OR(AND(#REF!&lt;2, AND(#REF!&gt;= 1,#REF!&lt;= 19)), AND(AND(#REF!&gt;=2,#REF!&lt;=3), AND(#REF!&gt;= 1,#REF!&lt;= 5)) ),1,0)</definedName>
    <definedName name="QT_S" localSheetId="1">IF( OR(AND(#REF!&lt;2, AND(#REF!&gt;= 1,#REF!&lt;= 19)), AND(AND(#REF!&gt;=2,#REF!&lt;=3), AND(#REF!&gt;= 1,#REF!&lt;= 5)) ),1,0)</definedName>
    <definedName name="QT_S">IF( OR(AND(#REF!&lt;2, AND(#REF!&gt;= 1,#REF!&lt;= 19)), AND(AND(#REF!&gt;=2,#REF!&lt;=3), AND(#REF!&gt;= 1,#REF!&lt;= 5)) ),1,0)</definedName>
    <definedName name="wjt" localSheetId="0">IF( OR(AND(AND(#REF!&gt;=2,#REF!&lt;=3),#REF!&gt; 19), AND(#REF!&gt;3,#REF!&gt;=  6) ),1,0)</definedName>
    <definedName name="wjt" localSheetId="1">IF( OR(AND(AND(#REF!&gt;=2,#REF!&lt;=3),#REF!&gt; 19), AND(#REF!&gt;3,#REF!&gt;=  6) ),1,0)</definedName>
    <definedName name="wjt">IF( OR(AND(AND(#REF!&gt;=2,#REF!&lt;=3),#REF!&gt; 19), AND(#REF!&gt;3,#REF!&gt;=  6) ),1,0)</definedName>
    <definedName name="woo" localSheetId="0">IF( OR(AND(#REF!&lt;2, AND(#REF!&gt;= 1,#REF!&lt;= 15)), AND(#REF!=2, AND(#REF!&gt;= 1,#REF!&lt;= 4)) ),1,0)</definedName>
    <definedName name="woo">IF( OR(AND(#REF!&lt;2, AND(#REF!&gt;= 1,#REF!&lt;= 15)), AND(#REF!=2, AND(#REF!&gt;= 1,#REF!&lt;= 4)) ),1,0)</definedName>
    <definedName name="Z_1B4ED087_6565_C640_AE96_6AAFC5579E94_.wvu.PrintArea" localSheetId="1" hidden="1">'WBS(planned)'!$B$1:$AJ$64</definedName>
    <definedName name="Z_2B91552E_973A_4C8E_83C4_77FD6BC5154F_.wvu.PrintArea" localSheetId="1" hidden="1">'WBS(planned)'!$B$1:$AJ$64</definedName>
    <definedName name="Z_813DC914_D1DC_4284_80B7_141FDD94CB6C_.wvu.PrintArea" localSheetId="1" hidden="1">'WBS(planned)'!$B$1:$AJ$64</definedName>
    <definedName name="Z_BB0419B9_9DE8_46BD_B1EB_A3DE9B2180F2_.wvu.PrintArea" localSheetId="1" hidden="1">'WBS(planned)'!$B$1:$AJ$64</definedName>
  </definedNames>
  <calcPr calcId="191028"/>
  <customWorkbookViews>
    <customWorkbookView name="Windows 사용자 - 사용자 보기" guid="{BB0419B9-9DE8-46BD-B1EB-A3DE9B2180F2}" mergeInterval="0" personalView="1" maximized="1" xWindow="1912" yWindow="-8" windowWidth="1936" windowHeight="1056" activeSheetId="3"/>
    <customWorkbookView name="adcap_chou - 사용자 보기" guid="{813DC914-D1DC-4284-80B7-141FDD94CB6C}" mergeInterval="0" personalView="1" maximized="1" windowWidth="1920" windowHeight="885" activeSheetId="3"/>
    <customWorkbookView name="parkhyeeun - 사용자 보기" guid="{1B4ED087-6565-C640-AE96-6AAFC5579E94}" mergeInterval="0" personalView="1" xWindow="233" yWindow="41" windowWidth="2274" windowHeight="1256" activeSheetId="3"/>
    <customWorkbookView name="더웹스타일 - 사용자 보기" guid="{2B91552E-973A-4C8E-83C4-77FD6BC5154F}" mergeInterval="0" personalView="1" maximized="1" xWindow="-8" yWindow="-8" windowWidth="1936" windowHeight="1056" activeSheetId="3"/>
  </customWorkbookViews>
</workbook>
</file>

<file path=xl/calcChain.xml><?xml version="1.0" encoding="utf-8"?>
<calcChain xmlns="http://schemas.openxmlformats.org/spreadsheetml/2006/main">
  <c r="K76" i="3" l="1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0" i="3"/>
  <c r="K50" i="3"/>
  <c r="K49" i="3"/>
  <c r="K48" i="3"/>
  <c r="K47" i="3"/>
  <c r="K46" i="3"/>
  <c r="K45" i="3"/>
  <c r="K44" i="3"/>
  <c r="K43" i="3"/>
  <c r="K40" i="3"/>
  <c r="K39" i="3"/>
  <c r="K38" i="3"/>
  <c r="K37" i="3"/>
  <c r="K36" i="3"/>
  <c r="K35" i="3"/>
  <c r="K34" i="3"/>
  <c r="K59" i="3"/>
  <c r="K58" i="3"/>
  <c r="K57" i="3"/>
  <c r="K56" i="3"/>
  <c r="K55" i="3"/>
  <c r="K52" i="3"/>
  <c r="K33" i="3"/>
  <c r="K21" i="3"/>
  <c r="K22" i="3"/>
  <c r="K23" i="3"/>
  <c r="K24" i="3"/>
  <c r="K25" i="3"/>
  <c r="K26" i="3"/>
  <c r="K27" i="3"/>
  <c r="K28" i="3"/>
  <c r="K29" i="3"/>
  <c r="K30" i="3"/>
  <c r="K15" i="3"/>
  <c r="K20" i="3"/>
  <c r="K53" i="3" l="1"/>
  <c r="K54" i="3"/>
  <c r="K13" i="3"/>
  <c r="K14" i="3"/>
  <c r="K16" i="3"/>
  <c r="NG8" i="3" l="1"/>
  <c r="AW8" i="3"/>
  <c r="AI8" i="3"/>
  <c r="BD8" i="3"/>
  <c r="AP8" i="3"/>
  <c r="AB8" i="3"/>
  <c r="MZ8" i="3"/>
  <c r="MS8" i="3"/>
  <c r="ME8" i="3"/>
  <c r="ML8" i="3"/>
  <c r="LX8" i="3"/>
  <c r="LQ8" i="3"/>
  <c r="LJ8" i="3"/>
  <c r="LC8" i="3"/>
  <c r="N8" i="3"/>
  <c r="U8" i="3"/>
  <c r="K10" i="3"/>
  <c r="BK8" i="3"/>
  <c r="K81" i="3"/>
  <c r="K80" i="3"/>
  <c r="K83" i="3"/>
  <c r="K82" i="3"/>
  <c r="K51" i="3"/>
  <c r="KA8" i="3" l="1"/>
  <c r="KH8" i="3"/>
  <c r="KO8" i="3"/>
  <c r="KV8" i="3"/>
  <c r="JT8" i="3"/>
  <c r="JM8" i="3"/>
  <c r="JF8" i="3"/>
  <c r="IY8" i="3"/>
  <c r="IR8" i="3"/>
  <c r="K42" i="3"/>
  <c r="K41" i="3"/>
  <c r="K32" i="3"/>
  <c r="HB8" i="3"/>
  <c r="HI8" i="3"/>
  <c r="HP8" i="3"/>
  <c r="HW8" i="3"/>
  <c r="ID8" i="3"/>
  <c r="IK8" i="3"/>
  <c r="K77" i="3"/>
  <c r="K61" i="3"/>
  <c r="K62" i="3"/>
  <c r="K78" i="3"/>
  <c r="K79" i="3"/>
  <c r="EX8" i="3"/>
  <c r="FE8" i="3"/>
  <c r="FL8" i="3"/>
  <c r="FS8" i="3"/>
  <c r="FZ8" i="3"/>
  <c r="GG8" i="3"/>
  <c r="GN8" i="3"/>
  <c r="GU8" i="3"/>
  <c r="DV8" i="3"/>
  <c r="EC8" i="3"/>
  <c r="EJ8" i="3"/>
  <c r="EQ8" i="3"/>
  <c r="DO8" i="3" l="1"/>
  <c r="DH8" i="3"/>
  <c r="DA8" i="3"/>
  <c r="CT8" i="3"/>
  <c r="CM8" i="3"/>
  <c r="CF8" i="3"/>
  <c r="BY8" i="3"/>
  <c r="BR8" i="3"/>
  <c r="K12" i="3" l="1"/>
  <c r="K11" i="3"/>
  <c r="K17" i="3"/>
  <c r="K19" i="3"/>
  <c r="K18" i="3"/>
  <c r="C7" i="6" l="1"/>
  <c r="C6" i="6" s="1"/>
  <c r="J7" i="6"/>
  <c r="C8" i="6"/>
  <c r="J8" i="6"/>
  <c r="C9" i="6"/>
  <c r="J9" i="6"/>
  <c r="C10" i="6"/>
  <c r="C11" i="6"/>
  <c r="C12" i="6"/>
  <c r="J12" i="6"/>
  <c r="I6" i="2"/>
  <c r="M7" i="2"/>
  <c r="M6" i="2" s="1"/>
  <c r="N7" i="2"/>
  <c r="J8" i="2"/>
  <c r="K8" i="2"/>
  <c r="J7" i="2" s="1"/>
  <c r="L8" i="2"/>
  <c r="J9" i="2"/>
  <c r="K9" i="2" s="1"/>
  <c r="L9" i="2"/>
  <c r="J10" i="2"/>
  <c r="K10" i="2" s="1"/>
  <c r="L10" i="2"/>
  <c r="J11" i="2"/>
  <c r="K11" i="2" s="1"/>
  <c r="L11" i="2"/>
  <c r="M12" i="2"/>
  <c r="L12" i="2" s="1"/>
  <c r="N12" i="2"/>
  <c r="N6" i="2" s="1"/>
  <c r="J13" i="2"/>
  <c r="K13" i="2"/>
  <c r="L13" i="2"/>
  <c r="J14" i="2"/>
  <c r="K14" i="2" s="1"/>
  <c r="L14" i="2"/>
  <c r="J15" i="2"/>
  <c r="K15" i="2" s="1"/>
  <c r="L15" i="2"/>
  <c r="J16" i="2"/>
  <c r="K16" i="2" s="1"/>
  <c r="L16" i="2"/>
  <c r="J17" i="2"/>
  <c r="K17" i="2"/>
  <c r="L17" i="2"/>
  <c r="J18" i="2"/>
  <c r="K18" i="2" s="1"/>
  <c r="L18" i="2"/>
  <c r="J19" i="2"/>
  <c r="K19" i="2" s="1"/>
  <c r="L19" i="2"/>
  <c r="J20" i="2"/>
  <c r="K20" i="2"/>
  <c r="L20" i="2"/>
  <c r="J21" i="2"/>
  <c r="K21" i="2"/>
  <c r="L21" i="2"/>
  <c r="J22" i="2"/>
  <c r="K22" i="2" s="1"/>
  <c r="L22" i="2"/>
  <c r="J23" i="2"/>
  <c r="K23" i="2" s="1"/>
  <c r="L23" i="2"/>
  <c r="J24" i="2"/>
  <c r="K24" i="2" s="1"/>
  <c r="L24" i="2"/>
  <c r="J25" i="2"/>
  <c r="K25" i="2"/>
  <c r="L25" i="2"/>
  <c r="J26" i="2"/>
  <c r="K26" i="2" s="1"/>
  <c r="L26" i="2"/>
  <c r="J27" i="2"/>
  <c r="K27" i="2" s="1"/>
  <c r="L27" i="2"/>
  <c r="J28" i="2"/>
  <c r="K28" i="2"/>
  <c r="L28" i="2"/>
  <c r="L29" i="2"/>
  <c r="M29" i="2"/>
  <c r="N29" i="2"/>
  <c r="J30" i="2"/>
  <c r="K30" i="2"/>
  <c r="L30" i="2"/>
  <c r="J31" i="2"/>
  <c r="K31" i="2" s="1"/>
  <c r="L31" i="2"/>
  <c r="J32" i="2"/>
  <c r="K32" i="2" s="1"/>
  <c r="L32" i="2"/>
  <c r="J33" i="2"/>
  <c r="K33" i="2"/>
  <c r="L33" i="2"/>
  <c r="J34" i="2"/>
  <c r="K34" i="2"/>
  <c r="L34" i="2"/>
  <c r="J35" i="2"/>
  <c r="K35" i="2" s="1"/>
  <c r="L35" i="2"/>
  <c r="J36" i="2"/>
  <c r="K36" i="2" s="1"/>
  <c r="L36" i="2"/>
  <c r="J37" i="2"/>
  <c r="K37" i="2" s="1"/>
  <c r="L37" i="2"/>
  <c r="J38" i="2"/>
  <c r="K38" i="2"/>
  <c r="L38" i="2"/>
  <c r="J39" i="2"/>
  <c r="K39" i="2" s="1"/>
  <c r="L39" i="2"/>
  <c r="K40" i="2"/>
  <c r="L40" i="2"/>
  <c r="K41" i="2"/>
  <c r="L41" i="2"/>
  <c r="M42" i="2"/>
  <c r="N42" i="2"/>
  <c r="L42" i="2" s="1"/>
  <c r="J43" i="2"/>
  <c r="K43" i="2" s="1"/>
  <c r="L43" i="2"/>
  <c r="J44" i="2"/>
  <c r="K44" i="2"/>
  <c r="L44" i="2"/>
  <c r="J45" i="2"/>
  <c r="K45" i="2"/>
  <c r="L45" i="2"/>
  <c r="J46" i="2"/>
  <c r="K46" i="2" s="1"/>
  <c r="L46" i="2"/>
  <c r="J47" i="2"/>
  <c r="J42" i="2" s="1"/>
  <c r="D10" i="6" s="1"/>
  <c r="L47" i="2"/>
  <c r="J48" i="2"/>
  <c r="K48" i="2" s="1"/>
  <c r="L48" i="2"/>
  <c r="J49" i="2"/>
  <c r="K49" i="2"/>
  <c r="L49" i="2"/>
  <c r="J50" i="2"/>
  <c r="K50" i="2"/>
  <c r="L50" i="2"/>
  <c r="J51" i="2"/>
  <c r="K51" i="2" s="1"/>
  <c r="L51" i="2"/>
  <c r="L52" i="2"/>
  <c r="M52" i="2"/>
  <c r="N52" i="2"/>
  <c r="J53" i="2"/>
  <c r="K53" i="2" s="1"/>
  <c r="L53" i="2"/>
  <c r="J54" i="2"/>
  <c r="K54" i="2"/>
  <c r="L54" i="2"/>
  <c r="J55" i="2"/>
  <c r="K55" i="2"/>
  <c r="L55" i="2"/>
  <c r="M56" i="2"/>
  <c r="N56" i="2"/>
  <c r="L56" i="2" s="1"/>
  <c r="J57" i="2"/>
  <c r="J56" i="2" s="1"/>
  <c r="D12" i="6" s="1"/>
  <c r="L57" i="2"/>
  <c r="J58" i="2"/>
  <c r="K58" i="2" s="1"/>
  <c r="L58" i="2"/>
  <c r="J59" i="2"/>
  <c r="K59" i="2"/>
  <c r="L59" i="2"/>
  <c r="J60" i="2"/>
  <c r="K60" i="2"/>
  <c r="L60" i="2"/>
  <c r="J61" i="2"/>
  <c r="K61" i="2" s="1"/>
  <c r="L61" i="2"/>
  <c r="J62" i="2"/>
  <c r="K62" i="2"/>
  <c r="L62" i="2"/>
  <c r="J63" i="2"/>
  <c r="K63" i="2"/>
  <c r="L63" i="2"/>
  <c r="J64" i="2"/>
  <c r="K64" i="2"/>
  <c r="L64" i="2"/>
  <c r="I6" i="1"/>
  <c r="L6" i="1"/>
  <c r="L7" i="1"/>
  <c r="M7" i="1"/>
  <c r="N7" i="1"/>
  <c r="K8" i="1"/>
  <c r="L8" i="1"/>
  <c r="K9" i="1"/>
  <c r="L9" i="1"/>
  <c r="K10" i="1"/>
  <c r="J7" i="1" s="1"/>
  <c r="L10" i="1"/>
  <c r="K11" i="1"/>
  <c r="L11" i="1"/>
  <c r="L12" i="1"/>
  <c r="M12" i="1"/>
  <c r="N12" i="1"/>
  <c r="K13" i="1"/>
  <c r="J12" i="1" s="1"/>
  <c r="E8" i="6" s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L29" i="1"/>
  <c r="M29" i="1"/>
  <c r="N29" i="1"/>
  <c r="K30" i="1"/>
  <c r="L30" i="1"/>
  <c r="K31" i="1"/>
  <c r="L31" i="1"/>
  <c r="K32" i="1"/>
  <c r="J29" i="1" s="1"/>
  <c r="E9" i="6" s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L42" i="1"/>
  <c r="M42" i="1"/>
  <c r="N42" i="1"/>
  <c r="J43" i="1"/>
  <c r="K43" i="1" s="1"/>
  <c r="L43" i="1"/>
  <c r="J44" i="1"/>
  <c r="K44" i="1" s="1"/>
  <c r="L44" i="1"/>
  <c r="K45" i="1"/>
  <c r="L45" i="1"/>
  <c r="J46" i="1"/>
  <c r="K46" i="1" s="1"/>
  <c r="L46" i="1"/>
  <c r="J47" i="1"/>
  <c r="K47" i="1" s="1"/>
  <c r="L47" i="1"/>
  <c r="J48" i="1"/>
  <c r="K48" i="1" s="1"/>
  <c r="L48" i="1"/>
  <c r="J49" i="1"/>
  <c r="K49" i="1" s="1"/>
  <c r="L49" i="1"/>
  <c r="J50" i="1"/>
  <c r="K50" i="1" s="1"/>
  <c r="L50" i="1"/>
  <c r="J51" i="1"/>
  <c r="K51" i="1" s="1"/>
  <c r="L51" i="1"/>
  <c r="L52" i="1"/>
  <c r="M52" i="1"/>
  <c r="N52" i="1"/>
  <c r="J53" i="1"/>
  <c r="J11" i="6" s="1"/>
  <c r="K53" i="1"/>
  <c r="L53" i="1"/>
  <c r="J54" i="1"/>
  <c r="K54" i="1" s="1"/>
  <c r="L54" i="1"/>
  <c r="J55" i="1"/>
  <c r="K55" i="1" s="1"/>
  <c r="L55" i="1"/>
  <c r="J56" i="1"/>
  <c r="E12" i="6" s="1"/>
  <c r="M56" i="1"/>
  <c r="L56" i="1" s="1"/>
  <c r="N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D7" i="6" l="1"/>
  <c r="J29" i="2"/>
  <c r="D9" i="6" s="1"/>
  <c r="J12" i="2"/>
  <c r="D8" i="6" s="1"/>
  <c r="J6" i="1"/>
  <c r="E7" i="6"/>
  <c r="L6" i="2"/>
  <c r="K57" i="2"/>
  <c r="K47" i="2"/>
  <c r="J10" i="6"/>
  <c r="J42" i="1"/>
  <c r="E10" i="6" s="1"/>
  <c r="J52" i="2"/>
  <c r="D11" i="6" s="1"/>
  <c r="L7" i="2"/>
  <c r="J52" i="1"/>
  <c r="E11" i="6" s="1"/>
  <c r="K31" i="3"/>
  <c r="E6" i="6" l="1"/>
  <c r="J6" i="6" s="1"/>
  <c r="J6" i="2"/>
  <c r="D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hp_sugerkid</author>
  </authors>
  <commentList>
    <comment ref="L3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0.1 : 최초작성
0.2 : 시안확정일정 지연등 으로 인해 투입일정, 진해일정에 조정이 필요한 일정이 발생_2016.08.25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<sst xmlns="http://schemas.openxmlformats.org/spreadsheetml/2006/main" count="1026" uniqueCount="423">
  <si>
    <t>현대카드·현대캐피탈 블로그형 미디어사이트 구축 프로젝트 WBS(Work Breakdown Structure)_Actual</t>
    <phoneticPr fontId="3" type="noConversion"/>
  </si>
  <si>
    <t>단계</t>
    <phoneticPr fontId="3" type="noConversion"/>
  </si>
  <si>
    <t>Task</t>
    <phoneticPr fontId="3" type="noConversion"/>
  </si>
  <si>
    <t>Activity (작업 내용)</t>
    <phoneticPr fontId="3" type="noConversion"/>
  </si>
  <si>
    <t>담당자</t>
    <phoneticPr fontId="3" type="noConversion"/>
  </si>
  <si>
    <t>가중치</t>
    <phoneticPr fontId="3" type="noConversion"/>
  </si>
  <si>
    <t>진척율</t>
    <phoneticPr fontId="3" type="noConversion"/>
  </si>
  <si>
    <t>가중치
*진척률</t>
    <phoneticPr fontId="3" type="noConversion"/>
  </si>
  <si>
    <t>일정</t>
    <phoneticPr fontId="3" type="noConversion"/>
  </si>
  <si>
    <t>2016.07</t>
    <phoneticPr fontId="3" type="noConversion"/>
  </si>
  <si>
    <t>2016.10</t>
    <phoneticPr fontId="3" type="noConversion"/>
  </si>
  <si>
    <t>2016.11</t>
    <phoneticPr fontId="3" type="noConversion"/>
  </si>
  <si>
    <t>단게별 주요 산출물</t>
    <phoneticPr fontId="3" type="noConversion"/>
  </si>
  <si>
    <t>26-29(4)</t>
    <phoneticPr fontId="3" type="noConversion"/>
  </si>
  <si>
    <t>1-5</t>
    <phoneticPr fontId="3" type="noConversion"/>
  </si>
  <si>
    <t>8-12</t>
    <phoneticPr fontId="3" type="noConversion"/>
  </si>
  <si>
    <t>16-19(4)</t>
    <phoneticPr fontId="3" type="noConversion"/>
  </si>
  <si>
    <t>22-26</t>
    <phoneticPr fontId="3" type="noConversion"/>
  </si>
  <si>
    <t>29-2</t>
    <phoneticPr fontId="3" type="noConversion"/>
  </si>
  <si>
    <t>5-9</t>
    <phoneticPr fontId="3" type="noConversion"/>
  </si>
  <si>
    <t>12-13(2)</t>
    <phoneticPr fontId="3" type="noConversion"/>
  </si>
  <si>
    <t>19-23</t>
    <phoneticPr fontId="3" type="noConversion"/>
  </si>
  <si>
    <t>26-30</t>
    <phoneticPr fontId="3" type="noConversion"/>
  </si>
  <si>
    <t>4-7(4)</t>
    <phoneticPr fontId="3" type="noConversion"/>
  </si>
  <si>
    <t>10-14</t>
    <phoneticPr fontId="3" type="noConversion"/>
  </si>
  <si>
    <t>17-21</t>
    <phoneticPr fontId="3" type="noConversion"/>
  </si>
  <si>
    <t>24-28</t>
    <phoneticPr fontId="3" type="noConversion"/>
  </si>
  <si>
    <t>31-4</t>
    <phoneticPr fontId="3" type="noConversion"/>
  </si>
  <si>
    <t>7-11</t>
    <phoneticPr fontId="3" type="noConversion"/>
  </si>
  <si>
    <t>14-18</t>
    <phoneticPr fontId="3" type="noConversion"/>
  </si>
  <si>
    <t>21-25</t>
    <phoneticPr fontId="3" type="noConversion"/>
  </si>
  <si>
    <t>adcapsule</t>
    <phoneticPr fontId="3" type="noConversion"/>
  </si>
  <si>
    <t>고객</t>
    <phoneticPr fontId="3" type="noConversion"/>
  </si>
  <si>
    <t>Planned</t>
    <phoneticPr fontId="3" type="noConversion"/>
  </si>
  <si>
    <t>기간</t>
    <phoneticPr fontId="3" type="noConversion"/>
  </si>
  <si>
    <t>시작일자</t>
    <phoneticPr fontId="3" type="noConversion"/>
  </si>
  <si>
    <t>종료일자</t>
    <phoneticPr fontId="3" type="noConversion"/>
  </si>
  <si>
    <t>W1</t>
    <phoneticPr fontId="3" type="noConversion"/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</si>
  <si>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</si>
  <si>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</si>
  <si>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</si>
  <si>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</si>
  <si>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</si>
  <si>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</si>
  <si>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</si>
  <si>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</si>
  <si>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</si>
  <si>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</si>
  <si>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</si>
  <si>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</si>
  <si>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</si>
  <si>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</si>
  <si>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</si>
  <si>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</si>
  <si>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</si>
  <si>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전체 진척률</t>
    <phoneticPr fontId="3" type="noConversion"/>
  </si>
  <si>
    <t>4</t>
    <phoneticPr fontId="3" type="noConversion"/>
  </si>
  <si>
    <t>5</t>
    <phoneticPr fontId="3" type="noConversion"/>
  </si>
  <si>
    <t>2</t>
    <phoneticPr fontId="3" type="noConversion"/>
  </si>
  <si>
    <t>1 계획</t>
    <phoneticPr fontId="3" type="noConversion"/>
  </si>
  <si>
    <t>프로젝트계획수립</t>
  </si>
  <si>
    <t>1.1.1</t>
    <phoneticPr fontId="3" type="noConversion"/>
  </si>
  <si>
    <t>프로젝트 관리(수행)계획_대단위일정표작성</t>
    <phoneticPr fontId="3" type="noConversion"/>
  </si>
  <si>
    <t>윤혜원</t>
    <phoneticPr fontId="3" type="noConversion"/>
  </si>
  <si>
    <t>정종민/정지희</t>
    <phoneticPr fontId="3" type="noConversion"/>
  </si>
  <si>
    <t>1.1.2</t>
    <phoneticPr fontId="3" type="noConversion"/>
  </si>
  <si>
    <t>WBS 작성</t>
    <phoneticPr fontId="3" type="noConversion"/>
  </si>
  <si>
    <t>WBS</t>
    <phoneticPr fontId="3" type="noConversion"/>
  </si>
  <si>
    <t>정기보고</t>
    <phoneticPr fontId="3" type="noConversion"/>
  </si>
  <si>
    <t>1.2.1</t>
    <phoneticPr fontId="3" type="noConversion"/>
  </si>
  <si>
    <t>보고서 작성</t>
    <phoneticPr fontId="3" type="noConversion"/>
  </si>
  <si>
    <t>착수보고서(프로젝트 수행 계획서)</t>
    <phoneticPr fontId="3" type="noConversion"/>
  </si>
  <si>
    <t>1.2.2</t>
    <phoneticPr fontId="3" type="noConversion"/>
  </si>
  <si>
    <t>착수보고</t>
    <phoneticPr fontId="3" type="noConversion"/>
  </si>
  <si>
    <t>2 분석
/
설계</t>
    <phoneticPr fontId="3" type="noConversion"/>
  </si>
  <si>
    <t>상세 요구분석</t>
    <phoneticPr fontId="3" type="noConversion"/>
  </si>
  <si>
    <t>2.1.1</t>
    <phoneticPr fontId="3" type="noConversion"/>
  </si>
  <si>
    <t>상세 요구사항 정의</t>
    <phoneticPr fontId="3" type="noConversion"/>
  </si>
  <si>
    <t>윤혜원/이나란</t>
    <phoneticPr fontId="3" type="noConversion"/>
  </si>
  <si>
    <t>정종민/신예나/이소현</t>
    <phoneticPr fontId="3" type="noConversion"/>
  </si>
  <si>
    <t>요구사항정의서</t>
    <phoneticPr fontId="3" type="noConversion"/>
  </si>
  <si>
    <t>컨셉정의 및 분석</t>
    <phoneticPr fontId="3" type="noConversion"/>
  </si>
  <si>
    <t>2.2.1</t>
    <phoneticPr fontId="3" type="noConversion"/>
  </si>
  <si>
    <t>사이트 컨셉 정의</t>
    <phoneticPr fontId="3" type="noConversion"/>
  </si>
  <si>
    <t>이재호/추교현</t>
    <phoneticPr fontId="3" type="noConversion"/>
  </si>
  <si>
    <t>화면설계</t>
  </si>
  <si>
    <t>2.3.1</t>
    <phoneticPr fontId="3" type="noConversion"/>
  </si>
  <si>
    <t>UI 프로토타입 작성 (메뉴구조도 / 메인화면)</t>
    <phoneticPr fontId="3" type="noConversion"/>
  </si>
  <si>
    <t>이나란/김주원</t>
    <phoneticPr fontId="3" type="noConversion"/>
  </si>
  <si>
    <t>IA정의서</t>
    <phoneticPr fontId="3" type="noConversion"/>
  </si>
  <si>
    <t>2.3.2</t>
  </si>
  <si>
    <t>UI 프로토타입 검토/확정</t>
    <phoneticPr fontId="3" type="noConversion"/>
  </si>
  <si>
    <t>이나란</t>
    <phoneticPr fontId="3" type="noConversion"/>
  </si>
  <si>
    <t>2.3.3</t>
    <phoneticPr fontId="3" type="noConversion"/>
  </si>
  <si>
    <t>화면설계서 작성_FO</t>
    <phoneticPr fontId="3" type="noConversion"/>
  </si>
  <si>
    <t>화면설계서_FO</t>
    <phoneticPr fontId="3" type="noConversion"/>
  </si>
  <si>
    <t>2.3.4</t>
    <phoneticPr fontId="3" type="noConversion"/>
  </si>
  <si>
    <t>화면설계서 검토/확정_FO</t>
    <phoneticPr fontId="3" type="noConversion"/>
  </si>
  <si>
    <t>2.3.5</t>
  </si>
  <si>
    <t>화면설계서 작성_BO</t>
    <phoneticPr fontId="3" type="noConversion"/>
  </si>
  <si>
    <t>화면설계서_BO</t>
    <phoneticPr fontId="3" type="noConversion"/>
  </si>
  <si>
    <t>2.3.6</t>
  </si>
  <si>
    <t>화면설계서 검토/확정_BO</t>
    <phoneticPr fontId="3" type="noConversion"/>
  </si>
  <si>
    <t>2.3.7</t>
  </si>
  <si>
    <t>추가 수정요청건 반영 외_FO</t>
  </si>
  <si>
    <t>2.3.8</t>
  </si>
  <si>
    <t>추가 수정요청건 반영 외_BO</t>
  </si>
  <si>
    <t>디자인 설계</t>
    <phoneticPr fontId="3" type="noConversion"/>
  </si>
  <si>
    <t>2.4.1</t>
    <phoneticPr fontId="3" type="noConversion"/>
  </si>
  <si>
    <t>메인 시안 작성</t>
    <phoneticPr fontId="3" type="noConversion"/>
  </si>
  <si>
    <t>김주원/최보배</t>
    <phoneticPr fontId="3" type="noConversion"/>
  </si>
  <si>
    <t>메인 디자인 시안</t>
    <phoneticPr fontId="3" type="noConversion"/>
  </si>
  <si>
    <t>2.4.2</t>
  </si>
  <si>
    <t>시안 검토/확정</t>
    <phoneticPr fontId="3" type="noConversion"/>
  </si>
  <si>
    <t>퍼블리싱 설계</t>
    <phoneticPr fontId="3" type="noConversion"/>
  </si>
  <si>
    <t>2.5.1</t>
    <phoneticPr fontId="3" type="noConversion"/>
  </si>
  <si>
    <t>스크립트 설계</t>
    <phoneticPr fontId="3" type="noConversion"/>
  </si>
  <si>
    <t>천명기</t>
    <phoneticPr fontId="3" type="noConversion"/>
  </si>
  <si>
    <t>인터페이스 설계</t>
    <phoneticPr fontId="3" type="noConversion"/>
  </si>
  <si>
    <t>2.6.1</t>
    <phoneticPr fontId="3" type="noConversion"/>
  </si>
  <si>
    <t>시스템 구성 설계</t>
    <phoneticPr fontId="3" type="noConversion"/>
  </si>
  <si>
    <t>ERD, 테이블설계서</t>
    <phoneticPr fontId="3" type="noConversion"/>
  </si>
  <si>
    <t>2.6.2</t>
    <phoneticPr fontId="3" type="noConversion"/>
  </si>
  <si>
    <t xml:space="preserve">인터페이스 설계 </t>
    <phoneticPr fontId="3" type="noConversion"/>
  </si>
  <si>
    <t>인터페이스 설계서</t>
    <phoneticPr fontId="3" type="noConversion"/>
  </si>
  <si>
    <t>2.7.1</t>
    <phoneticPr fontId="3" type="noConversion"/>
  </si>
  <si>
    <t>중간보고</t>
    <phoneticPr fontId="3" type="noConversion"/>
  </si>
  <si>
    <t>중간보고서</t>
    <phoneticPr fontId="3" type="noConversion"/>
  </si>
  <si>
    <t>3 구현</t>
    <phoneticPr fontId="3" type="noConversion"/>
  </si>
  <si>
    <t>디자인 구현</t>
    <phoneticPr fontId="3" type="noConversion"/>
  </si>
  <si>
    <t>3.1.1</t>
    <phoneticPr fontId="3" type="noConversion"/>
  </si>
  <si>
    <t>상세 화면 디자인</t>
    <phoneticPr fontId="3" type="noConversion"/>
  </si>
  <si>
    <t>최보배/복세진</t>
    <phoneticPr fontId="3" type="noConversion"/>
  </si>
  <si>
    <t>디자인 스타일 가이드</t>
    <phoneticPr fontId="3" type="noConversion"/>
  </si>
  <si>
    <t>3.1.2</t>
    <phoneticPr fontId="3" type="noConversion"/>
  </si>
  <si>
    <t>수정 및 보완</t>
    <phoneticPr fontId="3" type="noConversion"/>
  </si>
  <si>
    <t>3.1.3</t>
    <phoneticPr fontId="3" type="noConversion"/>
  </si>
  <si>
    <t>추가 수정요청건 반영 외</t>
  </si>
  <si>
    <t>퍼블리싱 구현</t>
    <phoneticPr fontId="3" type="noConversion"/>
  </si>
  <si>
    <t>3.2.1</t>
    <phoneticPr fontId="3" type="noConversion"/>
  </si>
  <si>
    <t>상세 화면 퍼블리싱</t>
    <phoneticPr fontId="3" type="noConversion"/>
  </si>
  <si>
    <t>천명기</t>
  </si>
  <si>
    <t>퍼블리싱 가이드</t>
    <phoneticPr fontId="3" type="noConversion"/>
  </si>
  <si>
    <t>3.2.2</t>
    <phoneticPr fontId="3" type="noConversion"/>
  </si>
  <si>
    <t>3.2.3</t>
    <phoneticPr fontId="3" type="noConversion"/>
  </si>
  <si>
    <t>천명기/조우빈</t>
    <phoneticPr fontId="3" type="noConversion"/>
  </si>
  <si>
    <t>프로그램 개발</t>
    <phoneticPr fontId="3" type="noConversion"/>
  </si>
  <si>
    <t>3.3.1</t>
    <phoneticPr fontId="3" type="noConversion"/>
  </si>
  <si>
    <t>FO 개발 &amp; 인터페이스</t>
    <phoneticPr fontId="3" type="noConversion"/>
  </si>
  <si>
    <t>3.3.2</t>
  </si>
  <si>
    <t>FO_iOS</t>
    <phoneticPr fontId="3" type="noConversion"/>
  </si>
  <si>
    <t>정의경</t>
    <phoneticPr fontId="3" type="noConversion"/>
  </si>
  <si>
    <t>3.3.3</t>
  </si>
  <si>
    <t>FO_Android</t>
  </si>
  <si>
    <t>송상현</t>
    <phoneticPr fontId="3" type="noConversion"/>
  </si>
  <si>
    <t>3.3.4</t>
  </si>
  <si>
    <t>BO_백화점 앱 관리자</t>
    <phoneticPr fontId="3" type="noConversion"/>
  </si>
  <si>
    <t>추교현</t>
    <phoneticPr fontId="3" type="noConversion"/>
  </si>
  <si>
    <t>3.3.5</t>
  </si>
  <si>
    <t>이재호/정의경/송상현</t>
    <phoneticPr fontId="3" type="noConversion"/>
  </si>
  <si>
    <t>3.3.6</t>
  </si>
  <si>
    <t>추교현/문성균</t>
    <phoneticPr fontId="3" type="noConversion"/>
  </si>
  <si>
    <t>4 테스트</t>
    <phoneticPr fontId="3" type="noConversion"/>
  </si>
  <si>
    <t>단위테스트</t>
    <phoneticPr fontId="3" type="noConversion"/>
  </si>
  <si>
    <t>4.1.2</t>
  </si>
  <si>
    <t>테스트 실시</t>
  </si>
  <si>
    <t>4.1.3</t>
  </si>
  <si>
    <t>테스트결과 검토 및 보완</t>
  </si>
  <si>
    <t>통합테스트</t>
    <phoneticPr fontId="3" type="noConversion"/>
  </si>
  <si>
    <t>4.2.1</t>
    <phoneticPr fontId="3" type="noConversion"/>
  </si>
  <si>
    <t>테스트 시나리오 작성</t>
    <phoneticPr fontId="3" type="noConversion"/>
  </si>
  <si>
    <t>통합테스트 계획서</t>
    <phoneticPr fontId="3" type="noConversion"/>
  </si>
  <si>
    <t>4.2.2</t>
    <phoneticPr fontId="3" type="noConversion"/>
  </si>
  <si>
    <t>개발 프로그램 이전 및 테스트 준비</t>
    <phoneticPr fontId="3" type="noConversion"/>
  </si>
  <si>
    <t>4.2.3</t>
    <phoneticPr fontId="3" type="noConversion"/>
  </si>
  <si>
    <t>호환성테스트 실시</t>
    <phoneticPr fontId="3" type="noConversion"/>
  </si>
  <si>
    <t>4.2.4</t>
    <phoneticPr fontId="3" type="noConversion"/>
  </si>
  <si>
    <t>통합 테스트 실시</t>
    <phoneticPr fontId="3" type="noConversion"/>
  </si>
  <si>
    <t>통합테스트 결과서</t>
    <phoneticPr fontId="3" type="noConversion"/>
  </si>
  <si>
    <t>4.2.5</t>
    <phoneticPr fontId="3" type="noConversion"/>
  </si>
  <si>
    <t>가용점검</t>
    <phoneticPr fontId="3" type="noConversion"/>
  </si>
  <si>
    <t>4.3.1</t>
    <phoneticPr fontId="3" type="noConversion"/>
  </si>
  <si>
    <t>가용점검 준비 및 실시</t>
    <phoneticPr fontId="3" type="noConversion"/>
  </si>
  <si>
    <t>4.3.2</t>
    <phoneticPr fontId="3" type="noConversion"/>
  </si>
  <si>
    <t>가용점검 보고</t>
    <phoneticPr fontId="3" type="noConversion"/>
  </si>
  <si>
    <t>5 교육</t>
    <phoneticPr fontId="3" type="noConversion"/>
  </si>
  <si>
    <t>교육준비</t>
  </si>
  <si>
    <t>5.1.1</t>
    <phoneticPr fontId="3" type="noConversion"/>
  </si>
  <si>
    <t>매뉴얼 작성</t>
    <phoneticPr fontId="3" type="noConversion"/>
  </si>
  <si>
    <t>이나란/이재호</t>
    <phoneticPr fontId="3" type="noConversion"/>
  </si>
  <si>
    <t>관리자/운영자 매뉴얼</t>
    <phoneticPr fontId="3" type="noConversion"/>
  </si>
  <si>
    <t>교육진행</t>
    <phoneticPr fontId="3" type="noConversion"/>
  </si>
  <si>
    <t>5.2.1</t>
    <phoneticPr fontId="3" type="noConversion"/>
  </si>
  <si>
    <t>관리자 교육(Admin)</t>
    <phoneticPr fontId="3" type="noConversion"/>
  </si>
  <si>
    <t>5.2.2</t>
    <phoneticPr fontId="3" type="noConversion"/>
  </si>
  <si>
    <t>운영자 교육(Program)</t>
    <phoneticPr fontId="3" type="noConversion"/>
  </si>
  <si>
    <t>6 이행</t>
    <phoneticPr fontId="3" type="noConversion"/>
  </si>
  <si>
    <t>오픈준비</t>
  </si>
  <si>
    <t>6.1.1</t>
    <phoneticPr fontId="3" type="noConversion"/>
  </si>
  <si>
    <t>이행 계획 수립</t>
    <phoneticPr fontId="3" type="noConversion"/>
  </si>
  <si>
    <t>윤혜원/이재호/추교현</t>
    <phoneticPr fontId="3" type="noConversion"/>
  </si>
  <si>
    <t>정종민/정지희</t>
  </si>
  <si>
    <t>6.1.2</t>
    <phoneticPr fontId="3" type="noConversion"/>
  </si>
  <si>
    <t>이행 환경 준비(Network/OS)</t>
    <phoneticPr fontId="3" type="noConversion"/>
  </si>
  <si>
    <t>이행계획서</t>
    <phoneticPr fontId="3" type="noConversion"/>
  </si>
  <si>
    <t>6.1.3</t>
    <phoneticPr fontId="3" type="noConversion"/>
  </si>
  <si>
    <t>시스템/어플리케이션/데이터 이행</t>
    <phoneticPr fontId="3" type="noConversion"/>
  </si>
  <si>
    <t>6.1.4</t>
    <phoneticPr fontId="3" type="noConversion"/>
  </si>
  <si>
    <t>심사요청_iOS</t>
    <phoneticPr fontId="3" type="noConversion"/>
  </si>
  <si>
    <t>이재호/정의경</t>
    <phoneticPr fontId="3" type="noConversion"/>
  </si>
  <si>
    <t>최종 사용자 오픈</t>
    <phoneticPr fontId="3" type="noConversion"/>
  </si>
  <si>
    <t>6.2.1</t>
    <phoneticPr fontId="3" type="noConversion"/>
  </si>
  <si>
    <t>오픈</t>
    <phoneticPr fontId="3" type="noConversion"/>
  </si>
  <si>
    <t>윤혜원/이재호</t>
    <phoneticPr fontId="3" type="noConversion"/>
  </si>
  <si>
    <t>6.2.2</t>
    <phoneticPr fontId="3" type="noConversion"/>
  </si>
  <si>
    <t>오픈 모니터링 및 안정화</t>
    <phoneticPr fontId="3" type="noConversion"/>
  </si>
  <si>
    <t>정기보고_최종</t>
    <phoneticPr fontId="3" type="noConversion"/>
  </si>
  <si>
    <t>6.3.1</t>
    <phoneticPr fontId="3" type="noConversion"/>
  </si>
  <si>
    <t>산출물 취합 및 제출</t>
    <phoneticPr fontId="3" type="noConversion"/>
  </si>
  <si>
    <t>정지희</t>
    <phoneticPr fontId="3" type="noConversion"/>
  </si>
  <si>
    <t>File &amp; Doc</t>
    <phoneticPr fontId="3" type="noConversion"/>
  </si>
  <si>
    <t>6.3.2</t>
    <phoneticPr fontId="3" type="noConversion"/>
  </si>
  <si>
    <t>완료보고</t>
    <phoneticPr fontId="3" type="noConversion"/>
  </si>
  <si>
    <t>프로젝트 완료 보고서</t>
    <phoneticPr fontId="3" type="noConversion"/>
  </si>
  <si>
    <t>현대카드·현대캐피탈 블로그형 미디어사이트 구축 프로젝트 WBS(Work Breakdown Structure)_Planned</t>
    <phoneticPr fontId="3" type="noConversion"/>
  </si>
  <si>
    <t>2016.12</t>
    <phoneticPr fontId="3" type="noConversion"/>
  </si>
  <si>
    <t>28-2</t>
    <phoneticPr fontId="3" type="noConversion"/>
  </si>
  <si>
    <t>12-16</t>
    <phoneticPr fontId="3" type="noConversion"/>
  </si>
  <si>
    <t>W19</t>
    <phoneticPr fontId="3" type="noConversion"/>
  </si>
  <si>
    <t>W20</t>
    <phoneticPr fontId="3" type="noConversion"/>
  </si>
  <si>
    <t>W21</t>
    <phoneticPr fontId="3" type="noConversion"/>
  </si>
  <si>
    <t>프로젝트 관리(수행)계획</t>
    <phoneticPr fontId="3" type="noConversion"/>
  </si>
  <si>
    <t>현행인프라분석</t>
    <phoneticPr fontId="3" type="noConversion"/>
  </si>
  <si>
    <t>기존 사내 연계시스템 분석</t>
    <phoneticPr fontId="3" type="noConversion"/>
  </si>
  <si>
    <t>`</t>
    <phoneticPr fontId="3" type="noConversion"/>
  </si>
  <si>
    <t>[ 개 정 이 력 ]</t>
    <phoneticPr fontId="3" type="noConversion"/>
  </si>
  <si>
    <t>NO</t>
    <phoneticPr fontId="3" type="noConversion"/>
  </si>
  <si>
    <t>버 전</t>
    <phoneticPr fontId="3" type="noConversion"/>
  </si>
  <si>
    <t>변 경 내 용</t>
    <phoneticPr fontId="3" type="noConversion"/>
  </si>
  <si>
    <t>작성자</t>
    <phoneticPr fontId="3" type="noConversion"/>
  </si>
  <si>
    <t>작성일</t>
    <phoneticPr fontId="3" type="noConversion"/>
  </si>
  <si>
    <t>1</t>
    <phoneticPr fontId="3" type="noConversion"/>
  </si>
  <si>
    <t>v0.1</t>
  </si>
  <si>
    <t>최초 작성</t>
    <phoneticPr fontId="3" type="noConversion"/>
  </si>
  <si>
    <t>임형준</t>
    <phoneticPr fontId="3" type="noConversion"/>
  </si>
  <si>
    <t>2022.02.17</t>
    <phoneticPr fontId="3" type="noConversion"/>
  </si>
  <si>
    <t>v0.2</t>
  </si>
  <si>
    <t>수정 변경</t>
    <phoneticPr fontId="3" type="noConversion"/>
  </si>
  <si>
    <t>강성오</t>
    <phoneticPr fontId="3" type="noConversion"/>
  </si>
  <si>
    <t>2022.03.30</t>
    <phoneticPr fontId="3" type="noConversion"/>
  </si>
  <si>
    <t>3</t>
    <phoneticPr fontId="3" type="noConversion"/>
  </si>
  <si>
    <t>v0.3</t>
  </si>
  <si>
    <t>전체 세부내용 수정</t>
  </si>
  <si>
    <t>권오광</t>
  </si>
  <si>
    <t>2022.05.25</t>
  </si>
  <si>
    <t>6</t>
  </si>
  <si>
    <t>7</t>
  </si>
  <si>
    <t>8</t>
  </si>
  <si>
    <t>9</t>
  </si>
  <si>
    <t>10</t>
  </si>
  <si>
    <t>최초작성일</t>
    <phoneticPr fontId="3" type="noConversion"/>
  </si>
  <si>
    <t xml:space="preserve">작성자 </t>
    <phoneticPr fontId="3" type="noConversion"/>
  </si>
  <si>
    <t>PHASE</t>
    <phoneticPr fontId="114" type="noConversion"/>
  </si>
  <si>
    <t>TASK</t>
    <phoneticPr fontId="114" type="noConversion"/>
  </si>
  <si>
    <t>상세작업</t>
    <phoneticPr fontId="114" type="noConversion"/>
  </si>
  <si>
    <t>담당</t>
    <phoneticPr fontId="114" type="noConversion"/>
  </si>
  <si>
    <t>검토</t>
    <phoneticPr fontId="114" type="noConversion"/>
  </si>
  <si>
    <t>진척율
(%)</t>
  </si>
  <si>
    <t>산출물</t>
    <phoneticPr fontId="114" type="noConversion"/>
  </si>
  <si>
    <r>
      <rPr>
        <b/>
        <sz val="8"/>
        <rFont val="맑은 고딕"/>
        <family val="3"/>
        <charset val="129"/>
      </rPr>
      <t>입력컬럼</t>
    </r>
    <r>
      <rPr>
        <b/>
        <sz val="8"/>
        <color indexed="9"/>
        <rFont val="맑은 고딕"/>
        <family val="3"/>
        <charset val="129"/>
      </rPr>
      <t xml:space="preserve">
(숨김처리,삭제금지)</t>
    </r>
    <phoneticPr fontId="114" type="noConversion"/>
  </si>
  <si>
    <t>일정계획
(자동입력)</t>
    <phoneticPr fontId="114" type="noConversion"/>
  </si>
  <si>
    <t>01월</t>
    <phoneticPr fontId="3" type="noConversion"/>
  </si>
  <si>
    <t>02월</t>
    <phoneticPr fontId="3" type="noConversion"/>
  </si>
  <si>
    <t>03월</t>
    <phoneticPr fontId="3" type="noConversion"/>
  </si>
  <si>
    <t>04월</t>
    <phoneticPr fontId="3" type="noConversion"/>
  </si>
  <si>
    <t>05월</t>
    <phoneticPr fontId="3" type="noConversion"/>
  </si>
  <si>
    <t>06월</t>
    <phoneticPr fontId="3" type="noConversion"/>
  </si>
  <si>
    <t>07월</t>
    <phoneticPr fontId="3" type="noConversion"/>
  </si>
  <si>
    <t>08월</t>
    <phoneticPr fontId="3" type="noConversion"/>
  </si>
  <si>
    <t>09월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</si>
  <si>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</si>
  <si>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</si>
  <si>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</si>
  <si>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START</t>
    <phoneticPr fontId="114" type="noConversion"/>
  </si>
  <si>
    <t>END</t>
    <phoneticPr fontId="114" type="noConversion"/>
  </si>
  <si>
    <t>소요일</t>
    <phoneticPr fontId="114" type="noConversion"/>
  </si>
  <si>
    <t>분석</t>
    <phoneticPr fontId="114" type="noConversion"/>
  </si>
  <si>
    <t>프로젝트 분석</t>
    <phoneticPr fontId="114" type="noConversion"/>
  </si>
  <si>
    <t>프로젝트 인력/범위 정의</t>
    <phoneticPr fontId="114" type="noConversion"/>
  </si>
  <si>
    <t>완료</t>
  </si>
  <si>
    <t>권오광</t>
    <phoneticPr fontId="3" type="noConversion"/>
  </si>
  <si>
    <t>요구사항 정의</t>
    <phoneticPr fontId="114" type="noConversion"/>
  </si>
  <si>
    <t>요구사항 정의서</t>
    <phoneticPr fontId="3" type="noConversion"/>
  </si>
  <si>
    <t>전체구축일정수립(WBS)</t>
    <phoneticPr fontId="3" type="noConversion"/>
  </si>
  <si>
    <t>WBS 작성</t>
    <phoneticPr fontId="114" type="noConversion"/>
  </si>
  <si>
    <t>벤치마킹 분석</t>
    <phoneticPr fontId="163" type="noConversion"/>
  </si>
  <si>
    <t>연계 데이터 분석</t>
  </si>
  <si>
    <t>기능 분석</t>
    <phoneticPr fontId="3" type="noConversion"/>
  </si>
  <si>
    <t>기능사항 정의</t>
    <phoneticPr fontId="3" type="noConversion"/>
  </si>
  <si>
    <t>설계</t>
    <phoneticPr fontId="114" type="noConversion"/>
  </si>
  <si>
    <t>아키텍쳐 설계</t>
  </si>
  <si>
    <t>아키텍처 설계</t>
    <phoneticPr fontId="3" type="noConversion"/>
  </si>
  <si>
    <t>데이터베이스 설계</t>
  </si>
  <si>
    <t>데이터베이스 설계</t>
    <phoneticPr fontId="3" type="noConversion"/>
  </si>
  <si>
    <t>ERD(논리, 물리)</t>
  </si>
  <si>
    <t>인터페이스 설계</t>
  </si>
  <si>
    <t>정보구조수립(IA)</t>
  </si>
  <si>
    <t>정보구조(IA) 정의</t>
  </si>
  <si>
    <t>화면설계서</t>
    <phoneticPr fontId="3" type="noConversion"/>
  </si>
  <si>
    <t>FRONT-PC(Web)
키오스크 화면설계서 작성</t>
    <phoneticPr fontId="3" type="noConversion"/>
  </si>
  <si>
    <t>메인 UI 설계</t>
  </si>
  <si>
    <t>Admin 
키오스크 화면설계서 작성</t>
    <phoneticPr fontId="3" type="noConversion"/>
  </si>
  <si>
    <t>디자인</t>
  </si>
  <si>
    <t>디자인 작업
(Front)</t>
  </si>
  <si>
    <t>메인 UI 시안 1차</t>
  </si>
  <si>
    <t>화면 디자인 시안</t>
  </si>
  <si>
    <t>진행중</t>
  </si>
  <si>
    <t>퍼블리싱</t>
  </si>
  <si>
    <t>퍼블리싱 작업
(Front)</t>
  </si>
  <si>
    <t>메인 UI</t>
  </si>
  <si>
    <t>구축</t>
    <phoneticPr fontId="3" type="noConversion"/>
  </si>
  <si>
    <t>다국어 언어번역</t>
  </si>
  <si>
    <t>개발</t>
    <phoneticPr fontId="114" type="noConversion"/>
  </si>
  <si>
    <t xml:space="preserve">테스트 </t>
    <phoneticPr fontId="114" type="noConversion"/>
  </si>
  <si>
    <t>단위테스트</t>
    <phoneticPr fontId="163" type="noConversion"/>
  </si>
  <si>
    <t>단위테스트 계획수립</t>
    <phoneticPr fontId="163" type="noConversion"/>
  </si>
  <si>
    <t>단위테스트 리스트</t>
  </si>
  <si>
    <t>미작업</t>
  </si>
  <si>
    <t>수정 및 반영</t>
    <phoneticPr fontId="163" type="noConversion"/>
  </si>
  <si>
    <t>통합테스트</t>
    <phoneticPr fontId="163" type="noConversion"/>
  </si>
  <si>
    <t>통합테스트 계획 수립</t>
    <phoneticPr fontId="163" type="noConversion"/>
  </si>
  <si>
    <t>통합테스트 리스트</t>
  </si>
  <si>
    <t>휴일 정보</t>
    <phoneticPr fontId="118" type="noConversion"/>
  </si>
  <si>
    <t>휴일 명</t>
    <phoneticPr fontId="118" type="noConversion"/>
  </si>
  <si>
    <t>날짜</t>
    <phoneticPr fontId="118" type="noConversion"/>
  </si>
  <si>
    <t>신정</t>
    <phoneticPr fontId="3" type="noConversion"/>
  </si>
  <si>
    <t>구정연휴</t>
    <phoneticPr fontId="3" type="noConversion"/>
  </si>
  <si>
    <t>3.1절</t>
  </si>
  <si>
    <t>어린이날</t>
    <phoneticPr fontId="3" type="noConversion"/>
  </si>
  <si>
    <t>부처님오신날</t>
    <phoneticPr fontId="3" type="noConversion"/>
  </si>
  <si>
    <t>일요일</t>
    <phoneticPr fontId="3" type="noConversion"/>
  </si>
  <si>
    <t>현충일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</si>
  <si>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</si>
  <si>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</si>
  <si>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</si>
  <si>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</si>
  <si>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크리스마스</t>
    <phoneticPr fontId="3" type="noConversion"/>
  </si>
  <si>
    <t>Project Overall Progress</t>
    <phoneticPr fontId="3" type="noConversion"/>
  </si>
  <si>
    <t>Phase</t>
    <phoneticPr fontId="3" type="noConversion"/>
  </si>
  <si>
    <t>Progress</t>
    <phoneticPr fontId="3" type="noConversion"/>
  </si>
  <si>
    <t>Status</t>
    <phoneticPr fontId="3" type="noConversion"/>
  </si>
  <si>
    <t>Remarks</t>
    <phoneticPr fontId="3" type="noConversion"/>
  </si>
  <si>
    <t>정상</t>
    <phoneticPr fontId="3" type="noConversion"/>
  </si>
  <si>
    <t>지연</t>
    <phoneticPr fontId="3" type="noConversion"/>
  </si>
  <si>
    <t>문제</t>
    <phoneticPr fontId="3" type="noConversion"/>
  </si>
  <si>
    <t>Actual</t>
    <phoneticPr fontId="3" type="noConversion"/>
  </si>
  <si>
    <t>진척률 그래프</t>
    <phoneticPr fontId="3" type="noConversion"/>
  </si>
  <si>
    <t>Overall</t>
    <phoneticPr fontId="3" type="noConversion"/>
  </si>
  <si>
    <t>착수</t>
    <phoneticPr fontId="3" type="noConversion"/>
  </si>
  <si>
    <t>분석/설계</t>
    <phoneticPr fontId="3" type="noConversion"/>
  </si>
  <si>
    <t>구현</t>
    <phoneticPr fontId="3" type="noConversion"/>
  </si>
  <si>
    <t>테스트</t>
    <phoneticPr fontId="3" type="noConversion"/>
  </si>
  <si>
    <t>교육</t>
    <phoneticPr fontId="3" type="noConversion"/>
  </si>
  <si>
    <t>이행</t>
    <phoneticPr fontId="3" type="noConversion"/>
  </si>
  <si>
    <t>공통</t>
    <phoneticPr fontId="3" type="noConversion"/>
  </si>
  <si>
    <t>요구 기능리스트</t>
    <phoneticPr fontId="3" type="noConversion"/>
  </si>
  <si>
    <t>2023-02-08</t>
    <phoneticPr fontId="3" type="noConversion"/>
  </si>
  <si>
    <t>홍성욱</t>
    <phoneticPr fontId="3" type="noConversion"/>
  </si>
  <si>
    <t>로그인 / 회원가입</t>
    <phoneticPr fontId="3" type="noConversion"/>
  </si>
  <si>
    <t>관광지 리스트</t>
    <phoneticPr fontId="3" type="noConversion"/>
  </si>
  <si>
    <t>관광정보</t>
    <phoneticPr fontId="3" type="noConversion"/>
  </si>
  <si>
    <t>My Page</t>
    <phoneticPr fontId="3" type="noConversion"/>
  </si>
  <si>
    <t>로그인</t>
    <phoneticPr fontId="3" type="noConversion"/>
  </si>
  <si>
    <t>대시보드</t>
    <phoneticPr fontId="3" type="noConversion"/>
  </si>
  <si>
    <t>관광정보 관리</t>
    <phoneticPr fontId="3" type="noConversion"/>
  </si>
  <si>
    <t>사용자 관리</t>
    <phoneticPr fontId="3" type="noConversion"/>
  </si>
  <si>
    <t>API 정의서</t>
    <phoneticPr fontId="3" type="noConversion"/>
  </si>
  <si>
    <t>유사 서비스 분석</t>
    <phoneticPr fontId="163" type="noConversion"/>
  </si>
  <si>
    <t>관광정보 연계 데이터 분석</t>
    <phoneticPr fontId="3" type="noConversion"/>
  </si>
  <si>
    <t>디자인작업
(Admin)</t>
    <phoneticPr fontId="3" type="noConversion"/>
  </si>
  <si>
    <t>미작업</t>
    <phoneticPr fontId="3" type="noConversion"/>
  </si>
  <si>
    <t>토요일</t>
    <phoneticPr fontId="3" type="noConversion"/>
  </si>
  <si>
    <t>로그인 / 회원가입</t>
  </si>
  <si>
    <t>관광지 리스트</t>
  </si>
  <si>
    <t>관광정보</t>
  </si>
  <si>
    <t>My Page</t>
  </si>
  <si>
    <t>퍼블리싱 작업
(Admin)</t>
    <phoneticPr fontId="3" type="noConversion"/>
  </si>
  <si>
    <t>관광정보 구축</t>
    <phoneticPr fontId="3" type="noConversion"/>
  </si>
  <si>
    <t>부산도보여행정보</t>
    <phoneticPr fontId="3" type="noConversion"/>
  </si>
  <si>
    <t>부산쇼핑정보</t>
    <phoneticPr fontId="3" type="noConversion"/>
  </si>
  <si>
    <t>부산해양체험정보</t>
    <phoneticPr fontId="3" type="noConversion"/>
  </si>
  <si>
    <t>부산테마여행정보</t>
    <phoneticPr fontId="3" type="noConversion"/>
  </si>
  <si>
    <t>부산명소정보</t>
    <phoneticPr fontId="3" type="noConversion"/>
  </si>
  <si>
    <t>부산축제정보</t>
    <phoneticPr fontId="3" type="noConversion"/>
  </si>
  <si>
    <t>부산맛집정보</t>
    <phoneticPr fontId="3" type="noConversion"/>
  </si>
  <si>
    <t>화면 UI 번역 리스트 제작</t>
    <phoneticPr fontId="3" type="noConversion"/>
  </si>
  <si>
    <t>언어번역 리스트</t>
    <phoneticPr fontId="3" type="noConversion"/>
  </si>
  <si>
    <t>통합 테스트</t>
    <phoneticPr fontId="163" type="noConversion"/>
  </si>
  <si>
    <t>권오광</t>
    <phoneticPr fontId="163" type="noConversion"/>
  </si>
  <si>
    <t>2023-03-07</t>
    <phoneticPr fontId="3" type="noConversion"/>
  </si>
  <si>
    <t>Kakao Map 가시화</t>
    <phoneticPr fontId="3" type="noConversion"/>
  </si>
  <si>
    <t>통합 검색, 카테고리 검색</t>
    <phoneticPr fontId="3" type="noConversion"/>
  </si>
  <si>
    <t>언어번역</t>
    <phoneticPr fontId="3" type="noConversion"/>
  </si>
  <si>
    <t>관광지 평점 / 리뷰 / 조회수 관리</t>
    <phoneticPr fontId="3" type="noConversion"/>
  </si>
  <si>
    <t>로그인 / 로그아웃</t>
    <phoneticPr fontId="3" type="noConversion"/>
  </si>
  <si>
    <t>로그인 / 로그아웃 / 회원가입</t>
    <phoneticPr fontId="3" type="noConversion"/>
  </si>
  <si>
    <t>2023.02.13</t>
    <phoneticPr fontId="3" type="noConversion"/>
  </si>
  <si>
    <t>총 개발기간 : 2023-02-08~2023-03-12</t>
    <phoneticPr fontId="3" type="noConversion"/>
  </si>
  <si>
    <t>관광 정보 등록 / 수정 / 삭제</t>
    <phoneticPr fontId="3" type="noConversion"/>
  </si>
  <si>
    <t>관광 정보 리스트 조회 및 페이지 네이션</t>
    <phoneticPr fontId="3" type="noConversion"/>
  </si>
  <si>
    <t>회원 정보 조회</t>
    <phoneticPr fontId="3" type="noConversion"/>
  </si>
  <si>
    <t>관광 정보 조회</t>
    <phoneticPr fontId="3" type="noConversion"/>
  </si>
  <si>
    <t>다국어 처리</t>
    <phoneticPr fontId="3" type="noConversion"/>
  </si>
  <si>
    <t>사용자 정보 조회</t>
    <phoneticPr fontId="3" type="noConversion"/>
  </si>
  <si>
    <t>사용자 정보 등록 / 수정 / 삭제</t>
    <phoneticPr fontId="3" type="noConversion"/>
  </si>
  <si>
    <t>사용자 권한 조회</t>
    <phoneticPr fontId="3" type="noConversion"/>
  </si>
  <si>
    <t>사용자 권한 등록 / 수정 / 삭제</t>
    <phoneticPr fontId="3" type="noConversion"/>
  </si>
  <si>
    <t>2023-02-13</t>
    <phoneticPr fontId="3" type="noConversion"/>
  </si>
  <si>
    <t>부산 관광정보 기반 관광정보 제공 사이트 개발</t>
    <phoneticPr fontId="3" type="noConversion"/>
  </si>
  <si>
    <t>FRONT</t>
    <phoneticPr fontId="163" type="noConversion"/>
  </si>
  <si>
    <t>Admin</t>
    <phoneticPr fontId="3" type="noConversion"/>
  </si>
  <si>
    <t>정순동</t>
    <phoneticPr fontId="3" type="noConversion"/>
  </si>
  <si>
    <t>이성욱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</si>
</sst>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7">
    <numFmt numFmtId="5" formatCode="&quot;₩&quot;#,##0;\-&quot;₩&quot;#,##0"/>
    <numFmt numFmtId="41" formatCode="_-* #,##0_-;\-* #,##0_-;_-* &quot;-&quot;_-;_-@_-"/>
    <numFmt numFmtId="43" formatCode="_-* #,##0.00_-;\-* #,##0.00_-;_-* &quot;-&quot;??_-;_-@_-"/>
    <numFmt numFmtId="176" formatCode="_(* #,##0_);_(* \(#,##0\);_(* &quot;-&quot;_);_(@_)"/>
    <numFmt numFmtId="177" formatCode="mm&quot;월&quot;\ dd&quot;일&quot;"/>
    <numFmt numFmtId="178" formatCode="#,##0_ "/>
    <numFmt numFmtId="179" formatCode="0.0%"/>
    <numFmt numFmtId="180" formatCode="0_);[Red]\(0\)"/>
    <numFmt numFmtId="181" formatCode="&quot;(&quot;###.00&quot;)&quot;"/>
    <numFmt numFmtId="182" formatCode="[Red]\+#;[Red]\-#;[Red]0"/>
    <numFmt numFmtId="183" formatCode="_ * #,##0_ ;_ * \-#,##0_ ;_ * &quot;-&quot;_ ;_ @_ "/>
    <numFmt numFmtId="184" formatCode="#,##0;[Red]&quot;△&quot;#,##0"/>
    <numFmt numFmtId="185" formatCode="#,##0_ ;[Red]&quot;△&quot;#,##0\ "/>
    <numFmt numFmtId="186" formatCode="_(&quot;$&quot;* #,##0_);_(&quot;$&quot;* \(#,##0\);_(&quot;$&quot;* &quot;-&quot;_);_(@_)"/>
    <numFmt numFmtId="187" formatCode="#.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&quot;$&quot;#,##0_);[Red]\(&quot;$&quot;#,##0\)"/>
    <numFmt numFmtId="191" formatCode="_ * #,##0.00_ ;_ * \-#,##0.00_ ;_ * &quot;-&quot;??_ ;_ @_ "/>
    <numFmt numFmtId="192" formatCode="#,##0;\(#,##0\)"/>
    <numFmt numFmtId="193" formatCode="&quot;₩&quot;#,##0.00;&quot;₩&quot;&quot;₩&quot;\-&quot;₩&quot;#,##0.00"/>
    <numFmt numFmtId="194" formatCode="\$#,##0\ ;\(\$#,##0\)"/>
    <numFmt numFmtId="195" formatCode="_ * #,##0.00000000000_ ;_ * \-#,##0.00000000000_ ;_ * &quot;-&quot;_ ;_ @_ "/>
    <numFmt numFmtId="196" formatCode="&quot;S&quot;\ #,##0.00;\-&quot;S&quot;\ #,##0.00"/>
    <numFmt numFmtId="197" formatCode="_-[$€-2]* #,##0.00_-;\-[$€-2]* #,##0.00_-;_-[$€-2]* &quot;-&quot;??_-"/>
    <numFmt numFmtId="198" formatCode="_ * #,##0.00000000_ ;_ * \-#,##0.00000000_ ;_ * &quot;-&quot;_ ;_ @_ "/>
    <numFmt numFmtId="199" formatCode="_ * #,##0.0000000000_ ;_ * \-#,##0.0000000000_ ;_ * &quot;-&quot;_ ;_ @_ "/>
    <numFmt numFmtId="200" formatCode="0.00000"/>
    <numFmt numFmtId="201" formatCode="0.000"/>
    <numFmt numFmtId="202" formatCode="&quot;$&quot;#,##0.00"/>
    <numFmt numFmtId="203" formatCode="#.00"/>
    <numFmt numFmtId="204" formatCode="0.0%;[Red]&quot;△&quot;0.0%"/>
    <numFmt numFmtId="205" formatCode="0.00%;[Red]&quot;△&quot;0.00%"/>
    <numFmt numFmtId="206" formatCode="_ * #,##0.000000000_ ;_ * \-#,##0.000000000_ ;_ * &quot;-&quot;_ ;_ @_ "/>
    <numFmt numFmtId="207" formatCode="#,##0_ ;[Red]\-#,##0\ "/>
    <numFmt numFmtId="208" formatCode="#,##0;[Red]&quot;-&quot;#,##0"/>
    <numFmt numFmtId="209" formatCode="#,##0."/>
    <numFmt numFmtId="210" formatCode="#,##0.0#####\ ;[Red]\-#,##0.0#####\ "/>
    <numFmt numFmtId="211" formatCode="#,##0.00_ "/>
    <numFmt numFmtId="212" formatCode="&quot;₩&quot;#,##0.00;[Red]&quot;₩&quot;\-#,##0.00"/>
    <numFmt numFmtId="213" formatCode="&quot;₩&quot;#,##0;[Red]&quot;₩&quot;\-#,##0"/>
    <numFmt numFmtId="214" formatCode="%#.00"/>
    <numFmt numFmtId="215" formatCode="\$#.00"/>
    <numFmt numFmtId="216" formatCode="\$#."/>
    <numFmt numFmtId="217" formatCode="0.00_ "/>
    <numFmt numFmtId="218" formatCode="0_ "/>
    <numFmt numFmtId="219" formatCode="0&quot;W&quot;"/>
    <numFmt numFmtId="220" formatCode="dd"/>
    <numFmt numFmtId="221" formatCode="_(&quot;$&quot;* #,##0.00_);_(&quot;$&quot;* \(#,##0.00\);_(&quot;$&quot;* &quot;-&quot;??_);_(@_)"/>
    <numFmt numFmtId="222" formatCode="&quot;₩&quot;#,##0.00;[Red]&quot;₩&quot;&quot;₩&quot;&quot;₩&quot;&quot;₩&quot;&quot;₩&quot;&quot;₩&quot;&quot;₩&quot;&quot;₩&quot;&quot;₩&quot;&quot;₩&quot;&quot;₩&quot;\-&quot;₩&quot;#,##0.00"/>
    <numFmt numFmtId="223" formatCode="&quot;₩&quot;#,##0;[Red]&quot;₩&quot;&quot;₩&quot;&quot;₩&quot;&quot;₩&quot;&quot;₩&quot;&quot;₩&quot;&quot;₩&quot;&quot;₩&quot;&quot;₩&quot;\-&quot;₩&quot;#,##0"/>
    <numFmt numFmtId="224" formatCode="_-&quot;₩&quot;* #,##0_-;&quot;₩&quot;&quot;₩&quot;&quot;₩&quot;&quot;₩&quot;&quot;₩&quot;&quot;₩&quot;&quot;₩&quot;&quot;₩&quot;&quot;₩&quot;\-&quot;₩&quot;* #,##0_-;_-&quot;₩&quot;* &quot;-&quot;_-;_-@_-"/>
    <numFmt numFmtId="225" formatCode="_-* #,##0.00_-;&quot;₩&quot;&quot;₩&quot;&quot;₩&quot;&quot;₩&quot;&quot;₩&quot;\-* #,##0.00_-;_-* &quot;-&quot;??_-;_-@_-"/>
    <numFmt numFmtId="226" formatCode="_(* #,##0_);_(* &quot;₩&quot;&quot;₩&quot;&quot;₩&quot;&quot;₩&quot;&quot;₩&quot;&quot;₩&quot;&quot;₩&quot;&quot;₩&quot;&quot;₩&quot;&quot;₩&quot;&quot;₩&quot;&quot;₩&quot;&quot;₩&quot;\(#,##0&quot;₩&quot;&quot;₩&quot;&quot;₩&quot;&quot;₩&quot;&quot;₩&quot;&quot;₩&quot;&quot;₩&quot;&quot;₩&quot;&quot;₩&quot;&quot;₩&quot;&quot;₩&quot;&quot;₩&quot;&quot;₩&quot;\);_(* &quot;-&quot;_);_(@_)"/>
    <numFmt numFmtId="227" formatCode="&quot;₩&quot;#,##0;&quot;₩&quot;\-#,##0"/>
    <numFmt numFmtId="228" formatCode="_ * #,##0.00_ ;_ * &quot;₩&quot;\-#,##0.00_ ;_ * &quot;-&quot;??_ ;_ @_ "/>
    <numFmt numFmtId="229" formatCode="0.00_)"/>
  </numFmts>
  <fonts count="21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8"/>
      <name val="Arial"/>
      <family val="2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b/>
      <sz val="12"/>
      <name val="???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굴림체"/>
      <family val="3"/>
      <charset val="129"/>
    </font>
    <font>
      <sz val="10"/>
      <name val="Helv"/>
      <family val="2"/>
    </font>
    <font>
      <sz val="11"/>
      <name val="ⓒoUAAA¨u"/>
      <family val="3"/>
      <charset val="129"/>
    </font>
    <font>
      <b/>
      <sz val="10"/>
      <name val="Arial"/>
      <family val="2"/>
    </font>
    <font>
      <sz val="11"/>
      <name val="￥i￠￢￠?o"/>
      <family val="3"/>
      <charset val="129"/>
    </font>
    <font>
      <sz val="12"/>
      <name val="Times New Roman"/>
      <family val="1"/>
    </font>
    <font>
      <sz val="1"/>
      <color indexed="18"/>
      <name val="Courier"/>
      <family val="3"/>
    </font>
    <font>
      <sz val="12"/>
      <name val="Arial"/>
      <family val="2"/>
    </font>
    <font>
      <sz val="11"/>
      <name val="굴림체"/>
      <family val="3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2"/>
      <name val="ⓒoUAAA¨u"/>
      <family val="3"/>
      <charset val="129"/>
    </font>
    <font>
      <sz val="12"/>
      <name val="Tms Rmn"/>
      <family val="1"/>
    </font>
    <font>
      <sz val="12"/>
      <name val="System"/>
      <family val="2"/>
      <charset val="129"/>
    </font>
    <font>
      <sz val="12"/>
      <name val="±¼¸²Ã¼"/>
      <family val="3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MS Serif"/>
      <family val="1"/>
    </font>
    <font>
      <sz val="9"/>
      <name val="바탕체"/>
      <family val="1"/>
      <charset val="129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sz val="10"/>
      <color indexed="24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name val="Univers (WN)"/>
      <family val="2"/>
    </font>
    <font>
      <sz val="12"/>
      <name val="Courier New"/>
      <family val="3"/>
    </font>
    <font>
      <b/>
      <sz val="11"/>
      <name val="Helv"/>
      <family val="2"/>
    </font>
    <font>
      <sz val="7"/>
      <name val="Small Fonts"/>
      <family val="2"/>
    </font>
    <font>
      <sz val="24"/>
      <name val="Courier New"/>
      <family val="3"/>
    </font>
    <font>
      <sz val="8"/>
      <name val="Helv"/>
      <family val="2"/>
    </font>
    <font>
      <b/>
      <sz val="12"/>
      <name val="AppleGothic"/>
      <family val="2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u/>
      <sz val="10"/>
      <color indexed="36"/>
      <name val="Arial"/>
      <family val="2"/>
    </font>
    <font>
      <sz val="11"/>
      <name val="明朝"/>
      <family val="3"/>
      <charset val="129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굴림"/>
      <family val="3"/>
      <charset val="129"/>
    </font>
    <font>
      <sz val="11"/>
      <name val="굴림"/>
      <family val="3"/>
      <charset val="129"/>
    </font>
    <font>
      <sz val="11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바탕체"/>
      <family val="1"/>
      <charset val="129"/>
    </font>
    <font>
      <sz val="12"/>
      <name val="Courier"/>
      <family val="3"/>
    </font>
    <font>
      <sz val="9"/>
      <name val="華康仿宋體"/>
      <family val="3"/>
      <charset val="129"/>
    </font>
    <font>
      <sz val="10"/>
      <name val="뭷긕긘긞긏뫬"/>
      <family val="3"/>
      <charset val="129"/>
    </font>
    <font>
      <sz val="10"/>
      <name val="바탕"/>
      <family val="1"/>
      <charset val="129"/>
    </font>
    <font>
      <b/>
      <sz val="12"/>
      <name val="굴림체"/>
      <family val="3"/>
      <charset val="129"/>
    </font>
    <font>
      <sz val="12"/>
      <name val="돋움"/>
      <family val="3"/>
      <charset val="129"/>
    </font>
    <font>
      <sz val="14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1"/>
      <name val="돋움체"/>
      <family val="3"/>
      <charset val="129"/>
    </font>
    <font>
      <sz val="10"/>
      <name val="궁서(English)"/>
      <family val="3"/>
      <charset val="129"/>
    </font>
    <font>
      <sz val="10"/>
      <color indexed="12"/>
      <name val="굴림체"/>
      <family val="3"/>
      <charset val="129"/>
    </font>
    <font>
      <sz val="12"/>
      <name val="견고딕"/>
      <family val="3"/>
      <charset val="129"/>
    </font>
    <font>
      <b/>
      <sz val="15"/>
      <color indexed="62"/>
      <name val="맑은 고딕"/>
      <family val="3"/>
      <charset val="129"/>
    </font>
    <font>
      <sz val="18"/>
      <name val="돋움체"/>
      <family val="3"/>
      <charset val="129"/>
    </font>
    <font>
      <sz val="16"/>
      <name val="굴림체"/>
      <family val="3"/>
      <charset val="129"/>
    </font>
    <font>
      <b/>
      <sz val="13"/>
      <name val="굴림체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6"/>
      <name val="돋움체"/>
      <family val="3"/>
      <charset val="129"/>
    </font>
    <font>
      <sz val="12"/>
      <name val="華康中楷體"/>
      <family val="3"/>
      <charset val="129"/>
    </font>
    <font>
      <sz val="11"/>
      <name val="Times New Roman"/>
      <family val="1"/>
    </font>
    <font>
      <sz val="11"/>
      <name val="ＭＳ 明朝"/>
      <family val="3"/>
      <charset val="128"/>
    </font>
    <font>
      <sz val="11"/>
      <name val="Arial"/>
      <family val="2"/>
    </font>
    <font>
      <u/>
      <sz val="11"/>
      <color indexed="12"/>
      <name val="돋움"/>
      <family val="3"/>
      <charset val="129"/>
    </font>
    <font>
      <sz val="14"/>
      <name val="System"/>
      <family val="2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u/>
      <sz val="22"/>
      <name val="맑은 고딕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b/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9"/>
      <color indexed="81"/>
      <name val="Tahoma"/>
      <family val="2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1"/>
      <color rgb="FF0000CC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9"/>
      <color theme="0"/>
      <name val="맑은 고딕"/>
      <family val="3"/>
      <charset val="129"/>
      <scheme val="minor"/>
    </font>
    <font>
      <b/>
      <sz val="11"/>
      <color rgb="FFFFCC00"/>
      <name val="맑은 고딕"/>
      <family val="3"/>
      <charset val="129"/>
      <scheme val="minor"/>
    </font>
    <font>
      <b/>
      <sz val="12"/>
      <color rgb="FFFFCC00"/>
      <name val="맑은 고딕"/>
      <family val="3"/>
      <charset val="129"/>
      <scheme val="minor"/>
    </font>
    <font>
      <sz val="9"/>
      <color theme="0" tint="-0.14999847407452621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9"/>
      <color theme="6" tint="0.59999389629810485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sz val="9"/>
      <color theme="5" tint="0.79998168889431442"/>
      <name val="맑은 고딕"/>
      <family val="3"/>
      <charset val="129"/>
      <scheme val="minor"/>
    </font>
    <font>
      <sz val="9"/>
      <color theme="2" tint="-9.9978637043366805E-2"/>
      <name val="맑은 고딕"/>
      <family val="3"/>
      <charset val="129"/>
      <scheme val="minor"/>
    </font>
    <font>
      <sz val="9"/>
      <color theme="4" tint="0.59999389629810485"/>
      <name val="맑은 고딕"/>
      <family val="3"/>
      <charset val="129"/>
      <scheme val="minor"/>
    </font>
    <font>
      <sz val="9"/>
      <color theme="9" tint="0.59999389629810485"/>
      <name val="맑은 고딕"/>
      <family val="3"/>
      <charset val="129"/>
      <scheme val="minor"/>
    </font>
    <font>
      <sz val="9"/>
      <color theme="7" tint="0.79998168889431442"/>
      <name val="맑은 고딕"/>
      <family val="3"/>
      <charset val="129"/>
      <scheme val="minor"/>
    </font>
    <font>
      <sz val="9"/>
      <color theme="7" tint="0.39997558519241921"/>
      <name val="맑은 고딕"/>
      <family val="3"/>
      <charset val="129"/>
      <scheme val="minor"/>
    </font>
    <font>
      <sz val="9"/>
      <color theme="9" tint="0.39997558519241921"/>
      <name val="맑은 고딕"/>
      <family val="3"/>
      <charset val="129"/>
      <scheme val="minor"/>
    </font>
    <font>
      <sz val="9"/>
      <color theme="5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0"/>
      <name val="맑은 고딕"/>
      <family val="3"/>
      <charset val="129"/>
      <scheme val="minor"/>
    </font>
    <font>
      <b/>
      <sz val="8.5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.5"/>
      <color rgb="FFFFFFFF"/>
      <name val="맑은 고딕"/>
      <family val="3"/>
      <charset val="129"/>
    </font>
    <font>
      <sz val="8.5"/>
      <color rgb="FF000000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1"/>
      <color indexed="36"/>
      <name val="맑은 고딕"/>
      <family val="3"/>
      <charset val="129"/>
    </font>
    <font>
      <sz val="9"/>
      <name val="굴림체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63"/>
      <name val="맑은 고딕"/>
      <family val="3"/>
      <charset val="129"/>
    </font>
    <font>
      <b/>
      <sz val="18"/>
      <color indexed="49"/>
      <name val="맑은 고딕"/>
      <family val="3"/>
      <charset val="129"/>
    </font>
    <font>
      <b/>
      <sz val="15"/>
      <color indexed="49"/>
      <name val="맑은 고딕"/>
      <family val="3"/>
      <charset val="129"/>
    </font>
    <font>
      <b/>
      <sz val="13"/>
      <color indexed="49"/>
      <name val="맑은 고딕"/>
      <family val="3"/>
      <charset val="129"/>
    </font>
    <font>
      <b/>
      <sz val="11"/>
      <color indexed="49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6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theme="1"/>
      <name val="나눔고딕"/>
      <family val="3"/>
      <charset val="129"/>
    </font>
    <font>
      <sz val="10"/>
      <name val="Verdana"/>
      <family val="2"/>
    </font>
    <font>
      <sz val="9"/>
      <color indexed="8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b/>
      <i/>
      <sz val="16"/>
      <name val="Helv"/>
      <family val="2"/>
    </font>
    <font>
      <sz val="12"/>
      <name val="Helv"/>
      <family val="2"/>
    </font>
    <font>
      <sz val="9"/>
      <name val="Arial"/>
      <family val="2"/>
    </font>
    <font>
      <u/>
      <sz val="9"/>
      <color indexed="12"/>
      <name val="Arial"/>
      <family val="2"/>
    </font>
    <font>
      <b/>
      <sz val="16"/>
      <color indexed="62"/>
      <name val="Arial"/>
      <family val="2"/>
    </font>
    <font>
      <b/>
      <sz val="9"/>
      <name val="Arial"/>
      <family val="2"/>
    </font>
    <font>
      <sz val="12"/>
      <name val="Osaka"/>
      <family val="3"/>
      <charset val="128"/>
    </font>
    <font>
      <sz val="8.5"/>
      <color rgb="FFFFFFFF"/>
      <name val="맑은 고딕"/>
      <family val="3"/>
      <charset val="129"/>
    </font>
    <font>
      <b/>
      <sz val="2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8.5"/>
      <color theme="0"/>
      <name val="맑은 고딕"/>
      <family val="3"/>
      <charset val="129"/>
    </font>
    <font>
      <sz val="8.5"/>
      <name val="맑은 고딕"/>
      <family val="3"/>
      <charset val="129"/>
      <scheme val="minor"/>
    </font>
  </fonts>
  <fills count="10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21"/>
      </patternFill>
    </fill>
    <fill>
      <patternFill patternType="solid">
        <fgColor indexed="9"/>
        <bgColor indexed="64"/>
      </patternFill>
    </fill>
    <fill>
      <patternFill patternType="solid">
        <fgColor indexed="54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18"/>
      </patternFill>
    </fill>
    <fill>
      <patternFill patternType="solid">
        <fgColor indexed="23"/>
      </patternFill>
    </fill>
    <fill>
      <patternFill patternType="solid">
        <fgColor indexed="63"/>
      </patternFill>
    </fill>
    <fill>
      <patternFill patternType="solid">
        <fgColor indexed="56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6E6"/>
        <bgColor indexed="64"/>
      </patternFill>
    </fill>
  </fills>
  <borders count="1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395">
    <xf numFmtId="0" fontId="0" fillId="0" borderId="0">
      <alignment vertical="center"/>
    </xf>
    <xf numFmtId="0" fontId="5" fillId="0" borderId="0"/>
    <xf numFmtId="3" fontId="27" fillId="0" borderId="1"/>
    <xf numFmtId="181" fontId="2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0" fillId="0" borderId="0"/>
    <xf numFmtId="0" fontId="10" fillId="0" borderId="0"/>
    <xf numFmtId="0" fontId="32" fillId="0" borderId="0" applyFont="0" applyFill="0" applyBorder="0" applyAlignment="0" applyProtection="0"/>
    <xf numFmtId="0" fontId="33" fillId="0" borderId="0"/>
    <xf numFmtId="0" fontId="33" fillId="0" borderId="0" applyNumberFormat="0" applyFill="0" applyBorder="0" applyAlignment="0" applyProtection="0"/>
    <xf numFmtId="0" fontId="1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6" fillId="0" borderId="0"/>
    <xf numFmtId="0" fontId="33" fillId="0" borderId="0"/>
    <xf numFmtId="0" fontId="33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3" fillId="0" borderId="0"/>
    <xf numFmtId="0" fontId="10" fillId="0" borderId="0"/>
    <xf numFmtId="0" fontId="34" fillId="0" borderId="0"/>
    <xf numFmtId="0" fontId="10" fillId="0" borderId="0"/>
    <xf numFmtId="0" fontId="10" fillId="0" borderId="0"/>
    <xf numFmtId="0" fontId="36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10" fillId="0" borderId="0"/>
    <xf numFmtId="0" fontId="36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10" fillId="0" borderId="0"/>
    <xf numFmtId="0" fontId="36" fillId="0" borderId="0"/>
    <xf numFmtId="0" fontId="33" fillId="0" borderId="0"/>
    <xf numFmtId="0" fontId="10" fillId="0" borderId="0"/>
    <xf numFmtId="0" fontId="33" fillId="0" borderId="0"/>
    <xf numFmtId="0" fontId="36" fillId="0" borderId="0"/>
    <xf numFmtId="0" fontId="33" fillId="0" borderId="0"/>
    <xf numFmtId="0" fontId="37" fillId="0" borderId="0"/>
    <xf numFmtId="0" fontId="37" fillId="0" borderId="0"/>
    <xf numFmtId="0" fontId="33" fillId="0" borderId="0"/>
    <xf numFmtId="0" fontId="37" fillId="0" borderId="0"/>
    <xf numFmtId="0" fontId="37" fillId="0" borderId="0"/>
    <xf numFmtId="0" fontId="33" fillId="0" borderId="0"/>
    <xf numFmtId="0" fontId="34" fillId="0" borderId="0"/>
    <xf numFmtId="0" fontId="34" fillId="0" borderId="0"/>
    <xf numFmtId="0" fontId="10" fillId="0" borderId="0"/>
    <xf numFmtId="0" fontId="35" fillId="0" borderId="0"/>
    <xf numFmtId="0" fontId="33" fillId="0" borderId="0"/>
    <xf numFmtId="0" fontId="36" fillId="0" borderId="0"/>
    <xf numFmtId="0" fontId="10" fillId="0" borderId="0"/>
    <xf numFmtId="0" fontId="10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10" fillId="0" borderId="0"/>
    <xf numFmtId="0" fontId="36" fillId="0" borderId="0"/>
    <xf numFmtId="0" fontId="10" fillId="0" borderId="0"/>
    <xf numFmtId="0" fontId="34" fillId="0" borderId="0"/>
    <xf numFmtId="0" fontId="10" fillId="0" borderId="0"/>
    <xf numFmtId="0" fontId="34" fillId="0" borderId="0"/>
    <xf numFmtId="0" fontId="37" fillId="0" borderId="0"/>
    <xf numFmtId="0" fontId="33" fillId="0" borderId="0"/>
    <xf numFmtId="0" fontId="10" fillId="0" borderId="0"/>
    <xf numFmtId="0" fontId="10" fillId="0" borderId="0"/>
    <xf numFmtId="0" fontId="35" fillId="0" borderId="0"/>
    <xf numFmtId="0" fontId="33" fillId="0" borderId="0"/>
    <xf numFmtId="0" fontId="10" fillId="0" borderId="0"/>
    <xf numFmtId="0" fontId="10" fillId="0" borderId="0"/>
    <xf numFmtId="0" fontId="35" fillId="0" borderId="0"/>
    <xf numFmtId="0" fontId="10" fillId="0" borderId="0"/>
    <xf numFmtId="0" fontId="38" fillId="0" borderId="0" applyNumberFormat="0" applyFill="0" applyBorder="0" applyAlignment="0" applyProtection="0"/>
    <xf numFmtId="0" fontId="10" fillId="0" borderId="0"/>
    <xf numFmtId="0" fontId="10" fillId="0" borderId="0"/>
    <xf numFmtId="0" fontId="36" fillId="0" borderId="0"/>
    <xf numFmtId="0" fontId="36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3" fillId="0" borderId="0"/>
    <xf numFmtId="0" fontId="36" fillId="0" borderId="0"/>
    <xf numFmtId="0" fontId="36" fillId="0" borderId="0"/>
    <xf numFmtId="0" fontId="10" fillId="0" borderId="0"/>
    <xf numFmtId="0" fontId="34" fillId="0" borderId="0"/>
    <xf numFmtId="0" fontId="35" fillId="0" borderId="0" applyFont="0" applyFill="0" applyBorder="0" applyAlignment="0" applyProtection="0"/>
    <xf numFmtId="0" fontId="10" fillId="0" borderId="0"/>
    <xf numFmtId="0" fontId="36" fillId="0" borderId="0"/>
    <xf numFmtId="0" fontId="3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6" fillId="0" borderId="0"/>
    <xf numFmtId="0" fontId="33" fillId="0" borderId="0"/>
    <xf numFmtId="0" fontId="10" fillId="0" borderId="0"/>
    <xf numFmtId="0" fontId="39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0" fillId="0" borderId="0"/>
    <xf numFmtId="182" fontId="28" fillId="0" borderId="0" applyFont="0" applyFill="0" applyBorder="0" applyProtection="0">
      <alignment vertical="center"/>
    </xf>
    <xf numFmtId="183" fontId="10" fillId="0" borderId="0" applyFont="0" applyFill="0" applyBorder="0" applyAlignment="0" applyProtection="0"/>
    <xf numFmtId="184" fontId="28" fillId="0" borderId="0">
      <alignment vertical="center"/>
    </xf>
    <xf numFmtId="185" fontId="2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6" fontId="33" fillId="0" borderId="0" applyFont="0" applyFill="0" applyBorder="0" applyAlignment="0" applyProtection="0"/>
    <xf numFmtId="3" fontId="27" fillId="0" borderId="1"/>
    <xf numFmtId="3" fontId="27" fillId="0" borderId="1"/>
    <xf numFmtId="187" fontId="41" fillId="0" borderId="0">
      <protection locked="0"/>
    </xf>
    <xf numFmtId="0" fontId="1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10" fillId="0" borderId="0">
      <protection locked="0"/>
    </xf>
    <xf numFmtId="0" fontId="4" fillId="1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2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3" fillId="0" borderId="2" applyProtection="0">
      <alignment horizontal="left" vertical="center" wrapText="1"/>
    </xf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3" borderId="0" applyNumberFormat="0" applyBorder="0" applyAlignment="0" applyProtection="0"/>
    <xf numFmtId="187" fontId="41" fillId="0" borderId="0">
      <protection locked="0"/>
    </xf>
    <xf numFmtId="187" fontId="41" fillId="0" borderId="0">
      <protection locked="0"/>
    </xf>
    <xf numFmtId="188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89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34" fillId="0" borderId="0"/>
    <xf numFmtId="190" fontId="33" fillId="0" borderId="0"/>
    <xf numFmtId="187" fontId="41" fillId="0" borderId="0">
      <protection locked="0"/>
    </xf>
    <xf numFmtId="187" fontId="41" fillId="0" borderId="0">
      <protection locked="0"/>
    </xf>
    <xf numFmtId="183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91" fontId="44" fillId="0" borderId="0" applyFont="0" applyFill="0" applyBorder="0" applyAlignment="0" applyProtection="0"/>
    <xf numFmtId="0" fontId="15" fillId="3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0" borderId="0"/>
    <xf numFmtId="187" fontId="41" fillId="0" borderId="0">
      <protection locked="0"/>
    </xf>
    <xf numFmtId="0" fontId="49" fillId="0" borderId="0"/>
    <xf numFmtId="0" fontId="45" fillId="0" borderId="0"/>
    <xf numFmtId="0" fontId="48" fillId="0" borderId="0"/>
    <xf numFmtId="0" fontId="48" fillId="0" borderId="0"/>
    <xf numFmtId="0" fontId="5" fillId="0" borderId="0" applyFill="0" applyBorder="0" applyAlignment="0"/>
    <xf numFmtId="0" fontId="14" fillId="14" borderId="3" applyNumberFormat="0" applyAlignment="0" applyProtection="0"/>
    <xf numFmtId="0" fontId="50" fillId="0" borderId="0"/>
    <xf numFmtId="0" fontId="18" fillId="24" borderId="4" applyNumberFormat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41" fontId="33" fillId="0" borderId="0" applyFont="0" applyFill="0" applyBorder="0" applyAlignment="0" applyProtection="0"/>
    <xf numFmtId="192" fontId="52" fillId="0" borderId="0"/>
    <xf numFmtId="3" fontId="33" fillId="0" borderId="0" applyFont="0" applyFill="0" applyBorder="0" applyAlignment="0" applyProtection="0"/>
    <xf numFmtId="0" fontId="53" fillId="0" borderId="0" applyNumberFormat="0" applyAlignment="0">
      <alignment horizontal="left"/>
    </xf>
    <xf numFmtId="0" fontId="35" fillId="0" borderId="0" applyFont="0" applyFill="0" applyBorder="0" applyAlignment="0" applyProtection="0"/>
    <xf numFmtId="193" fontId="10" fillId="0" borderId="1" applyFill="0" applyBorder="0" applyAlignment="0"/>
    <xf numFmtId="194" fontId="33" fillId="0" borderId="0" applyFont="0" applyFill="0" applyBorder="0" applyAlignment="0" applyProtection="0"/>
    <xf numFmtId="0" fontId="10" fillId="0" borderId="0"/>
    <xf numFmtId="195" fontId="5" fillId="0" borderId="0">
      <protection locked="0"/>
    </xf>
    <xf numFmtId="196" fontId="54" fillId="0" borderId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Alignment="0">
      <alignment horizontal="left"/>
    </xf>
    <xf numFmtId="19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3" fontId="59" fillId="0" borderId="0" applyFont="0" applyFill="0" applyBorder="0" applyAlignment="0" applyProtection="0"/>
    <xf numFmtId="198" fontId="5" fillId="0" borderId="0">
      <protection locked="0"/>
    </xf>
    <xf numFmtId="0" fontId="25" fillId="4" borderId="0" applyNumberFormat="0" applyBorder="0" applyAlignment="0" applyProtection="0"/>
    <xf numFmtId="38" fontId="6" fillId="25" borderId="0" applyNumberFormat="0" applyBorder="0" applyAlignment="0" applyProtection="0"/>
    <xf numFmtId="0" fontId="60" fillId="0" borderId="0">
      <alignment horizontal="left"/>
    </xf>
    <xf numFmtId="0" fontId="61" fillId="0" borderId="5" applyNumberFormat="0" applyAlignment="0" applyProtection="0">
      <alignment horizontal="left" vertical="center"/>
    </xf>
    <xf numFmtId="0" fontId="61" fillId="0" borderId="6">
      <alignment horizontal="left" vertical="center"/>
    </xf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199" fontId="5" fillId="0" borderId="0">
      <protection locked="0"/>
    </xf>
    <xf numFmtId="199" fontId="5" fillId="0" borderId="0">
      <protection locked="0"/>
    </xf>
    <xf numFmtId="0" fontId="62" fillId="0" borderId="0" applyNumberFormat="0" applyFill="0" applyBorder="0" applyAlignment="0" applyProtection="0"/>
    <xf numFmtId="0" fontId="21" fillId="7" borderId="3" applyNumberFormat="0" applyAlignment="0" applyProtection="0"/>
    <xf numFmtId="10" fontId="6" fillId="26" borderId="1" applyNumberFormat="0" applyBorder="0" applyAlignment="0" applyProtection="0"/>
    <xf numFmtId="0" fontId="19" fillId="0" borderId="10" applyNumberFormat="0" applyFill="0" applyAlignment="0" applyProtection="0"/>
    <xf numFmtId="0" fontId="63" fillId="0" borderId="1" applyFill="0" applyBorder="0" applyProtection="0">
      <alignment vertical="center"/>
    </xf>
    <xf numFmtId="40" fontId="34" fillId="0" borderId="0" applyFont="0" applyFill="0" applyBorder="0" applyAlignment="0" applyProtection="0"/>
    <xf numFmtId="0" fontId="64" fillId="0" borderId="11"/>
    <xf numFmtId="200" fontId="43" fillId="0" borderId="0" applyFont="0" applyFill="0" applyBorder="0" applyAlignment="0" applyProtection="0"/>
    <xf numFmtId="201" fontId="43" fillId="0" borderId="0" applyFont="0" applyFill="0" applyBorder="0" applyAlignment="0" applyProtection="0"/>
    <xf numFmtId="5" fontId="59" fillId="0" borderId="0" applyFont="0" applyFill="0" applyBorder="0" applyAlignment="0" applyProtection="0"/>
    <xf numFmtId="0" fontId="16" fillId="15" borderId="0" applyNumberFormat="0" applyBorder="0" applyAlignment="0" applyProtection="0"/>
    <xf numFmtId="37" fontId="65" fillId="0" borderId="0"/>
    <xf numFmtId="0" fontId="5" fillId="0" borderId="0"/>
    <xf numFmtId="0" fontId="10" fillId="0" borderId="0"/>
    <xf numFmtId="0" fontId="33" fillId="0" borderId="0"/>
    <xf numFmtId="0" fontId="2" fillId="10" borderId="12" applyNumberFormat="0" applyFont="0" applyAlignment="0" applyProtection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26" fillId="14" borderId="13" applyNumberFormat="0" applyAlignment="0" applyProtection="0"/>
    <xf numFmtId="10" fontId="33" fillId="0" borderId="0" applyFont="0" applyFill="0" applyBorder="0" applyAlignment="0" applyProtection="0"/>
    <xf numFmtId="202" fontId="33" fillId="0" borderId="1">
      <alignment vertical="top"/>
    </xf>
    <xf numFmtId="37" fontId="5" fillId="0" borderId="0" applyFont="0" applyFill="0" applyBorder="0" applyAlignment="0" applyProtection="0"/>
    <xf numFmtId="0" fontId="66" fillId="0" borderId="1" applyProtection="0">
      <alignment vertical="center"/>
    </xf>
    <xf numFmtId="30" fontId="67" fillId="0" borderId="0" applyNumberFormat="0" applyFill="0" applyBorder="0" applyAlignment="0" applyProtection="0">
      <alignment horizontal="left"/>
    </xf>
    <xf numFmtId="0" fontId="68" fillId="27" borderId="14" applyNumberFormat="0" applyFont="0" applyBorder="0" applyAlignment="0"/>
    <xf numFmtId="201" fontId="43" fillId="0" borderId="0">
      <alignment horizontal="center"/>
    </xf>
    <xf numFmtId="0" fontId="36" fillId="0" borderId="0"/>
    <xf numFmtId="0" fontId="64" fillId="0" borderId="0"/>
    <xf numFmtId="40" fontId="69" fillId="0" borderId="0" applyBorder="0">
      <alignment horizontal="right"/>
    </xf>
    <xf numFmtId="0" fontId="45" fillId="0" borderId="0"/>
    <xf numFmtId="0" fontId="45" fillId="0" borderId="0"/>
    <xf numFmtId="0" fontId="70" fillId="0" borderId="0" applyNumberFormat="0" applyFill="0" applyBorder="0" applyAlignment="0" applyProtection="0"/>
    <xf numFmtId="0" fontId="71" fillId="0" borderId="0" applyFill="0" applyBorder="0" applyProtection="0">
      <alignment horizontal="centerContinuous" vertical="center"/>
    </xf>
    <xf numFmtId="0" fontId="29" fillId="28" borderId="0" applyFill="0" applyBorder="0" applyProtection="0">
      <alignment horizontal="center" vertical="center"/>
    </xf>
    <xf numFmtId="0" fontId="70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72" fillId="0" borderId="16">
      <alignment horizontal="left"/>
    </xf>
    <xf numFmtId="2" fontId="5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38" fontId="29" fillId="0" borderId="0"/>
    <xf numFmtId="0" fontId="28" fillId="0" borderId="0" applyBorder="0">
      <alignment horizontal="right" vertical="center"/>
    </xf>
    <xf numFmtId="0" fontId="28" fillId="0" borderId="0" applyBorder="0">
      <alignment horizontal="right"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8" borderId="3" applyNumberFormat="0" applyAlignment="0" applyProtection="0">
      <alignment vertical="center"/>
    </xf>
    <xf numFmtId="203" fontId="75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199" fontId="10" fillId="0" borderId="2">
      <alignment horizontal="right" vertical="center"/>
    </xf>
    <xf numFmtId="38" fontId="43" fillId="0" borderId="0"/>
    <xf numFmtId="184" fontId="35" fillId="0" borderId="17" applyFont="0" applyFill="0" applyBorder="0" applyAlignment="0">
      <alignment horizontal="left" vertical="center"/>
    </xf>
    <xf numFmtId="0" fontId="15" fillId="3" borderId="0" applyNumberFormat="0" applyBorder="0" applyAlignment="0" applyProtection="0">
      <alignment vertical="center"/>
    </xf>
    <xf numFmtId="0" fontId="75" fillId="0" borderId="0">
      <protection locked="0"/>
    </xf>
    <xf numFmtId="0" fontId="77" fillId="0" borderId="0">
      <alignment vertical="center"/>
    </xf>
    <xf numFmtId="37" fontId="27" fillId="0" borderId="0"/>
    <xf numFmtId="0" fontId="78" fillId="0" borderId="2">
      <alignment horizontal="center" vertical="center"/>
    </xf>
    <xf numFmtId="0" fontId="75" fillId="0" borderId="0">
      <protection locked="0"/>
    </xf>
    <xf numFmtId="0" fontId="7" fillId="30" borderId="0">
      <alignment horizontal="center" vertical="center"/>
    </xf>
    <xf numFmtId="0" fontId="79" fillId="0" borderId="0" applyFont="0"/>
    <xf numFmtId="0" fontId="80" fillId="0" borderId="0" applyNumberFormat="0" applyFill="0" applyBorder="0" applyAlignment="0" applyProtection="0">
      <alignment vertical="top"/>
      <protection locked="0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5" fillId="10" borderId="12" applyNumberFormat="0" applyFont="0" applyAlignment="0" applyProtection="0">
      <alignment vertical="center"/>
    </xf>
    <xf numFmtId="49" fontId="8" fillId="0" borderId="18">
      <alignment vertical="center"/>
    </xf>
    <xf numFmtId="0" fontId="81" fillId="0" borderId="0" applyBorder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82" fillId="0" borderId="0"/>
    <xf numFmtId="0" fontId="28" fillId="0" borderId="0" applyNumberFormat="0" applyFont="0" applyFill="0" applyBorder="0" applyProtection="0">
      <alignment horizontal="distributed" vertical="center" justifyLastLine="1"/>
    </xf>
    <xf numFmtId="9" fontId="5" fillId="0" borderId="0" applyFont="0" applyFill="0" applyBorder="0" applyAlignment="0" applyProtection="0">
      <alignment vertical="center"/>
    </xf>
    <xf numFmtId="204" fontId="28" fillId="0" borderId="0" applyFont="0" applyFill="0" applyBorder="0" applyProtection="0">
      <alignment horizontal="center" vertical="center"/>
    </xf>
    <xf numFmtId="205" fontId="28" fillId="0" borderId="0" applyFont="0" applyFill="0" applyBorder="0" applyProtection="0">
      <alignment horizontal="center" vertical="center"/>
    </xf>
    <xf numFmtId="9" fontId="43" fillId="28" borderId="0" applyFill="0" applyBorder="0" applyProtection="0">
      <alignment horizontal="right"/>
    </xf>
    <xf numFmtId="10" fontId="43" fillId="0" borderId="0" applyFill="0" applyBorder="0" applyProtection="0">
      <alignment horizontal="right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7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16" fillId="15" borderId="0" applyNumberFormat="0" applyBorder="0" applyAlignment="0" applyProtection="0">
      <alignment vertical="center"/>
    </xf>
    <xf numFmtId="0" fontId="83" fillId="0" borderId="1">
      <alignment vertical="center" wrapText="1"/>
    </xf>
    <xf numFmtId="0" fontId="84" fillId="0" borderId="0"/>
    <xf numFmtId="0" fontId="28" fillId="0" borderId="0" applyNumberFormat="0" applyFont="0" applyFill="0" applyBorder="0" applyProtection="0">
      <alignment horizontal="centerContinuous" vertical="center"/>
    </xf>
    <xf numFmtId="178" fontId="85" fillId="0" borderId="2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2" fontId="86" fillId="0" borderId="19"/>
    <xf numFmtId="0" fontId="9" fillId="25" borderId="0">
      <alignment vertical="center"/>
    </xf>
    <xf numFmtId="0" fontId="87" fillId="0" borderId="1" applyFont="0" applyFill="0" applyBorder="0" applyAlignment="0" applyProtection="0"/>
    <xf numFmtId="0" fontId="88" fillId="0" borderId="0">
      <alignment vertical="center"/>
    </xf>
    <xf numFmtId="208" fontId="89" fillId="0" borderId="0">
      <alignment vertical="center"/>
    </xf>
    <xf numFmtId="178" fontId="8" fillId="0" borderId="18">
      <alignment horizontal="right" vertical="center"/>
    </xf>
    <xf numFmtId="38" fontId="34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119" fillId="0" borderId="0" applyFont="0" applyFill="0" applyBorder="0" applyAlignment="0" applyProtection="0">
      <alignment vertical="center"/>
    </xf>
    <xf numFmtId="41" fontId="90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10" fillId="0" borderId="0"/>
    <xf numFmtId="0" fontId="1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1" fillId="0" borderId="20"/>
    <xf numFmtId="0" fontId="19" fillId="0" borderId="10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91" fillId="0" borderId="0" applyFont="0" applyFill="0" applyBorder="0" applyAlignment="0" applyProtection="0"/>
    <xf numFmtId="0" fontId="92" fillId="0" borderId="0">
      <alignment vertical="center"/>
    </xf>
    <xf numFmtId="0" fontId="93" fillId="0" borderId="0">
      <alignment horizontal="center" vertical="center"/>
    </xf>
    <xf numFmtId="0" fontId="40" fillId="0" borderId="0"/>
    <xf numFmtId="0" fontId="21" fillId="7" borderId="3" applyNumberFormat="0" applyAlignment="0" applyProtection="0">
      <alignment vertical="center"/>
    </xf>
    <xf numFmtId="4" fontId="75" fillId="0" borderId="0">
      <protection locked="0"/>
    </xf>
    <xf numFmtId="209" fontId="75" fillId="0" borderId="0">
      <protection locked="0"/>
    </xf>
    <xf numFmtId="0" fontId="121" fillId="0" borderId="9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4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95" fillId="0" borderId="0">
      <alignment horizontal="centerContinuous"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7" fillId="0" borderId="0">
      <alignment vertical="center"/>
    </xf>
    <xf numFmtId="0" fontId="98" fillId="0" borderId="8" applyNumberFormat="0" applyFill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4" fillId="0" borderId="9" applyNumberFormat="0" applyFill="0" applyAlignment="0" applyProtection="0">
      <alignment vertical="center"/>
    </xf>
    <xf numFmtId="0" fontId="99" fillId="0" borderId="23" applyNumberFormat="0" applyFill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0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0" fillId="0" borderId="1">
      <alignment horizontal="distributed" vertical="center" justifyLastLine="1"/>
    </xf>
    <xf numFmtId="0" fontId="10" fillId="0" borderId="24">
      <alignment horizontal="distributed" vertical="top" justifyLastLine="1"/>
    </xf>
    <xf numFmtId="0" fontId="10" fillId="0" borderId="25">
      <alignment horizontal="distributed" justifyLastLine="1"/>
    </xf>
    <xf numFmtId="183" fontId="101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1" fillId="31" borderId="0">
      <alignment vertical="center"/>
    </xf>
    <xf numFmtId="0" fontId="10" fillId="0" borderId="0"/>
    <xf numFmtId="176" fontId="102" fillId="0" borderId="0" applyFont="0" applyFill="0" applyBorder="0" applyAlignment="0" applyProtection="0"/>
    <xf numFmtId="40" fontId="103" fillId="0" borderId="0" applyFont="0" applyFill="0" applyBorder="0" applyAlignment="0" applyProtection="0"/>
    <xf numFmtId="0" fontId="26" fillId="14" borderId="13" applyNumberFormat="0" applyAlignment="0" applyProtection="0">
      <alignment vertical="center"/>
    </xf>
    <xf numFmtId="0" fontId="26" fillId="8" borderId="13" applyNumberFormat="0" applyAlignment="0" applyProtection="0">
      <alignment vertical="center"/>
    </xf>
    <xf numFmtId="0" fontId="78" fillId="0" borderId="2" applyFill="0" applyProtection="0">
      <alignment horizontal="center" vertical="center"/>
    </xf>
    <xf numFmtId="210" fontId="28" fillId="0" borderId="0" applyFont="0" applyFill="0" applyBorder="0" applyProtection="0">
      <alignment vertical="center"/>
    </xf>
    <xf numFmtId="38" fontId="28" fillId="0" borderId="0" applyFont="0" applyFill="0" applyBorder="0" applyProtection="0">
      <alignment vertical="center"/>
    </xf>
    <xf numFmtId="208" fontId="10" fillId="0" borderId="0" applyFont="0" applyFill="0" applyBorder="0" applyAlignment="0" applyProtection="0"/>
    <xf numFmtId="211" fontId="43" fillId="28" borderId="0" applyFill="0" applyBorder="0" applyProtection="0">
      <alignment horizontal="right"/>
    </xf>
    <xf numFmtId="38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38" fontId="28" fillId="0" borderId="0" applyFill="0" applyBorder="0" applyAlignment="0" applyProtection="0">
      <alignment vertical="center"/>
    </xf>
    <xf numFmtId="0" fontId="29" fillId="0" borderId="0"/>
    <xf numFmtId="0" fontId="10" fillId="0" borderId="0" applyFont="0" applyFill="0" applyBorder="0" applyAlignment="0" applyProtection="0"/>
    <xf numFmtId="212" fontId="74" fillId="0" borderId="0" applyFont="0" applyFill="0" applyBorder="0" applyAlignment="0" applyProtection="0"/>
    <xf numFmtId="213" fontId="74" fillId="0" borderId="0" applyFont="0" applyFill="0" applyBorder="0" applyAlignment="0" applyProtection="0"/>
    <xf numFmtId="214" fontId="75" fillId="0" borderId="0">
      <protection locked="0"/>
    </xf>
    <xf numFmtId="0" fontId="12" fillId="32" borderId="26">
      <alignment vertical="center"/>
    </xf>
    <xf numFmtId="0" fontId="27" fillId="0" borderId="25">
      <alignment horizontal="distributed" justifyLastLine="1"/>
    </xf>
    <xf numFmtId="0" fontId="27" fillId="0" borderId="27">
      <alignment horizontal="distributed" vertical="center" justifyLastLine="1"/>
    </xf>
    <xf numFmtId="0" fontId="27" fillId="0" borderId="28">
      <alignment horizontal="distributed" vertical="top" justifyLastLine="1"/>
    </xf>
    <xf numFmtId="0" fontId="9" fillId="25" borderId="0">
      <alignment vertical="center"/>
    </xf>
    <xf numFmtId="1" fontId="82" fillId="0" borderId="17">
      <alignment horizontal="left" vertical="top" wrapText="1"/>
    </xf>
    <xf numFmtId="0" fontId="5" fillId="0" borderId="0"/>
    <xf numFmtId="0" fontId="5" fillId="0" borderId="0"/>
    <xf numFmtId="0" fontId="5" fillId="0" borderId="0"/>
    <xf numFmtId="0" fontId="11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9" fillId="0" borderId="0">
      <alignment vertical="center"/>
    </xf>
    <xf numFmtId="0" fontId="90" fillId="0" borderId="0"/>
    <xf numFmtId="0" fontId="5" fillId="0" borderId="0">
      <alignment vertical="center"/>
    </xf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5" fillId="0" borderId="0"/>
    <xf numFmtId="0" fontId="5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22" fillId="0" borderId="0">
      <alignment vertical="center"/>
    </xf>
    <xf numFmtId="0" fontId="90" fillId="0" borderId="0"/>
    <xf numFmtId="0" fontId="119" fillId="0" borderId="0">
      <alignment vertical="center"/>
    </xf>
    <xf numFmtId="0" fontId="5" fillId="0" borderId="0">
      <alignment vertical="center"/>
    </xf>
    <xf numFmtId="0" fontId="5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5" fillId="0" borderId="0"/>
    <xf numFmtId="0" fontId="5" fillId="0" borderId="0"/>
    <xf numFmtId="0" fontId="104" fillId="0" borderId="0"/>
    <xf numFmtId="0" fontId="10" fillId="0" borderId="2">
      <alignment vertical="center" wrapText="1"/>
    </xf>
    <xf numFmtId="0" fontId="105" fillId="0" borderId="0"/>
    <xf numFmtId="0" fontId="106" fillId="0" borderId="0" applyNumberFormat="0" applyFill="0" applyBorder="0" applyAlignment="0" applyProtection="0">
      <alignment vertical="top"/>
      <protection locked="0"/>
    </xf>
    <xf numFmtId="0" fontId="75" fillId="0" borderId="29">
      <protection locked="0"/>
    </xf>
    <xf numFmtId="3" fontId="107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102" fillId="0" borderId="0" applyFont="0" applyFill="0" applyBorder="0" applyAlignment="0" applyProtection="0"/>
    <xf numFmtId="190" fontId="103" fillId="0" borderId="0" applyFont="0" applyFill="0" applyBorder="0" applyAlignment="0" applyProtection="0"/>
    <xf numFmtId="190" fontId="103" fillId="0" borderId="0" applyFont="0" applyFill="0" applyBorder="0" applyAlignment="0" applyProtection="0"/>
    <xf numFmtId="215" fontId="75" fillId="0" borderId="0">
      <protection locked="0"/>
    </xf>
    <xf numFmtId="216" fontId="75" fillId="0" borderId="0">
      <protection locked="0"/>
    </xf>
    <xf numFmtId="0" fontId="5" fillId="0" borderId="0"/>
    <xf numFmtId="0" fontId="166" fillId="24" borderId="0" applyNumberFormat="0" applyBorder="0" applyAlignment="0" applyProtection="0">
      <alignment vertical="center"/>
    </xf>
    <xf numFmtId="0" fontId="166" fillId="20" borderId="0" applyNumberFormat="0" applyBorder="0" applyAlignment="0" applyProtection="0">
      <alignment vertical="center"/>
    </xf>
    <xf numFmtId="0" fontId="166" fillId="98" borderId="0" applyNumberFormat="0" applyBorder="0" applyAlignment="0" applyProtection="0">
      <alignment vertical="center"/>
    </xf>
    <xf numFmtId="0" fontId="166" fillId="5" borderId="0" applyNumberFormat="0" applyBorder="0" applyAlignment="0" applyProtection="0">
      <alignment vertical="center"/>
    </xf>
    <xf numFmtId="0" fontId="166" fillId="24" borderId="0" applyNumberFormat="0" applyBorder="0" applyAlignment="0" applyProtection="0">
      <alignment vertical="center"/>
    </xf>
    <xf numFmtId="0" fontId="166" fillId="20" borderId="0" applyNumberFormat="0" applyBorder="0" applyAlignment="0" applyProtection="0">
      <alignment vertical="center"/>
    </xf>
    <xf numFmtId="0" fontId="166" fillId="99" borderId="0" applyNumberFormat="0" applyBorder="0" applyAlignment="0" applyProtection="0">
      <alignment vertical="center"/>
    </xf>
    <xf numFmtId="0" fontId="166" fillId="9" borderId="0" applyNumberFormat="0" applyBorder="0" applyAlignment="0" applyProtection="0">
      <alignment vertical="center"/>
    </xf>
    <xf numFmtId="0" fontId="166" fillId="15" borderId="0" applyNumberFormat="0" applyBorder="0" applyAlignment="0" applyProtection="0">
      <alignment vertical="center"/>
    </xf>
    <xf numFmtId="0" fontId="166" fillId="5" borderId="0" applyNumberFormat="0" applyBorder="0" applyAlignment="0" applyProtection="0">
      <alignment vertical="center"/>
    </xf>
    <xf numFmtId="0" fontId="166" fillId="99" borderId="0" applyNumberFormat="0" applyBorder="0" applyAlignment="0" applyProtection="0">
      <alignment vertical="center"/>
    </xf>
    <xf numFmtId="0" fontId="166" fillId="7" borderId="0" applyNumberFormat="0" applyBorder="0" applyAlignment="0" applyProtection="0">
      <alignment vertical="center"/>
    </xf>
    <xf numFmtId="0" fontId="4" fillId="9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0" fontId="52" fillId="0" borderId="0"/>
    <xf numFmtId="0" fontId="4" fillId="18" borderId="0" applyNumberFormat="0" applyBorder="0" applyAlignment="0" applyProtection="0">
      <alignment vertical="center"/>
    </xf>
    <xf numFmtId="0" fontId="4" fillId="100" borderId="0" applyNumberFormat="0" applyBorder="0" applyAlignment="0" applyProtection="0">
      <alignment vertical="center"/>
    </xf>
    <xf numFmtId="0" fontId="14" fillId="101" borderId="13" applyNumberFormat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8" fillId="29" borderId="106" applyNumberFormat="0" applyFont="0" applyAlignment="0" applyProtection="0">
      <alignment vertical="center"/>
    </xf>
    <xf numFmtId="0" fontId="169" fillId="15" borderId="0" applyNumberFormat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6" fillId="0" borderId="0"/>
    <xf numFmtId="0" fontId="26" fillId="0" borderId="21" applyNumberFormat="0" applyFill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172" fillId="0" borderId="22" applyNumberFormat="0" applyFill="0" applyAlignment="0" applyProtection="0">
      <alignment vertical="center"/>
    </xf>
    <xf numFmtId="0" fontId="173" fillId="0" borderId="107" applyNumberFormat="0" applyFill="0" applyAlignment="0" applyProtection="0">
      <alignment vertical="center"/>
    </xf>
    <xf numFmtId="0" fontId="174" fillId="0" borderId="108" applyNumberFormat="0" applyFill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25" fillId="98" borderId="0" applyNumberFormat="0" applyBorder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5" fillId="0" borderId="0"/>
    <xf numFmtId="0" fontId="119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33" fillId="0" borderId="0"/>
    <xf numFmtId="0" fontId="2" fillId="2" borderId="0" applyNumberFormat="0" applyBorder="0" applyAlignment="0" applyProtection="0">
      <alignment vertical="center"/>
    </xf>
    <xf numFmtId="0" fontId="119" fillId="7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9" fillId="7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9" fillId="7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9" fillId="8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9" fillId="8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9" fillId="9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9" fillId="7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9" fillId="7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9" fillId="7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9" fillId="8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9" fillId="8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9" fillId="9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6" fillId="72" borderId="0" applyNumberFormat="0" applyBorder="0" applyAlignment="0" applyProtection="0">
      <alignment vertical="center"/>
    </xf>
    <xf numFmtId="0" fontId="176" fillId="7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6" fillId="8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6" fillId="8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6" fillId="8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6" fillId="92" borderId="0" applyNumberFormat="0" applyBorder="0" applyAlignment="0" applyProtection="0">
      <alignment vertical="center"/>
    </xf>
    <xf numFmtId="222" fontId="5" fillId="0" borderId="0"/>
    <xf numFmtId="223" fontId="5" fillId="0" borderId="0"/>
    <xf numFmtId="224" fontId="5" fillId="0" borderId="0"/>
    <xf numFmtId="38" fontId="6" fillId="28" borderId="0" applyNumberFormat="0" applyBorder="0" applyAlignment="0" applyProtection="0"/>
    <xf numFmtId="0" fontId="193" fillId="0" borderId="0" applyNumberFormat="0" applyFill="0" applyBorder="0" applyAlignment="0" applyProtection="0"/>
    <xf numFmtId="10" fontId="6" fillId="28" borderId="1" applyNumberFormat="0" applyBorder="0" applyAlignment="0" applyProtection="0"/>
    <xf numFmtId="225" fontId="5" fillId="0" borderId="0"/>
    <xf numFmtId="0" fontId="4" fillId="20" borderId="0" applyNumberFormat="0" applyBorder="0" applyAlignment="0" applyProtection="0">
      <alignment vertical="center"/>
    </xf>
    <xf numFmtId="0" fontId="176" fillId="69" borderId="0" applyNumberFormat="0" applyBorder="0" applyAlignment="0" applyProtection="0">
      <alignment vertical="center"/>
    </xf>
    <xf numFmtId="0" fontId="176" fillId="73" borderId="0" applyNumberFormat="0" applyBorder="0" applyAlignment="0" applyProtection="0">
      <alignment vertical="center"/>
    </xf>
    <xf numFmtId="0" fontId="176" fillId="7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6" fillId="81" borderId="0" applyNumberFormat="0" applyBorder="0" applyAlignment="0" applyProtection="0">
      <alignment vertical="center"/>
    </xf>
    <xf numFmtId="0" fontId="176" fillId="85" borderId="0" applyNumberFormat="0" applyBorder="0" applyAlignment="0" applyProtection="0">
      <alignment vertical="center"/>
    </xf>
    <xf numFmtId="0" fontId="176" fillId="89" borderId="0" applyNumberFormat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78" fillId="66" borderId="96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9" fillId="63" borderId="0" applyNumberFormat="0" applyBorder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19" fillId="68" borderId="10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0" fillId="6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120" fillId="67" borderId="99" applyNumberFormat="0" applyAlignment="0" applyProtection="0">
      <alignment vertical="center"/>
    </xf>
    <xf numFmtId="0" fontId="36" fillId="0" borderId="0"/>
    <xf numFmtId="0" fontId="182" fillId="0" borderId="98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83" fillId="0" borderId="101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84" fillId="65" borderId="9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1" fillId="0" borderId="9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6" fillId="0" borderId="9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7" fillId="0" borderId="9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88" fillId="62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89" fillId="66" borderId="97" applyNumberFormat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119" fillId="0" borderId="0">
      <alignment vertical="center"/>
    </xf>
    <xf numFmtId="0" fontId="14" fillId="101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0" fontId="61" fillId="0" borderId="6">
      <alignment horizontal="left"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168" fillId="29" borderId="106" applyNumberFormat="0" applyFont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168" fillId="29" borderId="106" applyNumberFormat="0" applyFont="0" applyAlignment="0" applyProtection="0">
      <alignment vertical="center"/>
    </xf>
    <xf numFmtId="0" fontId="14" fillId="101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" fillId="0" borderId="0">
      <alignment vertical="center"/>
    </xf>
    <xf numFmtId="0" fontId="119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94" fillId="0" borderId="0">
      <alignment vertical="center"/>
    </xf>
    <xf numFmtId="0" fontId="5" fillId="0" borderId="0">
      <alignment vertical="center"/>
    </xf>
    <xf numFmtId="0" fontId="33" fillId="0" borderId="0"/>
    <xf numFmtId="3" fontId="202" fillId="0" borderId="0"/>
    <xf numFmtId="0" fontId="10" fillId="0" borderId="0"/>
    <xf numFmtId="0" fontId="33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0" borderId="30"/>
    <xf numFmtId="192" fontId="52" fillId="0" borderId="0"/>
    <xf numFmtId="222" fontId="5" fillId="0" borderId="0"/>
    <xf numFmtId="0" fontId="5" fillId="0" borderId="0"/>
    <xf numFmtId="223" fontId="5" fillId="0" borderId="0"/>
    <xf numFmtId="228" fontId="5" fillId="0" borderId="0"/>
    <xf numFmtId="224" fontId="5" fillId="0" borderId="0"/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61" fillId="0" borderId="110">
      <alignment horizontal="left" vertical="center"/>
    </xf>
    <xf numFmtId="38" fontId="34" fillId="0" borderId="0" applyFont="0" applyFill="0" applyBorder="0" applyAlignment="0" applyProtection="0"/>
    <xf numFmtId="0" fontId="64" fillId="0" borderId="111"/>
    <xf numFmtId="0" fontId="5" fillId="0" borderId="0" applyFont="0" applyFill="0" applyBorder="0" applyAlignment="0" applyProtection="0"/>
    <xf numFmtId="229" fontId="200" fillId="0" borderId="0"/>
    <xf numFmtId="225" fontId="5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3" fontId="202" fillId="0" borderId="109" applyBorder="0"/>
    <xf numFmtId="0" fontId="21" fillId="7" borderId="3" applyNumberFormat="0" applyAlignment="0" applyProtection="0">
      <alignment vertical="center"/>
    </xf>
    <xf numFmtId="49" fontId="202" fillId="0" borderId="0">
      <alignment horizontal="right"/>
    </xf>
    <xf numFmtId="3" fontId="6" fillId="0" borderId="0"/>
    <xf numFmtId="0" fontId="20" fillId="0" borderId="15" applyNumberFormat="0" applyFill="0" applyAlignment="0" applyProtection="0">
      <alignment vertical="center"/>
    </xf>
    <xf numFmtId="3" fontId="205" fillId="0" borderId="0" applyNumberFormat="0"/>
    <xf numFmtId="3" fontId="204" fillId="0" borderId="0"/>
    <xf numFmtId="0" fontId="205" fillId="0" borderId="110">
      <alignment horizontal="right" wrapText="1"/>
    </xf>
    <xf numFmtId="3" fontId="205" fillId="0" borderId="31" applyNumberFormat="0"/>
    <xf numFmtId="179" fontId="206" fillId="0" borderId="0" applyFont="0" applyFill="0" applyBorder="0" applyAlignment="0" applyProtection="0"/>
    <xf numFmtId="0" fontId="4" fillId="20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2" fontId="197" fillId="0" borderId="0" applyFon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97" fillId="0" borderId="0" applyFont="0" applyFill="0" applyBorder="0" applyAlignment="0" applyProtection="0"/>
    <xf numFmtId="0" fontId="197" fillId="0" borderId="0" applyFont="0" applyFill="0" applyBorder="0" applyAlignment="0" applyProtection="0"/>
    <xf numFmtId="0" fontId="5" fillId="10" borderId="12" applyNumberFormat="0" applyFont="0" applyAlignment="0" applyProtection="0">
      <alignment vertical="center"/>
    </xf>
    <xf numFmtId="9" fontId="202" fillId="0" borderId="0" applyFont="0" applyFill="0" applyBorder="0" applyProtection="0">
      <alignment horizontal="right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3" fontId="202" fillId="0" borderId="0"/>
    <xf numFmtId="0" fontId="33" fillId="0" borderId="0"/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4" fontId="197" fillId="0" borderId="0" applyFont="0" applyFill="0" applyBorder="0" applyAlignment="0" applyProtection="0"/>
    <xf numFmtId="3" fontId="197" fillId="0" borderId="0" applyFont="0" applyFill="0" applyBorder="0" applyAlignment="0" applyProtection="0"/>
    <xf numFmtId="0" fontId="121" fillId="0" borderId="9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10" fontId="197" fillId="0" borderId="0" applyFont="0" applyFill="0" applyBorder="0" applyAlignment="0" applyProtection="0"/>
    <xf numFmtId="0" fontId="119" fillId="0" borderId="0">
      <alignment vertical="center"/>
    </xf>
    <xf numFmtId="0" fontId="119" fillId="0" borderId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3" fontId="202" fillId="0" borderId="0"/>
    <xf numFmtId="0" fontId="2" fillId="0" borderId="0">
      <alignment vertical="center"/>
    </xf>
    <xf numFmtId="0" fontId="2" fillId="0" borderId="0">
      <alignment vertical="center"/>
    </xf>
    <xf numFmtId="0" fontId="1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/>
    <xf numFmtId="0" fontId="195" fillId="0" borderId="0"/>
    <xf numFmtId="0" fontId="5" fillId="0" borderId="0"/>
    <xf numFmtId="0" fontId="195" fillId="0" borderId="0"/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5" fillId="0" borderId="0"/>
    <xf numFmtId="0" fontId="5" fillId="0" borderId="0"/>
    <xf numFmtId="0" fontId="195" fillId="0" borderId="0"/>
    <xf numFmtId="0" fontId="195" fillId="0" borderId="0"/>
    <xf numFmtId="0" fontId="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54" fillId="0" borderId="0">
      <alignment vertical="center"/>
    </xf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19" fillId="0" borderId="0">
      <alignment vertical="center"/>
    </xf>
    <xf numFmtId="0" fontId="119" fillId="0" borderId="0">
      <alignment vertical="center"/>
    </xf>
    <xf numFmtId="0" fontId="203" fillId="0" borderId="0" applyNumberFormat="0" applyFill="0" applyBorder="0" applyAlignment="0" applyProtection="0">
      <alignment vertical="top"/>
      <protection locked="0"/>
    </xf>
    <xf numFmtId="0" fontId="197" fillId="0" borderId="112" applyNumberFormat="0" applyFont="0" applyFill="0" applyAlignment="0" applyProtection="0"/>
    <xf numFmtId="226" fontId="5" fillId="0" borderId="0" applyFont="0" applyFill="0" applyBorder="0" applyAlignment="0" applyProtection="0"/>
    <xf numFmtId="227" fontId="197" fillId="0" borderId="0" applyFont="0" applyFill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13" applyNumberFormat="0" applyBorder="0" applyAlignment="0" applyProtection="0"/>
    <xf numFmtId="41" fontId="1" fillId="0" borderId="0" applyFon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</cellStyleXfs>
  <cellXfs count="726">
    <xf numFmtId="0" fontId="0" fillId="0" borderId="0" xfId="0">
      <alignment vertical="center"/>
    </xf>
    <xf numFmtId="0" fontId="123" fillId="0" borderId="0" xfId="0" applyFont="1">
      <alignment vertical="center"/>
    </xf>
    <xf numFmtId="49" fontId="123" fillId="0" borderId="0" xfId="0" applyNumberFormat="1" applyFont="1">
      <alignment vertical="center"/>
    </xf>
    <xf numFmtId="9" fontId="123" fillId="0" borderId="0" xfId="0" applyNumberFormat="1" applyFont="1">
      <alignment vertical="center"/>
    </xf>
    <xf numFmtId="217" fontId="123" fillId="0" borderId="0" xfId="333" applyNumberFormat="1" applyFont="1" applyFill="1">
      <alignment vertical="center"/>
    </xf>
    <xf numFmtId="0" fontId="108" fillId="0" borderId="0" xfId="0" applyFont="1">
      <alignment vertical="center"/>
    </xf>
    <xf numFmtId="0" fontId="110" fillId="0" borderId="0" xfId="0" applyFont="1">
      <alignment vertical="center"/>
    </xf>
    <xf numFmtId="0" fontId="108" fillId="0" borderId="32" xfId="0" applyFont="1" applyBorder="1">
      <alignment vertical="center"/>
    </xf>
    <xf numFmtId="0" fontId="108" fillId="0" borderId="33" xfId="0" applyFont="1" applyBorder="1">
      <alignment vertical="center"/>
    </xf>
    <xf numFmtId="0" fontId="125" fillId="0" borderId="34" xfId="0" applyFont="1" applyBorder="1" applyAlignment="1">
      <alignment horizontal="center" vertical="center"/>
    </xf>
    <xf numFmtId="0" fontId="126" fillId="33" borderId="35" xfId="0" applyFont="1" applyFill="1" applyBorder="1" applyAlignment="1">
      <alignment horizontal="center" vertical="center"/>
    </xf>
    <xf numFmtId="0" fontId="125" fillId="0" borderId="36" xfId="0" applyFont="1" applyBorder="1" applyAlignment="1">
      <alignment horizontal="center" vertical="center"/>
    </xf>
    <xf numFmtId="0" fontId="125" fillId="0" borderId="37" xfId="0" applyFont="1" applyBorder="1" applyAlignment="1">
      <alignment horizontal="center" vertical="center"/>
    </xf>
    <xf numFmtId="0" fontId="125" fillId="33" borderId="38" xfId="0" applyFont="1" applyFill="1" applyBorder="1" applyAlignment="1">
      <alignment horizontal="center" vertical="center"/>
    </xf>
    <xf numFmtId="0" fontId="125" fillId="33" borderId="39" xfId="0" applyFont="1" applyFill="1" applyBorder="1" applyAlignment="1">
      <alignment horizontal="center" vertical="center"/>
    </xf>
    <xf numFmtId="0" fontId="125" fillId="33" borderId="38" xfId="0" applyFont="1" applyFill="1" applyBorder="1" applyAlignment="1">
      <alignment horizontal="center" vertical="center" wrapText="1"/>
    </xf>
    <xf numFmtId="0" fontId="125" fillId="33" borderId="39" xfId="0" applyFont="1" applyFill="1" applyBorder="1" applyAlignment="1">
      <alignment horizontal="center" vertical="center" wrapText="1"/>
    </xf>
    <xf numFmtId="0" fontId="125" fillId="0" borderId="36" xfId="0" applyFont="1" applyBorder="1" applyAlignment="1">
      <alignment horizontal="center" vertical="center" wrapText="1"/>
    </xf>
    <xf numFmtId="180" fontId="123" fillId="0" borderId="36" xfId="0" applyNumberFormat="1" applyFont="1" applyBorder="1" applyAlignment="1">
      <alignment horizontal="center" vertical="center"/>
    </xf>
    <xf numFmtId="180" fontId="123" fillId="0" borderId="37" xfId="0" applyNumberFormat="1" applyFont="1" applyBorder="1" applyAlignment="1">
      <alignment horizontal="center" vertical="center"/>
    </xf>
    <xf numFmtId="180" fontId="123" fillId="0" borderId="40" xfId="0" applyNumberFormat="1" applyFont="1" applyBorder="1" applyAlignment="1">
      <alignment horizontal="center" vertical="center"/>
    </xf>
    <xf numFmtId="180" fontId="123" fillId="0" borderId="34" xfId="0" applyNumberFormat="1" applyFont="1" applyBorder="1" applyAlignment="1">
      <alignment horizontal="center" vertical="center"/>
    </xf>
    <xf numFmtId="180" fontId="123" fillId="0" borderId="41" xfId="0" applyNumberFormat="1" applyFont="1" applyBorder="1" applyAlignment="1">
      <alignment horizontal="center" vertical="center"/>
    </xf>
    <xf numFmtId="180" fontId="123" fillId="33" borderId="42" xfId="0" applyNumberFormat="1" applyFont="1" applyFill="1" applyBorder="1" applyAlignment="1">
      <alignment horizontal="center" vertical="center"/>
    </xf>
    <xf numFmtId="180" fontId="123" fillId="33" borderId="43" xfId="0" applyNumberFormat="1" applyFont="1" applyFill="1" applyBorder="1" applyAlignment="1">
      <alignment horizontal="center" vertical="center"/>
    </xf>
    <xf numFmtId="180" fontId="123" fillId="33" borderId="44" xfId="0" applyNumberFormat="1" applyFont="1" applyFill="1" applyBorder="1" applyAlignment="1">
      <alignment horizontal="center" vertical="center"/>
    </xf>
    <xf numFmtId="10" fontId="129" fillId="33" borderId="44" xfId="333" applyNumberFormat="1" applyFont="1" applyFill="1" applyBorder="1" applyAlignment="1">
      <alignment horizontal="center" vertical="center"/>
    </xf>
    <xf numFmtId="10" fontId="129" fillId="33" borderId="45" xfId="333" applyNumberFormat="1" applyFont="1" applyFill="1" applyBorder="1" applyAlignment="1">
      <alignment horizontal="center" vertical="center" wrapText="1"/>
    </xf>
    <xf numFmtId="10" fontId="129" fillId="33" borderId="44" xfId="333" applyNumberFormat="1" applyFont="1" applyFill="1" applyBorder="1" applyAlignment="1">
      <alignment horizontal="center" vertical="center" wrapText="1"/>
    </xf>
    <xf numFmtId="14" fontId="129" fillId="33" borderId="44" xfId="333" applyNumberFormat="1" applyFont="1" applyFill="1" applyBorder="1" applyAlignment="1">
      <alignment horizontal="center" vertical="center"/>
    </xf>
    <xf numFmtId="14" fontId="129" fillId="33" borderId="45" xfId="333" applyNumberFormat="1" applyFont="1" applyFill="1" applyBorder="1" applyAlignment="1">
      <alignment horizontal="center" vertical="center" wrapText="1"/>
    </xf>
    <xf numFmtId="14" fontId="129" fillId="33" borderId="43" xfId="333" applyNumberFormat="1" applyFont="1" applyFill="1" applyBorder="1" applyAlignment="1">
      <alignment horizontal="center" vertical="center"/>
    </xf>
    <xf numFmtId="14" fontId="129" fillId="33" borderId="46" xfId="333" applyNumberFormat="1" applyFont="1" applyFill="1" applyBorder="1" applyAlignment="1">
      <alignment horizontal="center" vertical="center" wrapText="1"/>
    </xf>
    <xf numFmtId="0" fontId="125" fillId="33" borderId="47" xfId="0" applyFont="1" applyFill="1" applyBorder="1" applyAlignment="1">
      <alignment vertical="center" wrapText="1"/>
    </xf>
    <xf numFmtId="0" fontId="130" fillId="33" borderId="38" xfId="0" applyFont="1" applyFill="1" applyBorder="1" applyAlignment="1">
      <alignment horizontal="center" vertical="center"/>
    </xf>
    <xf numFmtId="180" fontId="125" fillId="33" borderId="41" xfId="0" applyNumberFormat="1" applyFont="1" applyFill="1" applyBorder="1" applyAlignment="1">
      <alignment horizontal="center" vertical="center"/>
    </xf>
    <xf numFmtId="180" fontId="125" fillId="0" borderId="41" xfId="0" applyNumberFormat="1" applyFont="1" applyBorder="1" applyAlignment="1">
      <alignment horizontal="center" vertical="center"/>
    </xf>
    <xf numFmtId="180" fontId="125" fillId="0" borderId="48" xfId="0" applyNumberFormat="1" applyFont="1" applyBorder="1" applyAlignment="1">
      <alignment horizontal="center" vertical="center"/>
    </xf>
    <xf numFmtId="180" fontId="125" fillId="33" borderId="42" xfId="0" applyNumberFormat="1" applyFont="1" applyFill="1" applyBorder="1" applyAlignment="1">
      <alignment horizontal="center" vertical="center"/>
    </xf>
    <xf numFmtId="0" fontId="123" fillId="0" borderId="49" xfId="0" applyFont="1" applyBorder="1">
      <alignment vertical="center"/>
    </xf>
    <xf numFmtId="0" fontId="128" fillId="33" borderId="49" xfId="0" applyFont="1" applyFill="1" applyBorder="1" applyAlignment="1">
      <alignment horizontal="center" vertical="center"/>
    </xf>
    <xf numFmtId="0" fontId="125" fillId="33" borderId="49" xfId="0" applyFont="1" applyFill="1" applyBorder="1">
      <alignment vertical="center"/>
    </xf>
    <xf numFmtId="0" fontId="125" fillId="33" borderId="47" xfId="0" applyFont="1" applyFill="1" applyBorder="1">
      <alignment vertical="center"/>
    </xf>
    <xf numFmtId="0" fontId="125" fillId="33" borderId="39" xfId="0" applyFont="1" applyFill="1" applyBorder="1">
      <alignment vertical="center"/>
    </xf>
    <xf numFmtId="0" fontId="113" fillId="33" borderId="49" xfId="0" applyFont="1" applyFill="1" applyBorder="1" applyAlignment="1">
      <alignment horizontal="left" vertical="center"/>
    </xf>
    <xf numFmtId="0" fontId="111" fillId="33" borderId="50" xfId="0" applyFont="1" applyFill="1" applyBorder="1" applyAlignment="1">
      <alignment horizontal="left" vertical="center"/>
    </xf>
    <xf numFmtId="0" fontId="125" fillId="33" borderId="50" xfId="0" applyFont="1" applyFill="1" applyBorder="1" applyAlignment="1">
      <alignment horizontal="left" vertical="center"/>
    </xf>
    <xf numFmtId="0" fontId="125" fillId="33" borderId="49" xfId="0" applyFont="1" applyFill="1" applyBorder="1" applyAlignment="1">
      <alignment horizontal="center" vertical="center" wrapText="1"/>
    </xf>
    <xf numFmtId="0" fontId="125" fillId="37" borderId="33" xfId="0" applyFont="1" applyFill="1" applyBorder="1" applyAlignment="1">
      <alignment vertical="center" wrapText="1"/>
    </xf>
    <xf numFmtId="0" fontId="125" fillId="37" borderId="33" xfId="0" applyFont="1" applyFill="1" applyBorder="1">
      <alignment vertical="center"/>
    </xf>
    <xf numFmtId="0" fontId="125" fillId="37" borderId="51" xfId="0" applyFont="1" applyFill="1" applyBorder="1">
      <alignment vertical="center"/>
    </xf>
    <xf numFmtId="0" fontId="125" fillId="33" borderId="49" xfId="0" applyFont="1" applyFill="1" applyBorder="1" applyAlignment="1">
      <alignment horizontal="center" vertical="center"/>
    </xf>
    <xf numFmtId="0" fontId="125" fillId="33" borderId="49" xfId="0" applyFont="1" applyFill="1" applyBorder="1" applyAlignment="1">
      <alignment horizontal="left" vertical="center"/>
    </xf>
    <xf numFmtId="0" fontId="128" fillId="38" borderId="32" xfId="0" applyFont="1" applyFill="1" applyBorder="1" applyAlignment="1">
      <alignment horizontal="center" vertical="center" wrapText="1"/>
    </xf>
    <xf numFmtId="0" fontId="128" fillId="38" borderId="32" xfId="0" applyFont="1" applyFill="1" applyBorder="1" applyAlignment="1">
      <alignment horizontal="center" vertical="center"/>
    </xf>
    <xf numFmtId="0" fontId="128" fillId="38" borderId="52" xfId="0" applyFont="1" applyFill="1" applyBorder="1" applyAlignment="1">
      <alignment horizontal="center" vertical="center"/>
    </xf>
    <xf numFmtId="180" fontId="123" fillId="33" borderId="41" xfId="0" applyNumberFormat="1" applyFont="1" applyFill="1" applyBorder="1" applyAlignment="1">
      <alignment horizontal="center" vertical="center"/>
    </xf>
    <xf numFmtId="0" fontId="112" fillId="0" borderId="53" xfId="0" applyFont="1" applyBorder="1">
      <alignment vertical="center"/>
    </xf>
    <xf numFmtId="0" fontId="112" fillId="0" borderId="54" xfId="0" applyFont="1" applyBorder="1">
      <alignment vertical="center"/>
    </xf>
    <xf numFmtId="0" fontId="112" fillId="0" borderId="55" xfId="0" applyFont="1" applyBorder="1">
      <alignment vertical="center"/>
    </xf>
    <xf numFmtId="0" fontId="123" fillId="0" borderId="56" xfId="0" applyFont="1" applyBorder="1">
      <alignment vertical="center"/>
    </xf>
    <xf numFmtId="0" fontId="123" fillId="0" borderId="57" xfId="0" applyFont="1" applyBorder="1">
      <alignment vertical="center"/>
    </xf>
    <xf numFmtId="0" fontId="131" fillId="0" borderId="0" xfId="0" applyFont="1" applyAlignment="1">
      <alignment horizontal="center" vertical="center"/>
    </xf>
    <xf numFmtId="14" fontId="131" fillId="0" borderId="0" xfId="0" applyNumberFormat="1" applyFont="1" applyAlignment="1">
      <alignment horizontal="center" vertical="center"/>
    </xf>
    <xf numFmtId="14" fontId="132" fillId="0" borderId="0" xfId="0" applyNumberFormat="1" applyFont="1">
      <alignment vertical="center"/>
    </xf>
    <xf numFmtId="180" fontId="123" fillId="0" borderId="35" xfId="0" applyNumberFormat="1" applyFont="1" applyBorder="1" applyAlignment="1">
      <alignment horizontal="center" vertical="center"/>
    </xf>
    <xf numFmtId="0" fontId="125" fillId="0" borderId="57" xfId="0" applyFont="1" applyBorder="1">
      <alignment vertical="center"/>
    </xf>
    <xf numFmtId="180" fontId="125" fillId="0" borderId="36" xfId="0" applyNumberFormat="1" applyFont="1" applyBorder="1" applyAlignment="1">
      <alignment horizontal="center" vertical="center"/>
    </xf>
    <xf numFmtId="0" fontId="120" fillId="41" borderId="37" xfId="0" applyFont="1" applyFill="1" applyBorder="1" applyAlignment="1">
      <alignment horizontal="center" vertical="center"/>
    </xf>
    <xf numFmtId="0" fontId="120" fillId="41" borderId="40" xfId="0" applyFont="1" applyFill="1" applyBorder="1" applyAlignment="1">
      <alignment horizontal="center" vertical="center"/>
    </xf>
    <xf numFmtId="0" fontId="120" fillId="41" borderId="34" xfId="0" applyFont="1" applyFill="1" applyBorder="1" applyAlignment="1">
      <alignment horizontal="center" vertical="center"/>
    </xf>
    <xf numFmtId="10" fontId="134" fillId="41" borderId="44" xfId="0" applyNumberFormat="1" applyFont="1" applyFill="1" applyBorder="1" applyAlignment="1">
      <alignment horizontal="center" vertical="center"/>
    </xf>
    <xf numFmtId="180" fontId="135" fillId="41" borderId="42" xfId="0" applyNumberFormat="1" applyFont="1" applyFill="1" applyBorder="1" applyAlignment="1">
      <alignment horizontal="center" vertical="center"/>
    </xf>
    <xf numFmtId="14" fontId="135" fillId="41" borderId="42" xfId="0" applyNumberFormat="1" applyFont="1" applyFill="1" applyBorder="1" applyAlignment="1">
      <alignment horizontal="center" vertical="center"/>
    </xf>
    <xf numFmtId="14" fontId="135" fillId="41" borderId="44" xfId="0" applyNumberFormat="1" applyFont="1" applyFill="1" applyBorder="1" applyAlignment="1">
      <alignment horizontal="center" vertical="center"/>
    </xf>
    <xf numFmtId="49" fontId="123" fillId="41" borderId="58" xfId="0" applyNumberFormat="1" applyFont="1" applyFill="1" applyBorder="1" applyAlignment="1">
      <alignment horizontal="center" vertical="center"/>
    </xf>
    <xf numFmtId="49" fontId="123" fillId="41" borderId="59" xfId="0" applyNumberFormat="1" applyFont="1" applyFill="1" applyBorder="1" applyAlignment="1">
      <alignment horizontal="center" vertical="center"/>
    </xf>
    <xf numFmtId="0" fontId="112" fillId="41" borderId="60" xfId="0" applyFont="1" applyFill="1" applyBorder="1" applyAlignment="1">
      <alignment horizontal="center" vertical="center"/>
    </xf>
    <xf numFmtId="180" fontId="136" fillId="0" borderId="41" xfId="0" applyNumberFormat="1" applyFont="1" applyBorder="1" applyAlignment="1">
      <alignment horizontal="center" vertical="center"/>
    </xf>
    <xf numFmtId="180" fontId="137" fillId="0" borderId="35" xfId="0" applyNumberFormat="1" applyFont="1" applyBorder="1" applyAlignment="1">
      <alignment horizontal="center" vertical="center"/>
    </xf>
    <xf numFmtId="180" fontId="138" fillId="45" borderId="36" xfId="0" applyNumberFormat="1" applyFont="1" applyFill="1" applyBorder="1" applyAlignment="1">
      <alignment horizontal="center" vertical="center"/>
    </xf>
    <xf numFmtId="179" fontId="123" fillId="0" borderId="0" xfId="0" applyNumberFormat="1" applyFont="1">
      <alignment vertical="center"/>
    </xf>
    <xf numFmtId="179" fontId="120" fillId="41" borderId="58" xfId="333" applyNumberFormat="1" applyFont="1" applyFill="1" applyBorder="1" applyAlignment="1">
      <alignment horizontal="center" vertical="center"/>
    </xf>
    <xf numFmtId="179" fontId="127" fillId="33" borderId="35" xfId="333" applyNumberFormat="1" applyFont="1" applyFill="1" applyBorder="1" applyAlignment="1">
      <alignment horizontal="center" vertical="center"/>
    </xf>
    <xf numFmtId="179" fontId="139" fillId="0" borderId="61" xfId="0" applyNumberFormat="1" applyFont="1" applyBorder="1" applyAlignment="1">
      <alignment horizontal="center" vertical="center"/>
    </xf>
    <xf numFmtId="179" fontId="139" fillId="0" borderId="35" xfId="0" applyNumberFormat="1" applyFont="1" applyBorder="1" applyAlignment="1">
      <alignment horizontal="center" vertical="center"/>
    </xf>
    <xf numFmtId="179" fontId="129" fillId="33" borderId="58" xfId="333" applyNumberFormat="1" applyFont="1" applyFill="1" applyBorder="1" applyAlignment="1">
      <alignment horizontal="center" vertical="center"/>
    </xf>
    <xf numFmtId="179" fontId="129" fillId="33" borderId="38" xfId="333" applyNumberFormat="1" applyFont="1" applyFill="1" applyBorder="1" applyAlignment="1">
      <alignment horizontal="center" vertical="center" wrapText="1"/>
    </xf>
    <xf numFmtId="179" fontId="129" fillId="33" borderId="58" xfId="333" applyNumberFormat="1" applyFont="1" applyFill="1" applyBorder="1" applyAlignment="1">
      <alignment horizontal="center" vertical="center" wrapText="1"/>
    </xf>
    <xf numFmtId="179" fontId="123" fillId="0" borderId="0" xfId="333" applyNumberFormat="1" applyFont="1" applyFill="1">
      <alignment vertical="center"/>
    </xf>
    <xf numFmtId="10" fontId="134" fillId="41" borderId="62" xfId="0" applyNumberFormat="1" applyFont="1" applyFill="1" applyBorder="1" applyAlignment="1">
      <alignment horizontal="center" vertical="center"/>
    </xf>
    <xf numFmtId="10" fontId="129" fillId="33" borderId="62" xfId="333" applyNumberFormat="1" applyFont="1" applyFill="1" applyBorder="1" applyAlignment="1">
      <alignment horizontal="center" vertical="center"/>
    </xf>
    <xf numFmtId="10" fontId="129" fillId="33" borderId="49" xfId="333" applyNumberFormat="1" applyFont="1" applyFill="1" applyBorder="1" applyAlignment="1">
      <alignment horizontal="center" vertical="center" wrapText="1"/>
    </xf>
    <xf numFmtId="10" fontId="129" fillId="33" borderId="62" xfId="333" applyNumberFormat="1" applyFont="1" applyFill="1" applyBorder="1" applyAlignment="1">
      <alignment horizontal="center" vertical="center" wrapText="1"/>
    </xf>
    <xf numFmtId="180" fontId="123" fillId="45" borderId="36" xfId="0" applyNumberFormat="1" applyFont="1" applyFill="1" applyBorder="1" applyAlignment="1">
      <alignment horizontal="center" vertical="center"/>
    </xf>
    <xf numFmtId="180" fontId="140" fillId="0" borderId="35" xfId="0" applyNumberFormat="1" applyFont="1" applyBorder="1" applyAlignment="1">
      <alignment horizontal="center" vertical="center"/>
    </xf>
    <xf numFmtId="180" fontId="140" fillId="0" borderId="36" xfId="0" applyNumberFormat="1" applyFont="1" applyBorder="1" applyAlignment="1">
      <alignment horizontal="center" vertical="center"/>
    </xf>
    <xf numFmtId="179" fontId="139" fillId="0" borderId="35" xfId="0" applyNumberFormat="1" applyFont="1" applyBorder="1" applyAlignment="1">
      <alignment horizontal="center" vertical="center" wrapText="1"/>
    </xf>
    <xf numFmtId="0" fontId="128" fillId="38" borderId="0" xfId="0" applyFont="1" applyFill="1" applyAlignment="1">
      <alignment horizontal="left" vertical="center"/>
    </xf>
    <xf numFmtId="0" fontId="125" fillId="0" borderId="41" xfId="0" applyFont="1" applyBorder="1" applyAlignment="1">
      <alignment horizontal="center" vertical="center"/>
    </xf>
    <xf numFmtId="179" fontId="139" fillId="0" borderId="63" xfId="0" applyNumberFormat="1" applyFont="1" applyBorder="1" applyAlignment="1">
      <alignment horizontal="center" vertical="center"/>
    </xf>
    <xf numFmtId="180" fontId="137" fillId="0" borderId="63" xfId="0" applyNumberFormat="1" applyFont="1" applyBorder="1" applyAlignment="1">
      <alignment horizontal="center" vertical="center"/>
    </xf>
    <xf numFmtId="179" fontId="139" fillId="0" borderId="61" xfId="0" applyNumberFormat="1" applyFont="1" applyBorder="1" applyAlignment="1">
      <alignment horizontal="center" vertical="center" wrapText="1"/>
    </xf>
    <xf numFmtId="0" fontId="112" fillId="33" borderId="60" xfId="0" applyFont="1" applyFill="1" applyBorder="1">
      <alignment vertical="center"/>
    </xf>
    <xf numFmtId="0" fontId="112" fillId="33" borderId="64" xfId="0" applyFont="1" applyFill="1" applyBorder="1">
      <alignment vertical="center"/>
    </xf>
    <xf numFmtId="0" fontId="112" fillId="33" borderId="65" xfId="0" applyFont="1" applyFill="1" applyBorder="1">
      <alignment vertical="center"/>
    </xf>
    <xf numFmtId="180" fontId="136" fillId="0" borderId="66" xfId="0" applyNumberFormat="1" applyFont="1" applyBorder="1" applyAlignment="1">
      <alignment horizontal="center" vertical="center"/>
    </xf>
    <xf numFmtId="180" fontId="136" fillId="0" borderId="48" xfId="0" applyNumberFormat="1" applyFont="1" applyBorder="1" applyAlignment="1">
      <alignment horizontal="center" vertical="center"/>
    </xf>
    <xf numFmtId="14" fontId="125" fillId="47" borderId="40" xfId="333" applyNumberFormat="1" applyFont="1" applyFill="1" applyBorder="1" applyAlignment="1">
      <alignment horizontal="center" vertical="center" wrapText="1"/>
    </xf>
    <xf numFmtId="14" fontId="125" fillId="47" borderId="34" xfId="333" applyNumberFormat="1" applyFont="1" applyFill="1" applyBorder="1" applyAlignment="1">
      <alignment horizontal="center" vertical="center" wrapText="1"/>
    </xf>
    <xf numFmtId="180" fontId="141" fillId="0" borderId="40" xfId="0" applyNumberFormat="1" applyFont="1" applyBorder="1" applyAlignment="1">
      <alignment horizontal="center" vertical="center"/>
    </xf>
    <xf numFmtId="180" fontId="141" fillId="0" borderId="36" xfId="0" applyNumberFormat="1" applyFont="1" applyBorder="1" applyAlignment="1">
      <alignment horizontal="center" vertical="center"/>
    </xf>
    <xf numFmtId="180" fontId="141" fillId="0" borderId="41" xfId="0" applyNumberFormat="1" applyFont="1" applyBorder="1" applyAlignment="1">
      <alignment horizontal="center" vertical="center"/>
    </xf>
    <xf numFmtId="180" fontId="141" fillId="0" borderId="37" xfId="0" applyNumberFormat="1" applyFont="1" applyBorder="1" applyAlignment="1">
      <alignment horizontal="center" vertical="center"/>
    </xf>
    <xf numFmtId="180" fontId="142" fillId="0" borderId="36" xfId="0" applyNumberFormat="1" applyFont="1" applyBorder="1" applyAlignment="1">
      <alignment horizontal="center" vertical="center"/>
    </xf>
    <xf numFmtId="180" fontId="142" fillId="0" borderId="41" xfId="0" applyNumberFormat="1" applyFont="1" applyBorder="1" applyAlignment="1">
      <alignment horizontal="center" vertical="center"/>
    </xf>
    <xf numFmtId="180" fontId="142" fillId="0" borderId="40" xfId="0" applyNumberFormat="1" applyFont="1" applyBorder="1" applyAlignment="1">
      <alignment horizontal="center" vertical="center"/>
    </xf>
    <xf numFmtId="0" fontId="142" fillId="0" borderId="40" xfId="0" applyFont="1" applyBorder="1">
      <alignment vertical="center"/>
    </xf>
    <xf numFmtId="180" fontId="143" fillId="0" borderId="36" xfId="0" applyNumberFormat="1" applyFont="1" applyBorder="1" applyAlignment="1">
      <alignment horizontal="center" vertical="center"/>
    </xf>
    <xf numFmtId="180" fontId="143" fillId="44" borderId="36" xfId="0" applyNumberFormat="1" applyFont="1" applyFill="1" applyBorder="1" applyAlignment="1">
      <alignment horizontal="center" vertical="center"/>
    </xf>
    <xf numFmtId="180" fontId="145" fillId="49" borderId="35" xfId="0" applyNumberFormat="1" applyFont="1" applyFill="1" applyBorder="1" applyAlignment="1">
      <alignment horizontal="center" vertical="center"/>
    </xf>
    <xf numFmtId="180" fontId="143" fillId="44" borderId="35" xfId="0" applyNumberFormat="1" applyFont="1" applyFill="1" applyBorder="1" applyAlignment="1">
      <alignment horizontal="center" vertical="center"/>
    </xf>
    <xf numFmtId="10" fontId="128" fillId="0" borderId="67" xfId="333" applyNumberFormat="1" applyFont="1" applyFill="1" applyBorder="1" applyAlignment="1">
      <alignment horizontal="center" vertical="center"/>
    </xf>
    <xf numFmtId="0" fontId="125" fillId="33" borderId="0" xfId="0" applyFont="1" applyFill="1" applyAlignment="1">
      <alignment horizontal="center" vertical="center"/>
    </xf>
    <xf numFmtId="0" fontId="125" fillId="33" borderId="0" xfId="0" applyFont="1" applyFill="1" applyAlignment="1">
      <alignment horizontal="left" vertical="center"/>
    </xf>
    <xf numFmtId="0" fontId="125" fillId="33" borderId="56" xfId="0" applyFont="1" applyFill="1" applyBorder="1" applyAlignment="1">
      <alignment horizontal="center" vertical="center"/>
    </xf>
    <xf numFmtId="0" fontId="125" fillId="33" borderId="57" xfId="0" applyFont="1" applyFill="1" applyBorder="1" applyAlignment="1">
      <alignment horizontal="center" vertical="center"/>
    </xf>
    <xf numFmtId="179" fontId="129" fillId="33" borderId="61" xfId="333" applyNumberFormat="1" applyFont="1" applyFill="1" applyBorder="1" applyAlignment="1">
      <alignment horizontal="center" vertical="center"/>
    </xf>
    <xf numFmtId="14" fontId="129" fillId="33" borderId="17" xfId="333" applyNumberFormat="1" applyFont="1" applyFill="1" applyBorder="1" applyAlignment="1">
      <alignment horizontal="center" vertical="center" wrapText="1"/>
    </xf>
    <xf numFmtId="14" fontId="129" fillId="33" borderId="68" xfId="333" applyNumberFormat="1" applyFont="1" applyFill="1" applyBorder="1" applyAlignment="1">
      <alignment horizontal="center" vertical="center" wrapText="1"/>
    </xf>
    <xf numFmtId="0" fontId="125" fillId="0" borderId="37" xfId="0" applyFont="1" applyBorder="1" applyAlignment="1">
      <alignment horizontal="center" vertical="center" wrapText="1"/>
    </xf>
    <xf numFmtId="179" fontId="139" fillId="0" borderId="63" xfId="0" applyNumberFormat="1" applyFont="1" applyBorder="1" applyAlignment="1">
      <alignment horizontal="center" vertical="center" wrapText="1"/>
    </xf>
    <xf numFmtId="14" fontId="125" fillId="0" borderId="40" xfId="333" applyNumberFormat="1" applyFont="1" applyFill="1" applyBorder="1" applyAlignment="1">
      <alignment horizontal="center" vertical="center"/>
    </xf>
    <xf numFmtId="14" fontId="125" fillId="0" borderId="69" xfId="333" applyNumberFormat="1" applyFont="1" applyFill="1" applyBorder="1" applyAlignment="1">
      <alignment horizontal="center" vertical="center" wrapText="1"/>
    </xf>
    <xf numFmtId="49" fontId="129" fillId="40" borderId="70" xfId="0" applyNumberFormat="1" applyFont="1" applyFill="1" applyBorder="1" applyAlignment="1">
      <alignment horizontal="center" vertical="center"/>
    </xf>
    <xf numFmtId="49" fontId="123" fillId="41" borderId="60" xfId="0" applyNumberFormat="1" applyFont="1" applyFill="1" applyBorder="1" applyAlignment="1">
      <alignment horizontal="center" vertical="center"/>
    </xf>
    <xf numFmtId="180" fontId="123" fillId="33" borderId="55" xfId="0" applyNumberFormat="1" applyFont="1" applyFill="1" applyBorder="1" applyAlignment="1">
      <alignment horizontal="center" vertical="center"/>
    </xf>
    <xf numFmtId="180" fontId="136" fillId="43" borderId="55" xfId="0" applyNumberFormat="1" applyFont="1" applyFill="1" applyBorder="1" applyAlignment="1">
      <alignment horizontal="center" vertical="center"/>
    </xf>
    <xf numFmtId="180" fontId="136" fillId="0" borderId="55" xfId="0" applyNumberFormat="1" applyFont="1" applyBorder="1" applyAlignment="1">
      <alignment horizontal="center" vertical="center"/>
    </xf>
    <xf numFmtId="180" fontId="123" fillId="33" borderId="60" xfId="0" applyNumberFormat="1" applyFont="1" applyFill="1" applyBorder="1" applyAlignment="1">
      <alignment horizontal="center" vertical="center"/>
    </xf>
    <xf numFmtId="180" fontId="138" fillId="45" borderId="53" xfId="0" applyNumberFormat="1" applyFont="1" applyFill="1" applyBorder="1" applyAlignment="1">
      <alignment horizontal="center" vertical="center"/>
    </xf>
    <xf numFmtId="180" fontId="123" fillId="0" borderId="53" xfId="0" applyNumberFormat="1" applyFont="1" applyBorder="1" applyAlignment="1">
      <alignment horizontal="center" vertical="center"/>
    </xf>
    <xf numFmtId="180" fontId="146" fillId="0" borderId="53" xfId="0" applyNumberFormat="1" applyFont="1" applyBorder="1" applyAlignment="1">
      <alignment horizontal="center" vertical="center"/>
    </xf>
    <xf numFmtId="180" fontId="147" fillId="0" borderId="53" xfId="0" applyNumberFormat="1" applyFont="1" applyBorder="1" applyAlignment="1">
      <alignment horizontal="center" vertical="center"/>
    </xf>
    <xf numFmtId="180" fontId="137" fillId="0" borderId="53" xfId="0" applyNumberFormat="1" applyFont="1" applyBorder="1" applyAlignment="1">
      <alignment horizontal="center" vertical="center"/>
    </xf>
    <xf numFmtId="180" fontId="137" fillId="0" borderId="54" xfId="0" applyNumberFormat="1" applyFont="1" applyBorder="1" applyAlignment="1">
      <alignment horizontal="center" vertical="center"/>
    </xf>
    <xf numFmtId="180" fontId="140" fillId="0" borderId="53" xfId="0" applyNumberFormat="1" applyFont="1" applyBorder="1" applyAlignment="1">
      <alignment horizontal="center" vertical="center"/>
    </xf>
    <xf numFmtId="180" fontId="143" fillId="0" borderId="53" xfId="0" applyNumberFormat="1" applyFont="1" applyBorder="1" applyAlignment="1">
      <alignment horizontal="center" vertical="center"/>
    </xf>
    <xf numFmtId="180" fontId="142" fillId="0" borderId="53" xfId="0" applyNumberFormat="1" applyFont="1" applyBorder="1" applyAlignment="1">
      <alignment horizontal="center" vertical="center"/>
    </xf>
    <xf numFmtId="180" fontId="142" fillId="0" borderId="55" xfId="0" applyNumberFormat="1" applyFont="1" applyBorder="1" applyAlignment="1">
      <alignment horizontal="center" vertical="center"/>
    </xf>
    <xf numFmtId="180" fontId="142" fillId="0" borderId="54" xfId="0" applyNumberFormat="1" applyFont="1" applyBorder="1" applyAlignment="1">
      <alignment horizontal="center" vertical="center"/>
    </xf>
    <xf numFmtId="180" fontId="123" fillId="0" borderId="54" xfId="0" applyNumberFormat="1" applyFont="1" applyBorder="1" applyAlignment="1">
      <alignment horizontal="center" vertical="center"/>
    </xf>
    <xf numFmtId="180" fontId="123" fillId="0" borderId="55" xfId="0" applyNumberFormat="1" applyFont="1" applyBorder="1" applyAlignment="1">
      <alignment horizontal="center" vertical="center"/>
    </xf>
    <xf numFmtId="49" fontId="123" fillId="41" borderId="44" xfId="0" applyNumberFormat="1" applyFont="1" applyFill="1" applyBorder="1" applyAlignment="1">
      <alignment horizontal="center" vertical="center"/>
    </xf>
    <xf numFmtId="180" fontId="148" fillId="50" borderId="67" xfId="0" applyNumberFormat="1" applyFont="1" applyFill="1" applyBorder="1" applyAlignment="1">
      <alignment horizontal="center" vertical="center"/>
    </xf>
    <xf numFmtId="180" fontId="142" fillId="0" borderId="37" xfId="0" applyNumberFormat="1" applyFont="1" applyBorder="1" applyAlignment="1">
      <alignment horizontal="center" vertical="center"/>
    </xf>
    <xf numFmtId="180" fontId="142" fillId="0" borderId="34" xfId="0" applyNumberFormat="1" applyFont="1" applyBorder="1" applyAlignment="1">
      <alignment horizontal="center" vertical="center"/>
    </xf>
    <xf numFmtId="0" fontId="123" fillId="0" borderId="34" xfId="0" applyFont="1" applyBorder="1">
      <alignment vertical="center"/>
    </xf>
    <xf numFmtId="180" fontId="141" fillId="0" borderId="34" xfId="0" applyNumberFormat="1" applyFont="1" applyBorder="1" applyAlignment="1">
      <alignment horizontal="center" vertical="center"/>
    </xf>
    <xf numFmtId="180" fontId="136" fillId="0" borderId="67" xfId="0" applyNumberFormat="1" applyFont="1" applyBorder="1" applyAlignment="1">
      <alignment horizontal="center" vertical="center"/>
    </xf>
    <xf numFmtId="180" fontId="144" fillId="48" borderId="35" xfId="0" applyNumberFormat="1" applyFont="1" applyFill="1" applyBorder="1" applyAlignment="1">
      <alignment horizontal="center" vertical="center"/>
    </xf>
    <xf numFmtId="180" fontId="144" fillId="48" borderId="36" xfId="0" applyNumberFormat="1" applyFont="1" applyFill="1" applyBorder="1" applyAlignment="1">
      <alignment horizontal="center" vertical="center"/>
    </xf>
    <xf numFmtId="177" fontId="123" fillId="0" borderId="0" xfId="0" applyNumberFormat="1" applyFont="1">
      <alignment vertical="center"/>
    </xf>
    <xf numFmtId="14" fontId="123" fillId="0" borderId="0" xfId="0" applyNumberFormat="1" applyFont="1">
      <alignment vertical="center"/>
    </xf>
    <xf numFmtId="180" fontId="123" fillId="0" borderId="0" xfId="0" applyNumberFormat="1" applyFont="1">
      <alignment vertical="center"/>
    </xf>
    <xf numFmtId="180" fontId="123" fillId="0" borderId="56" xfId="0" applyNumberFormat="1" applyFont="1" applyBorder="1">
      <alignment vertical="center"/>
    </xf>
    <xf numFmtId="180" fontId="120" fillId="41" borderId="37" xfId="0" applyNumberFormat="1" applyFont="1" applyFill="1" applyBorder="1" applyAlignment="1">
      <alignment horizontal="center" vertical="center"/>
    </xf>
    <xf numFmtId="180" fontId="136" fillId="51" borderId="48" xfId="0" applyNumberFormat="1" applyFont="1" applyFill="1" applyBorder="1" applyAlignment="1">
      <alignment horizontal="center" vertical="center"/>
    </xf>
    <xf numFmtId="180" fontId="148" fillId="47" borderId="67" xfId="0" applyNumberFormat="1" applyFont="1" applyFill="1" applyBorder="1" applyAlignment="1">
      <alignment horizontal="center" vertical="center"/>
    </xf>
    <xf numFmtId="180" fontId="136" fillId="51" borderId="66" xfId="0" applyNumberFormat="1" applyFont="1" applyFill="1" applyBorder="1" applyAlignment="1">
      <alignment horizontal="center" vertical="center"/>
    </xf>
    <xf numFmtId="180" fontId="123" fillId="44" borderId="35" xfId="0" applyNumberFormat="1" applyFont="1" applyFill="1" applyBorder="1" applyAlignment="1">
      <alignment horizontal="center" vertical="center"/>
    </xf>
    <xf numFmtId="180" fontId="137" fillId="44" borderId="35" xfId="0" applyNumberFormat="1" applyFont="1" applyFill="1" applyBorder="1" applyAlignment="1">
      <alignment horizontal="center" vertical="center"/>
    </xf>
    <xf numFmtId="180" fontId="142" fillId="52" borderId="36" xfId="0" applyNumberFormat="1" applyFont="1" applyFill="1" applyBorder="1" applyAlignment="1">
      <alignment horizontal="center" vertical="center"/>
    </xf>
    <xf numFmtId="180" fontId="142" fillId="52" borderId="41" xfId="0" applyNumberFormat="1" applyFont="1" applyFill="1" applyBorder="1" applyAlignment="1">
      <alignment horizontal="center" vertical="center"/>
    </xf>
    <xf numFmtId="180" fontId="142" fillId="52" borderId="37" xfId="0" applyNumberFormat="1" applyFont="1" applyFill="1" applyBorder="1" applyAlignment="1">
      <alignment horizontal="center" vertical="center"/>
    </xf>
    <xf numFmtId="180" fontId="142" fillId="47" borderId="36" xfId="0" applyNumberFormat="1" applyFont="1" applyFill="1" applyBorder="1" applyAlignment="1">
      <alignment horizontal="center" vertical="center"/>
    </xf>
    <xf numFmtId="180" fontId="142" fillId="47" borderId="40" xfId="0" applyNumberFormat="1" applyFont="1" applyFill="1" applyBorder="1" applyAlignment="1">
      <alignment horizontal="center" vertical="center"/>
    </xf>
    <xf numFmtId="180" fontId="123" fillId="46" borderId="40" xfId="0" applyNumberFormat="1" applyFont="1" applyFill="1" applyBorder="1" applyAlignment="1">
      <alignment horizontal="center" vertical="center"/>
    </xf>
    <xf numFmtId="180" fontId="123" fillId="53" borderId="36" xfId="0" applyNumberFormat="1" applyFont="1" applyFill="1" applyBorder="1" applyAlignment="1">
      <alignment horizontal="center" vertical="center"/>
    </xf>
    <xf numFmtId="180" fontId="123" fillId="47" borderId="36" xfId="0" applyNumberFormat="1" applyFont="1" applyFill="1" applyBorder="1" applyAlignment="1">
      <alignment horizontal="center" vertical="center"/>
    </xf>
    <xf numFmtId="180" fontId="123" fillId="47" borderId="41" xfId="0" applyNumberFormat="1" applyFont="1" applyFill="1" applyBorder="1" applyAlignment="1">
      <alignment horizontal="center" vertical="center"/>
    </xf>
    <xf numFmtId="180" fontId="123" fillId="47" borderId="34" xfId="0" applyNumberFormat="1" applyFont="1" applyFill="1" applyBorder="1" applyAlignment="1">
      <alignment horizontal="center" vertical="center"/>
    </xf>
    <xf numFmtId="180" fontId="123" fillId="47" borderId="37" xfId="0" applyNumberFormat="1" applyFont="1" applyFill="1" applyBorder="1" applyAlignment="1">
      <alignment horizontal="center" vertical="center"/>
    </xf>
    <xf numFmtId="180" fontId="123" fillId="47" borderId="40" xfId="0" applyNumberFormat="1" applyFont="1" applyFill="1" applyBorder="1" applyAlignment="1">
      <alignment horizontal="center" vertical="center"/>
    </xf>
    <xf numFmtId="180" fontId="123" fillId="50" borderId="40" xfId="0" applyNumberFormat="1" applyFont="1" applyFill="1" applyBorder="1" applyAlignment="1">
      <alignment horizontal="center" vertical="center"/>
    </xf>
    <xf numFmtId="180" fontId="142" fillId="47" borderId="41" xfId="0" applyNumberFormat="1" applyFont="1" applyFill="1" applyBorder="1" applyAlignment="1">
      <alignment horizontal="center" vertical="center"/>
    </xf>
    <xf numFmtId="180" fontId="142" fillId="47" borderId="37" xfId="0" applyNumberFormat="1" applyFont="1" applyFill="1" applyBorder="1" applyAlignment="1">
      <alignment horizontal="center" vertical="center"/>
    </xf>
    <xf numFmtId="180" fontId="142" fillId="47" borderId="34" xfId="0" applyNumberFormat="1" applyFont="1" applyFill="1" applyBorder="1" applyAlignment="1">
      <alignment horizontal="center" vertical="center"/>
    </xf>
    <xf numFmtId="0" fontId="123" fillId="47" borderId="34" xfId="0" applyFont="1" applyFill="1" applyBorder="1">
      <alignment vertical="center"/>
    </xf>
    <xf numFmtId="180" fontId="141" fillId="47" borderId="36" xfId="0" applyNumberFormat="1" applyFont="1" applyFill="1" applyBorder="1" applyAlignment="1">
      <alignment horizontal="center" vertical="center"/>
    </xf>
    <xf numFmtId="180" fontId="141" fillId="47" borderId="41" xfId="0" applyNumberFormat="1" applyFont="1" applyFill="1" applyBorder="1" applyAlignment="1">
      <alignment horizontal="center" vertical="center"/>
    </xf>
    <xf numFmtId="180" fontId="141" fillId="47" borderId="40" xfId="0" applyNumberFormat="1" applyFont="1" applyFill="1" applyBorder="1" applyAlignment="1">
      <alignment horizontal="center" vertical="center"/>
    </xf>
    <xf numFmtId="180" fontId="141" fillId="47" borderId="34" xfId="0" applyNumberFormat="1" applyFont="1" applyFill="1" applyBorder="1" applyAlignment="1">
      <alignment horizontal="center" vertical="center"/>
    </xf>
    <xf numFmtId="180" fontId="141" fillId="47" borderId="37" xfId="0" applyNumberFormat="1" applyFont="1" applyFill="1" applyBorder="1" applyAlignment="1">
      <alignment horizontal="center" vertical="center"/>
    </xf>
    <xf numFmtId="0" fontId="128" fillId="38" borderId="32" xfId="0" applyFont="1" applyFill="1" applyBorder="1" applyAlignment="1">
      <alignment vertical="center" wrapText="1"/>
    </xf>
    <xf numFmtId="180" fontId="143" fillId="47" borderId="36" xfId="0" applyNumberFormat="1" applyFont="1" applyFill="1" applyBorder="1" applyAlignment="1">
      <alignment horizontal="center" vertical="center"/>
    </xf>
    <xf numFmtId="180" fontId="140" fillId="47" borderId="35" xfId="0" applyNumberFormat="1" applyFont="1" applyFill="1" applyBorder="1" applyAlignment="1">
      <alignment horizontal="center" vertical="center"/>
    </xf>
    <xf numFmtId="179" fontId="139" fillId="0" borderId="36" xfId="0" applyNumberFormat="1" applyFont="1" applyBorder="1" applyAlignment="1">
      <alignment horizontal="center" vertical="center"/>
    </xf>
    <xf numFmtId="179" fontId="139" fillId="0" borderId="36" xfId="0" applyNumberFormat="1" applyFont="1" applyBorder="1" applyAlignment="1">
      <alignment horizontal="center" vertical="center" wrapText="1"/>
    </xf>
    <xf numFmtId="10" fontId="123" fillId="0" borderId="0" xfId="0" applyNumberFormat="1" applyFont="1">
      <alignment vertical="center"/>
    </xf>
    <xf numFmtId="10" fontId="128" fillId="0" borderId="34" xfId="333" applyNumberFormat="1" applyFont="1" applyFill="1" applyBorder="1" applyAlignment="1">
      <alignment horizontal="center" vertical="center"/>
    </xf>
    <xf numFmtId="0" fontId="125" fillId="53" borderId="36" xfId="0" applyFont="1" applyFill="1" applyBorder="1" applyAlignment="1">
      <alignment horizontal="center" vertical="center"/>
    </xf>
    <xf numFmtId="179" fontId="139" fillId="53" borderId="35" xfId="0" applyNumberFormat="1" applyFont="1" applyFill="1" applyBorder="1" applyAlignment="1">
      <alignment horizontal="center" vertical="center"/>
    </xf>
    <xf numFmtId="180" fontId="125" fillId="53" borderId="41" xfId="0" applyNumberFormat="1" applyFont="1" applyFill="1" applyBorder="1" applyAlignment="1">
      <alignment horizontal="center" vertical="center"/>
    </xf>
    <xf numFmtId="179" fontId="139" fillId="53" borderId="36" xfId="0" applyNumberFormat="1" applyFont="1" applyFill="1" applyBorder="1" applyAlignment="1">
      <alignment horizontal="center" vertical="center"/>
    </xf>
    <xf numFmtId="0" fontId="125" fillId="53" borderId="36" xfId="0" applyFont="1" applyFill="1" applyBorder="1" applyAlignment="1">
      <alignment horizontal="center" vertical="center" wrapText="1"/>
    </xf>
    <xf numFmtId="179" fontId="139" fillId="53" borderId="35" xfId="0" applyNumberFormat="1" applyFont="1" applyFill="1" applyBorder="1" applyAlignment="1">
      <alignment horizontal="center" vertical="center" wrapText="1"/>
    </xf>
    <xf numFmtId="179" fontId="139" fillId="53" borderId="56" xfId="0" applyNumberFormat="1" applyFont="1" applyFill="1" applyBorder="1" applyAlignment="1">
      <alignment horizontal="center" vertical="center" wrapText="1"/>
    </xf>
    <xf numFmtId="180" fontId="143" fillId="40" borderId="36" xfId="0" applyNumberFormat="1" applyFont="1" applyFill="1" applyBorder="1" applyAlignment="1">
      <alignment horizontal="center" vertical="center"/>
    </xf>
    <xf numFmtId="180" fontId="140" fillId="40" borderId="35" xfId="0" applyNumberFormat="1" applyFont="1" applyFill="1" applyBorder="1" applyAlignment="1">
      <alignment horizontal="center" vertical="center"/>
    </xf>
    <xf numFmtId="180" fontId="140" fillId="40" borderId="36" xfId="0" applyNumberFormat="1" applyFont="1" applyFill="1" applyBorder="1" applyAlignment="1">
      <alignment horizontal="center" vertical="center"/>
    </xf>
    <xf numFmtId="0" fontId="125" fillId="34" borderId="36" xfId="0" applyFont="1" applyFill="1" applyBorder="1" applyAlignment="1">
      <alignment horizontal="center" vertical="center"/>
    </xf>
    <xf numFmtId="179" fontId="139" fillId="34" borderId="35" xfId="0" applyNumberFormat="1" applyFont="1" applyFill="1" applyBorder="1" applyAlignment="1">
      <alignment horizontal="center" vertical="center"/>
    </xf>
    <xf numFmtId="180" fontId="125" fillId="34" borderId="41" xfId="0" applyNumberFormat="1" applyFont="1" applyFill="1" applyBorder="1" applyAlignment="1">
      <alignment horizontal="center" vertical="center"/>
    </xf>
    <xf numFmtId="0" fontId="119" fillId="47" borderId="0" xfId="0" applyFont="1" applyFill="1">
      <alignment vertical="center"/>
    </xf>
    <xf numFmtId="0" fontId="121" fillId="47" borderId="0" xfId="461" applyFill="1" applyBorder="1" applyAlignment="1">
      <alignment vertical="center"/>
    </xf>
    <xf numFmtId="0" fontId="119" fillId="47" borderId="20" xfId="0" applyFont="1" applyFill="1" applyBorder="1">
      <alignment vertical="center"/>
    </xf>
    <xf numFmtId="0" fontId="151" fillId="0" borderId="0" xfId="0" applyFont="1" applyAlignment="1">
      <alignment horizontal="center" vertical="center"/>
    </xf>
    <xf numFmtId="0" fontId="151" fillId="47" borderId="0" xfId="0" applyFont="1" applyFill="1" applyAlignment="1">
      <alignment horizontal="center" vertical="center"/>
    </xf>
    <xf numFmtId="0" fontId="119" fillId="47" borderId="0" xfId="0" applyFont="1" applyFill="1" applyAlignment="1">
      <alignment horizontal="center" vertical="center"/>
    </xf>
    <xf numFmtId="0" fontId="154" fillId="47" borderId="2" xfId="0" applyFont="1" applyFill="1" applyBorder="1">
      <alignment vertical="center"/>
    </xf>
    <xf numFmtId="0" fontId="154" fillId="0" borderId="2" xfId="0" applyFont="1" applyBorder="1">
      <alignment vertical="center"/>
    </xf>
    <xf numFmtId="0" fontId="154" fillId="0" borderId="71" xfId="0" applyFont="1" applyBorder="1">
      <alignment vertical="center"/>
    </xf>
    <xf numFmtId="0" fontId="154" fillId="47" borderId="71" xfId="0" applyFont="1" applyFill="1" applyBorder="1">
      <alignment vertical="center"/>
    </xf>
    <xf numFmtId="0" fontId="154" fillId="0" borderId="72" xfId="0" applyFont="1" applyBorder="1">
      <alignment vertical="center"/>
    </xf>
    <xf numFmtId="0" fontId="154" fillId="47" borderId="72" xfId="0" applyFont="1" applyFill="1" applyBorder="1">
      <alignment vertical="center"/>
    </xf>
    <xf numFmtId="0" fontId="154" fillId="43" borderId="37" xfId="0" applyFont="1" applyFill="1" applyBorder="1" applyAlignment="1">
      <alignment horizontal="center" vertical="center"/>
    </xf>
    <xf numFmtId="0" fontId="154" fillId="43" borderId="34" xfId="0" applyFont="1" applyFill="1" applyBorder="1" applyAlignment="1">
      <alignment horizontal="center" vertical="center"/>
    </xf>
    <xf numFmtId="14" fontId="154" fillId="0" borderId="73" xfId="0" applyNumberFormat="1" applyFont="1" applyBorder="1">
      <alignment vertical="center"/>
    </xf>
    <xf numFmtId="14" fontId="154" fillId="0" borderId="74" xfId="0" applyNumberFormat="1" applyFont="1" applyBorder="1">
      <alignment vertical="center"/>
    </xf>
    <xf numFmtId="0" fontId="154" fillId="0" borderId="75" xfId="0" applyFont="1" applyBorder="1">
      <alignment vertical="center"/>
    </xf>
    <xf numFmtId="0" fontId="154" fillId="0" borderId="76" xfId="0" applyFont="1" applyBorder="1">
      <alignment vertical="center"/>
    </xf>
    <xf numFmtId="0" fontId="154" fillId="0" borderId="77" xfId="0" applyFont="1" applyBorder="1">
      <alignment vertical="center"/>
    </xf>
    <xf numFmtId="0" fontId="154" fillId="0" borderId="78" xfId="0" applyFont="1" applyBorder="1">
      <alignment vertical="center"/>
    </xf>
    <xf numFmtId="14" fontId="154" fillId="0" borderId="76" xfId="0" applyNumberFormat="1" applyFont="1" applyBorder="1">
      <alignment vertical="center"/>
    </xf>
    <xf numFmtId="0" fontId="154" fillId="0" borderId="102" xfId="0" applyFont="1" applyBorder="1">
      <alignment vertical="center"/>
    </xf>
    <xf numFmtId="0" fontId="154" fillId="0" borderId="103" xfId="0" applyFont="1" applyBorder="1">
      <alignment vertical="center"/>
    </xf>
    <xf numFmtId="0" fontId="154" fillId="0" borderId="104" xfId="0" applyFont="1" applyBorder="1">
      <alignment vertical="center"/>
    </xf>
    <xf numFmtId="0" fontId="5" fillId="0" borderId="0" xfId="580"/>
    <xf numFmtId="0" fontId="109" fillId="0" borderId="0" xfId="580" applyFont="1" applyAlignment="1">
      <alignment horizontal="center" vertical="center"/>
    </xf>
    <xf numFmtId="0" fontId="109" fillId="0" borderId="0" xfId="625" applyFont="1" applyAlignment="1">
      <alignment horizontal="center" vertical="center"/>
    </xf>
    <xf numFmtId="0" fontId="5" fillId="0" borderId="0" xfId="580" applyAlignment="1">
      <alignment horizontal="right" vertical="center"/>
    </xf>
    <xf numFmtId="0" fontId="5" fillId="0" borderId="0" xfId="580" applyAlignment="1">
      <alignment horizontal="left" vertical="center"/>
    </xf>
    <xf numFmtId="49" fontId="108" fillId="28" borderId="0" xfId="626" applyNumberFormat="1" applyFont="1" applyFill="1" applyAlignment="1">
      <alignment horizontal="center"/>
    </xf>
    <xf numFmtId="0" fontId="161" fillId="47" borderId="0" xfId="461" applyFont="1" applyFill="1" applyBorder="1" applyAlignment="1">
      <alignment vertical="center"/>
    </xf>
    <xf numFmtId="0" fontId="160" fillId="28" borderId="0" xfId="0" applyFont="1" applyFill="1">
      <alignment vertical="center"/>
    </xf>
    <xf numFmtId="0" fontId="154" fillId="0" borderId="114" xfId="0" applyFont="1" applyBorder="1">
      <alignment vertical="center"/>
    </xf>
    <xf numFmtId="0" fontId="154" fillId="0" borderId="115" xfId="0" applyFont="1" applyBorder="1">
      <alignment vertical="center"/>
    </xf>
    <xf numFmtId="0" fontId="154" fillId="47" borderId="115" xfId="0" applyFont="1" applyFill="1" applyBorder="1">
      <alignment vertical="center"/>
    </xf>
    <xf numFmtId="0" fontId="154" fillId="47" borderId="116" xfId="0" applyFont="1" applyFill="1" applyBorder="1">
      <alignment vertical="center"/>
    </xf>
    <xf numFmtId="10" fontId="139" fillId="0" borderId="111" xfId="333" applyNumberFormat="1" applyFont="1" applyFill="1" applyBorder="1" applyAlignment="1">
      <alignment horizontal="center" vertical="center"/>
    </xf>
    <xf numFmtId="0" fontId="154" fillId="104" borderId="71" xfId="0" applyFont="1" applyFill="1" applyBorder="1">
      <alignment vertical="center"/>
    </xf>
    <xf numFmtId="0" fontId="154" fillId="105" borderId="71" xfId="0" applyFont="1" applyFill="1" applyBorder="1">
      <alignment vertical="center"/>
    </xf>
    <xf numFmtId="0" fontId="161" fillId="47" borderId="0" xfId="461" applyFont="1" applyFill="1" applyBorder="1" applyAlignment="1">
      <alignment horizontal="left" vertical="center"/>
    </xf>
    <xf numFmtId="0" fontId="209" fillId="47" borderId="0" xfId="461" applyFont="1" applyFill="1" applyBorder="1" applyAlignment="1">
      <alignment horizontal="left" vertical="center"/>
    </xf>
    <xf numFmtId="0" fontId="160" fillId="28" borderId="20" xfId="0" applyFont="1" applyFill="1" applyBorder="1" applyAlignment="1">
      <alignment horizontal="left" vertical="center"/>
    </xf>
    <xf numFmtId="0" fontId="156" fillId="97" borderId="32" xfId="0" applyFont="1" applyFill="1" applyBorder="1" applyAlignment="1">
      <alignment horizontal="left" vertical="top" wrapText="1"/>
    </xf>
    <xf numFmtId="14" fontId="153" fillId="94" borderId="0" xfId="0" applyNumberFormat="1" applyFont="1" applyFill="1" applyAlignment="1">
      <alignment horizontal="center" vertical="center"/>
    </xf>
    <xf numFmtId="0" fontId="154" fillId="47" borderId="117" xfId="0" applyFont="1" applyFill="1" applyBorder="1">
      <alignment vertical="center"/>
    </xf>
    <xf numFmtId="0" fontId="154" fillId="47" borderId="118" xfId="0" applyFont="1" applyFill="1" applyBorder="1">
      <alignment vertical="center"/>
    </xf>
    <xf numFmtId="0" fontId="154" fillId="0" borderId="118" xfId="0" applyFont="1" applyBorder="1">
      <alignment vertical="center"/>
    </xf>
    <xf numFmtId="0" fontId="154" fillId="0" borderId="120" xfId="0" applyFont="1" applyBorder="1">
      <alignment vertical="center"/>
    </xf>
    <xf numFmtId="0" fontId="154" fillId="0" borderId="117" xfId="0" applyFont="1" applyBorder="1">
      <alignment vertical="center"/>
    </xf>
    <xf numFmtId="0" fontId="154" fillId="0" borderId="119" xfId="0" applyFont="1" applyBorder="1">
      <alignment vertical="center"/>
    </xf>
    <xf numFmtId="0" fontId="154" fillId="47" borderId="121" xfId="0" applyFont="1" applyFill="1" applyBorder="1">
      <alignment vertical="center"/>
    </xf>
    <xf numFmtId="0" fontId="154" fillId="47" borderId="122" xfId="0" applyFont="1" applyFill="1" applyBorder="1">
      <alignment vertical="center"/>
    </xf>
    <xf numFmtId="0" fontId="154" fillId="0" borderId="122" xfId="0" applyFont="1" applyBorder="1">
      <alignment vertical="center"/>
    </xf>
    <xf numFmtId="0" fontId="154" fillId="0" borderId="123" xfId="0" applyFont="1" applyBorder="1">
      <alignment vertical="center"/>
    </xf>
    <xf numFmtId="0" fontId="154" fillId="0" borderId="124" xfId="0" applyFont="1" applyBorder="1">
      <alignment vertical="center"/>
    </xf>
    <xf numFmtId="0" fontId="154" fillId="0" borderId="121" xfId="0" applyFont="1" applyBorder="1">
      <alignment vertical="center"/>
    </xf>
    <xf numFmtId="14" fontId="155" fillId="54" borderId="109" xfId="0" applyNumberFormat="1" applyFont="1" applyFill="1" applyBorder="1" applyAlignment="1">
      <alignment horizontal="center" vertical="center"/>
    </xf>
    <xf numFmtId="0" fontId="108" fillId="0" borderId="109" xfId="0" applyFont="1" applyBorder="1">
      <alignment vertical="center"/>
    </xf>
    <xf numFmtId="49" fontId="165" fillId="102" borderId="125" xfId="0" applyNumberFormat="1" applyFont="1" applyFill="1" applyBorder="1">
      <alignment vertical="center"/>
    </xf>
    <xf numFmtId="10" fontId="127" fillId="33" borderId="128" xfId="333" applyNumberFormat="1" applyFont="1" applyFill="1" applyBorder="1" applyAlignment="1">
      <alignment horizontal="center" vertical="center"/>
    </xf>
    <xf numFmtId="14" fontId="127" fillId="33" borderId="129" xfId="333" applyNumberFormat="1" applyFont="1" applyFill="1" applyBorder="1" applyAlignment="1">
      <alignment horizontal="center" vertical="center"/>
    </xf>
    <xf numFmtId="14" fontId="127" fillId="33" borderId="128" xfId="333" applyNumberFormat="1" applyFont="1" applyFill="1" applyBorder="1" applyAlignment="1">
      <alignment horizontal="center" vertical="center"/>
    </xf>
    <xf numFmtId="0" fontId="125" fillId="0" borderId="128" xfId="0" applyFont="1" applyBorder="1" applyAlignment="1">
      <alignment horizontal="center" vertical="center"/>
    </xf>
    <xf numFmtId="0" fontId="128" fillId="38" borderId="130" xfId="0" applyFont="1" applyFill="1" applyBorder="1" applyAlignment="1">
      <alignment horizontal="center" vertical="center" wrapText="1"/>
    </xf>
    <xf numFmtId="0" fontId="125" fillId="38" borderId="130" xfId="0" applyFont="1" applyFill="1" applyBorder="1">
      <alignment vertical="center"/>
    </xf>
    <xf numFmtId="180" fontId="138" fillId="45" borderId="129" xfId="0" applyNumberFormat="1" applyFont="1" applyFill="1" applyBorder="1" applyAlignment="1">
      <alignment horizontal="center" vertical="center"/>
    </xf>
    <xf numFmtId="180" fontId="123" fillId="45" borderId="129" xfId="0" applyNumberFormat="1" applyFont="1" applyFill="1" applyBorder="1" applyAlignment="1">
      <alignment horizontal="center" vertical="center"/>
    </xf>
    <xf numFmtId="180" fontId="123" fillId="0" borderId="129" xfId="0" applyNumberFormat="1" applyFont="1" applyBorder="1" applyAlignment="1">
      <alignment horizontal="center" vertical="center"/>
    </xf>
    <xf numFmtId="180" fontId="123" fillId="0" borderId="128" xfId="0" applyNumberFormat="1" applyFont="1" applyBorder="1" applyAlignment="1">
      <alignment horizontal="center" vertical="center"/>
    </xf>
    <xf numFmtId="0" fontId="125" fillId="38" borderId="130" xfId="0" applyFont="1" applyFill="1" applyBorder="1" applyAlignment="1">
      <alignment vertical="center" wrapText="1"/>
    </xf>
    <xf numFmtId="14" fontId="125" fillId="47" borderId="129" xfId="333" applyNumberFormat="1" applyFont="1" applyFill="1" applyBorder="1" applyAlignment="1">
      <alignment horizontal="center" vertical="center"/>
    </xf>
    <xf numFmtId="180" fontId="123" fillId="44" borderId="129" xfId="0" applyNumberFormat="1" applyFont="1" applyFill="1" applyBorder="1" applyAlignment="1">
      <alignment horizontal="center" vertical="center"/>
    </xf>
    <xf numFmtId="0" fontId="125" fillId="38" borderId="130" xfId="0" applyFont="1" applyFill="1" applyBorder="1" applyAlignment="1">
      <alignment horizontal="left" vertical="center" wrapText="1"/>
    </xf>
    <xf numFmtId="180" fontId="123" fillId="45" borderId="128" xfId="0" applyNumberFormat="1" applyFont="1" applyFill="1" applyBorder="1" applyAlignment="1">
      <alignment horizontal="center" vertical="center"/>
    </xf>
    <xf numFmtId="0" fontId="125" fillId="53" borderId="128" xfId="0" applyFont="1" applyFill="1" applyBorder="1" applyAlignment="1">
      <alignment horizontal="center" vertical="center"/>
    </xf>
    <xf numFmtId="14" fontId="149" fillId="53" borderId="129" xfId="333" applyNumberFormat="1" applyFont="1" applyFill="1" applyBorder="1" applyAlignment="1">
      <alignment horizontal="center" vertical="center"/>
    </xf>
    <xf numFmtId="180" fontId="123" fillId="47" borderId="129" xfId="0" applyNumberFormat="1" applyFont="1" applyFill="1" applyBorder="1" applyAlignment="1">
      <alignment horizontal="center" vertical="center"/>
    </xf>
    <xf numFmtId="180" fontId="123" fillId="47" borderId="128" xfId="0" applyNumberFormat="1" applyFont="1" applyFill="1" applyBorder="1" applyAlignment="1">
      <alignment horizontal="center" vertical="center"/>
    </xf>
    <xf numFmtId="180" fontId="123" fillId="40" borderId="128" xfId="0" applyNumberFormat="1" applyFont="1" applyFill="1" applyBorder="1" applyAlignment="1">
      <alignment horizontal="center" vertical="center"/>
    </xf>
    <xf numFmtId="180" fontId="145" fillId="49" borderId="129" xfId="0" applyNumberFormat="1" applyFont="1" applyFill="1" applyBorder="1" applyAlignment="1">
      <alignment horizontal="center" vertical="center"/>
    </xf>
    <xf numFmtId="180" fontId="145" fillId="49" borderId="128" xfId="0" applyNumberFormat="1" applyFont="1" applyFill="1" applyBorder="1" applyAlignment="1">
      <alignment horizontal="center" vertical="center"/>
    </xf>
    <xf numFmtId="180" fontId="144" fillId="0" borderId="128" xfId="0" applyNumberFormat="1" applyFont="1" applyBorder="1" applyAlignment="1">
      <alignment horizontal="center" vertical="center"/>
    </xf>
    <xf numFmtId="180" fontId="144" fillId="48" borderId="129" xfId="0" applyNumberFormat="1" applyFont="1" applyFill="1" applyBorder="1" applyAlignment="1">
      <alignment horizontal="center" vertical="center"/>
    </xf>
    <xf numFmtId="180" fontId="123" fillId="48" borderId="128" xfId="0" applyNumberFormat="1" applyFont="1" applyFill="1" applyBorder="1" applyAlignment="1">
      <alignment horizontal="center" vertical="center"/>
    </xf>
    <xf numFmtId="180" fontId="143" fillId="44" borderId="129" xfId="0" applyNumberFormat="1" applyFont="1" applyFill="1" applyBorder="1" applyAlignment="1">
      <alignment horizontal="center" vertical="center"/>
    </xf>
    <xf numFmtId="180" fontId="143" fillId="44" borderId="128" xfId="0" applyNumberFormat="1" applyFont="1" applyFill="1" applyBorder="1" applyAlignment="1">
      <alignment horizontal="center" vertical="center"/>
    </xf>
    <xf numFmtId="180" fontId="123" fillId="44" borderId="128" xfId="0" applyNumberFormat="1" applyFont="1" applyFill="1" applyBorder="1" applyAlignment="1">
      <alignment horizontal="center" vertical="center"/>
    </xf>
    <xf numFmtId="14" fontId="125" fillId="47" borderId="128" xfId="333" applyNumberFormat="1" applyFont="1" applyFill="1" applyBorder="1" applyAlignment="1">
      <alignment horizontal="center" vertical="center"/>
    </xf>
    <xf numFmtId="0" fontId="125" fillId="38" borderId="130" xfId="0" applyFont="1" applyFill="1" applyBorder="1" applyAlignment="1">
      <alignment horizontal="left" vertical="center"/>
    </xf>
    <xf numFmtId="14" fontId="125" fillId="0" borderId="129" xfId="333" applyNumberFormat="1" applyFont="1" applyFill="1" applyBorder="1" applyAlignment="1">
      <alignment horizontal="center" vertical="center"/>
    </xf>
    <xf numFmtId="14" fontId="125" fillId="0" borderId="128" xfId="333" applyNumberFormat="1" applyFont="1" applyFill="1" applyBorder="1" applyAlignment="1">
      <alignment horizontal="center" vertical="center"/>
    </xf>
    <xf numFmtId="180" fontId="140" fillId="0" borderId="129" xfId="0" applyNumberFormat="1" applyFont="1" applyBorder="1" applyAlignment="1">
      <alignment horizontal="center" vertical="center"/>
    </xf>
    <xf numFmtId="180" fontId="140" fillId="0" borderId="128" xfId="0" applyNumberFormat="1" applyFont="1" applyBorder="1" applyAlignment="1">
      <alignment horizontal="center" vertical="center"/>
    </xf>
    <xf numFmtId="14" fontId="125" fillId="53" borderId="129" xfId="333" applyNumberFormat="1" applyFont="1" applyFill="1" applyBorder="1" applyAlignment="1">
      <alignment horizontal="center" vertical="center"/>
    </xf>
    <xf numFmtId="14" fontId="125" fillId="53" borderId="128" xfId="333" applyNumberFormat="1" applyFont="1" applyFill="1" applyBorder="1" applyAlignment="1">
      <alignment horizontal="center" vertical="center"/>
    </xf>
    <xf numFmtId="180" fontId="145" fillId="47" borderId="129" xfId="0" applyNumberFormat="1" applyFont="1" applyFill="1" applyBorder="1" applyAlignment="1">
      <alignment horizontal="center" vertical="center"/>
    </xf>
    <xf numFmtId="180" fontId="145" fillId="40" borderId="128" xfId="0" applyNumberFormat="1" applyFont="1" applyFill="1" applyBorder="1" applyAlignment="1">
      <alignment horizontal="center" vertical="center"/>
    </xf>
    <xf numFmtId="180" fontId="140" fillId="40" borderId="129" xfId="0" applyNumberFormat="1" applyFont="1" applyFill="1" applyBorder="1" applyAlignment="1">
      <alignment horizontal="center" vertical="center"/>
    </xf>
    <xf numFmtId="180" fontId="144" fillId="48" borderId="128" xfId="0" applyNumberFormat="1" applyFont="1" applyFill="1" applyBorder="1" applyAlignment="1">
      <alignment horizontal="center" vertical="center"/>
    </xf>
    <xf numFmtId="180" fontId="144" fillId="40" borderId="128" xfId="0" applyNumberFormat="1" applyFont="1" applyFill="1" applyBorder="1" applyAlignment="1">
      <alignment horizontal="center" vertical="center"/>
    </xf>
    <xf numFmtId="180" fontId="143" fillId="0" borderId="129" xfId="0" applyNumberFormat="1" applyFont="1" applyBorder="1" applyAlignment="1">
      <alignment horizontal="center" vertical="center"/>
    </xf>
    <xf numFmtId="180" fontId="143" fillId="0" borderId="128" xfId="0" applyNumberFormat="1" applyFont="1" applyBorder="1" applyAlignment="1">
      <alignment horizontal="center" vertical="center"/>
    </xf>
    <xf numFmtId="0" fontId="125" fillId="0" borderId="128" xfId="0" applyFont="1" applyBorder="1" applyAlignment="1">
      <alignment horizontal="center" vertical="center" wrapText="1"/>
    </xf>
    <xf numFmtId="0" fontId="125" fillId="53" borderId="128" xfId="0" applyFont="1" applyFill="1" applyBorder="1" applyAlignment="1">
      <alignment horizontal="center" vertical="center" wrapText="1"/>
    </xf>
    <xf numFmtId="180" fontId="143" fillId="47" borderId="129" xfId="0" applyNumberFormat="1" applyFont="1" applyFill="1" applyBorder="1" applyAlignment="1">
      <alignment horizontal="center" vertical="center"/>
    </xf>
    <xf numFmtId="180" fontId="143" fillId="47" borderId="128" xfId="0" applyNumberFormat="1" applyFont="1" applyFill="1" applyBorder="1" applyAlignment="1">
      <alignment horizontal="center" vertical="center"/>
    </xf>
    <xf numFmtId="180" fontId="143" fillId="40" borderId="129" xfId="0" applyNumberFormat="1" applyFont="1" applyFill="1" applyBorder="1" applyAlignment="1">
      <alignment horizontal="center" vertical="center"/>
    </xf>
    <xf numFmtId="14" fontId="125" fillId="0" borderId="129" xfId="333" applyNumberFormat="1" applyFont="1" applyFill="1" applyBorder="1" applyAlignment="1">
      <alignment horizontal="center" vertical="center" wrapText="1"/>
    </xf>
    <xf numFmtId="14" fontId="125" fillId="0" borderId="128" xfId="333" applyNumberFormat="1" applyFont="1" applyFill="1" applyBorder="1" applyAlignment="1">
      <alignment horizontal="center" vertical="center" wrapText="1"/>
    </xf>
    <xf numFmtId="180" fontId="142" fillId="0" borderId="129" xfId="0" applyNumberFormat="1" applyFont="1" applyBorder="1" applyAlignment="1">
      <alignment horizontal="center" vertical="center"/>
    </xf>
    <xf numFmtId="180" fontId="142" fillId="0" borderId="128" xfId="0" applyNumberFormat="1" applyFont="1" applyBorder="1" applyAlignment="1">
      <alignment horizontal="center" vertical="center"/>
    </xf>
    <xf numFmtId="180" fontId="142" fillId="47" borderId="129" xfId="0" applyNumberFormat="1" applyFont="1" applyFill="1" applyBorder="1" applyAlignment="1">
      <alignment horizontal="center" vertical="center"/>
    </xf>
    <xf numFmtId="180" fontId="142" fillId="47" borderId="128" xfId="0" applyNumberFormat="1" applyFont="1" applyFill="1" applyBorder="1" applyAlignment="1">
      <alignment horizontal="center" vertical="center"/>
    </xf>
    <xf numFmtId="180" fontId="142" fillId="52" borderId="129" xfId="0" applyNumberFormat="1" applyFont="1" applyFill="1" applyBorder="1" applyAlignment="1">
      <alignment horizontal="center" vertical="center"/>
    </xf>
    <xf numFmtId="180" fontId="142" fillId="52" borderId="128" xfId="0" applyNumberFormat="1" applyFont="1" applyFill="1" applyBorder="1" applyAlignment="1">
      <alignment horizontal="center" vertical="center"/>
    </xf>
    <xf numFmtId="0" fontId="142" fillId="0" borderId="129" xfId="0" applyFont="1" applyBorder="1">
      <alignment vertical="center"/>
    </xf>
    <xf numFmtId="180" fontId="142" fillId="38" borderId="129" xfId="0" applyNumberFormat="1" applyFont="1" applyFill="1" applyBorder="1" applyAlignment="1">
      <alignment horizontal="center" vertical="center"/>
    </xf>
    <xf numFmtId="14" fontId="125" fillId="47" borderId="129" xfId="333" applyNumberFormat="1" applyFont="1" applyFill="1" applyBorder="1" applyAlignment="1">
      <alignment horizontal="center" vertical="center" wrapText="1"/>
    </xf>
    <xf numFmtId="14" fontId="125" fillId="47" borderId="128" xfId="333" applyNumberFormat="1" applyFont="1" applyFill="1" applyBorder="1" applyAlignment="1">
      <alignment horizontal="center" vertical="center" wrapText="1"/>
    </xf>
    <xf numFmtId="0" fontId="123" fillId="0" borderId="128" xfId="0" applyFont="1" applyBorder="1">
      <alignment vertical="center"/>
    </xf>
    <xf numFmtId="0" fontId="123" fillId="47" borderId="128" xfId="0" applyFont="1" applyFill="1" applyBorder="1">
      <alignment vertical="center"/>
    </xf>
    <xf numFmtId="180" fontId="123" fillId="46" borderId="129" xfId="0" applyNumberFormat="1" applyFont="1" applyFill="1" applyBorder="1" applyAlignment="1">
      <alignment horizontal="center" vertical="center"/>
    </xf>
    <xf numFmtId="180" fontId="141" fillId="0" borderId="129" xfId="0" applyNumberFormat="1" applyFont="1" applyBorder="1" applyAlignment="1">
      <alignment horizontal="center" vertical="center"/>
    </xf>
    <xf numFmtId="180" fontId="141" fillId="47" borderId="129" xfId="0" applyNumberFormat="1" applyFont="1" applyFill="1" applyBorder="1" applyAlignment="1">
      <alignment horizontal="center" vertical="center"/>
    </xf>
    <xf numFmtId="180" fontId="123" fillId="53" borderId="129" xfId="0" applyNumberFormat="1" applyFont="1" applyFill="1" applyBorder="1" applyAlignment="1">
      <alignment horizontal="center" vertical="center"/>
    </xf>
    <xf numFmtId="0" fontId="141" fillId="0" borderId="128" xfId="0" applyFont="1" applyBorder="1" applyAlignment="1">
      <alignment horizontal="center" vertical="center"/>
    </xf>
    <xf numFmtId="0" fontId="141" fillId="47" borderId="128" xfId="0" applyFont="1" applyFill="1" applyBorder="1" applyAlignment="1">
      <alignment horizontal="center" vertical="center"/>
    </xf>
    <xf numFmtId="0" fontId="123" fillId="53" borderId="128" xfId="0" applyFont="1" applyFill="1" applyBorder="1" applyAlignment="1">
      <alignment horizontal="center" vertical="center"/>
    </xf>
    <xf numFmtId="0" fontId="123" fillId="47" borderId="128" xfId="0" applyFont="1" applyFill="1" applyBorder="1" applyAlignment="1">
      <alignment horizontal="center" vertical="center"/>
    </xf>
    <xf numFmtId="180" fontId="141" fillId="0" borderId="128" xfId="0" applyNumberFormat="1" applyFont="1" applyBorder="1" applyAlignment="1">
      <alignment horizontal="center" vertical="center"/>
    </xf>
    <xf numFmtId="180" fontId="141" fillId="47" borderId="128" xfId="0" applyNumberFormat="1" applyFont="1" applyFill="1" applyBorder="1" applyAlignment="1">
      <alignment horizontal="center" vertical="center"/>
    </xf>
    <xf numFmtId="180" fontId="123" fillId="50" borderId="129" xfId="0" applyNumberFormat="1" applyFont="1" applyFill="1" applyBorder="1" applyAlignment="1">
      <alignment horizontal="center" vertical="center"/>
    </xf>
    <xf numFmtId="0" fontId="125" fillId="34" borderId="128" xfId="0" applyFont="1" applyFill="1" applyBorder="1" applyAlignment="1">
      <alignment horizontal="center" vertical="center"/>
    </xf>
    <xf numFmtId="14" fontId="149" fillId="34" borderId="129" xfId="333" applyNumberFormat="1" applyFont="1" applyFill="1" applyBorder="1" applyAlignment="1">
      <alignment horizontal="center" vertical="center"/>
    </xf>
    <xf numFmtId="180" fontId="123" fillId="49" borderId="128" xfId="0" applyNumberFormat="1" applyFont="1" applyFill="1" applyBorder="1" applyAlignment="1">
      <alignment horizontal="center" vertical="center"/>
    </xf>
    <xf numFmtId="180" fontId="140" fillId="47" borderId="129" xfId="0" applyNumberFormat="1" applyFont="1" applyFill="1" applyBorder="1" applyAlignment="1">
      <alignment horizontal="center" vertical="center"/>
    </xf>
    <xf numFmtId="180" fontId="140" fillId="47" borderId="128" xfId="0" applyNumberFormat="1" applyFont="1" applyFill="1" applyBorder="1" applyAlignment="1">
      <alignment horizontal="center" vertical="center"/>
    </xf>
    <xf numFmtId="180" fontId="145" fillId="47" borderId="128" xfId="0" applyNumberFormat="1" applyFont="1" applyFill="1" applyBorder="1" applyAlignment="1">
      <alignment horizontal="center" vertical="center"/>
    </xf>
    <xf numFmtId="180" fontId="144" fillId="47" borderId="129" xfId="0" applyNumberFormat="1" applyFont="1" applyFill="1" applyBorder="1" applyAlignment="1">
      <alignment horizontal="center" vertical="center"/>
    </xf>
    <xf numFmtId="180" fontId="143" fillId="40" borderId="128" xfId="0" applyNumberFormat="1" applyFont="1" applyFill="1" applyBorder="1" applyAlignment="1">
      <alignment horizontal="center" vertical="center"/>
    </xf>
    <xf numFmtId="49" fontId="191" fillId="25" borderId="129" xfId="626" applyNumberFormat="1" applyFont="1" applyFill="1" applyBorder="1" applyAlignment="1">
      <alignment horizontal="center" vertical="center"/>
    </xf>
    <xf numFmtId="49" fontId="192" fillId="28" borderId="129" xfId="626" applyNumberFormat="1" applyFont="1" applyFill="1" applyBorder="1" applyAlignment="1">
      <alignment horizontal="center" vertical="center"/>
    </xf>
    <xf numFmtId="0" fontId="127" fillId="60" borderId="129" xfId="0" applyFont="1" applyFill="1" applyBorder="1" applyAlignment="1">
      <alignment horizontal="left" vertical="center"/>
    </xf>
    <xf numFmtId="0" fontId="127" fillId="60" borderId="129" xfId="0" applyFont="1" applyFill="1" applyBorder="1" applyAlignment="1">
      <alignment horizontal="center" vertical="center"/>
    </xf>
    <xf numFmtId="49" fontId="152" fillId="35" borderId="129" xfId="0" applyNumberFormat="1" applyFont="1" applyFill="1" applyBorder="1" applyAlignment="1">
      <alignment horizontal="center" vertical="center"/>
    </xf>
    <xf numFmtId="0" fontId="155" fillId="54" borderId="129" xfId="0" quotePrefix="1" applyFont="1" applyFill="1" applyBorder="1" applyAlignment="1">
      <alignment horizontal="center" vertical="center"/>
    </xf>
    <xf numFmtId="49" fontId="154" fillId="54" borderId="130" xfId="0" applyNumberFormat="1" applyFont="1" applyFill="1" applyBorder="1">
      <alignment vertical="center"/>
    </xf>
    <xf numFmtId="49" fontId="153" fillId="55" borderId="130" xfId="0" applyNumberFormat="1" applyFont="1" applyFill="1" applyBorder="1">
      <alignment vertical="center"/>
    </xf>
    <xf numFmtId="49" fontId="153" fillId="55" borderId="129" xfId="0" applyNumberFormat="1" applyFont="1" applyFill="1" applyBorder="1" applyAlignment="1">
      <alignment horizontal="center" vertical="center"/>
    </xf>
    <xf numFmtId="14" fontId="153" fillId="34" borderId="129" xfId="0" quotePrefix="1" applyNumberFormat="1" applyFont="1" applyFill="1" applyBorder="1" applyAlignment="1">
      <alignment horizontal="center" vertical="center"/>
    </xf>
    <xf numFmtId="14" fontId="153" fillId="34" borderId="130" xfId="0" quotePrefix="1" applyNumberFormat="1" applyFont="1" applyFill="1" applyBorder="1" applyAlignment="1">
      <alignment horizontal="center" vertical="center"/>
    </xf>
    <xf numFmtId="0" fontId="153" fillId="55" borderId="129" xfId="0" quotePrefix="1" applyFont="1" applyFill="1" applyBorder="1" applyAlignment="1">
      <alignment horizontal="center" vertical="center"/>
    </xf>
    <xf numFmtId="49" fontId="153" fillId="55" borderId="129" xfId="0" quotePrefix="1" applyNumberFormat="1" applyFont="1" applyFill="1" applyBorder="1" applyAlignment="1">
      <alignment horizontal="left" vertical="center" wrapText="1"/>
    </xf>
    <xf numFmtId="14" fontId="155" fillId="56" borderId="129" xfId="0" applyNumberFormat="1" applyFont="1" applyFill="1" applyBorder="1" applyAlignment="1">
      <alignment horizontal="center" vertical="center"/>
    </xf>
    <xf numFmtId="14" fontId="153" fillId="56" borderId="130" xfId="0" applyNumberFormat="1" applyFont="1" applyFill="1" applyBorder="1">
      <alignment vertical="center"/>
    </xf>
    <xf numFmtId="49" fontId="153" fillId="57" borderId="129" xfId="0" applyNumberFormat="1" applyFont="1" applyFill="1" applyBorder="1" applyAlignment="1">
      <alignment horizontal="center" vertical="center" wrapText="1"/>
    </xf>
    <xf numFmtId="49" fontId="153" fillId="57" borderId="129" xfId="0" applyNumberFormat="1" applyFont="1" applyFill="1" applyBorder="1">
      <alignment vertical="center"/>
    </xf>
    <xf numFmtId="49" fontId="153" fillId="57" borderId="129" xfId="0" applyNumberFormat="1" applyFont="1" applyFill="1" applyBorder="1" applyAlignment="1">
      <alignment horizontal="center" vertical="center"/>
    </xf>
    <xf numFmtId="180" fontId="153" fillId="57" borderId="129" xfId="333" applyNumberFormat="1" applyFont="1" applyFill="1" applyBorder="1" applyAlignment="1">
      <alignment horizontal="center" vertical="top"/>
    </xf>
    <xf numFmtId="49" fontId="153" fillId="57" borderId="129" xfId="0" quotePrefix="1" applyNumberFormat="1" applyFont="1" applyFill="1" applyBorder="1" applyAlignment="1">
      <alignment vertical="top" wrapText="1"/>
    </xf>
    <xf numFmtId="49" fontId="153" fillId="57" borderId="129" xfId="0" quotePrefix="1" applyNumberFormat="1" applyFont="1" applyFill="1" applyBorder="1" applyAlignment="1">
      <alignment horizontal="center" vertical="top" wrapText="1"/>
    </xf>
    <xf numFmtId="49" fontId="153" fillId="57" borderId="130" xfId="0" quotePrefix="1" applyNumberFormat="1" applyFont="1" applyFill="1" applyBorder="1" applyAlignment="1">
      <alignment vertical="top" wrapText="1"/>
    </xf>
    <xf numFmtId="14" fontId="155" fillId="94" borderId="129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top"/>
    </xf>
    <xf numFmtId="0" fontId="153" fillId="95" borderId="129" xfId="0" applyFont="1" applyFill="1" applyBorder="1" applyAlignment="1">
      <alignment horizontal="center" vertical="center"/>
    </xf>
    <xf numFmtId="49" fontId="153" fillId="95" borderId="129" xfId="0" quotePrefix="1" applyNumberFormat="1" applyFont="1" applyFill="1" applyBorder="1" applyAlignment="1">
      <alignment vertical="top" wrapText="1"/>
    </xf>
    <xf numFmtId="14" fontId="153" fillId="34" borderId="129" xfId="0" applyNumberFormat="1" applyFont="1" applyFill="1" applyBorder="1" applyAlignment="1">
      <alignment horizontal="center" vertical="center"/>
    </xf>
    <xf numFmtId="14" fontId="153" fillId="34" borderId="130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top" wrapText="1"/>
    </xf>
    <xf numFmtId="14" fontId="155" fillId="106" borderId="129" xfId="0" applyNumberFormat="1" applyFont="1" applyFill="1" applyBorder="1" applyAlignment="1">
      <alignment horizontal="center" vertical="center"/>
    </xf>
    <xf numFmtId="49" fontId="165" fillId="102" borderId="129" xfId="0" applyNumberFormat="1" applyFont="1" applyFill="1" applyBorder="1">
      <alignment vertical="center"/>
    </xf>
    <xf numFmtId="49" fontId="165" fillId="102" borderId="129" xfId="0" applyNumberFormat="1" applyFont="1" applyFill="1" applyBorder="1" applyAlignment="1">
      <alignment horizontal="center" vertical="center"/>
    </xf>
    <xf numFmtId="0" fontId="153" fillId="103" borderId="129" xfId="0" applyFont="1" applyFill="1" applyBorder="1" applyAlignment="1">
      <alignment horizontal="center" vertical="center"/>
    </xf>
    <xf numFmtId="14" fontId="155" fillId="107" borderId="129" xfId="0" applyNumberFormat="1" applyFont="1" applyFill="1" applyBorder="1" applyAlignment="1">
      <alignment horizontal="center" vertical="center"/>
    </xf>
    <xf numFmtId="0" fontId="211" fillId="103" borderId="129" xfId="0" applyFont="1" applyFill="1" applyBorder="1">
      <alignment vertical="center"/>
    </xf>
    <xf numFmtId="14" fontId="155" fillId="97" borderId="129" xfId="0" applyNumberFormat="1" applyFont="1" applyFill="1" applyBorder="1" applyAlignment="1">
      <alignment horizontal="center" vertical="center"/>
    </xf>
    <xf numFmtId="0" fontId="154" fillId="97" borderId="130" xfId="0" applyFont="1" applyFill="1" applyBorder="1">
      <alignment vertical="center"/>
    </xf>
    <xf numFmtId="49" fontId="153" fillId="58" borderId="129" xfId="0" applyNumberFormat="1" applyFont="1" applyFill="1" applyBorder="1">
      <alignment vertical="center"/>
    </xf>
    <xf numFmtId="49" fontId="153" fillId="58" borderId="129" xfId="0" applyNumberFormat="1" applyFont="1" applyFill="1" applyBorder="1" applyAlignment="1">
      <alignment horizontal="center" vertical="center"/>
    </xf>
    <xf numFmtId="49" fontId="153" fillId="58" borderId="129" xfId="0" applyNumberFormat="1" applyFont="1" applyFill="1" applyBorder="1" applyAlignment="1">
      <alignment horizontal="center" vertical="top"/>
    </xf>
    <xf numFmtId="0" fontId="153" fillId="58" borderId="129" xfId="0" applyFont="1" applyFill="1" applyBorder="1" applyAlignment="1">
      <alignment horizontal="center" vertical="center"/>
    </xf>
    <xf numFmtId="49" fontId="153" fillId="58" borderId="129" xfId="0" quotePrefix="1" applyNumberFormat="1" applyFont="1" applyFill="1" applyBorder="1" applyAlignment="1">
      <alignment vertical="top" wrapText="1"/>
    </xf>
    <xf numFmtId="49" fontId="153" fillId="58" borderId="129" xfId="0" quotePrefix="1" applyNumberFormat="1" applyFont="1" applyFill="1" applyBorder="1" applyAlignment="1">
      <alignment horizontal="center" vertical="center" wrapText="1"/>
    </xf>
    <xf numFmtId="49" fontId="153" fillId="58" borderId="129" xfId="0" quotePrefix="1" applyNumberFormat="1" applyFont="1" applyFill="1" applyBorder="1" applyAlignment="1">
      <alignment horizontal="left" vertical="center" wrapText="1"/>
    </xf>
    <xf numFmtId="0" fontId="109" fillId="0" borderId="130" xfId="0" applyFont="1" applyBorder="1" applyAlignment="1">
      <alignment horizontal="center" vertical="center"/>
    </xf>
    <xf numFmtId="0" fontId="108" fillId="0" borderId="129" xfId="0" applyFont="1" applyBorder="1" applyAlignment="1">
      <alignment horizontal="center" vertical="center"/>
    </xf>
    <xf numFmtId="0" fontId="108" fillId="0" borderId="129" xfId="0" applyFont="1" applyBorder="1">
      <alignment vertical="center"/>
    </xf>
    <xf numFmtId="0" fontId="109" fillId="34" borderId="129" xfId="0" applyFont="1" applyFill="1" applyBorder="1" applyAlignment="1">
      <alignment horizontal="center" vertical="center"/>
    </xf>
    <xf numFmtId="10" fontId="124" fillId="34" borderId="129" xfId="333" applyNumberFormat="1" applyFont="1" applyFill="1" applyBorder="1" applyAlignment="1">
      <alignment horizontal="center" vertical="center"/>
    </xf>
    <xf numFmtId="10" fontId="109" fillId="36" borderId="129" xfId="0" applyNumberFormat="1" applyFont="1" applyFill="1" applyBorder="1" applyAlignment="1">
      <alignment horizontal="center" vertical="center"/>
    </xf>
    <xf numFmtId="0" fontId="108" fillId="34" borderId="129" xfId="0" applyFont="1" applyFill="1" applyBorder="1">
      <alignment vertical="center"/>
    </xf>
    <xf numFmtId="0" fontId="109" fillId="39" borderId="129" xfId="0" applyFont="1" applyFill="1" applyBorder="1" applyAlignment="1">
      <alignment horizontal="center" vertical="center"/>
    </xf>
    <xf numFmtId="10" fontId="124" fillId="39" borderId="129" xfId="333" applyNumberFormat="1" applyFont="1" applyFill="1" applyBorder="1" applyAlignment="1">
      <alignment horizontal="center" vertical="center"/>
    </xf>
    <xf numFmtId="10" fontId="108" fillId="39" borderId="129" xfId="0" applyNumberFormat="1" applyFont="1" applyFill="1" applyBorder="1" applyAlignment="1">
      <alignment horizontal="center" vertical="center"/>
    </xf>
    <xf numFmtId="10" fontId="108" fillId="39" borderId="130" xfId="0" applyNumberFormat="1" applyFont="1" applyFill="1" applyBorder="1" applyAlignment="1">
      <alignment horizontal="center" vertical="center"/>
    </xf>
    <xf numFmtId="10" fontId="109" fillId="39" borderId="129" xfId="0" applyNumberFormat="1" applyFont="1" applyFill="1" applyBorder="1" applyAlignment="1">
      <alignment horizontal="center" vertical="center"/>
    </xf>
    <xf numFmtId="0" fontId="108" fillId="39" borderId="129" xfId="0" applyFont="1" applyFill="1" applyBorder="1">
      <alignment vertical="center"/>
    </xf>
    <xf numFmtId="0" fontId="109" fillId="35" borderId="129" xfId="0" applyFont="1" applyFill="1" applyBorder="1" applyAlignment="1">
      <alignment horizontal="center" vertical="center"/>
    </xf>
    <xf numFmtId="10" fontId="124" fillId="35" borderId="129" xfId="333" applyNumberFormat="1" applyFont="1" applyFill="1" applyBorder="1" applyAlignment="1">
      <alignment horizontal="center" vertical="center"/>
    </xf>
    <xf numFmtId="10" fontId="108" fillId="35" borderId="129" xfId="0" applyNumberFormat="1" applyFont="1" applyFill="1" applyBorder="1" applyAlignment="1">
      <alignment horizontal="center" vertical="center"/>
    </xf>
    <xf numFmtId="10" fontId="108" fillId="35" borderId="130" xfId="0" applyNumberFormat="1" applyFont="1" applyFill="1" applyBorder="1" applyAlignment="1">
      <alignment horizontal="center" vertical="center"/>
    </xf>
    <xf numFmtId="10" fontId="109" fillId="35" borderId="129" xfId="0" applyNumberFormat="1" applyFont="1" applyFill="1" applyBorder="1" applyAlignment="1">
      <alignment horizontal="center" vertical="center"/>
    </xf>
    <xf numFmtId="0" fontId="108" fillId="35" borderId="129" xfId="0" applyFont="1" applyFill="1" applyBorder="1">
      <alignment vertical="center"/>
    </xf>
    <xf numFmtId="0" fontId="126" fillId="33" borderId="133" xfId="0" applyFont="1" applyFill="1" applyBorder="1" applyAlignment="1">
      <alignment horizontal="center" vertical="center"/>
    </xf>
    <xf numFmtId="0" fontId="125" fillId="0" borderId="133" xfId="0" applyFont="1" applyBorder="1">
      <alignment vertical="center"/>
    </xf>
    <xf numFmtId="14" fontId="125" fillId="0" borderId="133" xfId="333" applyNumberFormat="1" applyFont="1" applyFill="1" applyBorder="1" applyAlignment="1">
      <alignment horizontal="center" vertical="center" wrapText="1"/>
    </xf>
    <xf numFmtId="49" fontId="154" fillId="54" borderId="134" xfId="0" applyNumberFormat="1" applyFont="1" applyFill="1" applyBorder="1">
      <alignment vertical="center"/>
    </xf>
    <xf numFmtId="49" fontId="153" fillId="55" borderId="134" xfId="0" applyNumberFormat="1" applyFont="1" applyFill="1" applyBorder="1" applyAlignment="1">
      <alignment horizontal="center" vertical="top"/>
    </xf>
    <xf numFmtId="180" fontId="153" fillId="55" borderId="134" xfId="333" applyNumberFormat="1" applyFont="1" applyFill="1" applyBorder="1" applyAlignment="1">
      <alignment horizontal="center" vertical="top"/>
    </xf>
    <xf numFmtId="49" fontId="153" fillId="55" borderId="134" xfId="0" quotePrefix="1" applyNumberFormat="1" applyFont="1" applyFill="1" applyBorder="1" applyAlignment="1">
      <alignment horizontal="left" vertical="center" wrapText="1"/>
    </xf>
    <xf numFmtId="14" fontId="153" fillId="56" borderId="134" xfId="0" applyNumberFormat="1" applyFont="1" applyFill="1" applyBorder="1">
      <alignment vertical="center"/>
    </xf>
    <xf numFmtId="49" fontId="153" fillId="57" borderId="134" xfId="0" applyNumberFormat="1" applyFont="1" applyFill="1" applyBorder="1" applyAlignment="1">
      <alignment horizontal="center" vertical="top"/>
    </xf>
    <xf numFmtId="14" fontId="153" fillId="94" borderId="134" xfId="0" applyNumberFormat="1" applyFont="1" applyFill="1" applyBorder="1" applyAlignment="1">
      <alignment horizontal="center" vertical="center"/>
    </xf>
    <xf numFmtId="49" fontId="153" fillId="95" borderId="134" xfId="0" applyNumberFormat="1" applyFont="1" applyFill="1" applyBorder="1">
      <alignment vertical="center"/>
    </xf>
    <xf numFmtId="0" fontId="154" fillId="106" borderId="134" xfId="0" applyFont="1" applyFill="1" applyBorder="1">
      <alignment vertical="center"/>
    </xf>
    <xf numFmtId="49" fontId="165" fillId="102" borderId="134" xfId="0" applyNumberFormat="1" applyFont="1" applyFill="1" applyBorder="1" applyAlignment="1">
      <alignment horizontal="center" vertical="center"/>
    </xf>
    <xf numFmtId="0" fontId="154" fillId="107" borderId="134" xfId="0" applyFont="1" applyFill="1" applyBorder="1">
      <alignment vertical="center"/>
    </xf>
    <xf numFmtId="0" fontId="154" fillId="96" borderId="134" xfId="0" applyFont="1" applyFill="1" applyBorder="1">
      <alignment vertical="center"/>
    </xf>
    <xf numFmtId="0" fontId="154" fillId="97" borderId="134" xfId="0" applyFont="1" applyFill="1" applyBorder="1">
      <alignment vertical="center"/>
    </xf>
    <xf numFmtId="49" fontId="153" fillId="58" borderId="134" xfId="0" applyNumberFormat="1" applyFont="1" applyFill="1" applyBorder="1">
      <alignment vertical="center"/>
    </xf>
    <xf numFmtId="0" fontId="125" fillId="37" borderId="134" xfId="0" applyFont="1" applyFill="1" applyBorder="1" applyAlignment="1">
      <alignment vertical="center" wrapText="1"/>
    </xf>
    <xf numFmtId="0" fontId="125" fillId="37" borderId="134" xfId="0" applyFont="1" applyFill="1" applyBorder="1">
      <alignment vertical="center"/>
    </xf>
    <xf numFmtId="0" fontId="125" fillId="0" borderId="135" xfId="0" applyFont="1" applyBorder="1">
      <alignment vertical="center"/>
    </xf>
    <xf numFmtId="0" fontId="125" fillId="38" borderId="137" xfId="0" applyFont="1" applyFill="1" applyBorder="1">
      <alignment vertical="center"/>
    </xf>
    <xf numFmtId="0" fontId="125" fillId="0" borderId="136" xfId="0" applyFont="1" applyBorder="1">
      <alignment vertical="center"/>
    </xf>
    <xf numFmtId="0" fontId="125" fillId="33" borderId="137" xfId="0" applyFont="1" applyFill="1" applyBorder="1" applyAlignment="1">
      <alignment horizontal="left" vertical="center"/>
    </xf>
    <xf numFmtId="0" fontId="125" fillId="33" borderId="136" xfId="0" applyFont="1" applyFill="1" applyBorder="1">
      <alignment vertical="center"/>
    </xf>
    <xf numFmtId="10" fontId="127" fillId="33" borderId="140" xfId="333" applyNumberFormat="1" applyFont="1" applyFill="1" applyBorder="1" applyAlignment="1">
      <alignment horizontal="center" vertical="center"/>
    </xf>
    <xf numFmtId="180" fontId="123" fillId="33" borderId="142" xfId="0" applyNumberFormat="1" applyFont="1" applyFill="1" applyBorder="1" applyAlignment="1">
      <alignment horizontal="center" vertical="center"/>
    </xf>
    <xf numFmtId="180" fontId="123" fillId="33" borderId="139" xfId="0" applyNumberFormat="1" applyFont="1" applyFill="1" applyBorder="1" applyAlignment="1">
      <alignment horizontal="center" vertical="center"/>
    </xf>
    <xf numFmtId="10" fontId="128" fillId="0" borderId="139" xfId="333" applyNumberFormat="1" applyFont="1" applyFill="1" applyBorder="1" applyAlignment="1">
      <alignment horizontal="center" vertical="center"/>
    </xf>
    <xf numFmtId="10" fontId="139" fillId="0" borderId="140" xfId="333" applyNumberFormat="1" applyFont="1" applyFill="1" applyBorder="1" applyAlignment="1">
      <alignment horizontal="center" vertical="center"/>
    </xf>
    <xf numFmtId="14" fontId="125" fillId="0" borderId="142" xfId="333" applyNumberFormat="1" applyFont="1" applyFill="1" applyBorder="1" applyAlignment="1">
      <alignment horizontal="center" vertical="center"/>
    </xf>
    <xf numFmtId="14" fontId="125" fillId="0" borderId="139" xfId="333" applyNumberFormat="1" applyFont="1" applyFill="1" applyBorder="1" applyAlignment="1">
      <alignment horizontal="center" vertical="center"/>
    </xf>
    <xf numFmtId="180" fontId="136" fillId="0" borderId="142" xfId="0" applyNumberFormat="1" applyFont="1" applyBorder="1" applyAlignment="1">
      <alignment horizontal="center" vertical="center"/>
    </xf>
    <xf numFmtId="180" fontId="136" fillId="0" borderId="139" xfId="0" applyNumberFormat="1" applyFont="1" applyBorder="1" applyAlignment="1">
      <alignment horizontal="center" vertical="center"/>
    </xf>
    <xf numFmtId="0" fontId="112" fillId="0" borderId="143" xfId="0" applyFont="1" applyBorder="1">
      <alignment vertical="center"/>
    </xf>
    <xf numFmtId="0" fontId="128" fillId="38" borderId="144" xfId="0" applyFont="1" applyFill="1" applyBorder="1" applyAlignment="1">
      <alignment horizontal="center" vertical="center"/>
    </xf>
    <xf numFmtId="0" fontId="125" fillId="37" borderId="145" xfId="0" applyFont="1" applyFill="1" applyBorder="1">
      <alignment vertical="center"/>
    </xf>
    <xf numFmtId="180" fontId="136" fillId="43" borderId="142" xfId="0" applyNumberFormat="1" applyFont="1" applyFill="1" applyBorder="1" applyAlignment="1">
      <alignment horizontal="center" vertical="center"/>
    </xf>
    <xf numFmtId="180" fontId="136" fillId="43" borderId="139" xfId="0" applyNumberFormat="1" applyFont="1" applyFill="1" applyBorder="1" applyAlignment="1">
      <alignment horizontal="center" vertical="center"/>
    </xf>
    <xf numFmtId="14" fontId="125" fillId="47" borderId="142" xfId="333" applyNumberFormat="1" applyFont="1" applyFill="1" applyBorder="1" applyAlignment="1">
      <alignment horizontal="center" vertical="center"/>
    </xf>
    <xf numFmtId="14" fontId="125" fillId="47" borderId="139" xfId="333" applyNumberFormat="1" applyFont="1" applyFill="1" applyBorder="1" applyAlignment="1">
      <alignment horizontal="center" vertical="center"/>
    </xf>
    <xf numFmtId="10" fontId="150" fillId="53" borderId="139" xfId="333" applyNumberFormat="1" applyFont="1" applyFill="1" applyBorder="1" applyAlignment="1">
      <alignment horizontal="center" vertical="center"/>
    </xf>
    <xf numFmtId="10" fontId="139" fillId="53" borderId="140" xfId="333" applyNumberFormat="1" applyFont="1" applyFill="1" applyBorder="1" applyAlignment="1">
      <alignment horizontal="center" vertical="center"/>
    </xf>
    <xf numFmtId="14" fontId="149" fillId="53" borderId="139" xfId="333" applyNumberFormat="1" applyFont="1" applyFill="1" applyBorder="1" applyAlignment="1">
      <alignment horizontal="center" vertical="center"/>
    </xf>
    <xf numFmtId="0" fontId="128" fillId="38" borderId="144" xfId="0" applyFont="1" applyFill="1" applyBorder="1" applyAlignment="1">
      <alignment vertical="center" wrapText="1"/>
    </xf>
    <xf numFmtId="0" fontId="125" fillId="37" borderId="145" xfId="0" applyFont="1" applyFill="1" applyBorder="1" applyAlignment="1">
      <alignment vertical="center" wrapText="1"/>
    </xf>
    <xf numFmtId="0" fontId="128" fillId="38" borderId="144" xfId="0" applyFont="1" applyFill="1" applyBorder="1" applyAlignment="1">
      <alignment horizontal="center" vertical="center" wrapText="1"/>
    </xf>
    <xf numFmtId="10" fontId="128" fillId="47" borderId="139" xfId="333" applyNumberFormat="1" applyFont="1" applyFill="1" applyBorder="1" applyAlignment="1">
      <alignment horizontal="center" vertical="center"/>
    </xf>
    <xf numFmtId="180" fontId="142" fillId="0" borderId="142" xfId="0" applyNumberFormat="1" applyFont="1" applyBorder="1" applyAlignment="1">
      <alignment horizontal="center" vertical="center"/>
    </xf>
    <xf numFmtId="0" fontId="142" fillId="0" borderId="142" xfId="0" applyFont="1" applyBorder="1">
      <alignment vertical="center"/>
    </xf>
    <xf numFmtId="180" fontId="142" fillId="0" borderId="139" xfId="0" applyNumberFormat="1" applyFont="1" applyBorder="1" applyAlignment="1">
      <alignment horizontal="center" vertical="center"/>
    </xf>
    <xf numFmtId="180" fontId="142" fillId="47" borderId="142" xfId="0" applyNumberFormat="1" applyFont="1" applyFill="1" applyBorder="1" applyAlignment="1">
      <alignment horizontal="center" vertical="center"/>
    </xf>
    <xf numFmtId="180" fontId="142" fillId="47" borderId="139" xfId="0" applyNumberFormat="1" applyFont="1" applyFill="1" applyBorder="1" applyAlignment="1">
      <alignment horizontal="center" vertical="center"/>
    </xf>
    <xf numFmtId="180" fontId="142" fillId="52" borderId="139" xfId="0" applyNumberFormat="1" applyFont="1" applyFill="1" applyBorder="1" applyAlignment="1">
      <alignment horizontal="center" vertical="center"/>
    </xf>
    <xf numFmtId="10" fontId="129" fillId="33" borderId="139" xfId="333" applyNumberFormat="1" applyFont="1" applyFill="1" applyBorder="1" applyAlignment="1">
      <alignment horizontal="center" vertical="center"/>
    </xf>
    <xf numFmtId="10" fontId="129" fillId="33" borderId="140" xfId="333" applyNumberFormat="1" applyFont="1" applyFill="1" applyBorder="1" applyAlignment="1">
      <alignment horizontal="center" vertical="center"/>
    </xf>
    <xf numFmtId="14" fontId="125" fillId="47" borderId="142" xfId="333" applyNumberFormat="1" applyFont="1" applyFill="1" applyBorder="1" applyAlignment="1">
      <alignment horizontal="center" vertical="center" wrapText="1"/>
    </xf>
    <xf numFmtId="14" fontId="125" fillId="47" borderId="139" xfId="333" applyNumberFormat="1" applyFont="1" applyFill="1" applyBorder="1" applyAlignment="1">
      <alignment horizontal="center" vertical="center" wrapText="1"/>
    </xf>
    <xf numFmtId="180" fontId="141" fillId="0" borderId="139" xfId="0" applyNumberFormat="1" applyFont="1" applyBorder="1" applyAlignment="1">
      <alignment horizontal="center" vertical="center"/>
    </xf>
    <xf numFmtId="180" fontId="141" fillId="47" borderId="139" xfId="0" applyNumberFormat="1" applyFont="1" applyFill="1" applyBorder="1" applyAlignment="1">
      <alignment horizontal="center" vertical="center"/>
    </xf>
    <xf numFmtId="180" fontId="123" fillId="47" borderId="139" xfId="0" applyNumberFormat="1" applyFont="1" applyFill="1" applyBorder="1" applyAlignment="1">
      <alignment horizontal="center" vertical="center"/>
    </xf>
    <xf numFmtId="180" fontId="123" fillId="53" borderId="139" xfId="0" applyNumberFormat="1" applyFont="1" applyFill="1" applyBorder="1" applyAlignment="1">
      <alignment horizontal="center" vertical="center"/>
    </xf>
    <xf numFmtId="0" fontId="125" fillId="0" borderId="139" xfId="0" applyFont="1" applyBorder="1" applyAlignment="1">
      <alignment horizontal="center" vertical="center"/>
    </xf>
    <xf numFmtId="180" fontId="141" fillId="0" borderId="142" xfId="0" applyNumberFormat="1" applyFont="1" applyBorder="1" applyAlignment="1">
      <alignment horizontal="center" vertical="center"/>
    </xf>
    <xf numFmtId="180" fontId="141" fillId="47" borderId="142" xfId="0" applyNumberFormat="1" applyFont="1" applyFill="1" applyBorder="1" applyAlignment="1">
      <alignment horizontal="center" vertical="center"/>
    </xf>
    <xf numFmtId="180" fontId="123" fillId="47" borderId="142" xfId="0" applyNumberFormat="1" applyFont="1" applyFill="1" applyBorder="1" applyAlignment="1">
      <alignment horizontal="center" vertical="center"/>
    </xf>
    <xf numFmtId="180" fontId="123" fillId="53" borderId="142" xfId="0" applyNumberFormat="1" applyFont="1" applyFill="1" applyBorder="1" applyAlignment="1">
      <alignment horizontal="center" vertical="center"/>
    </xf>
    <xf numFmtId="10" fontId="128" fillId="34" borderId="139" xfId="333" applyNumberFormat="1" applyFont="1" applyFill="1" applyBorder="1" applyAlignment="1">
      <alignment horizontal="center" vertical="center"/>
    </xf>
    <xf numFmtId="10" fontId="139" fillId="34" borderId="140" xfId="333" applyNumberFormat="1" applyFont="1" applyFill="1" applyBorder="1" applyAlignment="1">
      <alignment horizontal="center" vertical="center"/>
    </xf>
    <xf numFmtId="14" fontId="149" fillId="34" borderId="139" xfId="333" applyNumberFormat="1" applyFont="1" applyFill="1" applyBorder="1" applyAlignment="1">
      <alignment horizontal="center" vertical="center"/>
    </xf>
    <xf numFmtId="49" fontId="153" fillId="55" borderId="145" xfId="0" applyNumberFormat="1" applyFont="1" applyFill="1" applyBorder="1" applyAlignment="1">
      <alignment horizontal="center" vertical="center"/>
    </xf>
    <xf numFmtId="49" fontId="153" fillId="55" borderId="140" xfId="0" applyNumberFormat="1" applyFont="1" applyFill="1" applyBorder="1" applyAlignment="1">
      <alignment horizontal="center" vertical="center"/>
    </xf>
    <xf numFmtId="49" fontId="153" fillId="57" borderId="142" xfId="0" applyNumberFormat="1" applyFont="1" applyFill="1" applyBorder="1" applyAlignment="1">
      <alignment horizontal="center" vertical="center" wrapText="1"/>
    </xf>
    <xf numFmtId="49" fontId="210" fillId="107" borderId="140" xfId="0" applyNumberFormat="1" applyFont="1" applyFill="1" applyBorder="1" applyAlignment="1">
      <alignment horizontal="center" vertical="center"/>
    </xf>
    <xf numFmtId="49" fontId="165" fillId="93" borderId="140" xfId="0" applyNumberFormat="1" applyFont="1" applyFill="1" applyBorder="1">
      <alignment vertical="center"/>
    </xf>
    <xf numFmtId="49" fontId="165" fillId="102" borderId="145" xfId="0" applyNumberFormat="1" applyFont="1" applyFill="1" applyBorder="1">
      <alignment vertical="center"/>
    </xf>
    <xf numFmtId="49" fontId="153" fillId="97" borderId="140" xfId="0" applyNumberFormat="1" applyFont="1" applyFill="1" applyBorder="1">
      <alignment vertical="center"/>
    </xf>
    <xf numFmtId="0" fontId="124" fillId="0" borderId="142" xfId="0" applyFont="1" applyBorder="1" applyAlignment="1">
      <alignment horizontal="center" vertical="center"/>
    </xf>
    <xf numFmtId="0" fontId="109" fillId="0" borderId="142" xfId="0" applyFont="1" applyBorder="1" applyAlignment="1">
      <alignment horizontal="center" vertical="center"/>
    </xf>
    <xf numFmtId="0" fontId="108" fillId="0" borderId="144" xfId="0" applyFont="1" applyBorder="1">
      <alignment vertical="center"/>
    </xf>
    <xf numFmtId="0" fontId="108" fillId="0" borderId="140" xfId="0" applyFont="1" applyBorder="1">
      <alignment vertical="center"/>
    </xf>
    <xf numFmtId="0" fontId="108" fillId="0" borderId="145" xfId="0" applyFont="1" applyBorder="1">
      <alignment vertical="center"/>
    </xf>
    <xf numFmtId="49" fontId="165" fillId="106" borderId="140" xfId="0" applyNumberFormat="1" applyFont="1" applyFill="1" applyBorder="1">
      <alignment vertical="center"/>
    </xf>
    <xf numFmtId="49" fontId="165" fillId="107" borderId="140" xfId="0" applyNumberFormat="1" applyFont="1" applyFill="1" applyBorder="1">
      <alignment vertical="center"/>
    </xf>
    <xf numFmtId="0" fontId="125" fillId="0" borderId="150" xfId="0" applyFont="1" applyBorder="1">
      <alignment vertical="center"/>
    </xf>
    <xf numFmtId="0" fontId="149" fillId="53" borderId="150" xfId="0" applyFont="1" applyFill="1" applyBorder="1">
      <alignment vertical="center"/>
    </xf>
    <xf numFmtId="0" fontId="125" fillId="0" borderId="150" xfId="0" applyFont="1" applyBorder="1" applyAlignment="1">
      <alignment vertical="center" wrapText="1"/>
    </xf>
    <xf numFmtId="0" fontId="125" fillId="0" borderId="151" xfId="0" applyFont="1" applyBorder="1">
      <alignment vertical="center"/>
    </xf>
    <xf numFmtId="0" fontId="112" fillId="0" borderId="149" xfId="0" applyFont="1" applyBorder="1">
      <alignment vertical="center"/>
    </xf>
    <xf numFmtId="0" fontId="128" fillId="38" borderId="152" xfId="0" applyFont="1" applyFill="1" applyBorder="1" applyAlignment="1">
      <alignment horizontal="left" vertical="center"/>
    </xf>
    <xf numFmtId="0" fontId="149" fillId="34" borderId="150" xfId="0" applyFont="1" applyFill="1" applyBorder="1">
      <alignment vertical="center"/>
    </xf>
    <xf numFmtId="49" fontId="133" fillId="42" borderId="153" xfId="0" applyNumberFormat="1" applyFont="1" applyFill="1" applyBorder="1" applyAlignment="1">
      <alignment horizontal="center" vertical="center"/>
    </xf>
    <xf numFmtId="49" fontId="133" fillId="42" borderId="154" xfId="0" applyNumberFormat="1" applyFont="1" applyFill="1" applyBorder="1" applyAlignment="1">
      <alignment horizontal="center" vertical="center"/>
    </xf>
    <xf numFmtId="49" fontId="133" fillId="42" borderId="155" xfId="0" applyNumberFormat="1" applyFont="1" applyFill="1" applyBorder="1" applyAlignment="1">
      <alignment horizontal="center" vertical="center"/>
    </xf>
    <xf numFmtId="49" fontId="133" fillId="42" borderId="156" xfId="0" applyNumberFormat="1" applyFont="1" applyFill="1" applyBorder="1" applyAlignment="1">
      <alignment horizontal="center" vertical="center"/>
    </xf>
    <xf numFmtId="0" fontId="120" fillId="40" borderId="157" xfId="0" applyFont="1" applyFill="1" applyBorder="1" applyAlignment="1">
      <alignment horizontal="center" vertical="center"/>
    </xf>
    <xf numFmtId="0" fontId="120" fillId="40" borderId="158" xfId="0" applyFont="1" applyFill="1" applyBorder="1" applyAlignment="1">
      <alignment horizontal="center" vertical="center"/>
    </xf>
    <xf numFmtId="0" fontId="112" fillId="0" borderId="153" xfId="0" applyFont="1" applyBorder="1">
      <alignment vertical="center"/>
    </xf>
    <xf numFmtId="0" fontId="120" fillId="41" borderId="159" xfId="0" applyFont="1" applyFill="1" applyBorder="1" applyAlignment="1">
      <alignment horizontal="center" vertical="center"/>
    </xf>
    <xf numFmtId="218" fontId="133" fillId="42" borderId="160" xfId="0" applyNumberFormat="1" applyFont="1" applyFill="1" applyBorder="1" applyAlignment="1">
      <alignment horizontal="center" vertical="center"/>
    </xf>
    <xf numFmtId="218" fontId="133" fillId="42" borderId="161" xfId="0" quotePrefix="1" applyNumberFormat="1" applyFont="1" applyFill="1" applyBorder="1" applyAlignment="1">
      <alignment horizontal="center" vertical="center"/>
    </xf>
    <xf numFmtId="218" fontId="133" fillId="42" borderId="162" xfId="0" applyNumberFormat="1" applyFont="1" applyFill="1" applyBorder="1" applyAlignment="1">
      <alignment horizontal="center" vertical="center"/>
    </xf>
    <xf numFmtId="218" fontId="133" fillId="42" borderId="163" xfId="0" applyNumberFormat="1" applyFont="1" applyFill="1" applyBorder="1" applyAlignment="1">
      <alignment horizontal="center" vertical="center"/>
    </xf>
    <xf numFmtId="218" fontId="133" fillId="42" borderId="161" xfId="0" applyNumberFormat="1" applyFont="1" applyFill="1" applyBorder="1" applyAlignment="1">
      <alignment horizontal="center" vertical="center"/>
    </xf>
    <xf numFmtId="0" fontId="120" fillId="33" borderId="159" xfId="0" applyFont="1" applyFill="1" applyBorder="1" applyAlignment="1">
      <alignment horizontal="center" vertical="center"/>
    </xf>
    <xf numFmtId="0" fontId="126" fillId="33" borderId="159" xfId="0" applyFont="1" applyFill="1" applyBorder="1" applyAlignment="1">
      <alignment horizontal="center" vertical="center"/>
    </xf>
    <xf numFmtId="0" fontId="126" fillId="33" borderId="165" xfId="0" applyFont="1" applyFill="1" applyBorder="1" applyAlignment="1">
      <alignment horizontal="center" vertical="center"/>
    </xf>
    <xf numFmtId="0" fontId="125" fillId="0" borderId="166" xfId="0" applyFont="1" applyBorder="1" applyAlignment="1">
      <alignment horizontal="center" vertical="center"/>
    </xf>
    <xf numFmtId="179" fontId="139" fillId="0" borderId="164" xfId="0" applyNumberFormat="1" applyFont="1" applyBorder="1" applyAlignment="1">
      <alignment horizontal="center" vertical="center"/>
    </xf>
    <xf numFmtId="180" fontId="143" fillId="44" borderId="167" xfId="0" applyNumberFormat="1" applyFont="1" applyFill="1" applyBorder="1" applyAlignment="1">
      <alignment horizontal="center" vertical="center"/>
    </xf>
    <xf numFmtId="180" fontId="123" fillId="44" borderId="167" xfId="0" applyNumberFormat="1" applyFont="1" applyFill="1" applyBorder="1" applyAlignment="1">
      <alignment horizontal="center" vertical="center"/>
    </xf>
    <xf numFmtId="180" fontId="123" fillId="0" borderId="167" xfId="0" applyNumberFormat="1" applyFont="1" applyBorder="1" applyAlignment="1">
      <alignment horizontal="center" vertical="center"/>
    </xf>
    <xf numFmtId="180" fontId="148" fillId="47" borderId="167" xfId="0" applyNumberFormat="1" applyFont="1" applyFill="1" applyBorder="1" applyAlignment="1">
      <alignment horizontal="center" vertical="center"/>
    </xf>
    <xf numFmtId="0" fontId="125" fillId="0" borderId="168" xfId="0" applyFont="1" applyBorder="1">
      <alignment vertical="center"/>
    </xf>
    <xf numFmtId="0" fontId="149" fillId="53" borderId="168" xfId="0" applyFont="1" applyFill="1" applyBorder="1">
      <alignment vertical="center"/>
    </xf>
    <xf numFmtId="0" fontId="125" fillId="0" borderId="166" xfId="0" applyFont="1" applyBorder="1" applyAlignment="1">
      <alignment horizontal="center" vertical="center" wrapText="1"/>
    </xf>
    <xf numFmtId="0" fontId="125" fillId="53" borderId="166" xfId="0" applyFont="1" applyFill="1" applyBorder="1" applyAlignment="1">
      <alignment horizontal="center" vertical="center" wrapText="1"/>
    </xf>
    <xf numFmtId="10" fontId="139" fillId="0" borderId="165" xfId="333" applyNumberFormat="1" applyFont="1" applyFill="1" applyBorder="1" applyAlignment="1">
      <alignment horizontal="center" vertical="center"/>
    </xf>
    <xf numFmtId="180" fontId="148" fillId="50" borderId="167" xfId="0" applyNumberFormat="1" applyFont="1" applyFill="1" applyBorder="1" applyAlignment="1">
      <alignment horizontal="center" vertical="center"/>
    </xf>
    <xf numFmtId="0" fontId="128" fillId="38" borderId="170" xfId="0" applyFont="1" applyFill="1" applyBorder="1" applyAlignment="1">
      <alignment horizontal="left" vertical="center"/>
    </xf>
    <xf numFmtId="0" fontId="125" fillId="0" borderId="171" xfId="0" applyFont="1" applyBorder="1">
      <alignment vertical="center"/>
    </xf>
    <xf numFmtId="0" fontId="128" fillId="38" borderId="172" xfId="0" applyFont="1" applyFill="1" applyBorder="1" applyAlignment="1">
      <alignment horizontal="left" vertical="center"/>
    </xf>
    <xf numFmtId="0" fontId="128" fillId="38" borderId="173" xfId="0" applyFont="1" applyFill="1" applyBorder="1" applyAlignment="1">
      <alignment horizontal="left" vertical="center"/>
    </xf>
    <xf numFmtId="49" fontId="153" fillId="54" borderId="110" xfId="0" applyNumberFormat="1" applyFont="1" applyFill="1" applyBorder="1">
      <alignment vertical="center"/>
    </xf>
    <xf numFmtId="14" fontId="155" fillId="54" borderId="110" xfId="0" applyNumberFormat="1" applyFont="1" applyFill="1" applyBorder="1" applyAlignment="1">
      <alignment horizontal="center" vertical="center"/>
    </xf>
    <xf numFmtId="49" fontId="154" fillId="54" borderId="110" xfId="0" applyNumberFormat="1" applyFont="1" applyFill="1" applyBorder="1">
      <alignment vertical="center"/>
    </xf>
    <xf numFmtId="49" fontId="153" fillId="55" borderId="110" xfId="0" applyNumberFormat="1" applyFont="1" applyFill="1" applyBorder="1" applyAlignment="1">
      <alignment horizontal="center" vertical="center"/>
    </xf>
    <xf numFmtId="49" fontId="153" fillId="56" borderId="110" xfId="0" applyNumberFormat="1" applyFont="1" applyFill="1" applyBorder="1">
      <alignment vertical="center"/>
    </xf>
    <xf numFmtId="14" fontId="155" fillId="56" borderId="110" xfId="0" applyNumberFormat="1" applyFont="1" applyFill="1" applyBorder="1" applyAlignment="1">
      <alignment horizontal="center" vertical="center"/>
    </xf>
    <xf numFmtId="14" fontId="153" fillId="56" borderId="110" xfId="0" applyNumberFormat="1" applyFont="1" applyFill="1" applyBorder="1">
      <alignment vertical="center"/>
    </xf>
    <xf numFmtId="49" fontId="153" fillId="94" borderId="110" xfId="0" applyNumberFormat="1" applyFont="1" applyFill="1" applyBorder="1">
      <alignment vertical="center"/>
    </xf>
    <xf numFmtId="14" fontId="155" fillId="94" borderId="110" xfId="0" applyNumberFormat="1" applyFont="1" applyFill="1" applyBorder="1" applyAlignment="1">
      <alignment horizontal="center" vertical="center"/>
    </xf>
    <xf numFmtId="14" fontId="153" fillId="94" borderId="110" xfId="0" applyNumberFormat="1" applyFont="1" applyFill="1" applyBorder="1" applyAlignment="1">
      <alignment horizontal="center" vertical="center"/>
    </xf>
    <xf numFmtId="49" fontId="165" fillId="106" borderId="110" xfId="0" applyNumberFormat="1" applyFont="1" applyFill="1" applyBorder="1">
      <alignment vertical="center"/>
    </xf>
    <xf numFmtId="0" fontId="154" fillId="106" borderId="110" xfId="0" applyFont="1" applyFill="1" applyBorder="1">
      <alignment vertical="center"/>
    </xf>
    <xf numFmtId="49" fontId="165" fillId="107" borderId="110" xfId="0" applyNumberFormat="1" applyFont="1" applyFill="1" applyBorder="1">
      <alignment vertical="center"/>
    </xf>
    <xf numFmtId="0" fontId="154" fillId="107" borderId="110" xfId="0" applyFont="1" applyFill="1" applyBorder="1">
      <alignment vertical="center"/>
    </xf>
    <xf numFmtId="49" fontId="165" fillId="93" borderId="110" xfId="0" applyNumberFormat="1" applyFont="1" applyFill="1" applyBorder="1">
      <alignment vertical="center"/>
    </xf>
    <xf numFmtId="0" fontId="154" fillId="96" borderId="110" xfId="0" applyFont="1" applyFill="1" applyBorder="1">
      <alignment vertical="center"/>
    </xf>
    <xf numFmtId="49" fontId="153" fillId="97" borderId="110" xfId="0" applyNumberFormat="1" applyFont="1" applyFill="1" applyBorder="1">
      <alignment vertical="center"/>
    </xf>
    <xf numFmtId="49" fontId="153" fillId="97" borderId="110" xfId="0" applyNumberFormat="1" applyFont="1" applyFill="1" applyBorder="1" applyAlignment="1">
      <alignment horizontal="center" vertical="center"/>
    </xf>
    <xf numFmtId="14" fontId="155" fillId="97" borderId="110" xfId="0" applyNumberFormat="1" applyFont="1" applyFill="1" applyBorder="1" applyAlignment="1">
      <alignment horizontal="center" vertical="center"/>
    </xf>
    <xf numFmtId="0" fontId="154" fillId="97" borderId="110" xfId="0" applyFont="1" applyFill="1" applyBorder="1">
      <alignment vertical="center"/>
    </xf>
    <xf numFmtId="0" fontId="120" fillId="41" borderId="175" xfId="0" applyFont="1" applyFill="1" applyBorder="1" applyAlignment="1">
      <alignment horizontal="center" vertical="center"/>
    </xf>
    <xf numFmtId="0" fontId="128" fillId="38" borderId="175" xfId="0" applyFont="1" applyFill="1" applyBorder="1" applyAlignment="1">
      <alignment horizontal="center" vertical="center"/>
    </xf>
    <xf numFmtId="0" fontId="125" fillId="37" borderId="176" xfId="0" applyFont="1" applyFill="1" applyBorder="1">
      <alignment vertical="center"/>
    </xf>
    <xf numFmtId="0" fontId="128" fillId="38" borderId="175" xfId="0" applyFont="1" applyFill="1" applyBorder="1" applyAlignment="1">
      <alignment horizontal="center" vertical="center" wrapText="1"/>
    </xf>
    <xf numFmtId="0" fontId="125" fillId="37" borderId="176" xfId="0" applyFont="1" applyFill="1" applyBorder="1" applyAlignment="1">
      <alignment vertical="center" wrapText="1"/>
    </xf>
    <xf numFmtId="180" fontId="123" fillId="0" borderId="174" xfId="0" applyNumberFormat="1" applyFont="1" applyBorder="1" applyAlignment="1">
      <alignment horizontal="center" vertical="center"/>
    </xf>
    <xf numFmtId="180" fontId="143" fillId="44" borderId="174" xfId="0" applyNumberFormat="1" applyFont="1" applyFill="1" applyBorder="1" applyAlignment="1">
      <alignment horizontal="center" vertical="center"/>
    </xf>
    <xf numFmtId="180" fontId="123" fillId="44" borderId="174" xfId="0" applyNumberFormat="1" applyFont="1" applyFill="1" applyBorder="1" applyAlignment="1">
      <alignment horizontal="center" vertical="center"/>
    </xf>
    <xf numFmtId="180" fontId="123" fillId="51" borderId="174" xfId="0" applyNumberFormat="1" applyFont="1" applyFill="1" applyBorder="1" applyAlignment="1">
      <alignment horizontal="center" vertical="center"/>
    </xf>
    <xf numFmtId="0" fontId="128" fillId="38" borderId="175" xfId="0" applyFont="1" applyFill="1" applyBorder="1" applyAlignment="1">
      <alignment horizontal="left" vertical="center" wrapText="1"/>
    </xf>
    <xf numFmtId="14" fontId="125" fillId="0" borderId="174" xfId="333" applyNumberFormat="1" applyFont="1" applyFill="1" applyBorder="1" applyAlignment="1">
      <alignment horizontal="center" vertical="center"/>
    </xf>
    <xf numFmtId="0" fontId="125" fillId="38" borderId="175" xfId="0" applyFont="1" applyFill="1" applyBorder="1" applyAlignment="1">
      <alignment horizontal="left" vertical="center" wrapText="1"/>
    </xf>
    <xf numFmtId="10" fontId="120" fillId="41" borderId="175" xfId="0" applyNumberFormat="1" applyFont="1" applyFill="1" applyBorder="1" applyAlignment="1">
      <alignment horizontal="center" vertical="center"/>
    </xf>
    <xf numFmtId="220" fontId="157" fillId="60" borderId="179" xfId="0" applyNumberFormat="1" applyFont="1" applyFill="1" applyBorder="1" applyAlignment="1">
      <alignment horizontal="center" vertical="center"/>
    </xf>
    <xf numFmtId="49" fontId="165" fillId="102" borderId="177" xfId="0" applyNumberFormat="1" applyFont="1" applyFill="1" applyBorder="1">
      <alignment vertical="center"/>
    </xf>
    <xf numFmtId="49" fontId="165" fillId="102" borderId="177" xfId="0" applyNumberFormat="1" applyFont="1" applyFill="1" applyBorder="1" applyAlignment="1">
      <alignment horizontal="center" vertical="center"/>
    </xf>
    <xf numFmtId="0" fontId="153" fillId="103" borderId="177" xfId="0" applyFont="1" applyFill="1" applyBorder="1" applyAlignment="1">
      <alignment horizontal="center" vertical="center"/>
    </xf>
    <xf numFmtId="0" fontId="108" fillId="0" borderId="178" xfId="0" applyFont="1" applyBorder="1">
      <alignment vertical="center"/>
    </xf>
    <xf numFmtId="0" fontId="108" fillId="0" borderId="179" xfId="0" applyFont="1" applyBorder="1">
      <alignment vertical="center"/>
    </xf>
    <xf numFmtId="0" fontId="158" fillId="33" borderId="38" xfId="0" applyFont="1" applyFill="1" applyBorder="1" applyAlignment="1">
      <alignment horizontal="center" vertical="center"/>
    </xf>
    <xf numFmtId="0" fontId="158" fillId="33" borderId="56" xfId="0" applyFont="1" applyFill="1" applyBorder="1" applyAlignment="1">
      <alignment horizontal="center" vertical="center"/>
    </xf>
    <xf numFmtId="0" fontId="158" fillId="33" borderId="79" xfId="0" applyFont="1" applyFill="1" applyBorder="1" applyAlignment="1">
      <alignment horizontal="center" vertical="center"/>
    </xf>
    <xf numFmtId="0" fontId="159" fillId="41" borderId="58" xfId="0" applyFont="1" applyFill="1" applyBorder="1" applyAlignment="1">
      <alignment horizontal="center" vertical="center"/>
    </xf>
    <xf numFmtId="0" fontId="159" fillId="41" borderId="62" xfId="0" applyFont="1" applyFill="1" applyBorder="1" applyAlignment="1">
      <alignment horizontal="center" vertical="center"/>
    </xf>
    <xf numFmtId="0" fontId="159" fillId="41" borderId="84" xfId="0" applyFont="1" applyFill="1" applyBorder="1" applyAlignment="1">
      <alignment horizontal="center" vertical="center"/>
    </xf>
    <xf numFmtId="0" fontId="158" fillId="40" borderId="85" xfId="0" applyFont="1" applyFill="1" applyBorder="1" applyAlignment="1">
      <alignment horizontal="center" vertical="center"/>
    </xf>
    <xf numFmtId="0" fontId="158" fillId="40" borderId="39" xfId="0" applyFont="1" applyFill="1" applyBorder="1" applyAlignment="1">
      <alignment horizontal="center" vertical="center"/>
    </xf>
    <xf numFmtId="0" fontId="158" fillId="40" borderId="86" xfId="0" applyFont="1" applyFill="1" applyBorder="1" applyAlignment="1">
      <alignment horizontal="center" vertical="center"/>
    </xf>
    <xf numFmtId="0" fontId="158" fillId="40" borderId="57" xfId="0" applyFont="1" applyFill="1" applyBorder="1" applyAlignment="1">
      <alignment horizontal="center" vertical="center"/>
    </xf>
    <xf numFmtId="0" fontId="158" fillId="40" borderId="87" xfId="0" applyFont="1" applyFill="1" applyBorder="1" applyAlignment="1">
      <alignment horizontal="center" vertical="center"/>
    </xf>
    <xf numFmtId="0" fontId="158" fillId="40" borderId="88" xfId="0" applyFont="1" applyFill="1" applyBorder="1" applyAlignment="1">
      <alignment horizontal="center" vertical="center"/>
    </xf>
    <xf numFmtId="0" fontId="158" fillId="40" borderId="45" xfId="0" applyFont="1" applyFill="1" applyBorder="1" applyAlignment="1">
      <alignment horizontal="center" vertical="center"/>
    </xf>
    <xf numFmtId="0" fontId="158" fillId="40" borderId="139" xfId="0" applyFont="1" applyFill="1" applyBorder="1" applyAlignment="1">
      <alignment horizontal="center" vertical="center"/>
    </xf>
    <xf numFmtId="0" fontId="158" fillId="33" borderId="38" xfId="0" applyFont="1" applyFill="1" applyBorder="1" applyAlignment="1">
      <alignment horizontal="center" vertical="center" wrapText="1"/>
    </xf>
    <xf numFmtId="0" fontId="158" fillId="33" borderId="56" xfId="0" applyFont="1" applyFill="1" applyBorder="1" applyAlignment="1">
      <alignment horizontal="center" vertical="center" wrapText="1"/>
    </xf>
    <xf numFmtId="0" fontId="158" fillId="33" borderId="79" xfId="0" applyFont="1" applyFill="1" applyBorder="1" applyAlignment="1">
      <alignment horizontal="center" vertical="center" wrapText="1"/>
    </xf>
    <xf numFmtId="0" fontId="158" fillId="40" borderId="82" xfId="0" applyFont="1" applyFill="1" applyBorder="1" applyAlignment="1">
      <alignment horizontal="center" vertical="center"/>
    </xf>
    <xf numFmtId="0" fontId="158" fillId="40" borderId="83" xfId="0" applyFont="1" applyFill="1" applyBorder="1" applyAlignment="1">
      <alignment horizontal="center" vertical="center"/>
    </xf>
    <xf numFmtId="0" fontId="158" fillId="40" borderId="48" xfId="0" applyFont="1" applyFill="1" applyBorder="1" applyAlignment="1">
      <alignment horizontal="center" vertical="center"/>
    </xf>
    <xf numFmtId="0" fontId="158" fillId="40" borderId="89" xfId="0" applyFont="1" applyFill="1" applyBorder="1" applyAlignment="1">
      <alignment horizontal="center" vertical="center"/>
    </xf>
    <xf numFmtId="0" fontId="158" fillId="40" borderId="90" xfId="0" applyFont="1" applyFill="1" applyBorder="1" applyAlignment="1">
      <alignment horizontal="center" vertical="center"/>
    </xf>
    <xf numFmtId="0" fontId="158" fillId="40" borderId="32" xfId="0" applyFont="1" applyFill="1" applyBorder="1" applyAlignment="1">
      <alignment horizontal="center" vertical="center"/>
    </xf>
    <xf numFmtId="0" fontId="158" fillId="40" borderId="91" xfId="0" applyFont="1" applyFill="1" applyBorder="1" applyAlignment="1">
      <alignment horizontal="center" vertical="center"/>
    </xf>
    <xf numFmtId="0" fontId="158" fillId="40" borderId="52" xfId="0" applyFont="1" applyFill="1" applyBorder="1" applyAlignment="1">
      <alignment horizontal="center" vertical="center"/>
    </xf>
    <xf numFmtId="0" fontId="158" fillId="40" borderId="92" xfId="0" applyFont="1" applyFill="1" applyBorder="1" applyAlignment="1">
      <alignment horizontal="center" vertical="center"/>
    </xf>
    <xf numFmtId="0" fontId="158" fillId="40" borderId="38" xfId="0" applyFont="1" applyFill="1" applyBorder="1" applyAlignment="1">
      <alignment horizontal="center" vertical="center"/>
    </xf>
    <xf numFmtId="0" fontId="158" fillId="40" borderId="138" xfId="0" applyFont="1" applyFill="1" applyBorder="1" applyAlignment="1">
      <alignment horizontal="center" vertical="center"/>
    </xf>
    <xf numFmtId="0" fontId="158" fillId="40" borderId="136" xfId="0" applyFont="1" applyFill="1" applyBorder="1" applyAlignment="1">
      <alignment horizontal="center" vertical="center"/>
    </xf>
    <xf numFmtId="0" fontId="121" fillId="0" borderId="93" xfId="461" applyFill="1" applyAlignment="1">
      <alignment horizontal="left" vertical="center"/>
    </xf>
    <xf numFmtId="0" fontId="112" fillId="0" borderId="149" xfId="0" applyFont="1" applyBorder="1" applyAlignment="1">
      <alignment horizontal="left" vertical="center"/>
    </xf>
    <xf numFmtId="0" fontId="112" fillId="0" borderId="143" xfId="0" applyFont="1" applyBorder="1" applyAlignment="1">
      <alignment horizontal="left" vertical="center"/>
    </xf>
    <xf numFmtId="0" fontId="112" fillId="0" borderId="65" xfId="0" applyFont="1" applyBorder="1" applyAlignment="1">
      <alignment horizontal="left" vertical="center"/>
    </xf>
    <xf numFmtId="49" fontId="129" fillId="40" borderId="80" xfId="0" applyNumberFormat="1" applyFont="1" applyFill="1" applyBorder="1" applyAlignment="1">
      <alignment horizontal="center" vertical="center"/>
    </xf>
    <xf numFmtId="49" fontId="129" fillId="40" borderId="50" xfId="0" applyNumberFormat="1" applyFont="1" applyFill="1" applyBorder="1" applyAlignment="1">
      <alignment horizontal="center" vertical="center"/>
    </xf>
    <xf numFmtId="49" fontId="129" fillId="40" borderId="47" xfId="0" applyNumberFormat="1" applyFont="1" applyFill="1" applyBorder="1" applyAlignment="1">
      <alignment horizontal="center" vertical="center"/>
    </xf>
    <xf numFmtId="0" fontId="158" fillId="40" borderId="49" xfId="0" applyFont="1" applyFill="1" applyBorder="1" applyAlignment="1">
      <alignment horizontal="center" vertical="center"/>
    </xf>
    <xf numFmtId="0" fontId="158" fillId="40" borderId="61" xfId="0" applyFont="1" applyFill="1" applyBorder="1" applyAlignment="1">
      <alignment horizontal="center" vertical="center"/>
    </xf>
    <xf numFmtId="0" fontId="158" fillId="40" borderId="140" xfId="0" applyFont="1" applyFill="1" applyBorder="1" applyAlignment="1">
      <alignment horizontal="center" vertical="center"/>
    </xf>
    <xf numFmtId="0" fontId="158" fillId="40" borderId="141" xfId="0" applyFont="1" applyFill="1" applyBorder="1" applyAlignment="1">
      <alignment horizontal="center" vertical="center"/>
    </xf>
    <xf numFmtId="179" fontId="120" fillId="40" borderId="82" xfId="0" applyNumberFormat="1" applyFont="1" applyFill="1" applyBorder="1" applyAlignment="1">
      <alignment horizontal="center" vertical="center"/>
    </xf>
    <xf numFmtId="179" fontId="120" fillId="40" borderId="83" xfId="0" applyNumberFormat="1" applyFont="1" applyFill="1" applyBorder="1" applyAlignment="1">
      <alignment horizontal="center" vertical="center"/>
    </xf>
    <xf numFmtId="179" fontId="120" fillId="40" borderId="48" xfId="0" applyNumberFormat="1" applyFont="1" applyFill="1" applyBorder="1" applyAlignment="1">
      <alignment horizontal="center" vertical="center"/>
    </xf>
    <xf numFmtId="0" fontId="129" fillId="40" borderId="64" xfId="0" applyFont="1" applyFill="1" applyBorder="1" applyAlignment="1">
      <alignment horizontal="center" vertical="center" wrapText="1"/>
    </xf>
    <xf numFmtId="0" fontId="129" fillId="40" borderId="55" xfId="0" applyFont="1" applyFill="1" applyBorder="1" applyAlignment="1">
      <alignment horizontal="center" vertical="center" wrapText="1"/>
    </xf>
    <xf numFmtId="0" fontId="158" fillId="33" borderId="164" xfId="0" applyFont="1" applyFill="1" applyBorder="1" applyAlignment="1">
      <alignment horizontal="center" vertical="center"/>
    </xf>
    <xf numFmtId="0" fontId="112" fillId="0" borderId="55" xfId="0" applyFont="1" applyBorder="1" applyAlignment="1">
      <alignment horizontal="left" vertical="center"/>
    </xf>
    <xf numFmtId="0" fontId="112" fillId="0" borderId="169" xfId="0" applyFont="1" applyBorder="1" applyAlignment="1">
      <alignment horizontal="left" vertical="center"/>
    </xf>
    <xf numFmtId="0" fontId="158" fillId="40" borderId="64" xfId="0" applyFont="1" applyFill="1" applyBorder="1" applyAlignment="1">
      <alignment horizontal="center" vertical="center"/>
    </xf>
    <xf numFmtId="0" fontId="158" fillId="40" borderId="65" xfId="0" applyFont="1" applyFill="1" applyBorder="1" applyAlignment="1">
      <alignment horizontal="center" vertical="center"/>
    </xf>
    <xf numFmtId="0" fontId="158" fillId="40" borderId="81" xfId="0" applyFont="1" applyFill="1" applyBorder="1" applyAlignment="1">
      <alignment horizontal="center" vertical="center"/>
    </xf>
    <xf numFmtId="0" fontId="112" fillId="0" borderId="81" xfId="0" applyFont="1" applyBorder="1" applyAlignment="1">
      <alignment horizontal="left" vertical="center"/>
    </xf>
    <xf numFmtId="10" fontId="158" fillId="40" borderId="45" xfId="0" applyNumberFormat="1" applyFont="1" applyFill="1" applyBorder="1" applyAlignment="1">
      <alignment horizontal="center" vertical="center"/>
    </xf>
    <xf numFmtId="10" fontId="158" fillId="40" borderId="139" xfId="0" applyNumberFormat="1" applyFont="1" applyFill="1" applyBorder="1" applyAlignment="1">
      <alignment horizontal="center" vertical="center"/>
    </xf>
    <xf numFmtId="49" fontId="192" fillId="28" borderId="129" xfId="626" applyNumberFormat="1" applyFont="1" applyFill="1" applyBorder="1" applyAlignment="1">
      <alignment horizontal="center" vertical="center"/>
    </xf>
    <xf numFmtId="49" fontId="190" fillId="28" borderId="0" xfId="626" applyNumberFormat="1" applyFont="1" applyFill="1" applyAlignment="1">
      <alignment horizontal="center"/>
    </xf>
    <xf numFmtId="49" fontId="191" fillId="25" borderId="129" xfId="626" applyNumberFormat="1" applyFont="1" applyFill="1" applyBorder="1" applyAlignment="1">
      <alignment horizontal="center" vertical="center"/>
    </xf>
    <xf numFmtId="49" fontId="192" fillId="28" borderId="129" xfId="626" applyNumberFormat="1" applyFont="1" applyFill="1" applyBorder="1" applyAlignment="1">
      <alignment horizontal="left" vertical="center"/>
    </xf>
    <xf numFmtId="0" fontId="151" fillId="59" borderId="105" xfId="0" applyFont="1" applyFill="1" applyBorder="1" applyAlignment="1">
      <alignment horizontal="center" vertical="center"/>
    </xf>
    <xf numFmtId="0" fontId="151" fillId="59" borderId="110" xfId="0" applyFont="1" applyFill="1" applyBorder="1" applyAlignment="1">
      <alignment horizontal="center" vertical="center"/>
    </xf>
    <xf numFmtId="14" fontId="153" fillId="94" borderId="110" xfId="0" applyNumberFormat="1" applyFont="1" applyFill="1" applyBorder="1" applyAlignment="1">
      <alignment horizontal="center" vertical="center"/>
    </xf>
    <xf numFmtId="0" fontId="151" fillId="59" borderId="144" xfId="0" applyFont="1" applyFill="1" applyBorder="1" applyAlignment="1">
      <alignment horizontal="center" vertical="center"/>
    </xf>
    <xf numFmtId="0" fontId="151" fillId="59" borderId="140" xfId="0" applyFont="1" applyFill="1" applyBorder="1" applyAlignment="1">
      <alignment horizontal="center" vertical="center"/>
    </xf>
    <xf numFmtId="0" fontId="151" fillId="59" borderId="146" xfId="0" applyFont="1" applyFill="1" applyBorder="1" applyAlignment="1">
      <alignment horizontal="center" vertical="center"/>
    </xf>
    <xf numFmtId="49" fontId="153" fillId="55" borderId="182" xfId="0" applyNumberFormat="1" applyFont="1" applyFill="1" applyBorder="1" applyAlignment="1">
      <alignment horizontal="center" vertical="center"/>
    </xf>
    <xf numFmtId="49" fontId="153" fillId="55" borderId="183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center" wrapText="1"/>
    </xf>
    <xf numFmtId="49" fontId="153" fillId="57" borderId="129" xfId="0" applyNumberFormat="1" applyFont="1" applyFill="1" applyBorder="1" applyAlignment="1">
      <alignment horizontal="center" vertical="center" wrapText="1"/>
    </xf>
    <xf numFmtId="49" fontId="165" fillId="102" borderId="181" xfId="0" applyNumberFormat="1" applyFont="1" applyFill="1" applyBorder="1" applyAlignment="1">
      <alignment horizontal="center" vertical="center" wrapText="1"/>
    </xf>
    <xf numFmtId="49" fontId="165" fillId="102" borderId="132" xfId="0" applyNumberFormat="1" applyFont="1" applyFill="1" applyBorder="1" applyAlignment="1">
      <alignment horizontal="center" vertical="center"/>
    </xf>
    <xf numFmtId="49" fontId="165" fillId="102" borderId="126" xfId="0" applyNumberFormat="1" applyFont="1" applyFill="1" applyBorder="1" applyAlignment="1">
      <alignment horizontal="center" vertical="center"/>
    </xf>
    <xf numFmtId="49" fontId="165" fillId="102" borderId="147" xfId="0" applyNumberFormat="1" applyFont="1" applyFill="1" applyBorder="1" applyAlignment="1">
      <alignment horizontal="center" vertical="center"/>
    </xf>
    <xf numFmtId="0" fontId="160" fillId="61" borderId="130" xfId="0" applyFont="1" applyFill="1" applyBorder="1" applyAlignment="1">
      <alignment horizontal="center" vertical="center"/>
    </xf>
    <xf numFmtId="0" fontId="160" fillId="61" borderId="110" xfId="0" applyFont="1" applyFill="1" applyBorder="1" applyAlignment="1">
      <alignment horizontal="center" vertical="center"/>
    </xf>
    <xf numFmtId="0" fontId="160" fillId="61" borderId="134" xfId="0" applyFont="1" applyFill="1" applyBorder="1" applyAlignment="1">
      <alignment horizontal="center" vertical="center"/>
    </xf>
    <xf numFmtId="0" fontId="151" fillId="59" borderId="134" xfId="0" applyFont="1" applyFill="1" applyBorder="1" applyAlignment="1">
      <alignment horizontal="center" vertical="center"/>
    </xf>
    <xf numFmtId="0" fontId="151" fillId="59" borderId="130" xfId="0" applyFont="1" applyFill="1" applyBorder="1" applyAlignment="1">
      <alignment horizontal="center" vertical="center"/>
    </xf>
    <xf numFmtId="219" fontId="152" fillId="35" borderId="130" xfId="0" applyNumberFormat="1" applyFont="1" applyFill="1" applyBorder="1" applyAlignment="1">
      <alignment horizontal="center" vertical="center"/>
    </xf>
    <xf numFmtId="219" fontId="152" fillId="35" borderId="110" xfId="0" applyNumberFormat="1" applyFont="1" applyFill="1" applyBorder="1" applyAlignment="1">
      <alignment horizontal="center" vertical="center"/>
    </xf>
    <xf numFmtId="219" fontId="152" fillId="35" borderId="131" xfId="0" applyNumberFormat="1" applyFont="1" applyFill="1" applyBorder="1" applyAlignment="1">
      <alignment horizontal="center" vertical="center"/>
    </xf>
    <xf numFmtId="219" fontId="152" fillId="35" borderId="134" xfId="0" applyNumberFormat="1" applyFont="1" applyFill="1" applyBorder="1" applyAlignment="1">
      <alignment horizontal="center" vertical="center"/>
    </xf>
    <xf numFmtId="49" fontId="152" fillId="35" borderId="130" xfId="0" applyNumberFormat="1" applyFont="1" applyFill="1" applyBorder="1" applyAlignment="1">
      <alignment horizontal="center" vertical="center" wrapText="1"/>
    </xf>
    <xf numFmtId="49" fontId="152" fillId="35" borderId="134" xfId="0" applyNumberFormat="1" applyFont="1" applyFill="1" applyBorder="1" applyAlignment="1">
      <alignment horizontal="center" vertical="center" wrapText="1"/>
    </xf>
    <xf numFmtId="0" fontId="151" fillId="59" borderId="131" xfId="0" applyFont="1" applyFill="1" applyBorder="1" applyAlignment="1">
      <alignment horizontal="center" vertical="center"/>
    </xf>
    <xf numFmtId="0" fontId="156" fillId="54" borderId="180" xfId="0" applyFont="1" applyFill="1" applyBorder="1" applyAlignment="1">
      <alignment horizontal="left" vertical="top" wrapText="1"/>
    </xf>
    <xf numFmtId="0" fontId="156" fillId="54" borderId="127" xfId="0" applyFont="1" applyFill="1" applyBorder="1" applyAlignment="1">
      <alignment horizontal="left" vertical="top" wrapText="1"/>
    </xf>
    <xf numFmtId="0" fontId="156" fillId="97" borderId="178" xfId="0" applyFont="1" applyFill="1" applyBorder="1" applyAlignment="1">
      <alignment horizontal="left" vertical="top" wrapText="1"/>
    </xf>
    <xf numFmtId="0" fontId="156" fillId="97" borderId="32" xfId="0" applyFont="1" applyFill="1" applyBorder="1" applyAlignment="1">
      <alignment horizontal="left" vertical="top" wrapText="1"/>
    </xf>
    <xf numFmtId="49" fontId="156" fillId="56" borderId="178" xfId="0" applyNumberFormat="1" applyFont="1" applyFill="1" applyBorder="1" applyAlignment="1">
      <alignment horizontal="left" vertical="top"/>
    </xf>
    <xf numFmtId="49" fontId="156" fillId="56" borderId="32" xfId="0" applyNumberFormat="1" applyFont="1" applyFill="1" applyBorder="1" applyAlignment="1">
      <alignment horizontal="left" vertical="top"/>
    </xf>
    <xf numFmtId="49" fontId="153" fillId="58" borderId="179" xfId="0" applyNumberFormat="1" applyFont="1" applyFill="1" applyBorder="1" applyAlignment="1">
      <alignment horizontal="center" vertical="center"/>
    </xf>
    <xf numFmtId="49" fontId="153" fillId="58" borderId="33" xfId="0" applyNumberFormat="1" applyFont="1" applyFill="1" applyBorder="1" applyAlignment="1">
      <alignment horizontal="center" vertical="center"/>
    </xf>
    <xf numFmtId="49" fontId="153" fillId="58" borderId="145" xfId="0" applyNumberFormat="1" applyFont="1" applyFill="1" applyBorder="1" applyAlignment="1">
      <alignment horizontal="center" vertical="center"/>
    </xf>
    <xf numFmtId="49" fontId="152" fillId="108" borderId="130" xfId="0" applyNumberFormat="1" applyFont="1" applyFill="1" applyBorder="1" applyAlignment="1">
      <alignment horizontal="center" vertical="center" wrapText="1"/>
    </xf>
    <xf numFmtId="49" fontId="152" fillId="108" borderId="131" xfId="0" applyNumberFormat="1" applyFont="1" applyFill="1" applyBorder="1" applyAlignment="1">
      <alignment horizontal="center" vertical="center" wrapText="1"/>
    </xf>
    <xf numFmtId="49" fontId="153" fillId="57" borderId="177" xfId="0" applyNumberFormat="1" applyFont="1" applyFill="1" applyBorder="1" applyAlignment="1">
      <alignment horizontal="center" vertical="center" wrapText="1"/>
    </xf>
    <xf numFmtId="49" fontId="153" fillId="57" borderId="17" xfId="0" applyNumberFormat="1" applyFont="1" applyFill="1" applyBorder="1" applyAlignment="1">
      <alignment horizontal="center" vertical="center" wrapText="1"/>
    </xf>
    <xf numFmtId="0" fontId="208" fillId="47" borderId="0" xfId="461" applyFont="1" applyFill="1" applyBorder="1" applyAlignment="1">
      <alignment horizontal="left" vertical="center"/>
    </xf>
    <xf numFmtId="49" fontId="152" fillId="35" borderId="129" xfId="0" applyNumberFormat="1" applyFont="1" applyFill="1" applyBorder="1" applyAlignment="1">
      <alignment horizontal="center" vertical="center" wrapText="1"/>
    </xf>
    <xf numFmtId="49" fontId="152" fillId="35" borderId="177" xfId="0" applyNumberFormat="1" applyFont="1" applyFill="1" applyBorder="1" applyAlignment="1">
      <alignment horizontal="center" vertical="center" wrapText="1"/>
    </xf>
    <xf numFmtId="49" fontId="152" fillId="35" borderId="17" xfId="0" applyNumberFormat="1" applyFont="1" applyFill="1" applyBorder="1" applyAlignment="1">
      <alignment horizontal="center" vertical="center" wrapText="1"/>
    </xf>
    <xf numFmtId="49" fontId="152" fillId="35" borderId="142" xfId="0" applyNumberFormat="1" applyFont="1" applyFill="1" applyBorder="1" applyAlignment="1">
      <alignment horizontal="center" vertical="center" wrapText="1"/>
    </xf>
    <xf numFmtId="0" fontId="152" fillId="35" borderId="129" xfId="0" applyFont="1" applyFill="1" applyBorder="1" applyAlignment="1">
      <alignment horizontal="center" vertical="center"/>
    </xf>
    <xf numFmtId="49" fontId="152" fillId="35" borderId="129" xfId="0" applyNumberFormat="1" applyFont="1" applyFill="1" applyBorder="1" applyAlignment="1">
      <alignment horizontal="center" vertical="center"/>
    </xf>
    <xf numFmtId="0" fontId="160" fillId="28" borderId="130" xfId="0" applyFont="1" applyFill="1" applyBorder="1" applyAlignment="1">
      <alignment horizontal="left" vertical="center"/>
    </xf>
    <xf numFmtId="0" fontId="160" fillId="28" borderId="110" xfId="0" applyFont="1" applyFill="1" applyBorder="1" applyAlignment="1">
      <alignment horizontal="left" vertical="center"/>
    </xf>
    <xf numFmtId="0" fontId="160" fillId="28" borderId="134" xfId="0" applyFont="1" applyFill="1" applyBorder="1" applyAlignment="1">
      <alignment horizontal="left" vertical="center"/>
    </xf>
    <xf numFmtId="0" fontId="160" fillId="28" borderId="129" xfId="0" applyFont="1" applyFill="1" applyBorder="1" applyAlignment="1">
      <alignment horizontal="left" vertical="center"/>
    </xf>
    <xf numFmtId="49" fontId="162" fillId="35" borderId="178" xfId="0" applyNumberFormat="1" applyFont="1" applyFill="1" applyBorder="1" applyAlignment="1">
      <alignment horizontal="center" vertical="center" wrapText="1"/>
    </xf>
    <xf numFmtId="49" fontId="162" fillId="35" borderId="179" xfId="0" applyNumberFormat="1" applyFont="1" applyFill="1" applyBorder="1" applyAlignment="1">
      <alignment horizontal="center" vertical="center" wrapText="1"/>
    </xf>
    <xf numFmtId="49" fontId="162" fillId="35" borderId="32" xfId="0" applyNumberFormat="1" applyFont="1" applyFill="1" applyBorder="1" applyAlignment="1">
      <alignment horizontal="center" vertical="center" wrapText="1"/>
    </xf>
    <xf numFmtId="49" fontId="162" fillId="35" borderId="33" xfId="0" applyNumberFormat="1" applyFont="1" applyFill="1" applyBorder="1" applyAlignment="1">
      <alignment horizontal="center" vertical="center" wrapText="1"/>
    </xf>
    <xf numFmtId="49" fontId="162" fillId="35" borderId="144" xfId="0" applyNumberFormat="1" applyFont="1" applyFill="1" applyBorder="1" applyAlignment="1">
      <alignment horizontal="center" vertical="center" wrapText="1"/>
    </xf>
    <xf numFmtId="49" fontId="162" fillId="35" borderId="145" xfId="0" applyNumberFormat="1" applyFont="1" applyFill="1" applyBorder="1" applyAlignment="1">
      <alignment horizontal="center" vertical="center" wrapText="1"/>
    </xf>
    <xf numFmtId="0" fontId="154" fillId="43" borderId="42" xfId="0" applyFont="1" applyFill="1" applyBorder="1" applyAlignment="1">
      <alignment horizontal="center" vertical="center"/>
    </xf>
    <xf numFmtId="0" fontId="154" fillId="43" borderId="44" xfId="0" applyFont="1" applyFill="1" applyBorder="1" applyAlignment="1">
      <alignment horizontal="center" vertical="center"/>
    </xf>
    <xf numFmtId="0" fontId="109" fillId="0" borderId="129" xfId="0" applyFont="1" applyBorder="1" applyAlignment="1">
      <alignment horizontal="center" vertical="center"/>
    </xf>
    <xf numFmtId="0" fontId="109" fillId="0" borderId="177" xfId="0" applyFont="1" applyBorder="1" applyAlignment="1">
      <alignment horizontal="center" vertical="center"/>
    </xf>
    <xf numFmtId="0" fontId="109" fillId="0" borderId="142" xfId="0" applyFont="1" applyBorder="1" applyAlignment="1">
      <alignment horizontal="center" vertical="center"/>
    </xf>
    <xf numFmtId="0" fontId="109" fillId="0" borderId="130" xfId="0" applyFont="1" applyBorder="1" applyAlignment="1">
      <alignment horizontal="center" vertical="center"/>
    </xf>
    <xf numFmtId="0" fontId="109" fillId="0" borderId="110" xfId="0" applyFont="1" applyBorder="1" applyAlignment="1">
      <alignment horizontal="center" vertical="center"/>
    </xf>
    <xf numFmtId="0" fontId="109" fillId="0" borderId="134" xfId="0" applyFont="1" applyBorder="1" applyAlignment="1">
      <alignment horizontal="center" vertical="center"/>
    </xf>
    <xf numFmtId="0" fontId="108" fillId="0" borderId="130" xfId="0" applyFont="1" applyBorder="1" applyAlignment="1">
      <alignment horizontal="center" vertical="center"/>
    </xf>
    <xf numFmtId="0" fontId="108" fillId="0" borderId="110" xfId="0" applyFont="1" applyBorder="1" applyAlignment="1">
      <alignment horizontal="center" vertical="center"/>
    </xf>
    <xf numFmtId="0" fontId="108" fillId="0" borderId="134" xfId="0" applyFont="1" applyBorder="1" applyAlignment="1">
      <alignment horizontal="center" vertical="center"/>
    </xf>
    <xf numFmtId="49" fontId="165" fillId="102" borderId="184" xfId="0" applyNumberFormat="1" applyFont="1" applyFill="1" applyBorder="1" applyAlignment="1">
      <alignment horizontal="center" vertical="center" wrapText="1"/>
    </xf>
    <xf numFmtId="49" fontId="165" fillId="102" borderId="185" xfId="0" applyNumberFormat="1" applyFont="1" applyFill="1" applyBorder="1" applyAlignment="1">
      <alignment horizontal="center" vertical="center" wrapText="1"/>
    </xf>
    <xf numFmtId="49" fontId="165" fillId="102" borderId="186" xfId="0" applyNumberFormat="1" applyFont="1" applyFill="1" applyBorder="1" applyAlignment="1">
      <alignment horizontal="center" vertical="center" wrapText="1"/>
    </xf>
    <xf numFmtId="49" fontId="165" fillId="102" borderId="129" xfId="0" applyNumberFormat="1" applyFont="1" applyFill="1" applyBorder="1" applyAlignment="1">
      <alignment horizontal="center" vertical="center" wrapText="1"/>
    </xf>
    <xf numFmtId="14" fontId="210" fillId="106" borderId="110" xfId="0" applyNumberFormat="1" applyFont="1" applyFill="1" applyBorder="1" applyAlignment="1">
      <alignment horizontal="center" vertical="center"/>
    </xf>
    <xf numFmtId="14" fontId="210" fillId="107" borderId="140" xfId="0" applyNumberFormat="1" applyFont="1" applyFill="1" applyBorder="1" applyAlignment="1">
      <alignment horizontal="center" vertical="center"/>
    </xf>
    <xf numFmtId="14" fontId="207" fillId="93" borderId="110" xfId="0" applyNumberFormat="1" applyFont="1" applyFill="1" applyBorder="1" applyAlignment="1">
      <alignment horizontal="center" vertical="center"/>
    </xf>
    <xf numFmtId="0" fontId="156" fillId="97" borderId="144" xfId="0" applyFont="1" applyFill="1" applyBorder="1" applyAlignment="1">
      <alignment horizontal="left" vertical="top" wrapText="1"/>
    </xf>
    <xf numFmtId="49" fontId="165" fillId="102" borderId="159" xfId="0" applyNumberFormat="1" applyFont="1" applyFill="1" applyBorder="1" applyAlignment="1">
      <alignment horizontal="center" vertical="center" wrapText="1"/>
    </xf>
    <xf numFmtId="49" fontId="165" fillId="102" borderId="0" xfId="0" applyNumberFormat="1" applyFont="1" applyFill="1" applyBorder="1" applyAlignment="1">
      <alignment horizontal="center" vertical="center" wrapText="1"/>
    </xf>
    <xf numFmtId="49" fontId="165" fillId="102" borderId="187" xfId="0" applyNumberFormat="1" applyFont="1" applyFill="1" applyBorder="1" applyAlignment="1">
      <alignment horizontal="center" vertical="center" wrapText="1"/>
    </xf>
    <xf numFmtId="49" fontId="165" fillId="102" borderId="148" xfId="0" applyNumberFormat="1" applyFont="1" applyFill="1" applyBorder="1" applyAlignment="1">
      <alignment horizontal="center" vertical="center" wrapText="1"/>
    </xf>
    <xf numFmtId="49" fontId="165" fillId="102" borderId="126" xfId="0" applyNumberFormat="1" applyFont="1" applyFill="1" applyBorder="1" applyAlignment="1">
      <alignment horizontal="center" vertical="center" wrapText="1"/>
    </xf>
    <xf numFmtId="49" fontId="165" fillId="102" borderId="188" xfId="0" applyNumberFormat="1" applyFont="1" applyFill="1" applyBorder="1" applyAlignment="1">
      <alignment horizontal="center" vertical="center" wrapText="1"/>
    </xf>
    <xf numFmtId="0" fontId="164" fillId="93" borderId="178" xfId="0" applyFont="1" applyFill="1" applyBorder="1" applyAlignment="1">
      <alignment horizontal="center" vertical="top" wrapText="1"/>
    </xf>
    <xf numFmtId="0" fontId="164" fillId="93" borderId="32" xfId="0" applyFont="1" applyFill="1" applyBorder="1" applyAlignment="1">
      <alignment horizontal="center" vertical="top" wrapText="1"/>
    </xf>
    <xf numFmtId="0" fontId="164" fillId="93" borderId="144" xfId="0" applyFont="1" applyFill="1" applyBorder="1" applyAlignment="1">
      <alignment horizontal="center" vertical="top" wrapText="1"/>
    </xf>
    <xf numFmtId="0" fontId="156" fillId="107" borderId="32" xfId="0" applyFont="1" applyFill="1" applyBorder="1" applyAlignment="1">
      <alignment horizontal="center" vertical="top" wrapText="1"/>
    </xf>
    <xf numFmtId="0" fontId="156" fillId="107" borderId="144" xfId="0" applyFont="1" applyFill="1" applyBorder="1" applyAlignment="1">
      <alignment horizontal="center" vertical="top" wrapText="1"/>
    </xf>
    <xf numFmtId="0" fontId="156" fillId="106" borderId="32" xfId="0" applyFont="1" applyFill="1" applyBorder="1" applyAlignment="1">
      <alignment horizontal="center" vertical="top" wrapText="1"/>
    </xf>
    <xf numFmtId="0" fontId="156" fillId="94" borderId="178" xfId="0" applyFont="1" applyFill="1" applyBorder="1" applyAlignment="1">
      <alignment horizontal="center" vertical="top" wrapText="1"/>
    </xf>
    <xf numFmtId="0" fontId="156" fillId="94" borderId="32" xfId="0" applyFont="1" applyFill="1" applyBorder="1" applyAlignment="1">
      <alignment horizontal="center" vertical="top" wrapText="1"/>
    </xf>
  </cellXfs>
  <cellStyles count="1395">
    <cellStyle name="_x000a_386grabber=M" xfId="1" xr:uid="{00000000-0005-0000-0000-000000000000}"/>
    <cellStyle name="#,##0" xfId="2" xr:uid="{00000000-0005-0000-0000-000001000000}"/>
    <cellStyle name="(##.00)" xfId="3" xr:uid="{00000000-0005-0000-0000-000002000000}"/>
    <cellStyle name="(△콤마)" xfId="4" xr:uid="{00000000-0005-0000-0000-000003000000}"/>
    <cellStyle name="(백분율)" xfId="5" xr:uid="{00000000-0005-0000-0000-000004000000}"/>
    <cellStyle name="(콤마)" xfId="6" xr:uid="{00000000-0005-0000-0000-000005000000}"/>
    <cellStyle name="?? [0]_????? " xfId="7" xr:uid="{00000000-0005-0000-0000-000006000000}"/>
    <cellStyle name="??_x000c_둄_x001b__x000d_|?_x0001_?_x0003__x0014__x0007__x0001__x0001_" xfId="8" xr:uid="{00000000-0005-0000-0000-000007000000}"/>
    <cellStyle name="??&amp;O?&amp;H?_x0008__x000f__x0007_?_x0007__x0001__x0001_" xfId="9" xr:uid="{00000000-0005-0000-0000-000008000000}"/>
    <cellStyle name="??&amp;O?&amp;H?_x0008_??_x0007__x0001__x0001_" xfId="10" xr:uid="{00000000-0005-0000-0000-000009000000}"/>
    <cellStyle name="??_????? " xfId="11" xr:uid="{00000000-0005-0000-0000-00000A000000}"/>
    <cellStyle name="?W?_laroux" xfId="12" xr:uid="{00000000-0005-0000-0000-00000B000000}"/>
    <cellStyle name="?曹%U?&amp;H?_x0008_?s_x000a__x0007__x0001__x0001_" xfId="13" xr:uid="{00000000-0005-0000-0000-00000C000000}"/>
    <cellStyle name="__e272ds4e5r08rrgohnmt13her5k8shcghnfph3hvm50s3gc0hnimh3efm54mj0dph6kmj2_" xfId="14" xr:uid="{00000000-0005-0000-0000-00000D000000}"/>
    <cellStyle name="_0001 (2)" xfId="15" xr:uid="{00000000-0005-0000-0000-00000E000000}"/>
    <cellStyle name="_0002 (2)" xfId="16" xr:uid="{00000000-0005-0000-0000-00000F000000}"/>
    <cellStyle name="_0006 (2)" xfId="17" xr:uid="{00000000-0005-0000-0000-000010000000}"/>
    <cellStyle name="_0006 (3)" xfId="18" xr:uid="{00000000-0005-0000-0000-000011000000}"/>
    <cellStyle name="_0106-06-007 금속 및 수장공사 단가견적- 대림" xfId="19" xr:uid="{00000000-0005-0000-0000-000012000000}"/>
    <cellStyle name="_1.계정서비스부" xfId="20" xr:uid="{00000000-0005-0000-0000-000013000000}"/>
    <cellStyle name="_1408 barracks" xfId="21" xr:uid="{00000000-0005-0000-0000-000014000000}"/>
    <cellStyle name="_2.업무분류기준_원본" xfId="22" xr:uid="{00000000-0005-0000-0000-000015000000}"/>
    <cellStyle name="_2002년사전원가계산서-20020925" xfId="753" xr:uid="{00000000-0005-0000-0000-000016000000}"/>
    <cellStyle name="_5.O-CRM" xfId="23" xr:uid="{00000000-0005-0000-0000-000017000000}"/>
    <cellStyle name="_aasCost조정1" xfId="24" xr:uid="{00000000-0005-0000-0000-000018000000}"/>
    <cellStyle name="_AEf입찰견적01" xfId="25" xr:uid="{00000000-0005-0000-0000-000019000000}"/>
    <cellStyle name="_Application 분류기준" xfId="26" xr:uid="{00000000-0005-0000-0000-00001A000000}"/>
    <cellStyle name="_As-Is Application Map v1.8" xfId="27" xr:uid="{00000000-0005-0000-0000-00001B000000}"/>
    <cellStyle name="_BC카드_에스넷발주(1226)콤텍발송" xfId="28" xr:uid="{00000000-0005-0000-0000-00001C000000}"/>
    <cellStyle name="_Book1" xfId="29" xr:uid="{00000000-0005-0000-0000-00001D000000}"/>
    <cellStyle name="_Cat4506" xfId="30" xr:uid="{00000000-0005-0000-0000-00001E000000}"/>
    <cellStyle name="_e-뱅킹개편견적_전체_20080223" xfId="31" xr:uid="{00000000-0005-0000-0000-00001F000000}"/>
    <cellStyle name="_HIT (9672-Z87_이비인프라)-2004824" xfId="32" xr:uid="{00000000-0005-0000-0000-000020000000}"/>
    <cellStyle name="_jCC입찰견적" xfId="33" xr:uid="{00000000-0005-0000-0000-000021000000}"/>
    <cellStyle name="_jCC입찰견적01" xfId="34" xr:uid="{00000000-0005-0000-0000-000022000000}"/>
    <cellStyle name="_KB_ITPLAN_(전체)장비도입_v1.0" xfId="35" xr:uid="{00000000-0005-0000-0000-000023000000}"/>
    <cellStyle name="_KB_ITPLAN_차세대 HW용량산정의뢰_IBM" xfId="36" xr:uid="{00000000-0005-0000-0000-000024000000}"/>
    <cellStyle name="_KB_ITPLAN_차세대비용재산정_Summary(HP&amp;EMC)" xfId="37" xr:uid="{00000000-0005-0000-0000-000025000000}"/>
    <cellStyle name="_KB_MF_개발비견적_Xtorm포함_050705" xfId="38" xr:uid="{00000000-0005-0000-0000-000026000000}"/>
    <cellStyle name="_KEB 국외전산 원가분석V1.0(우선협상자선정후_061114)" xfId="39" xr:uid="{00000000-0005-0000-0000-000027000000}"/>
    <cellStyle name="_KEB_국외전산_손익분석(1단계)" xfId="40" xr:uid="{00000000-0005-0000-0000-000028000000}"/>
    <cellStyle name="_KFB DRS용 텐덤리스료-HIT-20040628" xfId="41" xr:uid="{00000000-0005-0000-0000-000029000000}"/>
    <cellStyle name="_PB견(mv050315)" xfId="42" xr:uid="{00000000-0005-0000-0000-00002A000000}"/>
    <cellStyle name="_Project brief" xfId="43" xr:uid="{00000000-0005-0000-0000-00002B000000}"/>
    <cellStyle name="_SWIFT SW 비용명세서-HIT-20040628" xfId="44" xr:uid="{00000000-0005-0000-0000-00002C000000}"/>
    <cellStyle name="_Template Stats" xfId="754" xr:uid="{00000000-0005-0000-0000-00002D000000}"/>
    <cellStyle name="_X" xfId="45" xr:uid="{00000000-0005-0000-0000-00002E000000}"/>
    <cellStyle name="_가격제안서(KEB_분리계약_070112)" xfId="46" xr:uid="{00000000-0005-0000-0000-00002F000000}"/>
    <cellStyle name="_견적 리스트_금액_1031_선정_Ex_ace_수정" xfId="47" xr:uid="{00000000-0005-0000-0000-000030000000}"/>
    <cellStyle name="_견적서" xfId="48" xr:uid="{00000000-0005-0000-0000-000031000000}"/>
    <cellStyle name="_견적서(신한은행)0421콤텍시스템" xfId="49" xr:uid="{00000000-0005-0000-0000-000032000000}"/>
    <cellStyle name="_견적서(쥬피터)" xfId="50" xr:uid="{00000000-0005-0000-0000-000033000000}"/>
    <cellStyle name="_견적서(컴텍_국민은행)" xfId="51" xr:uid="{00000000-0005-0000-0000-000034000000}"/>
    <cellStyle name="_견적서양식" xfId="52" xr:uid="{00000000-0005-0000-0000-000035000000}"/>
    <cellStyle name="_견적작업(Alt#1)" xfId="53" xr:uid="{00000000-0005-0000-0000-000036000000}"/>
    <cellStyle name="_견적작업(Alt#1)제출" xfId="54" xr:uid="{00000000-0005-0000-0000-000037000000}"/>
    <cellStyle name="_견적조건서" xfId="55" xr:uid="{00000000-0005-0000-0000-000038000000}"/>
    <cellStyle name="_공내역서(최종제출)" xfId="56" xr:uid="{00000000-0005-0000-0000-000039000000}"/>
    <cellStyle name="_공내역서-1" xfId="57" xr:uid="{00000000-0005-0000-0000-00003A000000}"/>
    <cellStyle name="_공문(외환신용카드 2003-2-13)" xfId="58" xr:uid="{00000000-0005-0000-0000-00003B000000}"/>
    <cellStyle name="_공사총괄" xfId="59" xr:uid="{00000000-0005-0000-0000-00003C000000}"/>
    <cellStyle name="_공사총괄(제출)-1" xfId="60" xr:uid="{00000000-0005-0000-0000-00003D000000}"/>
    <cellStyle name="_공정별투입인력내역(제출용)_20071002" xfId="61" xr:uid="{00000000-0005-0000-0000-00003E000000}"/>
    <cellStyle name="_광메카실행내역1106" xfId="62" xr:uid="{00000000-0005-0000-0000-00003F000000}"/>
    <cellStyle name="_광안리내역서(구도)" xfId="63" xr:uid="{00000000-0005-0000-0000-000040000000}"/>
    <cellStyle name="_국민_정보계분석계계정계(200512)_제안견적" xfId="64" xr:uid="{00000000-0005-0000-0000-000041000000}"/>
    <cellStyle name="_국민은행 위성 원가" xfId="65" xr:uid="{00000000-0005-0000-0000-000042000000}"/>
    <cellStyle name="_네트워크_재해복구_견적서_20061117" xfId="66" xr:uid="{00000000-0005-0000-0000-000043000000}"/>
    <cellStyle name="_노원점 내역서5층(작업)" xfId="67" xr:uid="{00000000-0005-0000-0000-000044000000}"/>
    <cellStyle name="_단가표" xfId="68" xr:uid="{00000000-0005-0000-0000-000045000000}"/>
    <cellStyle name="_동목포전화국" xfId="69" xr:uid="{00000000-0005-0000-0000-000046000000}"/>
    <cellStyle name="_두산통합센터 제출 견적(현대정보기술_060502)" xfId="70" xr:uid="{00000000-0005-0000-0000-000047000000}"/>
    <cellStyle name="_론센타견적서_후지쯔(부가세포함)_20051212" xfId="71" xr:uid="{00000000-0005-0000-0000-000048000000}"/>
    <cellStyle name="_문서보안" xfId="72" xr:uid="{00000000-0005-0000-0000-000049000000}"/>
    <cellStyle name="_물품명세내역-콤텍(1103)최종" xfId="73" xr:uid="{00000000-0005-0000-0000-00004A000000}"/>
    <cellStyle name="_벽산공세리MH견적작업" xfId="74" xr:uid="{00000000-0005-0000-0000-00004B000000}"/>
    <cellStyle name="_보이스 도입물량" xfId="75" xr:uid="{00000000-0005-0000-0000-00004C000000}"/>
    <cellStyle name="_분당 트리폴리스 II 견적작업" xfId="76" xr:uid="{00000000-0005-0000-0000-00004D000000}"/>
    <cellStyle name="_사본 - 총괄(전기)" xfId="77" xr:uid="{00000000-0005-0000-0000-00004E000000}"/>
    <cellStyle name="_서비스별담당현황" xfId="755" xr:uid="{00000000-0005-0000-0000-00004F000000}"/>
    <cellStyle name="_시정조치계획결과서_#.업무영역명_작성표준및보기" xfId="627" xr:uid="{00000000-0005-0000-0000-000050000000}"/>
    <cellStyle name="_실행양식견본" xfId="78" xr:uid="{00000000-0005-0000-0000-000051000000}"/>
    <cellStyle name="_아이넷뱅크 견적" xfId="79" xr:uid="{00000000-0005-0000-0000-000052000000}"/>
    <cellStyle name="_아이넷뱅크(3550)" xfId="80" xr:uid="{00000000-0005-0000-0000-000053000000}"/>
    <cellStyle name="_안동최종정산" xfId="81" xr:uid="{00000000-0005-0000-0000-000054000000}"/>
    <cellStyle name="_알리안츠 DRS 컨설팅 사전원가(2002.05.16)" xfId="756" xr:uid="{00000000-0005-0000-0000-000055000000}"/>
    <cellStyle name="_업무그급및APPL명정의IT혁신20060320" xfId="82" xr:uid="{00000000-0005-0000-0000-000056000000}"/>
    <cellStyle name="_업무기능분해도_작성표준및보기" xfId="628" xr:uid="{00000000-0005-0000-0000-000057000000}"/>
    <cellStyle name="_업체 담당업무 인력산정" xfId="83" xr:uid="{00000000-0005-0000-0000-000058000000}"/>
    <cellStyle name="_에스넷 신한상공_콤텍_0112" xfId="84" xr:uid="{00000000-0005-0000-0000-000059000000}"/>
    <cellStyle name="_엑셀문서표준_양식(가로)" xfId="629" xr:uid="{00000000-0005-0000-0000-00005A000000}"/>
    <cellStyle name="_오공본드" xfId="85" xr:uid="{00000000-0005-0000-0000-00005B000000}"/>
    <cellStyle name="_외환신용카드-mux(우경아이에스)" xfId="86" xr:uid="{00000000-0005-0000-0000-00005C000000}"/>
    <cellStyle name="_외환은행 구성현황" xfId="87" xr:uid="{00000000-0005-0000-0000-00005D000000}"/>
    <cellStyle name="_요구사항추적매트릭스(CS)_보기" xfId="630" xr:uid="{00000000-0005-0000-0000-00005E000000}"/>
    <cellStyle name="_요구사항추적표(웹)_양식" xfId="631" xr:uid="{00000000-0005-0000-0000-00005F000000}"/>
    <cellStyle name="_우리은행 영업점 개선방안(라우터,음성,VPN)" xfId="88" xr:uid="{00000000-0005-0000-0000-000060000000}"/>
    <cellStyle name="_우리은행_견적내역" xfId="89" xr:uid="{00000000-0005-0000-0000-000061000000}"/>
    <cellStyle name="_원가분석V1.0(60개월_KEB_060421)" xfId="90" xr:uid="{00000000-0005-0000-0000-000062000000}"/>
    <cellStyle name="_원가분석V1.0(KEB_060421)" xfId="91" xr:uid="{00000000-0005-0000-0000-000063000000}"/>
    <cellStyle name="_이미지시스템 2차 성능개선 관련 견적서(20060808_곽성욱과장님 송부용_ver5_Xtorm 수정)" xfId="92" xr:uid="{00000000-0005-0000-0000-000064000000}"/>
    <cellStyle name="_인력투입계획_2차개발" xfId="93" xr:uid="{00000000-0005-0000-0000-000065000000}"/>
    <cellStyle name="_인크라물량0923" xfId="94" xr:uid="{00000000-0005-0000-0000-000066000000}"/>
    <cellStyle name="_인프라(HTS)" xfId="95" xr:uid="{00000000-0005-0000-0000-000067000000}"/>
    <cellStyle name="_인프라(WTS,Homepage)" xfId="96" xr:uid="{00000000-0005-0000-0000-000068000000}"/>
    <cellStyle name="_재해복구_견적서_20061128" xfId="97" xr:uid="{00000000-0005-0000-0000-000069000000}"/>
    <cellStyle name="_전기공사 KB지주회사_서버_시스템_케이블포설견적서(1)" xfId="98" xr:uid="{00000000-0005-0000-0000-00006A000000}"/>
    <cellStyle name="_전기사양" xfId="99" xr:uid="{00000000-0005-0000-0000-00006B000000}"/>
    <cellStyle name="_전송망_서울기준" xfId="100" xr:uid="{00000000-0005-0000-0000-00006C000000}"/>
    <cellStyle name="_제안 일정별 인력투입 상세내역_HIT-2006116" xfId="101" xr:uid="{00000000-0005-0000-0000-00006D000000}"/>
    <cellStyle name="_제일은행BCP 2_3단계 원가분석표_HIT(20050408)" xfId="102" xr:uid="{00000000-0005-0000-0000-00006E000000}"/>
    <cellStyle name="_제출내역서" xfId="103" xr:uid="{00000000-0005-0000-0000-00006F000000}"/>
    <cellStyle name="_제출보고" xfId="104" xr:uid="{00000000-0005-0000-0000-000070000000}"/>
    <cellStyle name="_직제개편 종합시트(0118)" xfId="105" xr:uid="{00000000-0005-0000-0000-000071000000}"/>
    <cellStyle name="_첨부#1. 일정별투입인력(수정)_20061025-2006116" xfId="106" xr:uid="{00000000-0005-0000-0000-000072000000}"/>
    <cellStyle name="_코오롱 당진 하늘채 모델하우스(계약내역)" xfId="107" xr:uid="{00000000-0005-0000-0000-000073000000}"/>
    <cellStyle name="_콤텍시스템" xfId="108" xr:uid="{00000000-0005-0000-0000-000074000000}"/>
    <cellStyle name="_콤텍시스템-황상현(880서버)-0719-1" xfId="109" xr:uid="{00000000-0005-0000-0000-000075000000}"/>
    <cellStyle name="_콤텍시스템-황상현(880서버)-0729-1" xfId="110" xr:uid="{00000000-0005-0000-0000-000076000000}"/>
    <cellStyle name="_콤텍시스템-황상현(880서버)-0806-1" xfId="111" xr:uid="{00000000-0005-0000-0000-000077000000}"/>
    <cellStyle name="_타사_BMC제품_견적서" xfId="112" xr:uid="{00000000-0005-0000-0000-000078000000}"/>
    <cellStyle name="_통합테스트빌드목록" xfId="632" xr:uid="{00000000-0005-0000-0000-000079000000}"/>
    <cellStyle name="_한미은행_CSS_콤텍" xfId="113" xr:uid="{00000000-0005-0000-0000-00007A000000}"/>
    <cellStyle name="_현장문서서식(권)" xfId="114" xr:uid="{00000000-0005-0000-0000-00007B000000}"/>
    <cellStyle name="_황상현 과장님" xfId="115" xr:uid="{00000000-0005-0000-0000-00007C000000}"/>
    <cellStyle name="_회의록관리대장_#.업무영역명" xfId="633" xr:uid="{00000000-0005-0000-0000-00007D000000}"/>
    <cellStyle name="¡¾¨u￠￢ⓒ÷A¨u," xfId="116" xr:uid="{00000000-0005-0000-0000-00007E000000}"/>
    <cellStyle name="’E‰Y [0.00]_laroux" xfId="117" xr:uid="{00000000-0005-0000-0000-00007F000000}"/>
    <cellStyle name="’E‰Y_laroux" xfId="118" xr:uid="{00000000-0005-0000-0000-000080000000}"/>
    <cellStyle name="¤@?e_TEST-1 " xfId="119" xr:uid="{00000000-0005-0000-0000-000081000000}"/>
    <cellStyle name="+,-,0" xfId="120" xr:uid="{00000000-0005-0000-0000-000082000000}"/>
    <cellStyle name="≤汰?수)_영업외수지" xfId="121" xr:uid="{00000000-0005-0000-0000-000083000000}"/>
    <cellStyle name="△ []" xfId="122" xr:uid="{00000000-0005-0000-0000-000084000000}"/>
    <cellStyle name="△ [0]" xfId="123" xr:uid="{00000000-0005-0000-0000-000085000000}"/>
    <cellStyle name="△백분율" xfId="124" xr:uid="{00000000-0005-0000-0000-000086000000}"/>
    <cellStyle name="△콤마" xfId="125" xr:uid="{00000000-0005-0000-0000-000087000000}"/>
    <cellStyle name="0,0_x000d__x000a_NA_x000d__x000a_" xfId="126" xr:uid="{00000000-0005-0000-0000-000088000000}"/>
    <cellStyle name="0.0" xfId="127" xr:uid="{00000000-0005-0000-0000-000089000000}"/>
    <cellStyle name="0.00" xfId="128" xr:uid="{00000000-0005-0000-0000-00008A000000}"/>
    <cellStyle name="¹eºða²" xfId="129" xr:uid="{00000000-0005-0000-0000-00008B000000}"/>
    <cellStyle name="²" xfId="130" xr:uid="{00000000-0005-0000-0000-00008C000000}"/>
    <cellStyle name="20% - Accent1" xfId="131" xr:uid="{00000000-0005-0000-0000-00008D000000}"/>
    <cellStyle name="20% - Accent2" xfId="132" xr:uid="{00000000-0005-0000-0000-00008E000000}"/>
    <cellStyle name="20% - Accent3" xfId="133" xr:uid="{00000000-0005-0000-0000-00008F000000}"/>
    <cellStyle name="20% - Accent4" xfId="134" xr:uid="{00000000-0005-0000-0000-000090000000}"/>
    <cellStyle name="20% - Accent5" xfId="135" xr:uid="{00000000-0005-0000-0000-000091000000}"/>
    <cellStyle name="20% - Accent6" xfId="136" xr:uid="{00000000-0005-0000-0000-000092000000}"/>
    <cellStyle name="20% - 강조색1 2" xfId="137" xr:uid="{00000000-0005-0000-0000-000093000000}"/>
    <cellStyle name="20% - 강조색1 2 2" xfId="757" xr:uid="{00000000-0005-0000-0000-000094000000}"/>
    <cellStyle name="20% - 강조색1 2 3" xfId="581" xr:uid="{00000000-0005-0000-0000-000095000000}"/>
    <cellStyle name="20% - 강조색1 3" xfId="138" xr:uid="{00000000-0005-0000-0000-000096000000}"/>
    <cellStyle name="20% - 강조색1 3 2" xfId="634" xr:uid="{00000000-0005-0000-0000-000097000000}"/>
    <cellStyle name="20% - 강조색1 4" xfId="635" xr:uid="{00000000-0005-0000-0000-000098000000}"/>
    <cellStyle name="20% - 강조색2 2" xfId="139" xr:uid="{00000000-0005-0000-0000-000099000000}"/>
    <cellStyle name="20% - 강조색2 2 2" xfId="758" xr:uid="{00000000-0005-0000-0000-00009A000000}"/>
    <cellStyle name="20% - 강조색2 2 3" xfId="582" xr:uid="{00000000-0005-0000-0000-00009B000000}"/>
    <cellStyle name="20% - 강조색2 3" xfId="140" xr:uid="{00000000-0005-0000-0000-00009C000000}"/>
    <cellStyle name="20% - 강조색2 3 2" xfId="636" xr:uid="{00000000-0005-0000-0000-00009D000000}"/>
    <cellStyle name="20% - 강조색2 4" xfId="637" xr:uid="{00000000-0005-0000-0000-00009E000000}"/>
    <cellStyle name="20% - 강조색3 2" xfId="141" xr:uid="{00000000-0005-0000-0000-00009F000000}"/>
    <cellStyle name="20% - 강조색3 2 2" xfId="759" xr:uid="{00000000-0005-0000-0000-0000A0000000}"/>
    <cellStyle name="20% - 강조색3 2 3" xfId="583" xr:uid="{00000000-0005-0000-0000-0000A1000000}"/>
    <cellStyle name="20% - 강조색3 3" xfId="142" xr:uid="{00000000-0005-0000-0000-0000A2000000}"/>
    <cellStyle name="20% - 강조색3 3 2" xfId="638" xr:uid="{00000000-0005-0000-0000-0000A3000000}"/>
    <cellStyle name="20% - 강조색3 4" xfId="639" xr:uid="{00000000-0005-0000-0000-0000A4000000}"/>
    <cellStyle name="20% - 강조색4 2" xfId="143" xr:uid="{00000000-0005-0000-0000-0000A5000000}"/>
    <cellStyle name="20% - 강조색4 2 2" xfId="760" xr:uid="{00000000-0005-0000-0000-0000A6000000}"/>
    <cellStyle name="20% - 강조색4 2 3" xfId="584" xr:uid="{00000000-0005-0000-0000-0000A7000000}"/>
    <cellStyle name="20% - 강조색4 3" xfId="144" xr:uid="{00000000-0005-0000-0000-0000A8000000}"/>
    <cellStyle name="20% - 강조색4 3 2" xfId="640" xr:uid="{00000000-0005-0000-0000-0000A9000000}"/>
    <cellStyle name="20% - 강조색4 4" xfId="641" xr:uid="{00000000-0005-0000-0000-0000AA000000}"/>
    <cellStyle name="20% - 강조색5 2" xfId="145" xr:uid="{00000000-0005-0000-0000-0000AB000000}"/>
    <cellStyle name="20% - 강조색5 2 2" xfId="761" xr:uid="{00000000-0005-0000-0000-0000AC000000}"/>
    <cellStyle name="20% - 강조색5 2 3" xfId="585" xr:uid="{00000000-0005-0000-0000-0000AD000000}"/>
    <cellStyle name="20% - 강조색5 3" xfId="642" xr:uid="{00000000-0005-0000-0000-0000AE000000}"/>
    <cellStyle name="20% - 강조색5 4" xfId="643" xr:uid="{00000000-0005-0000-0000-0000AF000000}"/>
    <cellStyle name="20% - 강조색6 2" xfId="146" xr:uid="{00000000-0005-0000-0000-0000B0000000}"/>
    <cellStyle name="20% - 강조색6 2 2" xfId="762" xr:uid="{00000000-0005-0000-0000-0000B1000000}"/>
    <cellStyle name="20% - 강조색6 2 3" xfId="586" xr:uid="{00000000-0005-0000-0000-0000B2000000}"/>
    <cellStyle name="20% - 강조색6 3" xfId="644" xr:uid="{00000000-0005-0000-0000-0000B3000000}"/>
    <cellStyle name="20% - 강조색6 4" xfId="645" xr:uid="{00000000-0005-0000-0000-0000B4000000}"/>
    <cellStyle name="40% - Accent1" xfId="147" xr:uid="{00000000-0005-0000-0000-0000B5000000}"/>
    <cellStyle name="40% - Accent2" xfId="148" xr:uid="{00000000-0005-0000-0000-0000B6000000}"/>
    <cellStyle name="40% - Accent3" xfId="149" xr:uid="{00000000-0005-0000-0000-0000B7000000}"/>
    <cellStyle name="40% - Accent4" xfId="150" xr:uid="{00000000-0005-0000-0000-0000B8000000}"/>
    <cellStyle name="40% - Accent5" xfId="151" xr:uid="{00000000-0005-0000-0000-0000B9000000}"/>
    <cellStyle name="40% - Accent6" xfId="152" xr:uid="{00000000-0005-0000-0000-0000BA000000}"/>
    <cellStyle name="40% - 강조색1 2" xfId="153" xr:uid="{00000000-0005-0000-0000-0000BB000000}"/>
    <cellStyle name="40% - 강조색1 2 2" xfId="763" xr:uid="{00000000-0005-0000-0000-0000BC000000}"/>
    <cellStyle name="40% - 강조색1 2 3" xfId="587" xr:uid="{00000000-0005-0000-0000-0000BD000000}"/>
    <cellStyle name="40% - 강조색1 3" xfId="154" xr:uid="{00000000-0005-0000-0000-0000BE000000}"/>
    <cellStyle name="40% - 강조색1 3 2" xfId="646" xr:uid="{00000000-0005-0000-0000-0000BF000000}"/>
    <cellStyle name="40% - 강조색1 4" xfId="647" xr:uid="{00000000-0005-0000-0000-0000C0000000}"/>
    <cellStyle name="40% - 강조색2 2" xfId="155" xr:uid="{00000000-0005-0000-0000-0000C1000000}"/>
    <cellStyle name="40% - 강조색2 2 2" xfId="764" xr:uid="{00000000-0005-0000-0000-0000C2000000}"/>
    <cellStyle name="40% - 강조색2 2 3" xfId="588" xr:uid="{00000000-0005-0000-0000-0000C3000000}"/>
    <cellStyle name="40% - 강조색2 3" xfId="648" xr:uid="{00000000-0005-0000-0000-0000C4000000}"/>
    <cellStyle name="40% - 강조색2 4" xfId="649" xr:uid="{00000000-0005-0000-0000-0000C5000000}"/>
    <cellStyle name="40% - 강조색3 2" xfId="156" xr:uid="{00000000-0005-0000-0000-0000C6000000}"/>
    <cellStyle name="40% - 강조색3 2 2" xfId="765" xr:uid="{00000000-0005-0000-0000-0000C7000000}"/>
    <cellStyle name="40% - 강조색3 2 3" xfId="589" xr:uid="{00000000-0005-0000-0000-0000C8000000}"/>
    <cellStyle name="40% - 강조색3 3" xfId="157" xr:uid="{00000000-0005-0000-0000-0000C9000000}"/>
    <cellStyle name="40% - 강조색3 3 2" xfId="650" xr:uid="{00000000-0005-0000-0000-0000CA000000}"/>
    <cellStyle name="40% - 강조색3 4" xfId="651" xr:uid="{00000000-0005-0000-0000-0000CB000000}"/>
    <cellStyle name="40% - 강조색4 2" xfId="158" xr:uid="{00000000-0005-0000-0000-0000CC000000}"/>
    <cellStyle name="40% - 강조색4 2 2" xfId="766" xr:uid="{00000000-0005-0000-0000-0000CD000000}"/>
    <cellStyle name="40% - 강조색4 2 3" xfId="590" xr:uid="{00000000-0005-0000-0000-0000CE000000}"/>
    <cellStyle name="40% - 강조색4 3" xfId="159" xr:uid="{00000000-0005-0000-0000-0000CF000000}"/>
    <cellStyle name="40% - 강조색4 3 2" xfId="652" xr:uid="{00000000-0005-0000-0000-0000D0000000}"/>
    <cellStyle name="40% - 강조색4 4" xfId="653" xr:uid="{00000000-0005-0000-0000-0000D1000000}"/>
    <cellStyle name="40% - 강조색5 2" xfId="160" xr:uid="{00000000-0005-0000-0000-0000D2000000}"/>
    <cellStyle name="40% - 강조색5 2 2" xfId="767" xr:uid="{00000000-0005-0000-0000-0000D3000000}"/>
    <cellStyle name="40% - 강조색5 2 3" xfId="591" xr:uid="{00000000-0005-0000-0000-0000D4000000}"/>
    <cellStyle name="40% - 강조색5 3" xfId="654" xr:uid="{00000000-0005-0000-0000-0000D5000000}"/>
    <cellStyle name="40% - 강조색5 4" xfId="655" xr:uid="{00000000-0005-0000-0000-0000D6000000}"/>
    <cellStyle name="40% - 강조색6 2" xfId="161" xr:uid="{00000000-0005-0000-0000-0000D7000000}"/>
    <cellStyle name="40% - 강조색6 2 2" xfId="768" xr:uid="{00000000-0005-0000-0000-0000D8000000}"/>
    <cellStyle name="40% - 강조색6 2 3" xfId="592" xr:uid="{00000000-0005-0000-0000-0000D9000000}"/>
    <cellStyle name="40% - 강조색6 3" xfId="162" xr:uid="{00000000-0005-0000-0000-0000DA000000}"/>
    <cellStyle name="40% - 강조색6 3 2" xfId="656" xr:uid="{00000000-0005-0000-0000-0000DB000000}"/>
    <cellStyle name="40% - 강조색6 4" xfId="657" xr:uid="{00000000-0005-0000-0000-0000DC000000}"/>
    <cellStyle name="60" xfId="163" xr:uid="{00000000-0005-0000-0000-0000DD000000}"/>
    <cellStyle name="60% - Accent1" xfId="164" xr:uid="{00000000-0005-0000-0000-0000DE000000}"/>
    <cellStyle name="60% - Accent2" xfId="165" xr:uid="{00000000-0005-0000-0000-0000DF000000}"/>
    <cellStyle name="60% - Accent3" xfId="166" xr:uid="{00000000-0005-0000-0000-0000E0000000}"/>
    <cellStyle name="60% - Accent4" xfId="167" xr:uid="{00000000-0005-0000-0000-0000E1000000}"/>
    <cellStyle name="60% - Accent5" xfId="168" xr:uid="{00000000-0005-0000-0000-0000E2000000}"/>
    <cellStyle name="60% - Accent6" xfId="169" xr:uid="{00000000-0005-0000-0000-0000E3000000}"/>
    <cellStyle name="60% - 강조색1 2" xfId="170" xr:uid="{00000000-0005-0000-0000-0000E4000000}"/>
    <cellStyle name="60% - 강조색1 2 2" xfId="769" xr:uid="{00000000-0005-0000-0000-0000E5000000}"/>
    <cellStyle name="60% - 강조색1 2 3" xfId="593" xr:uid="{00000000-0005-0000-0000-0000E6000000}"/>
    <cellStyle name="60% - 강조색1 3" xfId="171" xr:uid="{00000000-0005-0000-0000-0000E7000000}"/>
    <cellStyle name="60% - 강조색1 3 2" xfId="658" xr:uid="{00000000-0005-0000-0000-0000E8000000}"/>
    <cellStyle name="60% - 강조색1 4" xfId="659" xr:uid="{00000000-0005-0000-0000-0000E9000000}"/>
    <cellStyle name="60% - 강조색2 2" xfId="172" xr:uid="{00000000-0005-0000-0000-0000EA000000}"/>
    <cellStyle name="60% - 강조색2 3" xfId="660" xr:uid="{00000000-0005-0000-0000-0000EB000000}"/>
    <cellStyle name="60% - 강조색3 2" xfId="173" xr:uid="{00000000-0005-0000-0000-0000EC000000}"/>
    <cellStyle name="60% - 강조색3 2 2" xfId="771" xr:uid="{00000000-0005-0000-0000-0000ED000000}"/>
    <cellStyle name="60% - 강조색3 2 3" xfId="594" xr:uid="{00000000-0005-0000-0000-0000EE000000}"/>
    <cellStyle name="60% - 강조색3 3" xfId="174" xr:uid="{00000000-0005-0000-0000-0000EF000000}"/>
    <cellStyle name="60% - 강조색3 3 2" xfId="661" xr:uid="{00000000-0005-0000-0000-0000F0000000}"/>
    <cellStyle name="60% - 강조색3 4" xfId="662" xr:uid="{00000000-0005-0000-0000-0000F1000000}"/>
    <cellStyle name="60% - 강조색4 2" xfId="175" xr:uid="{00000000-0005-0000-0000-0000F2000000}"/>
    <cellStyle name="60% - 강조색4 2 2" xfId="772" xr:uid="{00000000-0005-0000-0000-0000F3000000}"/>
    <cellStyle name="60% - 강조색4 2 3" xfId="595" xr:uid="{00000000-0005-0000-0000-0000F4000000}"/>
    <cellStyle name="60% - 강조색4 3" xfId="176" xr:uid="{00000000-0005-0000-0000-0000F5000000}"/>
    <cellStyle name="60% - 강조색4 3 2" xfId="663" xr:uid="{00000000-0005-0000-0000-0000F6000000}"/>
    <cellStyle name="60% - 강조색4 4" xfId="664" xr:uid="{00000000-0005-0000-0000-0000F7000000}"/>
    <cellStyle name="60% - 강조색5 2" xfId="177" xr:uid="{00000000-0005-0000-0000-0000F8000000}"/>
    <cellStyle name="60% - 강조색5 2 2" xfId="773" xr:uid="{00000000-0005-0000-0000-0000F9000000}"/>
    <cellStyle name="60% - 강조색5 2 3" xfId="596" xr:uid="{00000000-0005-0000-0000-0000FA000000}"/>
    <cellStyle name="60% - 강조색5 3" xfId="665" xr:uid="{00000000-0005-0000-0000-0000FB000000}"/>
    <cellStyle name="60% - 강조색5 4" xfId="666" xr:uid="{00000000-0005-0000-0000-0000FC000000}"/>
    <cellStyle name="60% - 강조색6 2" xfId="178" xr:uid="{00000000-0005-0000-0000-0000FD000000}"/>
    <cellStyle name="60% - 강조색6 2 2" xfId="774" xr:uid="{00000000-0005-0000-0000-0000FE000000}"/>
    <cellStyle name="60% - 강조색6 2 3" xfId="597" xr:uid="{00000000-0005-0000-0000-0000FF000000}"/>
    <cellStyle name="60% - 강조색6 3" xfId="179" xr:uid="{00000000-0005-0000-0000-000000010000}"/>
    <cellStyle name="60% - 강조색6 3 2" xfId="667" xr:uid="{00000000-0005-0000-0000-000001010000}"/>
    <cellStyle name="60% - 강조색6 4" xfId="668" xr:uid="{00000000-0005-0000-0000-000002010000}"/>
    <cellStyle name="82" xfId="180" xr:uid="{00000000-0005-0000-0000-000003010000}"/>
    <cellStyle name="A¨­￠￢￠O [0]_INQUIRY ￠?￥i¨u¡AAⓒ￢Aⓒª " xfId="181" xr:uid="{00000000-0005-0000-0000-000004010000}"/>
    <cellStyle name="A¨­￠￢￠O_INQUIRY ￠?￥i¨u¡AAⓒ￢Aⓒª " xfId="182" xr:uid="{00000000-0005-0000-0000-000005010000}"/>
    <cellStyle name="AA" xfId="183" xr:uid="{00000000-0005-0000-0000-000006010000}"/>
    <cellStyle name="Accent1" xfId="184" xr:uid="{00000000-0005-0000-0000-000007010000}"/>
    <cellStyle name="Accent2" xfId="185" xr:uid="{00000000-0005-0000-0000-000008010000}"/>
    <cellStyle name="Accent3" xfId="186" xr:uid="{00000000-0005-0000-0000-000009010000}"/>
    <cellStyle name="Accent4" xfId="187" xr:uid="{00000000-0005-0000-0000-00000A010000}"/>
    <cellStyle name="Accent5" xfId="188" xr:uid="{00000000-0005-0000-0000-00000B010000}"/>
    <cellStyle name="Accent6" xfId="189" xr:uid="{00000000-0005-0000-0000-00000C010000}"/>
    <cellStyle name="Aee­" xfId="190" xr:uid="{00000000-0005-0000-0000-00000D010000}"/>
    <cellStyle name="Aee­ [0]" xfId="191" xr:uid="{00000000-0005-0000-0000-00000E010000}"/>
    <cellStyle name="ÅëÈ­ [0]_±âÅ¸" xfId="192" xr:uid="{00000000-0005-0000-0000-00000F010000}"/>
    <cellStyle name="AeE­ [0]_¼oAI¼º " xfId="193" xr:uid="{00000000-0005-0000-0000-000010010000}"/>
    <cellStyle name="AeE­_ 2ÆAAþº° " xfId="194" xr:uid="{00000000-0005-0000-0000-000011010000}"/>
    <cellStyle name="ÅëÈ­_±âÅ¸" xfId="195" xr:uid="{00000000-0005-0000-0000-000012010000}"/>
    <cellStyle name="AeE­_¼oAI¼º " xfId="196" xr:uid="{00000000-0005-0000-0000-000013010000}"/>
    <cellStyle name="AeE¡ⓒ [0]_INQUIRY ￠?￥i¨u¡AAⓒ￢Aⓒª " xfId="197" xr:uid="{00000000-0005-0000-0000-000014010000}"/>
    <cellStyle name="AeE¡ⓒ_INQUIRY ￠?￥i¨u¡AAⓒ￢Aⓒª " xfId="198" xr:uid="{00000000-0005-0000-0000-000015010000}"/>
    <cellStyle name="ALIGNMENT" xfId="199" xr:uid="{00000000-0005-0000-0000-000016010000}"/>
    <cellStyle name="aPrice" xfId="200" xr:uid="{00000000-0005-0000-0000-000017010000}"/>
    <cellStyle name="Aþ¸¶" xfId="201" xr:uid="{00000000-0005-0000-0000-000018010000}"/>
    <cellStyle name="Aþ¸¶ [0]" xfId="202" xr:uid="{00000000-0005-0000-0000-000019010000}"/>
    <cellStyle name="ÄÞ¸¶ [0]_±âÅ¸" xfId="203" xr:uid="{00000000-0005-0000-0000-00001A010000}"/>
    <cellStyle name="AÞ¸¶ [0]_INQUIRY ¿μ¾÷AßAø " xfId="204" xr:uid="{00000000-0005-0000-0000-00001B010000}"/>
    <cellStyle name="AÞ¸¶_ 2ÆAAþº° " xfId="205" xr:uid="{00000000-0005-0000-0000-00001C010000}"/>
    <cellStyle name="ÄÞ¸¶_±âÅ¸" xfId="206" xr:uid="{00000000-0005-0000-0000-00001D010000}"/>
    <cellStyle name="Bad" xfId="207" xr:uid="{00000000-0005-0000-0000-00001E010000}"/>
    <cellStyle name="Body" xfId="208" xr:uid="{00000000-0005-0000-0000-00001F010000}"/>
    <cellStyle name="C¡IA¨ª_¡ic¨u¡A¨￢I¨￢¡Æ AN¡Æe " xfId="209" xr:uid="{00000000-0005-0000-0000-000020010000}"/>
    <cellStyle name="C￥aø" xfId="210" xr:uid="{00000000-0005-0000-0000-000021010000}"/>
    <cellStyle name="Ç¥ÁØ_¿ù°£¿ä¾àº¸°í" xfId="211" xr:uid="{00000000-0005-0000-0000-000022010000}"/>
    <cellStyle name="C￥AØ_¿μ¾÷CoE² " xfId="212" xr:uid="{00000000-0005-0000-0000-000023010000}"/>
    <cellStyle name="Ç¥ÁØ_»ç¾÷ºÎº° ÃÑ°è " xfId="213" xr:uid="{00000000-0005-0000-0000-000024010000}"/>
    <cellStyle name="C￥AØ_≫c¾÷ºIº° AN°e " xfId="214" xr:uid="{00000000-0005-0000-0000-000025010000}"/>
    <cellStyle name="Calc Currency (0)" xfId="215" xr:uid="{00000000-0005-0000-0000-000026010000}"/>
    <cellStyle name="Calculation" xfId="216" xr:uid="{00000000-0005-0000-0000-000027010000}"/>
    <cellStyle name="category" xfId="217" xr:uid="{00000000-0005-0000-0000-000028010000}"/>
    <cellStyle name="Check Cell" xfId="218" xr:uid="{00000000-0005-0000-0000-000029010000}"/>
    <cellStyle name="CIAIÆU¸μAⓒ" xfId="219" xr:uid="{00000000-0005-0000-0000-00002A010000}"/>
    <cellStyle name="Comma [#]" xfId="778" xr:uid="{00000000-0005-0000-0000-00002B010000}"/>
    <cellStyle name="Comma [0] 2" xfId="220" xr:uid="{00000000-0005-0000-0000-00002C010000}"/>
    <cellStyle name="Comma [0]_laroux" xfId="598" xr:uid="{00000000-0005-0000-0000-00002D010000}"/>
    <cellStyle name="comma zerodec" xfId="221" xr:uid="{00000000-0005-0000-0000-00002E010000}"/>
    <cellStyle name="comma zerodec 2" xfId="780" xr:uid="{00000000-0005-0000-0000-00002F010000}"/>
    <cellStyle name="comma zerodec 3" xfId="779" xr:uid="{00000000-0005-0000-0000-000030010000}"/>
    <cellStyle name="comma zerodec 4" xfId="669" xr:uid="{00000000-0005-0000-0000-000031010000}"/>
    <cellStyle name="Comma_laroux" xfId="599" xr:uid="{00000000-0005-0000-0000-000032010000}"/>
    <cellStyle name="Comma0" xfId="222" xr:uid="{00000000-0005-0000-0000-000033010000}"/>
    <cellStyle name="Copied" xfId="223" xr:uid="{00000000-0005-0000-0000-000034010000}"/>
    <cellStyle name="Curren?_x0012_퐀_x0017_?" xfId="224" xr:uid="{00000000-0005-0000-0000-000035010000}"/>
    <cellStyle name="Currency [0]_laroux" xfId="600" xr:uid="{00000000-0005-0000-0000-000036010000}"/>
    <cellStyle name="currency-$" xfId="225" xr:uid="{00000000-0005-0000-0000-000037010000}"/>
    <cellStyle name="Currency_laroux" xfId="601" xr:uid="{00000000-0005-0000-0000-000038010000}"/>
    <cellStyle name="Currency0" xfId="226" xr:uid="{00000000-0005-0000-0000-000039010000}"/>
    <cellStyle name="Currency1" xfId="227" xr:uid="{00000000-0005-0000-0000-00003A010000}"/>
    <cellStyle name="Currency1 2" xfId="782" xr:uid="{00000000-0005-0000-0000-00003B010000}"/>
    <cellStyle name="Currency1 3" xfId="781" xr:uid="{00000000-0005-0000-0000-00003C010000}"/>
    <cellStyle name="Currency1 4" xfId="670" xr:uid="{00000000-0005-0000-0000-00003D010000}"/>
    <cellStyle name="Date" xfId="228" xr:uid="{00000000-0005-0000-0000-00003E010000}"/>
    <cellStyle name="Dollar (zero dec)" xfId="229" xr:uid="{00000000-0005-0000-0000-00003F010000}"/>
    <cellStyle name="Dollar (zero dec) 2" xfId="784" xr:uid="{00000000-0005-0000-0000-000040010000}"/>
    <cellStyle name="Dollar (zero dec) 3" xfId="783" xr:uid="{00000000-0005-0000-0000-000041010000}"/>
    <cellStyle name="Dollar (zero dec) 4" xfId="671" xr:uid="{00000000-0005-0000-0000-000042010000}"/>
    <cellStyle name="En-t?e 1" xfId="230" xr:uid="{00000000-0005-0000-0000-000043010000}"/>
    <cellStyle name="En-t?e 2" xfId="231" xr:uid="{00000000-0005-0000-0000-000044010000}"/>
    <cellStyle name="Entered" xfId="232" xr:uid="{00000000-0005-0000-0000-000045010000}"/>
    <cellStyle name="Euro" xfId="233" xr:uid="{00000000-0005-0000-0000-000046010000}"/>
    <cellStyle name="Explanatory Text" xfId="234" xr:uid="{00000000-0005-0000-0000-000047010000}"/>
    <cellStyle name="F2" xfId="235" xr:uid="{00000000-0005-0000-0000-000048010000}"/>
    <cellStyle name="F3" xfId="236" xr:uid="{00000000-0005-0000-0000-000049010000}"/>
    <cellStyle name="F4" xfId="237" xr:uid="{00000000-0005-0000-0000-00004A010000}"/>
    <cellStyle name="F5" xfId="238" xr:uid="{00000000-0005-0000-0000-00004B010000}"/>
    <cellStyle name="F6" xfId="239" xr:uid="{00000000-0005-0000-0000-00004C010000}"/>
    <cellStyle name="F7" xfId="240" xr:uid="{00000000-0005-0000-0000-00004D010000}"/>
    <cellStyle name="F8" xfId="241" xr:uid="{00000000-0005-0000-0000-00004E010000}"/>
    <cellStyle name="Financier0" xfId="242" xr:uid="{00000000-0005-0000-0000-00004F010000}"/>
    <cellStyle name="Fixed" xfId="243" xr:uid="{00000000-0005-0000-0000-000050010000}"/>
    <cellStyle name="Good" xfId="244" xr:uid="{00000000-0005-0000-0000-000051010000}"/>
    <cellStyle name="Grey" xfId="245" xr:uid="{00000000-0005-0000-0000-000052010000}"/>
    <cellStyle name="Grey 2" xfId="672" xr:uid="{00000000-0005-0000-0000-000053010000}"/>
    <cellStyle name="HEADER" xfId="246" xr:uid="{00000000-0005-0000-0000-000054010000}"/>
    <cellStyle name="Header1" xfId="247" xr:uid="{00000000-0005-0000-0000-000055010000}"/>
    <cellStyle name="Header2" xfId="248" xr:uid="{00000000-0005-0000-0000-000056010000}"/>
    <cellStyle name="Header2 10" xfId="988" xr:uid="{00000000-0005-0000-0000-000057010000}"/>
    <cellStyle name="Header2 11" xfId="1061" xr:uid="{00000000-0005-0000-0000-000058010000}"/>
    <cellStyle name="Header2 12" xfId="940" xr:uid="{00000000-0005-0000-0000-000059010000}"/>
    <cellStyle name="Header2 13" xfId="1151" xr:uid="{00000000-0005-0000-0000-00005A010000}"/>
    <cellStyle name="Header2 14" xfId="1140" xr:uid="{00000000-0005-0000-0000-00005B010000}"/>
    <cellStyle name="Header2 15" xfId="1183" xr:uid="{00000000-0005-0000-0000-00005C010000}"/>
    <cellStyle name="Header2 16" xfId="1083" xr:uid="{00000000-0005-0000-0000-00005D010000}"/>
    <cellStyle name="Header2 17" xfId="1017" xr:uid="{00000000-0005-0000-0000-00005E010000}"/>
    <cellStyle name="Header2 18" xfId="928" xr:uid="{00000000-0005-0000-0000-00005F010000}"/>
    <cellStyle name="Header2 19" xfId="1192" xr:uid="{00000000-0005-0000-0000-000060010000}"/>
    <cellStyle name="Header2 2" xfId="736" xr:uid="{00000000-0005-0000-0000-000061010000}"/>
    <cellStyle name="Header2 20" xfId="1223" xr:uid="{00000000-0005-0000-0000-000062010000}"/>
    <cellStyle name="Header2 21" xfId="1255" xr:uid="{00000000-0005-0000-0000-000063010000}"/>
    <cellStyle name="Header2 22" xfId="1251" xr:uid="{00000000-0005-0000-0000-000064010000}"/>
    <cellStyle name="Header2 23" xfId="1306" xr:uid="{00000000-0005-0000-0000-000065010000}"/>
    <cellStyle name="Header2 24" xfId="1278" xr:uid="{00000000-0005-0000-0000-000066010000}"/>
    <cellStyle name="Header2 25" xfId="1347" xr:uid="{00000000-0005-0000-0000-000067010000}"/>
    <cellStyle name="Header2 26" xfId="1343" xr:uid="{00000000-0005-0000-0000-000068010000}"/>
    <cellStyle name="Header2 27" xfId="1371" xr:uid="{00000000-0005-0000-0000-000069010000}"/>
    <cellStyle name="Header2 28" xfId="1260" xr:uid="{00000000-0005-0000-0000-00006A010000}"/>
    <cellStyle name="Header2 3" xfId="735" xr:uid="{00000000-0005-0000-0000-00006B010000}"/>
    <cellStyle name="Header2 4" xfId="737" xr:uid="{00000000-0005-0000-0000-00006C010000}"/>
    <cellStyle name="Header2 5" xfId="788" xr:uid="{00000000-0005-0000-0000-00006D010000}"/>
    <cellStyle name="Header2 6" xfId="1018" xr:uid="{00000000-0005-0000-0000-00006E010000}"/>
    <cellStyle name="Header2 7" xfId="1012" xr:uid="{00000000-0005-0000-0000-00006F010000}"/>
    <cellStyle name="Header2 8" xfId="1004" xr:uid="{00000000-0005-0000-0000-000070010000}"/>
    <cellStyle name="Header2 9" xfId="1100" xr:uid="{00000000-0005-0000-0000-000071010000}"/>
    <cellStyle name="Heading 1" xfId="249" xr:uid="{00000000-0005-0000-0000-000072010000}"/>
    <cellStyle name="Heading 2" xfId="250" xr:uid="{00000000-0005-0000-0000-000073010000}"/>
    <cellStyle name="Heading 3" xfId="251" xr:uid="{00000000-0005-0000-0000-000074010000}"/>
    <cellStyle name="Heading 4" xfId="252" xr:uid="{00000000-0005-0000-0000-000075010000}"/>
    <cellStyle name="Heading1" xfId="253" xr:uid="{00000000-0005-0000-0000-000076010000}"/>
    <cellStyle name="Heading2" xfId="254" xr:uid="{00000000-0005-0000-0000-000077010000}"/>
    <cellStyle name="Helv8_PFD4.XLS" xfId="255" xr:uid="{00000000-0005-0000-0000-000078010000}"/>
    <cellStyle name="Hyperlink_NEGS" xfId="673" xr:uid="{00000000-0005-0000-0000-000079010000}"/>
    <cellStyle name="Input" xfId="256" xr:uid="{00000000-0005-0000-0000-00007A010000}"/>
    <cellStyle name="Input [yellow]" xfId="257" xr:uid="{00000000-0005-0000-0000-00007B010000}"/>
    <cellStyle name="Input [yellow] 10" xfId="1015" xr:uid="{00000000-0005-0000-0000-00007C010000}"/>
    <cellStyle name="Input [yellow] 11" xfId="785" xr:uid="{00000000-0005-0000-0000-00007D010000}"/>
    <cellStyle name="Input [yellow] 12" xfId="1073" xr:uid="{00000000-0005-0000-0000-00007E010000}"/>
    <cellStyle name="Input [yellow] 13" xfId="936" xr:uid="{00000000-0005-0000-0000-00007F010000}"/>
    <cellStyle name="Input [yellow] 14" xfId="997" xr:uid="{00000000-0005-0000-0000-000080010000}"/>
    <cellStyle name="Input [yellow] 15" xfId="1051" xr:uid="{00000000-0005-0000-0000-000081010000}"/>
    <cellStyle name="Input [yellow] 16" xfId="1184" xr:uid="{00000000-0005-0000-0000-000082010000}"/>
    <cellStyle name="Input [yellow] 17" xfId="1044" xr:uid="{00000000-0005-0000-0000-000083010000}"/>
    <cellStyle name="Input [yellow] 18" xfId="982" xr:uid="{00000000-0005-0000-0000-000084010000}"/>
    <cellStyle name="Input [yellow] 19" xfId="1066" xr:uid="{00000000-0005-0000-0000-000085010000}"/>
    <cellStyle name="Input [yellow] 2" xfId="738" xr:uid="{00000000-0005-0000-0000-000086010000}"/>
    <cellStyle name="Input [yellow] 2 10" xfId="1029" xr:uid="{00000000-0005-0000-0000-000087010000}"/>
    <cellStyle name="Input [yellow] 2 11" xfId="1165" xr:uid="{00000000-0005-0000-0000-000088010000}"/>
    <cellStyle name="Input [yellow] 2 12" xfId="1180" xr:uid="{00000000-0005-0000-0000-000089010000}"/>
    <cellStyle name="Input [yellow] 2 13" xfId="1130" xr:uid="{00000000-0005-0000-0000-00008A010000}"/>
    <cellStyle name="Input [yellow] 2 14" xfId="1215" xr:uid="{00000000-0005-0000-0000-00008B010000}"/>
    <cellStyle name="Input [yellow] 2 15" xfId="1170" xr:uid="{00000000-0005-0000-0000-00008C010000}"/>
    <cellStyle name="Input [yellow] 2 16" xfId="815" xr:uid="{00000000-0005-0000-0000-00008D010000}"/>
    <cellStyle name="Input [yellow] 2 17" xfId="1224" xr:uid="{00000000-0005-0000-0000-00008E010000}"/>
    <cellStyle name="Input [yellow] 2 18" xfId="949" xr:uid="{00000000-0005-0000-0000-00008F010000}"/>
    <cellStyle name="Input [yellow] 2 19" xfId="1274" xr:uid="{00000000-0005-0000-0000-000090010000}"/>
    <cellStyle name="Input [yellow] 2 2" xfId="909" xr:uid="{00000000-0005-0000-0000-000091010000}"/>
    <cellStyle name="Input [yellow] 2 20" xfId="1245" xr:uid="{00000000-0005-0000-0000-000092010000}"/>
    <cellStyle name="Input [yellow] 2 21" xfId="1299" xr:uid="{00000000-0005-0000-0000-000093010000}"/>
    <cellStyle name="Input [yellow] 2 22" xfId="1313" xr:uid="{00000000-0005-0000-0000-000094010000}"/>
    <cellStyle name="Input [yellow] 2 23" xfId="1330" xr:uid="{00000000-0005-0000-0000-000095010000}"/>
    <cellStyle name="Input [yellow] 2 24" xfId="1342" xr:uid="{00000000-0005-0000-0000-000096010000}"/>
    <cellStyle name="Input [yellow] 2 25" xfId="1229" xr:uid="{00000000-0005-0000-0000-000097010000}"/>
    <cellStyle name="Input [yellow] 2 26" xfId="1358" xr:uid="{00000000-0005-0000-0000-000098010000}"/>
    <cellStyle name="Input [yellow] 2 27" xfId="1370" xr:uid="{00000000-0005-0000-0000-000099010000}"/>
    <cellStyle name="Input [yellow] 2 28" xfId="1334" xr:uid="{00000000-0005-0000-0000-00009A010000}"/>
    <cellStyle name="Input [yellow] 2 29" xfId="1390" xr:uid="{00000000-0005-0000-0000-00009B010000}"/>
    <cellStyle name="Input [yellow] 2 3" xfId="834" xr:uid="{00000000-0005-0000-0000-00009C010000}"/>
    <cellStyle name="Input [yellow] 2 30" xfId="1360" xr:uid="{00000000-0005-0000-0000-00009D010000}"/>
    <cellStyle name="Input [yellow] 2 31" xfId="1167" xr:uid="{00000000-0005-0000-0000-00009E010000}"/>
    <cellStyle name="Input [yellow] 2 4" xfId="921" xr:uid="{00000000-0005-0000-0000-00009F010000}"/>
    <cellStyle name="Input [yellow] 2 5" xfId="1075" xr:uid="{00000000-0005-0000-0000-0000A0010000}"/>
    <cellStyle name="Input [yellow] 2 6" xfId="1086" xr:uid="{00000000-0005-0000-0000-0000A1010000}"/>
    <cellStyle name="Input [yellow] 2 7" xfId="951" xr:uid="{00000000-0005-0000-0000-0000A2010000}"/>
    <cellStyle name="Input [yellow] 2 8" xfId="1006" xr:uid="{00000000-0005-0000-0000-0000A3010000}"/>
    <cellStyle name="Input [yellow] 2 9" xfId="1138" xr:uid="{00000000-0005-0000-0000-0000A4010000}"/>
    <cellStyle name="Input [yellow] 20" xfId="998" xr:uid="{00000000-0005-0000-0000-0000A5010000}"/>
    <cellStyle name="Input [yellow] 21" xfId="775" xr:uid="{00000000-0005-0000-0000-0000A6010000}"/>
    <cellStyle name="Input [yellow] 22" xfId="1222" xr:uid="{00000000-0005-0000-0000-0000A7010000}"/>
    <cellStyle name="Input [yellow] 23" xfId="1039" xr:uid="{00000000-0005-0000-0000-0000A8010000}"/>
    <cellStyle name="Input [yellow] 24" xfId="1106" xr:uid="{00000000-0005-0000-0000-0000A9010000}"/>
    <cellStyle name="Input [yellow] 25" xfId="1091" xr:uid="{00000000-0005-0000-0000-0000AA010000}"/>
    <cellStyle name="Input [yellow] 26" xfId="1257" xr:uid="{00000000-0005-0000-0000-0000AB010000}"/>
    <cellStyle name="Input [yellow] 27" xfId="1189" xr:uid="{00000000-0005-0000-0000-0000AC010000}"/>
    <cellStyle name="Input [yellow] 28" xfId="1252" xr:uid="{00000000-0005-0000-0000-0000AD010000}"/>
    <cellStyle name="Input [yellow] 29" xfId="1193" xr:uid="{00000000-0005-0000-0000-0000AE010000}"/>
    <cellStyle name="Input [yellow] 3" xfId="734" xr:uid="{00000000-0005-0000-0000-0000AF010000}"/>
    <cellStyle name="Input [yellow] 30" xfId="777" xr:uid="{00000000-0005-0000-0000-0000B0010000}"/>
    <cellStyle name="Input [yellow] 31" xfId="1288" xr:uid="{00000000-0005-0000-0000-0000B1010000}"/>
    <cellStyle name="Input [yellow] 32" xfId="1186" xr:uid="{00000000-0005-0000-0000-0000B2010000}"/>
    <cellStyle name="Input [yellow] 33" xfId="1320" xr:uid="{00000000-0005-0000-0000-0000B3010000}"/>
    <cellStyle name="Input [yellow] 34" xfId="1216" xr:uid="{00000000-0005-0000-0000-0000B4010000}"/>
    <cellStyle name="Input [yellow] 35" xfId="919" xr:uid="{00000000-0005-0000-0000-0000B5010000}"/>
    <cellStyle name="Input [yellow] 36" xfId="1333" xr:uid="{00000000-0005-0000-0000-0000B6010000}"/>
    <cellStyle name="Input [yellow] 37" xfId="1372" xr:uid="{00000000-0005-0000-0000-0000B7010000}"/>
    <cellStyle name="Input [yellow] 38" xfId="1142" xr:uid="{00000000-0005-0000-0000-0000B8010000}"/>
    <cellStyle name="Input [yellow] 39" xfId="916" xr:uid="{00000000-0005-0000-0000-0000B9010000}"/>
    <cellStyle name="Input [yellow] 4" xfId="743" xr:uid="{00000000-0005-0000-0000-0000BA010000}"/>
    <cellStyle name="Input [yellow] 40" xfId="1283" xr:uid="{00000000-0005-0000-0000-0000BB010000}"/>
    <cellStyle name="Input [yellow] 41" xfId="1010" xr:uid="{00000000-0005-0000-0000-0000BC010000}"/>
    <cellStyle name="Input [yellow] 42" xfId="674" xr:uid="{00000000-0005-0000-0000-0000BD010000}"/>
    <cellStyle name="Input [yellow] 5" xfId="1038" xr:uid="{00000000-0005-0000-0000-0000BE010000}"/>
    <cellStyle name="Input [yellow] 6" xfId="1034" xr:uid="{00000000-0005-0000-0000-0000BF010000}"/>
    <cellStyle name="Input [yellow] 7" xfId="967" xr:uid="{00000000-0005-0000-0000-0000C0010000}"/>
    <cellStyle name="Input [yellow] 8" xfId="1041" xr:uid="{00000000-0005-0000-0000-0000C1010000}"/>
    <cellStyle name="Input [yellow] 9" xfId="1093" xr:uid="{00000000-0005-0000-0000-0000C2010000}"/>
    <cellStyle name="Linked Cell" xfId="258" xr:uid="{00000000-0005-0000-0000-0000C3010000}"/>
    <cellStyle name="LongDesc" xfId="259" xr:uid="{00000000-0005-0000-0000-0000C4010000}"/>
    <cellStyle name="Milliers [0]" xfId="789" xr:uid="{00000000-0005-0000-0000-0000C5010000}"/>
    <cellStyle name="Milliers_!!!GO" xfId="260" xr:uid="{00000000-0005-0000-0000-0000C6010000}"/>
    <cellStyle name="Model" xfId="261" xr:uid="{00000000-0005-0000-0000-0000C7010000}"/>
    <cellStyle name="Model 2" xfId="790" xr:uid="{00000000-0005-0000-0000-0000C8010000}"/>
    <cellStyle name="Mon?aire [0]_!!!GO" xfId="262" xr:uid="{00000000-0005-0000-0000-0000C9010000}"/>
    <cellStyle name="Mon?aire_!!!GO" xfId="263" xr:uid="{00000000-0005-0000-0000-0000CA010000}"/>
    <cellStyle name="Mon?aire0" xfId="264" xr:uid="{00000000-0005-0000-0000-0000CB010000}"/>
    <cellStyle name="Monétaire [0]" xfId="791" xr:uid="{00000000-0005-0000-0000-0000CC010000}"/>
    <cellStyle name="Neutral" xfId="265" xr:uid="{00000000-0005-0000-0000-0000CD010000}"/>
    <cellStyle name="no dec" xfId="266" xr:uid="{00000000-0005-0000-0000-0000CE010000}"/>
    <cellStyle name="Normal - Style1" xfId="267" xr:uid="{00000000-0005-0000-0000-0000CF010000}"/>
    <cellStyle name="Normal - Style1 2" xfId="793" xr:uid="{00000000-0005-0000-0000-0000D0010000}"/>
    <cellStyle name="Normal - Style1 3" xfId="792" xr:uid="{00000000-0005-0000-0000-0000D1010000}"/>
    <cellStyle name="Normal - Style1 4" xfId="675" xr:uid="{00000000-0005-0000-0000-0000D2010000}"/>
    <cellStyle name="Normal - Style2" xfId="794" xr:uid="{00000000-0005-0000-0000-0000D3010000}"/>
    <cellStyle name="Normal - Style3" xfId="795" xr:uid="{00000000-0005-0000-0000-0000D4010000}"/>
    <cellStyle name="Normal - Style4" xfId="796" xr:uid="{00000000-0005-0000-0000-0000D5010000}"/>
    <cellStyle name="Normal - Style5" xfId="797" xr:uid="{00000000-0005-0000-0000-0000D6010000}"/>
    <cellStyle name="Normal - Style6" xfId="798" xr:uid="{00000000-0005-0000-0000-0000D7010000}"/>
    <cellStyle name="Normal - Style7" xfId="799" xr:uid="{00000000-0005-0000-0000-0000D8010000}"/>
    <cellStyle name="Normal - Style8" xfId="800" xr:uid="{00000000-0005-0000-0000-0000D9010000}"/>
    <cellStyle name="Normal - 유형1" xfId="268" xr:uid="{00000000-0005-0000-0000-0000DA010000}"/>
    <cellStyle name="Normal_Certs Q2" xfId="602" xr:uid="{00000000-0005-0000-0000-0000DB010000}"/>
    <cellStyle name="Noroal_ SG&amp;A Bridge " xfId="269" xr:uid="{00000000-0005-0000-0000-0000DC010000}"/>
    <cellStyle name="Note" xfId="270" xr:uid="{00000000-0005-0000-0000-0000DD010000}"/>
    <cellStyle name="Number" xfId="801" xr:uid="{00000000-0005-0000-0000-0000DE010000}"/>
    <cellStyle name="Œ…?æ맖?e [0.00]_guyan" xfId="271" xr:uid="{00000000-0005-0000-0000-0000DF010000}"/>
    <cellStyle name="Œ…?æ맖?e_guyan" xfId="272" xr:uid="{00000000-0005-0000-0000-0000E0010000}"/>
    <cellStyle name="Output" xfId="273" xr:uid="{00000000-0005-0000-0000-0000E1010000}"/>
    <cellStyle name="Percent [2]" xfId="274" xr:uid="{00000000-0005-0000-0000-0000E2010000}"/>
    <cellStyle name="Price" xfId="275" xr:uid="{00000000-0005-0000-0000-0000E3010000}"/>
    <cellStyle name="PropGenCurrencyFormat" xfId="276" xr:uid="{00000000-0005-0000-0000-0000E4010000}"/>
    <cellStyle name="Ref Numbers" xfId="803" xr:uid="{00000000-0005-0000-0000-0000E5010000}"/>
    <cellStyle name="Released" xfId="277" xr:uid="{00000000-0005-0000-0000-0000E6010000}"/>
    <cellStyle name="RevList" xfId="278" xr:uid="{00000000-0005-0000-0000-0000E7010000}"/>
    <cellStyle name="Shadow" xfId="279" xr:uid="{00000000-0005-0000-0000-0000E8010000}"/>
    <cellStyle name="Source Line" xfId="804" xr:uid="{00000000-0005-0000-0000-0000E9010000}"/>
    <cellStyle name="STANDARD" xfId="280" xr:uid="{00000000-0005-0000-0000-0000EA010000}"/>
    <cellStyle name="Style 1" xfId="281" xr:uid="{00000000-0005-0000-0000-0000EB010000}"/>
    <cellStyle name="subhead" xfId="282" xr:uid="{00000000-0005-0000-0000-0000EC010000}"/>
    <cellStyle name="Subtotal" xfId="283" xr:uid="{00000000-0005-0000-0000-0000ED010000}"/>
    <cellStyle name="Table Heading" xfId="806" xr:uid="{00000000-0005-0000-0000-0000EE010000}"/>
    <cellStyle name="þ_x001d_ð'&amp;Oy?Hy9_x0008__x000f__x0007_æ_x0007__x0007__x0001__x0001_" xfId="284" xr:uid="{00000000-0005-0000-0000-0000EF010000}"/>
    <cellStyle name="þ_x001d_ð'&amp;Oy?Hy9_x0008_E_x000c_￠_x000d__x0007__x0001__x0001_" xfId="285" xr:uid="{00000000-0005-0000-0000-0000F0010000}"/>
    <cellStyle name="Title" xfId="286" xr:uid="{00000000-0005-0000-0000-0000F1010000}"/>
    <cellStyle name="title [1]" xfId="287" xr:uid="{00000000-0005-0000-0000-0000F2010000}"/>
    <cellStyle name="title [2]" xfId="288" xr:uid="{00000000-0005-0000-0000-0000F3010000}"/>
    <cellStyle name="Title Line" xfId="807" xr:uid="{00000000-0005-0000-0000-0000F4010000}"/>
    <cellStyle name="Title_05 인터넷뱅킹시스템 재구축 2단계 구매계약 견적서 - 수의시담(200807)" xfId="289" xr:uid="{00000000-0005-0000-0000-0000F5010000}"/>
    <cellStyle name="Top Row" xfId="808" xr:uid="{00000000-0005-0000-0000-0000F6010000}"/>
    <cellStyle name="Top Row 10" xfId="1002" xr:uid="{00000000-0005-0000-0000-0000F7010000}"/>
    <cellStyle name="Top Row 11" xfId="1112" xr:uid="{00000000-0005-0000-0000-0000F8010000}"/>
    <cellStyle name="Top Row 12" xfId="1185" xr:uid="{00000000-0005-0000-0000-0000F9010000}"/>
    <cellStyle name="Top Row 13" xfId="1233" xr:uid="{00000000-0005-0000-0000-0000FA010000}"/>
    <cellStyle name="Top Row 14" xfId="1147" xr:uid="{00000000-0005-0000-0000-0000FB010000}"/>
    <cellStyle name="Top Row 15" xfId="1263" xr:uid="{00000000-0005-0000-0000-0000FC010000}"/>
    <cellStyle name="Top Row 16" xfId="1072" xr:uid="{00000000-0005-0000-0000-0000FD010000}"/>
    <cellStyle name="Top Row 17" xfId="1155" xr:uid="{00000000-0005-0000-0000-0000FE010000}"/>
    <cellStyle name="Top Row 18" xfId="1227" xr:uid="{00000000-0005-0000-0000-0000FF010000}"/>
    <cellStyle name="Top Row 19" xfId="1315" xr:uid="{00000000-0005-0000-0000-000000020000}"/>
    <cellStyle name="Top Row 2" xfId="950" xr:uid="{00000000-0005-0000-0000-000001020000}"/>
    <cellStyle name="Top Row 20" xfId="962" xr:uid="{00000000-0005-0000-0000-000002020000}"/>
    <cellStyle name="Top Row 21" xfId="846" xr:uid="{00000000-0005-0000-0000-000003020000}"/>
    <cellStyle name="Top Row 22" xfId="1325" xr:uid="{00000000-0005-0000-0000-000004020000}"/>
    <cellStyle name="Top Row 23" xfId="1236" xr:uid="{00000000-0005-0000-0000-000005020000}"/>
    <cellStyle name="Top Row 24" xfId="1373" xr:uid="{00000000-0005-0000-0000-000006020000}"/>
    <cellStyle name="Top Row 25" xfId="1393" xr:uid="{00000000-0005-0000-0000-000007020000}"/>
    <cellStyle name="Top Row 3" xfId="969" xr:uid="{00000000-0005-0000-0000-000008020000}"/>
    <cellStyle name="Top Row 4" xfId="1026" xr:uid="{00000000-0005-0000-0000-000009020000}"/>
    <cellStyle name="Top Row 5" xfId="1080" xr:uid="{00000000-0005-0000-0000-00000A020000}"/>
    <cellStyle name="Top Row 6" xfId="1092" xr:uid="{00000000-0005-0000-0000-00000B020000}"/>
    <cellStyle name="Top Row 7" xfId="1037" xr:uid="{00000000-0005-0000-0000-00000C020000}"/>
    <cellStyle name="Top Row 8" xfId="1126" xr:uid="{00000000-0005-0000-0000-00000D020000}"/>
    <cellStyle name="Top Row 9" xfId="946" xr:uid="{00000000-0005-0000-0000-00000E020000}"/>
    <cellStyle name="Total" xfId="290" xr:uid="{00000000-0005-0000-0000-00000F020000}"/>
    <cellStyle name="Total Row" xfId="809" xr:uid="{00000000-0005-0000-0000-000010020000}"/>
    <cellStyle name="UM" xfId="291" xr:uid="{00000000-0005-0000-0000-000011020000}"/>
    <cellStyle name="Virgule fixe" xfId="292" xr:uid="{00000000-0005-0000-0000-000012020000}"/>
    <cellStyle name="Warning Text" xfId="293" xr:uid="{00000000-0005-0000-0000-000013020000}"/>
    <cellStyle name="μU¿¡ ¿A´A CIAIÆU¸μAⓒ" xfId="294" xr:uid="{00000000-0005-0000-0000-000014020000}"/>
    <cellStyle name="パーセント_QTBLNEW" xfId="810" xr:uid="{00000000-0005-0000-0000-000015020000}"/>
    <cellStyle name="강조색1 2" xfId="295" xr:uid="{00000000-0005-0000-0000-000016020000}"/>
    <cellStyle name="강조색1 2 2" xfId="811" xr:uid="{00000000-0005-0000-0000-000017020000}"/>
    <cellStyle name="강조색1 2 3" xfId="603" xr:uid="{00000000-0005-0000-0000-000018020000}"/>
    <cellStyle name="강조색1 3" xfId="296" xr:uid="{00000000-0005-0000-0000-000019020000}"/>
    <cellStyle name="강조색1 3 2" xfId="676" xr:uid="{00000000-0005-0000-0000-00001A020000}"/>
    <cellStyle name="강조색1 4" xfId="677" xr:uid="{00000000-0005-0000-0000-00001B020000}"/>
    <cellStyle name="강조색2 2" xfId="297" xr:uid="{00000000-0005-0000-0000-00001C020000}"/>
    <cellStyle name="강조색2 3" xfId="678" xr:uid="{00000000-0005-0000-0000-00001D020000}"/>
    <cellStyle name="강조색3 2" xfId="298" xr:uid="{00000000-0005-0000-0000-00001E020000}"/>
    <cellStyle name="강조색3 3" xfId="679" xr:uid="{00000000-0005-0000-0000-00001F020000}"/>
    <cellStyle name="강조색4 2" xfId="299" xr:uid="{00000000-0005-0000-0000-000020020000}"/>
    <cellStyle name="강조색4 2 2" xfId="813" xr:uid="{00000000-0005-0000-0000-000021020000}"/>
    <cellStyle name="강조색4 2 3" xfId="604" xr:uid="{00000000-0005-0000-0000-000022020000}"/>
    <cellStyle name="강조색4 3" xfId="300" xr:uid="{00000000-0005-0000-0000-000023020000}"/>
    <cellStyle name="강조색4 3 2" xfId="680" xr:uid="{00000000-0005-0000-0000-000024020000}"/>
    <cellStyle name="강조색4 4" xfId="681" xr:uid="{00000000-0005-0000-0000-000025020000}"/>
    <cellStyle name="강조색5 2" xfId="301" xr:uid="{00000000-0005-0000-0000-000026020000}"/>
    <cellStyle name="강조색5 3" xfId="682" xr:uid="{00000000-0005-0000-0000-000027020000}"/>
    <cellStyle name="강조색6 2" xfId="302" xr:uid="{00000000-0005-0000-0000-000028020000}"/>
    <cellStyle name="강조색6 3" xfId="683" xr:uid="{00000000-0005-0000-0000-000029020000}"/>
    <cellStyle name="견적" xfId="303" xr:uid="{00000000-0005-0000-0000-00002A020000}"/>
    <cellStyle name="견적-FRP" xfId="304" xr:uid="{00000000-0005-0000-0000-00002B020000}"/>
    <cellStyle name="견적-금액" xfId="305" xr:uid="{00000000-0005-0000-0000-00002C020000}"/>
    <cellStyle name="경고문 2" xfId="306" xr:uid="{00000000-0005-0000-0000-00002D020000}"/>
    <cellStyle name="경고문 3" xfId="684" xr:uid="{00000000-0005-0000-0000-00002E020000}"/>
    <cellStyle name="계산 2" xfId="307" xr:uid="{00000000-0005-0000-0000-00002F020000}"/>
    <cellStyle name="계산 2 10" xfId="1052" xr:uid="{00000000-0005-0000-0000-000030020000}"/>
    <cellStyle name="계산 2 11" xfId="976" xr:uid="{00000000-0005-0000-0000-000031020000}"/>
    <cellStyle name="계산 2 12" xfId="1114" xr:uid="{00000000-0005-0000-0000-000032020000}"/>
    <cellStyle name="계산 2 13" xfId="1150" xr:uid="{00000000-0005-0000-0000-000033020000}"/>
    <cellStyle name="계산 2 14" xfId="1008" xr:uid="{00000000-0005-0000-0000-000034020000}"/>
    <cellStyle name="계산 2 15" xfId="1153" xr:uid="{00000000-0005-0000-0000-000035020000}"/>
    <cellStyle name="계산 2 16" xfId="1046" xr:uid="{00000000-0005-0000-0000-000036020000}"/>
    <cellStyle name="계산 2 17" xfId="1149" xr:uid="{00000000-0005-0000-0000-000037020000}"/>
    <cellStyle name="계산 2 18" xfId="981" xr:uid="{00000000-0005-0000-0000-000038020000}"/>
    <cellStyle name="계산 2 19" xfId="1101" xr:uid="{00000000-0005-0000-0000-000039020000}"/>
    <cellStyle name="계산 2 2" xfId="742" xr:uid="{00000000-0005-0000-0000-00003A020000}"/>
    <cellStyle name="계산 2 2 10" xfId="1111" xr:uid="{00000000-0005-0000-0000-00003B020000}"/>
    <cellStyle name="계산 2 2 11" xfId="1159" xr:uid="{00000000-0005-0000-0000-00003C020000}"/>
    <cellStyle name="계산 2 2 12" xfId="1174" xr:uid="{00000000-0005-0000-0000-00003D020000}"/>
    <cellStyle name="계산 2 2 13" xfId="1133" xr:uid="{00000000-0005-0000-0000-00003E020000}"/>
    <cellStyle name="계산 2 2 14" xfId="1107" xr:uid="{00000000-0005-0000-0000-00003F020000}"/>
    <cellStyle name="계산 2 2 15" xfId="1209" xr:uid="{00000000-0005-0000-0000-000040020000}"/>
    <cellStyle name="계산 2 2 16" xfId="972" xr:uid="{00000000-0005-0000-0000-000041020000}"/>
    <cellStyle name="계산 2 2 17" xfId="1128" xr:uid="{00000000-0005-0000-0000-000042020000}"/>
    <cellStyle name="계산 2 2 18" xfId="1232" xr:uid="{00000000-0005-0000-0000-000043020000}"/>
    <cellStyle name="계산 2 2 19" xfId="1152" xr:uid="{00000000-0005-0000-0000-000044020000}"/>
    <cellStyle name="계산 2 2 2" xfId="903" xr:uid="{00000000-0005-0000-0000-000045020000}"/>
    <cellStyle name="계산 2 2 20" xfId="1269" xr:uid="{00000000-0005-0000-0000-000046020000}"/>
    <cellStyle name="계산 2 2 21" xfId="1116" xr:uid="{00000000-0005-0000-0000-000047020000}"/>
    <cellStyle name="계산 2 2 22" xfId="1242" xr:uid="{00000000-0005-0000-0000-000048020000}"/>
    <cellStyle name="계산 2 2 23" xfId="1307" xr:uid="{00000000-0005-0000-0000-000049020000}"/>
    <cellStyle name="계산 2 2 24" xfId="1237" xr:uid="{00000000-0005-0000-0000-00004A020000}"/>
    <cellStyle name="계산 2 2 25" xfId="1068" xr:uid="{00000000-0005-0000-0000-00004B020000}"/>
    <cellStyle name="계산 2 2 26" xfId="1079" xr:uid="{00000000-0005-0000-0000-00004C020000}"/>
    <cellStyle name="계산 2 2 27" xfId="1352" xr:uid="{00000000-0005-0000-0000-00004D020000}"/>
    <cellStyle name="계산 2 2 28" xfId="1364" xr:uid="{00000000-0005-0000-0000-00004E020000}"/>
    <cellStyle name="계산 2 2 29" xfId="1337" xr:uid="{00000000-0005-0000-0000-00004F020000}"/>
    <cellStyle name="계산 2 2 3" xfId="812" xr:uid="{00000000-0005-0000-0000-000050020000}"/>
    <cellStyle name="계산 2 2 30" xfId="1104" xr:uid="{00000000-0005-0000-0000-000051020000}"/>
    <cellStyle name="계산 2 2 31" xfId="1384" xr:uid="{00000000-0005-0000-0000-000052020000}"/>
    <cellStyle name="계산 2 2 32" xfId="1243" xr:uid="{00000000-0005-0000-0000-000053020000}"/>
    <cellStyle name="계산 2 2 33" xfId="1084" xr:uid="{00000000-0005-0000-0000-000054020000}"/>
    <cellStyle name="계산 2 2 4" xfId="926" xr:uid="{00000000-0005-0000-0000-000055020000}"/>
    <cellStyle name="계산 2 2 5" xfId="1016" xr:uid="{00000000-0005-0000-0000-000056020000}"/>
    <cellStyle name="계산 2 2 6" xfId="1011" xr:uid="{00000000-0005-0000-0000-000057020000}"/>
    <cellStyle name="계산 2 2 7" xfId="953" xr:uid="{00000000-0005-0000-0000-000058020000}"/>
    <cellStyle name="계산 2 2 8" xfId="1027" xr:uid="{00000000-0005-0000-0000-000059020000}"/>
    <cellStyle name="계산 2 2 9" xfId="994" xr:uid="{00000000-0005-0000-0000-00005A020000}"/>
    <cellStyle name="계산 2 20" xfId="1205" xr:uid="{00000000-0005-0000-0000-00005B020000}"/>
    <cellStyle name="계산 2 21" xfId="1069" xr:uid="{00000000-0005-0000-0000-00005C020000}"/>
    <cellStyle name="계산 2 22" xfId="948" xr:uid="{00000000-0005-0000-0000-00005D020000}"/>
    <cellStyle name="계산 2 23" xfId="1279" xr:uid="{00000000-0005-0000-0000-00005E020000}"/>
    <cellStyle name="계산 2 24" xfId="1181" xr:uid="{00000000-0005-0000-0000-00005F020000}"/>
    <cellStyle name="계산 2 25" xfId="1303" xr:uid="{00000000-0005-0000-0000-000060020000}"/>
    <cellStyle name="계산 2 26" xfId="1250" xr:uid="{00000000-0005-0000-0000-000061020000}"/>
    <cellStyle name="계산 2 27" xfId="1221" xr:uid="{00000000-0005-0000-0000-000062020000}"/>
    <cellStyle name="계산 2 28" xfId="1276" xr:uid="{00000000-0005-0000-0000-000063020000}"/>
    <cellStyle name="계산 2 29" xfId="1346" xr:uid="{00000000-0005-0000-0000-000064020000}"/>
    <cellStyle name="계산 2 3" xfId="720" xr:uid="{00000000-0005-0000-0000-000065020000}"/>
    <cellStyle name="계산 2 3 10" xfId="1366" xr:uid="{00000000-0005-0000-0000-000066020000}"/>
    <cellStyle name="계산 2 3 11" xfId="1386" xr:uid="{00000000-0005-0000-0000-000067020000}"/>
    <cellStyle name="계산 2 3 2" xfId="905" xr:uid="{00000000-0005-0000-0000-000068020000}"/>
    <cellStyle name="계산 2 3 3" xfId="1007" xr:uid="{00000000-0005-0000-0000-000069020000}"/>
    <cellStyle name="계산 2 3 4" xfId="1105" xr:uid="{00000000-0005-0000-0000-00006A020000}"/>
    <cellStyle name="계산 2 3 5" xfId="1161" xr:uid="{00000000-0005-0000-0000-00006B020000}"/>
    <cellStyle name="계산 2 3 6" xfId="1176" xr:uid="{00000000-0005-0000-0000-00006C020000}"/>
    <cellStyle name="계산 2 3 7" xfId="1211" xr:uid="{00000000-0005-0000-0000-00006D020000}"/>
    <cellStyle name="계산 2 3 8" xfId="1082" xr:uid="{00000000-0005-0000-0000-00006E020000}"/>
    <cellStyle name="계산 2 3 9" xfId="1354" xr:uid="{00000000-0005-0000-0000-00006F020000}"/>
    <cellStyle name="계산 2 30" xfId="1196" xr:uid="{00000000-0005-0000-0000-000070020000}"/>
    <cellStyle name="계산 2 31" xfId="1348" xr:uid="{00000000-0005-0000-0000-000071020000}"/>
    <cellStyle name="계산 2 32" xfId="1324" xr:uid="{00000000-0005-0000-0000-000072020000}"/>
    <cellStyle name="계산 2 33" xfId="1345" xr:uid="{00000000-0005-0000-0000-000073020000}"/>
    <cellStyle name="계산 2 34" xfId="1202" xr:uid="{00000000-0005-0000-0000-000074020000}"/>
    <cellStyle name="계산 2 35" xfId="915" xr:uid="{00000000-0005-0000-0000-000075020000}"/>
    <cellStyle name="계산 2 36" xfId="605" xr:uid="{00000000-0005-0000-0000-000076020000}"/>
    <cellStyle name="계산 2 4" xfId="817" xr:uid="{00000000-0005-0000-0000-000077020000}"/>
    <cellStyle name="계산 2 5" xfId="978" xr:uid="{00000000-0005-0000-0000-000078020000}"/>
    <cellStyle name="계산 2 6" xfId="1042" xr:uid="{00000000-0005-0000-0000-000079020000}"/>
    <cellStyle name="계산 2 7" xfId="1057" xr:uid="{00000000-0005-0000-0000-00007A020000}"/>
    <cellStyle name="계산 2 8" xfId="1053" xr:uid="{00000000-0005-0000-0000-00007B020000}"/>
    <cellStyle name="계산 2 9" xfId="1090" xr:uid="{00000000-0005-0000-0000-00007C020000}"/>
    <cellStyle name="계산 3" xfId="308" xr:uid="{00000000-0005-0000-0000-00007D020000}"/>
    <cellStyle name="계산 3 2" xfId="733" xr:uid="{00000000-0005-0000-0000-00007E020000}"/>
    <cellStyle name="계산 3 3" xfId="722" xr:uid="{00000000-0005-0000-0000-00007F020000}"/>
    <cellStyle name="계산 3 4" xfId="685" xr:uid="{00000000-0005-0000-0000-000080020000}"/>
    <cellStyle name="계산 4" xfId="686" xr:uid="{00000000-0005-0000-0000-000081020000}"/>
    <cellStyle name="고정소숫점" xfId="309" xr:uid="{00000000-0005-0000-0000-000082020000}"/>
    <cellStyle name="고정소숫점 2" xfId="818" xr:uid="{00000000-0005-0000-0000-000083020000}"/>
    <cellStyle name="고정출력1" xfId="310" xr:uid="{00000000-0005-0000-0000-000084020000}"/>
    <cellStyle name="고정출력1 2" xfId="819" xr:uid="{00000000-0005-0000-0000-000085020000}"/>
    <cellStyle name="고정출력2" xfId="311" xr:uid="{00000000-0005-0000-0000-000086020000}"/>
    <cellStyle name="고정출력2 2" xfId="820" xr:uid="{00000000-0005-0000-0000-000087020000}"/>
    <cellStyle name="금액" xfId="312" xr:uid="{00000000-0005-0000-0000-000088020000}"/>
    <cellStyle name="기계" xfId="313" xr:uid="{00000000-0005-0000-0000-000089020000}"/>
    <cellStyle name="기본숫자" xfId="314" xr:uid="{00000000-0005-0000-0000-00008A020000}"/>
    <cellStyle name="나쁨 2" xfId="315" xr:uid="{00000000-0005-0000-0000-00008B020000}"/>
    <cellStyle name="나쁨 2 2" xfId="821" xr:uid="{00000000-0005-0000-0000-00008C020000}"/>
    <cellStyle name="나쁨 2 3" xfId="606" xr:uid="{00000000-0005-0000-0000-00008D020000}"/>
    <cellStyle name="나쁨 3" xfId="687" xr:uid="{00000000-0005-0000-0000-00008E020000}"/>
    <cellStyle name="나쁨 4" xfId="688" xr:uid="{00000000-0005-0000-0000-00008F020000}"/>
    <cellStyle name="날짜" xfId="316" xr:uid="{00000000-0005-0000-0000-000090020000}"/>
    <cellStyle name="날짜 2" xfId="822" xr:uid="{00000000-0005-0000-0000-000091020000}"/>
    <cellStyle name="내역" xfId="317" xr:uid="{00000000-0005-0000-0000-000092020000}"/>
    <cellStyle name="단가" xfId="318" xr:uid="{00000000-0005-0000-0000-000093020000}"/>
    <cellStyle name="단위" xfId="319" xr:uid="{00000000-0005-0000-0000-000094020000}"/>
    <cellStyle name="달러" xfId="320" xr:uid="{00000000-0005-0000-0000-000095020000}"/>
    <cellStyle name="달러 2" xfId="823" xr:uid="{00000000-0005-0000-0000-000096020000}"/>
    <cellStyle name="대제목" xfId="321" xr:uid="{00000000-0005-0000-0000-000097020000}"/>
    <cellStyle name="돋움채" xfId="322" xr:uid="{00000000-0005-0000-0000-000098020000}"/>
    <cellStyle name="뒤에 오는 하이퍼링크" xfId="323" xr:uid="{00000000-0005-0000-0000-000099020000}"/>
    <cellStyle name="똿뗦먛귟 [0.00]_laroux" xfId="324" xr:uid="{00000000-0005-0000-0000-00009A020000}"/>
    <cellStyle name="똿뗦먛귟_laroux" xfId="325" xr:uid="{00000000-0005-0000-0000-00009B020000}"/>
    <cellStyle name="메모 2" xfId="326" xr:uid="{00000000-0005-0000-0000-00009C020000}"/>
    <cellStyle name="메모 2 10" xfId="913" xr:uid="{00000000-0005-0000-0000-00009D020000}"/>
    <cellStyle name="메모 2 11" xfId="1129" xr:uid="{00000000-0005-0000-0000-00009E020000}"/>
    <cellStyle name="메모 2 12" xfId="1000" xr:uid="{00000000-0005-0000-0000-00009F020000}"/>
    <cellStyle name="메모 2 13" xfId="971" xr:uid="{00000000-0005-0000-0000-0000A0020000}"/>
    <cellStyle name="메모 2 14" xfId="1132" xr:uid="{00000000-0005-0000-0000-0000A1020000}"/>
    <cellStyle name="메모 2 15" xfId="1145" xr:uid="{00000000-0005-0000-0000-0000A2020000}"/>
    <cellStyle name="메모 2 16" xfId="1099" xr:uid="{00000000-0005-0000-0000-0000A3020000}"/>
    <cellStyle name="메모 2 17" xfId="1201" xr:uid="{00000000-0005-0000-0000-0000A4020000}"/>
    <cellStyle name="메모 2 18" xfId="932" xr:uid="{00000000-0005-0000-0000-0000A5020000}"/>
    <cellStyle name="메모 2 19" xfId="1191" xr:uid="{00000000-0005-0000-0000-0000A6020000}"/>
    <cellStyle name="메모 2 2" xfId="741" xr:uid="{00000000-0005-0000-0000-0000A7020000}"/>
    <cellStyle name="메모 2 2 10" xfId="996" xr:uid="{00000000-0005-0000-0000-0000A8020000}"/>
    <cellStyle name="메모 2 2 11" xfId="1160" xr:uid="{00000000-0005-0000-0000-0000A9020000}"/>
    <cellStyle name="메모 2 2 12" xfId="1175" xr:uid="{00000000-0005-0000-0000-0000AA020000}"/>
    <cellStyle name="메모 2 2 13" xfId="912" xr:uid="{00000000-0005-0000-0000-0000AB020000}"/>
    <cellStyle name="메모 2 2 14" xfId="1031" xr:uid="{00000000-0005-0000-0000-0000AC020000}"/>
    <cellStyle name="메모 2 2 15" xfId="1210" xr:uid="{00000000-0005-0000-0000-0000AD020000}"/>
    <cellStyle name="메모 2 2 16" xfId="1118" xr:uid="{00000000-0005-0000-0000-0000AE020000}"/>
    <cellStyle name="메모 2 2 17" xfId="1217" xr:uid="{00000000-0005-0000-0000-0000AF020000}"/>
    <cellStyle name="메모 2 2 18" xfId="957" xr:uid="{00000000-0005-0000-0000-0000B0020000}"/>
    <cellStyle name="메모 2 2 19" xfId="1122" xr:uid="{00000000-0005-0000-0000-0000B1020000}"/>
    <cellStyle name="메모 2 2 2" xfId="904" xr:uid="{00000000-0005-0000-0000-0000B2020000}"/>
    <cellStyle name="메모 2 2 20" xfId="1270" xr:uid="{00000000-0005-0000-0000-0000B3020000}"/>
    <cellStyle name="메모 2 2 21" xfId="1127" xr:uid="{00000000-0005-0000-0000-0000B4020000}"/>
    <cellStyle name="메모 2 2 22" xfId="1294" xr:uid="{00000000-0005-0000-0000-0000B5020000}"/>
    <cellStyle name="메모 2 2 23" xfId="1308" xr:uid="{00000000-0005-0000-0000-0000B6020000}"/>
    <cellStyle name="메모 2 2 24" xfId="1291" xr:uid="{00000000-0005-0000-0000-0000B7020000}"/>
    <cellStyle name="메모 2 2 25" xfId="1309" xr:uid="{00000000-0005-0000-0000-0000B8020000}"/>
    <cellStyle name="메모 2 2 26" xfId="1275" xr:uid="{00000000-0005-0000-0000-0000B9020000}"/>
    <cellStyle name="메모 2 2 27" xfId="1353" xr:uid="{00000000-0005-0000-0000-0000BA020000}"/>
    <cellStyle name="메모 2 2 28" xfId="1365" xr:uid="{00000000-0005-0000-0000-0000BB020000}"/>
    <cellStyle name="메모 2 2 29" xfId="991" xr:uid="{00000000-0005-0000-0000-0000BC020000}"/>
    <cellStyle name="메모 2 2 3" xfId="814" xr:uid="{00000000-0005-0000-0000-0000BD020000}"/>
    <cellStyle name="메모 2 2 30" xfId="1154" xr:uid="{00000000-0005-0000-0000-0000BE020000}"/>
    <cellStyle name="메모 2 2 31" xfId="1385" xr:uid="{00000000-0005-0000-0000-0000BF020000}"/>
    <cellStyle name="메모 2 2 32" xfId="1304" xr:uid="{00000000-0005-0000-0000-0000C0020000}"/>
    <cellStyle name="메모 2 2 33" xfId="1391" xr:uid="{00000000-0005-0000-0000-0000C1020000}"/>
    <cellStyle name="메모 2 2 4" xfId="925" xr:uid="{00000000-0005-0000-0000-0000C2020000}"/>
    <cellStyle name="메모 2 2 5" xfId="937" xr:uid="{00000000-0005-0000-0000-0000C3020000}"/>
    <cellStyle name="메모 2 2 6" xfId="943" xr:uid="{00000000-0005-0000-0000-0000C4020000}"/>
    <cellStyle name="메모 2 2 7" xfId="952" xr:uid="{00000000-0005-0000-0000-0000C5020000}"/>
    <cellStyle name="메모 2 2 8" xfId="914" xr:uid="{00000000-0005-0000-0000-0000C6020000}"/>
    <cellStyle name="메모 2 2 9" xfId="930" xr:uid="{00000000-0005-0000-0000-0000C7020000}"/>
    <cellStyle name="메모 2 20" xfId="1230" xr:uid="{00000000-0005-0000-0000-0000C8020000}"/>
    <cellStyle name="메모 2 21" xfId="1001" xr:uid="{00000000-0005-0000-0000-0000C9020000}"/>
    <cellStyle name="메모 2 22" xfId="1265" xr:uid="{00000000-0005-0000-0000-0000CA020000}"/>
    <cellStyle name="메모 2 23" xfId="1266" xr:uid="{00000000-0005-0000-0000-0000CB020000}"/>
    <cellStyle name="메모 2 24" xfId="851" xr:uid="{00000000-0005-0000-0000-0000CC020000}"/>
    <cellStyle name="메모 2 25" xfId="1268" xr:uid="{00000000-0005-0000-0000-0000CD020000}"/>
    <cellStyle name="메모 2 26" xfId="1098" xr:uid="{00000000-0005-0000-0000-0000CE020000}"/>
    <cellStyle name="메모 2 27" xfId="933" xr:uid="{00000000-0005-0000-0000-0000CF020000}"/>
    <cellStyle name="메모 2 28" xfId="1326" xr:uid="{00000000-0005-0000-0000-0000D0020000}"/>
    <cellStyle name="메모 2 29" xfId="1295" xr:uid="{00000000-0005-0000-0000-0000D1020000}"/>
    <cellStyle name="메모 2 3" xfId="739" xr:uid="{00000000-0005-0000-0000-0000D2020000}"/>
    <cellStyle name="메모 2 30" xfId="1336" xr:uid="{00000000-0005-0000-0000-0000D3020000}"/>
    <cellStyle name="메모 2 31" xfId="1344" xr:uid="{00000000-0005-0000-0000-0000D4020000}"/>
    <cellStyle name="메모 2 32" xfId="986" xr:uid="{00000000-0005-0000-0000-0000D5020000}"/>
    <cellStyle name="메모 2 33" xfId="1379" xr:uid="{00000000-0005-0000-0000-0000D6020000}"/>
    <cellStyle name="메모 2 34" xfId="963" xr:uid="{00000000-0005-0000-0000-0000D7020000}"/>
    <cellStyle name="메모 2 35" xfId="1374" xr:uid="{00000000-0005-0000-0000-0000D8020000}"/>
    <cellStyle name="메모 2 36" xfId="607" xr:uid="{00000000-0005-0000-0000-0000D9020000}"/>
    <cellStyle name="메모 2 4" xfId="824" xr:uid="{00000000-0005-0000-0000-0000DA020000}"/>
    <cellStyle name="메모 2 5" xfId="973" xr:uid="{00000000-0005-0000-0000-0000DB020000}"/>
    <cellStyle name="메모 2 6" xfId="1045" xr:uid="{00000000-0005-0000-0000-0000DC020000}"/>
    <cellStyle name="메모 2 7" xfId="1024" xr:uid="{00000000-0005-0000-0000-0000DD020000}"/>
    <cellStyle name="메모 2 8" xfId="1065" xr:uid="{00000000-0005-0000-0000-0000DE020000}"/>
    <cellStyle name="메모 2 9" xfId="1081" xr:uid="{00000000-0005-0000-0000-0000DF020000}"/>
    <cellStyle name="메모 3" xfId="689" xr:uid="{00000000-0005-0000-0000-0000E0020000}"/>
    <cellStyle name="메모 3 2" xfId="732" xr:uid="{00000000-0005-0000-0000-0000E1020000}"/>
    <cellStyle name="메모 3 3" xfId="744" xr:uid="{00000000-0005-0000-0000-0000E2020000}"/>
    <cellStyle name="메모 4" xfId="690" xr:uid="{00000000-0005-0000-0000-0000E3020000}"/>
    <cellStyle name="문자필드" xfId="327" xr:uid="{00000000-0005-0000-0000-0000E4020000}"/>
    <cellStyle name="물량집계(갑)" xfId="328" xr:uid="{00000000-0005-0000-0000-0000E5020000}"/>
    <cellStyle name="믅됞 [0.00]_laroux" xfId="329" xr:uid="{00000000-0005-0000-0000-0000E6020000}"/>
    <cellStyle name="믅됞_laroux" xfId="330" xr:uid="{00000000-0005-0000-0000-0000E7020000}"/>
    <cellStyle name="未定義" xfId="331" xr:uid="{00000000-0005-0000-0000-0000E8020000}"/>
    <cellStyle name="배분" xfId="332" xr:uid="{00000000-0005-0000-0000-0000E9020000}"/>
    <cellStyle name="백분율" xfId="333" builtinId="5"/>
    <cellStyle name="백분율 [△1]" xfId="334" xr:uid="{00000000-0005-0000-0000-0000EB020000}"/>
    <cellStyle name="백분율 [△2]" xfId="335" xr:uid="{00000000-0005-0000-0000-0000EC020000}"/>
    <cellStyle name="백분율 [0]" xfId="336" xr:uid="{00000000-0005-0000-0000-0000ED020000}"/>
    <cellStyle name="백분율 [2]" xfId="337" xr:uid="{00000000-0005-0000-0000-0000EE020000}"/>
    <cellStyle name="백분율 10" xfId="338" xr:uid="{00000000-0005-0000-0000-0000EF020000}"/>
    <cellStyle name="백분율 11" xfId="339" xr:uid="{00000000-0005-0000-0000-0000F0020000}"/>
    <cellStyle name="백분율 12" xfId="340" xr:uid="{00000000-0005-0000-0000-0000F1020000}"/>
    <cellStyle name="백분율 13" xfId="341" xr:uid="{00000000-0005-0000-0000-0000F2020000}"/>
    <cellStyle name="백분율 14" xfId="342" xr:uid="{00000000-0005-0000-0000-0000F3020000}"/>
    <cellStyle name="백분율 15" xfId="343" xr:uid="{00000000-0005-0000-0000-0000F4020000}"/>
    <cellStyle name="백분율 16" xfId="344" xr:uid="{00000000-0005-0000-0000-0000F5020000}"/>
    <cellStyle name="백분율 17" xfId="345" xr:uid="{00000000-0005-0000-0000-0000F6020000}"/>
    <cellStyle name="백분율 18" xfId="346" xr:uid="{00000000-0005-0000-0000-0000F7020000}"/>
    <cellStyle name="백분율 19" xfId="347" xr:uid="{00000000-0005-0000-0000-0000F8020000}"/>
    <cellStyle name="백분율 2" xfId="348" xr:uid="{00000000-0005-0000-0000-0000F9020000}"/>
    <cellStyle name="백분율 2 2" xfId="825" xr:uid="{00000000-0005-0000-0000-0000FA020000}"/>
    <cellStyle name="백분율 20" xfId="349" xr:uid="{00000000-0005-0000-0000-0000FB020000}"/>
    <cellStyle name="백분율 21" xfId="350" xr:uid="{00000000-0005-0000-0000-0000FC020000}"/>
    <cellStyle name="백분율 22" xfId="351" xr:uid="{00000000-0005-0000-0000-0000FD020000}"/>
    <cellStyle name="백분율 23" xfId="352" xr:uid="{00000000-0005-0000-0000-0000FE020000}"/>
    <cellStyle name="백분율 24" xfId="353" xr:uid="{00000000-0005-0000-0000-0000FF020000}"/>
    <cellStyle name="백분율 25" xfId="354" xr:uid="{00000000-0005-0000-0000-000000030000}"/>
    <cellStyle name="백분율 26" xfId="355" xr:uid="{00000000-0005-0000-0000-000001030000}"/>
    <cellStyle name="백분율 27" xfId="356" xr:uid="{00000000-0005-0000-0000-000002030000}"/>
    <cellStyle name="백분율 28" xfId="357" xr:uid="{00000000-0005-0000-0000-000003030000}"/>
    <cellStyle name="백분율 29" xfId="358" xr:uid="{00000000-0005-0000-0000-000004030000}"/>
    <cellStyle name="백분율 3" xfId="359" xr:uid="{00000000-0005-0000-0000-000005030000}"/>
    <cellStyle name="백분율 30" xfId="360" xr:uid="{00000000-0005-0000-0000-000006030000}"/>
    <cellStyle name="백분율 31" xfId="361" xr:uid="{00000000-0005-0000-0000-000007030000}"/>
    <cellStyle name="백분율 32" xfId="362" xr:uid="{00000000-0005-0000-0000-000008030000}"/>
    <cellStyle name="백분율 33" xfId="363" xr:uid="{00000000-0005-0000-0000-000009030000}"/>
    <cellStyle name="백분율 34" xfId="364" xr:uid="{00000000-0005-0000-0000-00000A030000}"/>
    <cellStyle name="백분율 35" xfId="365" xr:uid="{00000000-0005-0000-0000-00000B030000}"/>
    <cellStyle name="백분율 36" xfId="366" xr:uid="{00000000-0005-0000-0000-00000C030000}"/>
    <cellStyle name="백분율 37" xfId="367" xr:uid="{00000000-0005-0000-0000-00000D030000}"/>
    <cellStyle name="백분율 38" xfId="368" xr:uid="{00000000-0005-0000-0000-00000E030000}"/>
    <cellStyle name="백분율 39" xfId="369" xr:uid="{00000000-0005-0000-0000-00000F030000}"/>
    <cellStyle name="백분율 4" xfId="370" xr:uid="{00000000-0005-0000-0000-000010030000}"/>
    <cellStyle name="백분율 40" xfId="371" xr:uid="{00000000-0005-0000-0000-000011030000}"/>
    <cellStyle name="백분율 41" xfId="372" xr:uid="{00000000-0005-0000-0000-000012030000}"/>
    <cellStyle name="백분율 42" xfId="373" xr:uid="{00000000-0005-0000-0000-000013030000}"/>
    <cellStyle name="백분율 43" xfId="374" xr:uid="{00000000-0005-0000-0000-000014030000}"/>
    <cellStyle name="백분율 44" xfId="375" xr:uid="{00000000-0005-0000-0000-000015030000}"/>
    <cellStyle name="백분율 45" xfId="376" xr:uid="{00000000-0005-0000-0000-000016030000}"/>
    <cellStyle name="백분율 46" xfId="377" xr:uid="{00000000-0005-0000-0000-000017030000}"/>
    <cellStyle name="백분율 47" xfId="378" xr:uid="{00000000-0005-0000-0000-000018030000}"/>
    <cellStyle name="백분율 48" xfId="379" xr:uid="{00000000-0005-0000-0000-000019030000}"/>
    <cellStyle name="백분율 49" xfId="380" xr:uid="{00000000-0005-0000-0000-00001A030000}"/>
    <cellStyle name="백분율 5" xfId="381" xr:uid="{00000000-0005-0000-0000-00001B030000}"/>
    <cellStyle name="백분율 50" xfId="382" xr:uid="{00000000-0005-0000-0000-00001C030000}"/>
    <cellStyle name="백분율 51" xfId="383" xr:uid="{00000000-0005-0000-0000-00001D030000}"/>
    <cellStyle name="백분율 52" xfId="384" xr:uid="{00000000-0005-0000-0000-00001E030000}"/>
    <cellStyle name="백분율 53" xfId="385" xr:uid="{00000000-0005-0000-0000-00001F030000}"/>
    <cellStyle name="백분율 54" xfId="386" xr:uid="{00000000-0005-0000-0000-000020030000}"/>
    <cellStyle name="백분율 55" xfId="387" xr:uid="{00000000-0005-0000-0000-000021030000}"/>
    <cellStyle name="백분율 56" xfId="388" xr:uid="{00000000-0005-0000-0000-000022030000}"/>
    <cellStyle name="백분율 57" xfId="389" xr:uid="{00000000-0005-0000-0000-000023030000}"/>
    <cellStyle name="백분율 58" xfId="390" xr:uid="{00000000-0005-0000-0000-000024030000}"/>
    <cellStyle name="백분율 59" xfId="391" xr:uid="{00000000-0005-0000-0000-000025030000}"/>
    <cellStyle name="백분율 6" xfId="392" xr:uid="{00000000-0005-0000-0000-000026030000}"/>
    <cellStyle name="백분율 60" xfId="393" xr:uid="{00000000-0005-0000-0000-000027030000}"/>
    <cellStyle name="백분율 61" xfId="394" xr:uid="{00000000-0005-0000-0000-000028030000}"/>
    <cellStyle name="백분율 62" xfId="395" xr:uid="{00000000-0005-0000-0000-000029030000}"/>
    <cellStyle name="백분율 63" xfId="396" xr:uid="{00000000-0005-0000-0000-00002A030000}"/>
    <cellStyle name="백분율 64" xfId="397" xr:uid="{00000000-0005-0000-0000-00002B030000}"/>
    <cellStyle name="백분율 65" xfId="398" xr:uid="{00000000-0005-0000-0000-00002C030000}"/>
    <cellStyle name="백분율 66" xfId="399" xr:uid="{00000000-0005-0000-0000-00002D030000}"/>
    <cellStyle name="백분율 67" xfId="400" xr:uid="{00000000-0005-0000-0000-00002E030000}"/>
    <cellStyle name="백분율 68" xfId="401" xr:uid="{00000000-0005-0000-0000-00002F030000}"/>
    <cellStyle name="백분율 69" xfId="402" xr:uid="{00000000-0005-0000-0000-000030030000}"/>
    <cellStyle name="백분율 7" xfId="403" xr:uid="{00000000-0005-0000-0000-000031030000}"/>
    <cellStyle name="백분율 70" xfId="404" xr:uid="{00000000-0005-0000-0000-000032030000}"/>
    <cellStyle name="백분율 71" xfId="405" xr:uid="{00000000-0005-0000-0000-000033030000}"/>
    <cellStyle name="백분율 72" xfId="406" xr:uid="{00000000-0005-0000-0000-000034030000}"/>
    <cellStyle name="백분율 73" xfId="407" xr:uid="{00000000-0005-0000-0000-000035030000}"/>
    <cellStyle name="백분율 74" xfId="408" xr:uid="{00000000-0005-0000-0000-000036030000}"/>
    <cellStyle name="백분율 8" xfId="409" xr:uid="{00000000-0005-0000-0000-000037030000}"/>
    <cellStyle name="백분율 9" xfId="410" xr:uid="{00000000-0005-0000-0000-000038030000}"/>
    <cellStyle name="백분율［△1］" xfId="411" xr:uid="{00000000-0005-0000-0000-000039030000}"/>
    <cellStyle name="백분율［△2］" xfId="412" xr:uid="{00000000-0005-0000-0000-00003A030000}"/>
    <cellStyle name="보통 2" xfId="413" xr:uid="{00000000-0005-0000-0000-00003B030000}"/>
    <cellStyle name="보통 2 2" xfId="826" xr:uid="{00000000-0005-0000-0000-00003C030000}"/>
    <cellStyle name="보통 2 3" xfId="608" xr:uid="{00000000-0005-0000-0000-00003D030000}"/>
    <cellStyle name="보통 3" xfId="691" xr:uid="{00000000-0005-0000-0000-00003E030000}"/>
    <cellStyle name="보통 4" xfId="692" xr:uid="{00000000-0005-0000-0000-00003F030000}"/>
    <cellStyle name="附註" xfId="414" xr:uid="{00000000-0005-0000-0000-000040030000}"/>
    <cellStyle name="뷭?_굀긵깓긬긞긌깛긐" xfId="415" xr:uid="{00000000-0005-0000-0000-000041030000}"/>
    <cellStyle name="선택영역의 가운데로" xfId="416" xr:uid="{00000000-0005-0000-0000-000042030000}"/>
    <cellStyle name="설계서" xfId="417" xr:uid="{00000000-0005-0000-0000-000043030000}"/>
    <cellStyle name="설명 텍스트 2" xfId="418" xr:uid="{00000000-0005-0000-0000-000044030000}"/>
    <cellStyle name="설명 텍스트 2 2" xfId="827" xr:uid="{00000000-0005-0000-0000-000045030000}"/>
    <cellStyle name="설명 텍스트 2 3" xfId="609" xr:uid="{00000000-0005-0000-0000-000046030000}"/>
    <cellStyle name="설명 텍스트 3" xfId="693" xr:uid="{00000000-0005-0000-0000-000047030000}"/>
    <cellStyle name="설명 텍스트 4" xfId="694" xr:uid="{00000000-0005-0000-0000-000048030000}"/>
    <cellStyle name="셀 확인 2" xfId="419" xr:uid="{00000000-0005-0000-0000-000049030000}"/>
    <cellStyle name="셀 확인 2 2" xfId="828" xr:uid="{00000000-0005-0000-0000-00004A030000}"/>
    <cellStyle name="셀 확인 2 3" xfId="610" xr:uid="{00000000-0005-0000-0000-00004B030000}"/>
    <cellStyle name="셀 확인 3" xfId="695" xr:uid="{00000000-0005-0000-0000-00004C030000}"/>
    <cellStyle name="셀 확인 4" xfId="696" xr:uid="{00000000-0005-0000-0000-00004D030000}"/>
    <cellStyle name="소숫점" xfId="420" xr:uid="{00000000-0005-0000-0000-00004E030000}"/>
    <cellStyle name="소제목" xfId="421" xr:uid="{00000000-0005-0000-0000-00004F030000}"/>
    <cellStyle name="수량" xfId="422" xr:uid="{00000000-0005-0000-0000-000050030000}"/>
    <cellStyle name="숫자" xfId="423" xr:uid="{00000000-0005-0000-0000-000051030000}"/>
    <cellStyle name="숫자(R)" xfId="424" xr:uid="{00000000-0005-0000-0000-000052030000}"/>
    <cellStyle name="숫자필드" xfId="425" xr:uid="{00000000-0005-0000-0000-000053030000}"/>
    <cellStyle name="쉼표 [0] 10" xfId="426" xr:uid="{00000000-0005-0000-0000-000054030000}"/>
    <cellStyle name="쉼표 [0] 11" xfId="427" xr:uid="{00000000-0005-0000-0000-000055030000}"/>
    <cellStyle name="쉼표 [0] 2" xfId="428" xr:uid="{00000000-0005-0000-0000-000056030000}"/>
    <cellStyle name="쉼표 [0] 2 2" xfId="429" xr:uid="{00000000-0005-0000-0000-000057030000}"/>
    <cellStyle name="쉼표 [0] 2 2 2" xfId="612" xr:uid="{00000000-0005-0000-0000-000058030000}"/>
    <cellStyle name="쉼표 [0] 2 3" xfId="430" xr:uid="{00000000-0005-0000-0000-000059030000}"/>
    <cellStyle name="쉼표 [0] 2 3 2" xfId="829" xr:uid="{00000000-0005-0000-0000-00005A030000}"/>
    <cellStyle name="쉼표 [0] 2 4" xfId="431" xr:uid="{00000000-0005-0000-0000-00005B030000}"/>
    <cellStyle name="쉼표 [0] 2 5" xfId="432" xr:uid="{00000000-0005-0000-0000-00005C030000}"/>
    <cellStyle name="쉼표 [0] 2 6" xfId="433" xr:uid="{00000000-0005-0000-0000-00005D030000}"/>
    <cellStyle name="쉼표 [0] 2 7" xfId="434" xr:uid="{00000000-0005-0000-0000-00005E030000}"/>
    <cellStyle name="쉼표 [0] 2 8" xfId="435" xr:uid="{00000000-0005-0000-0000-00005F030000}"/>
    <cellStyle name="쉼표 [0] 2 9" xfId="611" xr:uid="{00000000-0005-0000-0000-000060030000}"/>
    <cellStyle name="쉼표 [0] 2_00.KB_CARD_분리 용량 산정_콜센터그룹웨어_v0.2" xfId="436" xr:uid="{00000000-0005-0000-0000-000061030000}"/>
    <cellStyle name="쉼표 [0] 3" xfId="437" xr:uid="{00000000-0005-0000-0000-000062030000}"/>
    <cellStyle name="쉼표 [0] 3 2" xfId="910" xr:uid="{00000000-0005-0000-0000-000063030000}"/>
    <cellStyle name="쉼표 [0] 4" xfId="438" xr:uid="{00000000-0005-0000-0000-000064030000}"/>
    <cellStyle name="쉼표 [0] 5" xfId="439" xr:uid="{00000000-0005-0000-0000-000065030000}"/>
    <cellStyle name="쉼표 [0] 6" xfId="440" xr:uid="{00000000-0005-0000-0000-000066030000}"/>
    <cellStyle name="쉼표 [0] 7" xfId="441" xr:uid="{00000000-0005-0000-0000-000067030000}"/>
    <cellStyle name="쉼표 [0] 8" xfId="442" xr:uid="{00000000-0005-0000-0000-000068030000}"/>
    <cellStyle name="쉼표 [0] 9" xfId="443" xr:uid="{00000000-0005-0000-0000-000069030000}"/>
    <cellStyle name="스타일 1" xfId="444" xr:uid="{00000000-0005-0000-0000-00006A030000}"/>
    <cellStyle name="스타일 1 2" xfId="697" xr:uid="{00000000-0005-0000-0000-00006B030000}"/>
    <cellStyle name="스타일 1 3" xfId="832" xr:uid="{00000000-0005-0000-0000-00006C030000}"/>
    <cellStyle name="스타일 1 4" xfId="833" xr:uid="{00000000-0005-0000-0000-00006D030000}"/>
    <cellStyle name="스타일 1 5" xfId="613" xr:uid="{00000000-0005-0000-0000-00006E030000}"/>
    <cellStyle name="스타일 2" xfId="445" xr:uid="{00000000-0005-0000-0000-00006F030000}"/>
    <cellStyle name="스타일 3" xfId="446" xr:uid="{00000000-0005-0000-0000-000070030000}"/>
    <cellStyle name="스타일 4" xfId="447" xr:uid="{00000000-0005-0000-0000-000071030000}"/>
    <cellStyle name="스타일 5" xfId="448" xr:uid="{00000000-0005-0000-0000-000072030000}"/>
    <cellStyle name="스타일 6" xfId="449" xr:uid="{00000000-0005-0000-0000-000073030000}"/>
    <cellStyle name="안건회계법인" xfId="450" xr:uid="{00000000-0005-0000-0000-000074030000}"/>
    <cellStyle name="연결된 셀 2" xfId="451" xr:uid="{00000000-0005-0000-0000-000075030000}"/>
    <cellStyle name="연결된 셀 3" xfId="698" xr:uid="{00000000-0005-0000-0000-000076030000}"/>
    <cellStyle name="요약 2" xfId="452" xr:uid="{00000000-0005-0000-0000-000077030000}"/>
    <cellStyle name="요약 2 10" xfId="942" xr:uid="{00000000-0005-0000-0000-000078030000}"/>
    <cellStyle name="요약 2 11" xfId="966" xr:uid="{00000000-0005-0000-0000-000079030000}"/>
    <cellStyle name="요약 2 12" xfId="917" xr:uid="{00000000-0005-0000-0000-00007A030000}"/>
    <cellStyle name="요약 2 13" xfId="1003" xr:uid="{00000000-0005-0000-0000-00007B030000}"/>
    <cellStyle name="요약 2 14" xfId="805" xr:uid="{00000000-0005-0000-0000-00007C030000}"/>
    <cellStyle name="요약 2 15" xfId="1087" xr:uid="{00000000-0005-0000-0000-00007D030000}"/>
    <cellStyle name="요약 2 16" xfId="989" xr:uid="{00000000-0005-0000-0000-00007E030000}"/>
    <cellStyle name="요약 2 17" xfId="1166" xr:uid="{00000000-0005-0000-0000-00007F030000}"/>
    <cellStyle name="요약 2 18" xfId="1022" xr:uid="{00000000-0005-0000-0000-000080030000}"/>
    <cellStyle name="요약 2 19" xfId="1195" xr:uid="{00000000-0005-0000-0000-000081030000}"/>
    <cellStyle name="요약 2 2" xfId="725" xr:uid="{00000000-0005-0000-0000-000082030000}"/>
    <cellStyle name="요약 2 2 10" xfId="1135" xr:uid="{00000000-0005-0000-0000-000083030000}"/>
    <cellStyle name="요약 2 2 11" xfId="1070" xr:uid="{00000000-0005-0000-0000-000084030000}"/>
    <cellStyle name="요약 2 2 12" xfId="1162" xr:uid="{00000000-0005-0000-0000-000085030000}"/>
    <cellStyle name="요약 2 2 13" xfId="1177" xr:uid="{00000000-0005-0000-0000-000086030000}"/>
    <cellStyle name="요약 2 2 14" xfId="990" xr:uid="{00000000-0005-0000-0000-000087030000}"/>
    <cellStyle name="요약 2 2 15" xfId="1005" xr:uid="{00000000-0005-0000-0000-000088030000}"/>
    <cellStyle name="요약 2 2 16" xfId="1212" xr:uid="{00000000-0005-0000-0000-000089030000}"/>
    <cellStyle name="요약 2 2 17" xfId="1058" xr:uid="{00000000-0005-0000-0000-00008A030000}"/>
    <cellStyle name="요약 2 2 18" xfId="1200" xr:uid="{00000000-0005-0000-0000-00008B030000}"/>
    <cellStyle name="요약 2 2 19" xfId="1089" xr:uid="{00000000-0005-0000-0000-00008C030000}"/>
    <cellStyle name="요약 2 2 2" xfId="906" xr:uid="{00000000-0005-0000-0000-00008D030000}"/>
    <cellStyle name="요약 2 2 20" xfId="1009" xr:uid="{00000000-0005-0000-0000-00008E030000}"/>
    <cellStyle name="요약 2 2 21" xfId="1182" xr:uid="{00000000-0005-0000-0000-00008F030000}"/>
    <cellStyle name="요약 2 2 22" xfId="1271" xr:uid="{00000000-0005-0000-0000-000090030000}"/>
    <cellStyle name="요약 2 2 23" xfId="938" xr:uid="{00000000-0005-0000-0000-000091030000}"/>
    <cellStyle name="요약 2 2 24" xfId="960" xr:uid="{00000000-0005-0000-0000-000092030000}"/>
    <cellStyle name="요약 2 2 25" xfId="1296" xr:uid="{00000000-0005-0000-0000-000093030000}"/>
    <cellStyle name="요약 2 2 26" xfId="1228" xr:uid="{00000000-0005-0000-0000-000094030000}"/>
    <cellStyle name="요약 2 2 27" xfId="1310" xr:uid="{00000000-0005-0000-0000-000095030000}"/>
    <cellStyle name="요약 2 2 28" xfId="1305" xr:uid="{00000000-0005-0000-0000-000096030000}"/>
    <cellStyle name="요약 2 2 29" xfId="1327" xr:uid="{00000000-0005-0000-0000-000097030000}"/>
    <cellStyle name="요약 2 2 3" xfId="816" xr:uid="{00000000-0005-0000-0000-000098030000}"/>
    <cellStyle name="요약 2 2 30" xfId="1282" xr:uid="{00000000-0005-0000-0000-000099030000}"/>
    <cellStyle name="요약 2 2 31" xfId="1339" xr:uid="{00000000-0005-0000-0000-00009A030000}"/>
    <cellStyle name="요약 2 2 32" xfId="1238" xr:uid="{00000000-0005-0000-0000-00009B030000}"/>
    <cellStyle name="요약 2 2 33" xfId="1355" xr:uid="{00000000-0005-0000-0000-00009C030000}"/>
    <cellStyle name="요약 2 2 34" xfId="1367" xr:uid="{00000000-0005-0000-0000-00009D030000}"/>
    <cellStyle name="요약 2 2 35" xfId="985" xr:uid="{00000000-0005-0000-0000-00009E030000}"/>
    <cellStyle name="요약 2 2 36" xfId="1125" xr:uid="{00000000-0005-0000-0000-00009F030000}"/>
    <cellStyle name="요약 2 2 37" xfId="1387" xr:uid="{00000000-0005-0000-0000-0000A0030000}"/>
    <cellStyle name="요약 2 2 38" xfId="1302" xr:uid="{00000000-0005-0000-0000-0000A1030000}"/>
    <cellStyle name="요약 2 2 39" xfId="1378" xr:uid="{00000000-0005-0000-0000-0000A2030000}"/>
    <cellStyle name="요약 2 2 4" xfId="924" xr:uid="{00000000-0005-0000-0000-0000A3030000}"/>
    <cellStyle name="요약 2 2 40" xfId="1314" xr:uid="{00000000-0005-0000-0000-0000A4030000}"/>
    <cellStyle name="요약 2 2 5" xfId="935" xr:uid="{00000000-0005-0000-0000-0000A5030000}"/>
    <cellStyle name="요약 2 2 6" xfId="1060" xr:uid="{00000000-0005-0000-0000-0000A6030000}"/>
    <cellStyle name="요약 2 2 7" xfId="1030" xr:uid="{00000000-0005-0000-0000-0000A7030000}"/>
    <cellStyle name="요약 2 2 8" xfId="1013" xr:uid="{00000000-0005-0000-0000-0000A8030000}"/>
    <cellStyle name="요약 2 2 9" xfId="931" xr:uid="{00000000-0005-0000-0000-0000A9030000}"/>
    <cellStyle name="요약 2 20" xfId="983" xr:uid="{00000000-0005-0000-0000-0000AA030000}"/>
    <cellStyle name="요약 2 21" xfId="1113" xr:uid="{00000000-0005-0000-0000-0000AB030000}"/>
    <cellStyle name="요약 2 22" xfId="1249" xr:uid="{00000000-0005-0000-0000-0000AC030000}"/>
    <cellStyle name="요약 2 23" xfId="1256" xr:uid="{00000000-0005-0000-0000-0000AD030000}"/>
    <cellStyle name="요약 2 24" xfId="1124" xr:uid="{00000000-0005-0000-0000-0000AE030000}"/>
    <cellStyle name="요약 2 25" xfId="1254" xr:uid="{00000000-0005-0000-0000-0000AF030000}"/>
    <cellStyle name="요약 2 26" xfId="911" xr:uid="{00000000-0005-0000-0000-0000B0030000}"/>
    <cellStyle name="요약 2 27" xfId="927" xr:uid="{00000000-0005-0000-0000-0000B1030000}"/>
    <cellStyle name="요약 2 28" xfId="1300" xr:uid="{00000000-0005-0000-0000-0000B2030000}"/>
    <cellStyle name="요약 2 29" xfId="1121" xr:uid="{00000000-0005-0000-0000-0000B3030000}"/>
    <cellStyle name="요약 2 3" xfId="729" xr:uid="{00000000-0005-0000-0000-0000B4030000}"/>
    <cellStyle name="요약 2 3 10" xfId="1220" xr:uid="{00000000-0005-0000-0000-0000B5030000}"/>
    <cellStyle name="요약 2 3 11" xfId="1277" xr:uid="{00000000-0005-0000-0000-0000B6030000}"/>
    <cellStyle name="요약 2 3 12" xfId="1321" xr:uid="{00000000-0005-0000-0000-0000B7030000}"/>
    <cellStyle name="요약 2 3 13" xfId="1264" xr:uid="{00000000-0005-0000-0000-0000B8030000}"/>
    <cellStyle name="요약 2 3 14" xfId="1351" xr:uid="{00000000-0005-0000-0000-0000B9030000}"/>
    <cellStyle name="요약 2 3 15" xfId="1363" xr:uid="{00000000-0005-0000-0000-0000BA030000}"/>
    <cellStyle name="요약 2 3 16" xfId="1383" xr:uid="{00000000-0005-0000-0000-0000BB030000}"/>
    <cellStyle name="요약 2 3 2" xfId="902" xr:uid="{00000000-0005-0000-0000-0000BC030000}"/>
    <cellStyle name="요약 2 3 3" xfId="954" xr:uid="{00000000-0005-0000-0000-0000BD030000}"/>
    <cellStyle name="요약 2 3 4" xfId="920" xr:uid="{00000000-0005-0000-0000-0000BE030000}"/>
    <cellStyle name="요약 2 3 5" xfId="1048" xr:uid="{00000000-0005-0000-0000-0000BF030000}"/>
    <cellStyle name="요약 2 3 6" xfId="1158" xr:uid="{00000000-0005-0000-0000-0000C0030000}"/>
    <cellStyle name="요약 2 3 7" xfId="1173" xr:uid="{00000000-0005-0000-0000-0000C1030000}"/>
    <cellStyle name="요약 2 3 8" xfId="1208" xr:uid="{00000000-0005-0000-0000-0000C2030000}"/>
    <cellStyle name="요약 2 3 9" xfId="968" xr:uid="{00000000-0005-0000-0000-0000C3030000}"/>
    <cellStyle name="요약 2 30" xfId="1187" xr:uid="{00000000-0005-0000-0000-0000C4030000}"/>
    <cellStyle name="요약 2 31" xfId="1035" xr:uid="{00000000-0005-0000-0000-0000C5030000}"/>
    <cellStyle name="요약 2 32" xfId="1323" xr:uid="{00000000-0005-0000-0000-0000C6030000}"/>
    <cellStyle name="요약 2 33" xfId="1319" xr:uid="{00000000-0005-0000-0000-0000C7030000}"/>
    <cellStyle name="요약 2 34" xfId="1286" xr:uid="{00000000-0005-0000-0000-0000C8030000}"/>
    <cellStyle name="요약 2 35" xfId="1318" xr:uid="{00000000-0005-0000-0000-0000C9030000}"/>
    <cellStyle name="요약 2 36" xfId="1190" xr:uid="{00000000-0005-0000-0000-0000CA030000}"/>
    <cellStyle name="요약 2 37" xfId="1199" xr:uid="{00000000-0005-0000-0000-0000CB030000}"/>
    <cellStyle name="요약 2 38" xfId="1359" xr:uid="{00000000-0005-0000-0000-0000CC030000}"/>
    <cellStyle name="요약 2 39" xfId="1203" xr:uid="{00000000-0005-0000-0000-0000CD030000}"/>
    <cellStyle name="요약 2 4" xfId="835" xr:uid="{00000000-0005-0000-0000-0000CE030000}"/>
    <cellStyle name="요약 2 40" xfId="1375" xr:uid="{00000000-0005-0000-0000-0000CF030000}"/>
    <cellStyle name="요약 2 41" xfId="1301" xr:uid="{00000000-0005-0000-0000-0000D0030000}"/>
    <cellStyle name="요약 2 42" xfId="1146" xr:uid="{00000000-0005-0000-0000-0000D1030000}"/>
    <cellStyle name="요약 2 43" xfId="614" xr:uid="{00000000-0005-0000-0000-0000D2030000}"/>
    <cellStyle name="요약 2 5" xfId="965" xr:uid="{00000000-0005-0000-0000-0000D3030000}"/>
    <cellStyle name="요약 2 6" xfId="970" xr:uid="{00000000-0005-0000-0000-0000D4030000}"/>
    <cellStyle name="요약 2 7" xfId="1062" xr:uid="{00000000-0005-0000-0000-0000D5030000}"/>
    <cellStyle name="요약 2 8" xfId="1076" xr:uid="{00000000-0005-0000-0000-0000D6030000}"/>
    <cellStyle name="요약 2 9" xfId="1028" xr:uid="{00000000-0005-0000-0000-0000D7030000}"/>
    <cellStyle name="요약 3" xfId="453" xr:uid="{00000000-0005-0000-0000-0000D8030000}"/>
    <cellStyle name="요약 3 2" xfId="721" xr:uid="{00000000-0005-0000-0000-0000D9030000}"/>
    <cellStyle name="요약 3 3" xfId="723" xr:uid="{00000000-0005-0000-0000-0000DA030000}"/>
    <cellStyle name="요약 3 4" xfId="699" xr:uid="{00000000-0005-0000-0000-0000DB030000}"/>
    <cellStyle name="요약 4" xfId="700" xr:uid="{00000000-0005-0000-0000-0000DC030000}"/>
    <cellStyle name="원" xfId="454" xr:uid="{00000000-0005-0000-0000-0000DD030000}"/>
    <cellStyle name="유1" xfId="455" xr:uid="{00000000-0005-0000-0000-0000DE030000}"/>
    <cellStyle name="유영" xfId="456" xr:uid="{00000000-0005-0000-0000-0000DF030000}"/>
    <cellStyle name="一般_~0059528" xfId="457" xr:uid="{00000000-0005-0000-0000-0000E0030000}"/>
    <cellStyle name="입력 2" xfId="458" xr:uid="{00000000-0005-0000-0000-0000E1030000}"/>
    <cellStyle name="입력 2 10" xfId="1108" xr:uid="{00000000-0005-0000-0000-0000E2030000}"/>
    <cellStyle name="입력 2 11" xfId="1119" xr:uid="{00000000-0005-0000-0000-0000E3030000}"/>
    <cellStyle name="입력 2 12" xfId="1134" xr:uid="{00000000-0005-0000-0000-0000E4030000}"/>
    <cellStyle name="입력 2 13" xfId="959" xr:uid="{00000000-0005-0000-0000-0000E5030000}"/>
    <cellStyle name="입력 2 14" xfId="995" xr:uid="{00000000-0005-0000-0000-0000E6030000}"/>
    <cellStyle name="입력 2 15" xfId="787" xr:uid="{00000000-0005-0000-0000-0000E7030000}"/>
    <cellStyle name="입력 2 16" xfId="993" xr:uid="{00000000-0005-0000-0000-0000E8030000}"/>
    <cellStyle name="입력 2 17" xfId="1198" xr:uid="{00000000-0005-0000-0000-0000E9030000}"/>
    <cellStyle name="입력 2 18" xfId="944" xr:uid="{00000000-0005-0000-0000-0000EA030000}"/>
    <cellStyle name="입력 2 19" xfId="1204" xr:uid="{00000000-0005-0000-0000-0000EB030000}"/>
    <cellStyle name="입력 2 2" xfId="740" xr:uid="{00000000-0005-0000-0000-0000EC030000}"/>
    <cellStyle name="입력 2 2 10" xfId="852" xr:uid="{00000000-0005-0000-0000-0000ED030000}"/>
    <cellStyle name="입력 2 2 11" xfId="1163" xr:uid="{00000000-0005-0000-0000-0000EE030000}"/>
    <cellStyle name="입력 2 2 12" xfId="1178" xr:uid="{00000000-0005-0000-0000-0000EF030000}"/>
    <cellStyle name="입력 2 2 13" xfId="1117" xr:uid="{00000000-0005-0000-0000-0000F0030000}"/>
    <cellStyle name="입력 2 2 14" xfId="1077" xr:uid="{00000000-0005-0000-0000-0000F1030000}"/>
    <cellStyle name="입력 2 2 15" xfId="1213" xr:uid="{00000000-0005-0000-0000-0000F2030000}"/>
    <cellStyle name="입력 2 2 16" xfId="786" xr:uid="{00000000-0005-0000-0000-0000F3030000}"/>
    <cellStyle name="입력 2 2 17" xfId="974" xr:uid="{00000000-0005-0000-0000-0000F4030000}"/>
    <cellStyle name="입력 2 2 18" xfId="1143" xr:uid="{00000000-0005-0000-0000-0000F5030000}"/>
    <cellStyle name="입력 2 2 19" xfId="1218" xr:uid="{00000000-0005-0000-0000-0000F6030000}"/>
    <cellStyle name="입력 2 2 2" xfId="907" xr:uid="{00000000-0005-0000-0000-0000F7030000}"/>
    <cellStyle name="입력 2 2 20" xfId="1272" xr:uid="{00000000-0005-0000-0000-0000F8030000}"/>
    <cellStyle name="입력 2 2 21" xfId="770" xr:uid="{00000000-0005-0000-0000-0000F9030000}"/>
    <cellStyle name="입력 2 2 22" xfId="1297" xr:uid="{00000000-0005-0000-0000-0000FA030000}"/>
    <cellStyle name="입력 2 2 23" xfId="1311" xr:uid="{00000000-0005-0000-0000-0000FB030000}"/>
    <cellStyle name="입력 2 2 24" xfId="1328" xr:uid="{00000000-0005-0000-0000-0000FC030000}"/>
    <cellStyle name="입력 2 2 25" xfId="1340" xr:uid="{00000000-0005-0000-0000-0000FD030000}"/>
    <cellStyle name="입력 2 2 26" xfId="1235" xr:uid="{00000000-0005-0000-0000-0000FE030000}"/>
    <cellStyle name="입력 2 2 27" xfId="1356" xr:uid="{00000000-0005-0000-0000-0000FF030000}"/>
    <cellStyle name="입력 2 2 28" xfId="1368" xr:uid="{00000000-0005-0000-0000-000000040000}"/>
    <cellStyle name="입력 2 2 29" xfId="1246" xr:uid="{00000000-0005-0000-0000-000001040000}"/>
    <cellStyle name="입력 2 2 3" xfId="830" xr:uid="{00000000-0005-0000-0000-000002040000}"/>
    <cellStyle name="입력 2 2 30" xfId="1284" xr:uid="{00000000-0005-0000-0000-000003040000}"/>
    <cellStyle name="입력 2 2 31" xfId="1388" xr:uid="{00000000-0005-0000-0000-000004040000}"/>
    <cellStyle name="입력 2 2 32" xfId="1078" xr:uid="{00000000-0005-0000-0000-000005040000}"/>
    <cellStyle name="입력 2 2 33" xfId="1289" xr:uid="{00000000-0005-0000-0000-000006040000}"/>
    <cellStyle name="입력 2 2 4" xfId="923" xr:uid="{00000000-0005-0000-0000-000007040000}"/>
    <cellStyle name="입력 2 2 5" xfId="934" xr:uid="{00000000-0005-0000-0000-000008040000}"/>
    <cellStyle name="입력 2 2 6" xfId="941" xr:uid="{00000000-0005-0000-0000-000009040000}"/>
    <cellStyle name="입력 2 2 7" xfId="1021" xr:uid="{00000000-0005-0000-0000-00000A040000}"/>
    <cellStyle name="입력 2 2 8" xfId="1096" xr:uid="{00000000-0005-0000-0000-00000B040000}"/>
    <cellStyle name="입력 2 2 9" xfId="1136" xr:uid="{00000000-0005-0000-0000-00000C040000}"/>
    <cellStyle name="입력 2 20" xfId="1244" xr:uid="{00000000-0005-0000-0000-00000D040000}"/>
    <cellStyle name="입력 2 21" xfId="1020" xr:uid="{00000000-0005-0000-0000-00000E040000}"/>
    <cellStyle name="입력 2 22" xfId="1262" xr:uid="{00000000-0005-0000-0000-00000F040000}"/>
    <cellStyle name="입력 2 23" xfId="1141" xr:uid="{00000000-0005-0000-0000-000010040000}"/>
    <cellStyle name="입력 2 24" xfId="1103" xr:uid="{00000000-0005-0000-0000-000011040000}"/>
    <cellStyle name="입력 2 25" xfId="1225" xr:uid="{00000000-0005-0000-0000-000012040000}"/>
    <cellStyle name="입력 2 26" xfId="1280" xr:uid="{00000000-0005-0000-0000-000013040000}"/>
    <cellStyle name="입력 2 27" xfId="1169" xr:uid="{00000000-0005-0000-0000-000014040000}"/>
    <cellStyle name="입력 2 28" xfId="1338" xr:uid="{00000000-0005-0000-0000-000015040000}"/>
    <cellStyle name="입력 2 29" xfId="1332" xr:uid="{00000000-0005-0000-0000-000016040000}"/>
    <cellStyle name="입력 2 3" xfId="730" xr:uid="{00000000-0005-0000-0000-000017040000}"/>
    <cellStyle name="입력 2 3 10" xfId="1362" xr:uid="{00000000-0005-0000-0000-000018040000}"/>
    <cellStyle name="입력 2 3 11" xfId="1382" xr:uid="{00000000-0005-0000-0000-000019040000}"/>
    <cellStyle name="입력 2 3 2" xfId="901" xr:uid="{00000000-0005-0000-0000-00001A040000}"/>
    <cellStyle name="입력 2 3 3" xfId="802" xr:uid="{00000000-0005-0000-0000-00001B040000}"/>
    <cellStyle name="입력 2 3 4" xfId="945" xr:uid="{00000000-0005-0000-0000-00001C040000}"/>
    <cellStyle name="입력 2 3 5" xfId="1157" xr:uid="{00000000-0005-0000-0000-00001D040000}"/>
    <cellStyle name="입력 2 3 6" xfId="1172" xr:uid="{00000000-0005-0000-0000-00001E040000}"/>
    <cellStyle name="입력 2 3 7" xfId="1207" xr:uid="{00000000-0005-0000-0000-00001F040000}"/>
    <cellStyle name="입력 2 3 8" xfId="1194" xr:uid="{00000000-0005-0000-0000-000020040000}"/>
    <cellStyle name="입력 2 3 9" xfId="1350" xr:uid="{00000000-0005-0000-0000-000021040000}"/>
    <cellStyle name="입력 2 30" xfId="1293" xr:uid="{00000000-0005-0000-0000-000022040000}"/>
    <cellStyle name="입력 2 31" xfId="1144" xr:uid="{00000000-0005-0000-0000-000023040000}"/>
    <cellStyle name="입력 2 32" xfId="947" xr:uid="{00000000-0005-0000-0000-000024040000}"/>
    <cellStyle name="입력 2 33" xfId="1377" xr:uid="{00000000-0005-0000-0000-000025040000}"/>
    <cellStyle name="입력 2 34" xfId="1226" xr:uid="{00000000-0005-0000-0000-000026040000}"/>
    <cellStyle name="입력 2 35" xfId="1380" xr:uid="{00000000-0005-0000-0000-000027040000}"/>
    <cellStyle name="입력 2 36" xfId="615" xr:uid="{00000000-0005-0000-0000-000028040000}"/>
    <cellStyle name="입력 2 4" xfId="836" xr:uid="{00000000-0005-0000-0000-000029040000}"/>
    <cellStyle name="입력 2 5" xfId="964" xr:uid="{00000000-0005-0000-0000-00002A040000}"/>
    <cellStyle name="입력 2 6" xfId="1049" xr:uid="{00000000-0005-0000-0000-00002B040000}"/>
    <cellStyle name="입력 2 7" xfId="776" xr:uid="{00000000-0005-0000-0000-00002C040000}"/>
    <cellStyle name="입력 2 8" xfId="1043" xr:uid="{00000000-0005-0000-0000-00002D040000}"/>
    <cellStyle name="입력 2 9" xfId="1032" xr:uid="{00000000-0005-0000-0000-00002E040000}"/>
    <cellStyle name="입력 3" xfId="701" xr:uid="{00000000-0005-0000-0000-00002F040000}"/>
    <cellStyle name="입력 3 2" xfId="728" xr:uid="{00000000-0005-0000-0000-000030040000}"/>
    <cellStyle name="입력 3 3" xfId="726" xr:uid="{00000000-0005-0000-0000-000031040000}"/>
    <cellStyle name="입력 4" xfId="702" xr:uid="{00000000-0005-0000-0000-000032040000}"/>
    <cellStyle name="자리수" xfId="459" xr:uid="{00000000-0005-0000-0000-000033040000}"/>
    <cellStyle name="자리수 2" xfId="837" xr:uid="{00000000-0005-0000-0000-000034040000}"/>
    <cellStyle name="자리수0" xfId="460" xr:uid="{00000000-0005-0000-0000-000035040000}"/>
    <cellStyle name="자리수0 2" xfId="838" xr:uid="{00000000-0005-0000-0000-000036040000}"/>
    <cellStyle name="제목 1" xfId="461" builtinId="16"/>
    <cellStyle name="제목 1 2" xfId="462" xr:uid="{00000000-0005-0000-0000-000038040000}"/>
    <cellStyle name="제목 1 2 2" xfId="840" xr:uid="{00000000-0005-0000-0000-000039040000}"/>
    <cellStyle name="제목 1 2 3" xfId="616" xr:uid="{00000000-0005-0000-0000-00003A040000}"/>
    <cellStyle name="제목 1 3" xfId="463" xr:uid="{00000000-0005-0000-0000-00003B040000}"/>
    <cellStyle name="제목 1 3 2" xfId="839" xr:uid="{00000000-0005-0000-0000-00003C040000}"/>
    <cellStyle name="제목 1 3 3" xfId="703" xr:uid="{00000000-0005-0000-0000-00003D040000}"/>
    <cellStyle name="제목 1 4" xfId="704" xr:uid="{00000000-0005-0000-0000-00003E040000}"/>
    <cellStyle name="제목 1(左)" xfId="464" xr:uid="{00000000-0005-0000-0000-00003F040000}"/>
    <cellStyle name="제목 1(中)" xfId="465" xr:uid="{00000000-0005-0000-0000-000040040000}"/>
    <cellStyle name="제목 10" xfId="466" xr:uid="{00000000-0005-0000-0000-000041040000}"/>
    <cellStyle name="제목 11" xfId="467" xr:uid="{00000000-0005-0000-0000-000042040000}"/>
    <cellStyle name="제목 12" xfId="468" xr:uid="{00000000-0005-0000-0000-000043040000}"/>
    <cellStyle name="제목 13" xfId="469" xr:uid="{00000000-0005-0000-0000-000044040000}"/>
    <cellStyle name="제목 14" xfId="470" xr:uid="{00000000-0005-0000-0000-000045040000}"/>
    <cellStyle name="제목 15" xfId="471" xr:uid="{00000000-0005-0000-0000-000046040000}"/>
    <cellStyle name="제목 16" xfId="472" xr:uid="{00000000-0005-0000-0000-000047040000}"/>
    <cellStyle name="제목 17" xfId="473" xr:uid="{00000000-0005-0000-0000-000048040000}"/>
    <cellStyle name="제목 18" xfId="474" xr:uid="{00000000-0005-0000-0000-000049040000}"/>
    <cellStyle name="제목 19" xfId="475" xr:uid="{00000000-0005-0000-0000-00004A040000}"/>
    <cellStyle name="제목 2 2" xfId="476" xr:uid="{00000000-0005-0000-0000-00004B040000}"/>
    <cellStyle name="제목 2 2 2" xfId="841" xr:uid="{00000000-0005-0000-0000-00004C040000}"/>
    <cellStyle name="제목 2 2 3" xfId="617" xr:uid="{00000000-0005-0000-0000-00004D040000}"/>
    <cellStyle name="제목 2 3" xfId="477" xr:uid="{00000000-0005-0000-0000-00004E040000}"/>
    <cellStyle name="제목 2 3 2" xfId="705" xr:uid="{00000000-0005-0000-0000-00004F040000}"/>
    <cellStyle name="제목 2 4" xfId="706" xr:uid="{00000000-0005-0000-0000-000050040000}"/>
    <cellStyle name="제목 20" xfId="478" xr:uid="{00000000-0005-0000-0000-000051040000}"/>
    <cellStyle name="제목 21" xfId="479" xr:uid="{00000000-0005-0000-0000-000052040000}"/>
    <cellStyle name="제목 22" xfId="480" xr:uid="{00000000-0005-0000-0000-000053040000}"/>
    <cellStyle name="제목 23" xfId="481" xr:uid="{00000000-0005-0000-0000-000054040000}"/>
    <cellStyle name="제목 24" xfId="482" xr:uid="{00000000-0005-0000-0000-000055040000}"/>
    <cellStyle name="제목 25" xfId="483" xr:uid="{00000000-0005-0000-0000-000056040000}"/>
    <cellStyle name="제목 26" xfId="484" xr:uid="{00000000-0005-0000-0000-000057040000}"/>
    <cellStyle name="제목 27" xfId="485" xr:uid="{00000000-0005-0000-0000-000058040000}"/>
    <cellStyle name="제목 28" xfId="486" xr:uid="{00000000-0005-0000-0000-000059040000}"/>
    <cellStyle name="제목 29" xfId="487" xr:uid="{00000000-0005-0000-0000-00005A040000}"/>
    <cellStyle name="제목 3 2" xfId="488" xr:uid="{00000000-0005-0000-0000-00005B040000}"/>
    <cellStyle name="제목 3 2 2" xfId="842" xr:uid="{00000000-0005-0000-0000-00005C040000}"/>
    <cellStyle name="제목 3 2 3" xfId="618" xr:uid="{00000000-0005-0000-0000-00005D040000}"/>
    <cellStyle name="제목 3 3" xfId="489" xr:uid="{00000000-0005-0000-0000-00005E040000}"/>
    <cellStyle name="제목 3 3 2" xfId="707" xr:uid="{00000000-0005-0000-0000-00005F040000}"/>
    <cellStyle name="제목 3 4" xfId="708" xr:uid="{00000000-0005-0000-0000-000060040000}"/>
    <cellStyle name="제목 30" xfId="490" xr:uid="{00000000-0005-0000-0000-000061040000}"/>
    <cellStyle name="제목 31" xfId="491" xr:uid="{00000000-0005-0000-0000-000062040000}"/>
    <cellStyle name="제목 32" xfId="492" xr:uid="{00000000-0005-0000-0000-000063040000}"/>
    <cellStyle name="제목 33" xfId="493" xr:uid="{00000000-0005-0000-0000-000064040000}"/>
    <cellStyle name="제목 34" xfId="494" xr:uid="{00000000-0005-0000-0000-000065040000}"/>
    <cellStyle name="제목 35" xfId="495" xr:uid="{00000000-0005-0000-0000-000066040000}"/>
    <cellStyle name="제목 4 2" xfId="496" xr:uid="{00000000-0005-0000-0000-000067040000}"/>
    <cellStyle name="제목 4 2 2" xfId="843" xr:uid="{00000000-0005-0000-0000-000068040000}"/>
    <cellStyle name="제목 4 2 3" xfId="619" xr:uid="{00000000-0005-0000-0000-000069040000}"/>
    <cellStyle name="제목 4 3" xfId="497" xr:uid="{00000000-0005-0000-0000-00006A040000}"/>
    <cellStyle name="제목 4 3 2" xfId="709" xr:uid="{00000000-0005-0000-0000-00006B040000}"/>
    <cellStyle name="제목 4 4" xfId="710" xr:uid="{00000000-0005-0000-0000-00006C040000}"/>
    <cellStyle name="제목 5" xfId="498" xr:uid="{00000000-0005-0000-0000-00006D040000}"/>
    <cellStyle name="제목 5 2" xfId="844" xr:uid="{00000000-0005-0000-0000-00006E040000}"/>
    <cellStyle name="제목 5 3" xfId="620" xr:uid="{00000000-0005-0000-0000-00006F040000}"/>
    <cellStyle name="제목 6" xfId="499" xr:uid="{00000000-0005-0000-0000-000070040000}"/>
    <cellStyle name="제목 6 2" xfId="711" xr:uid="{00000000-0005-0000-0000-000071040000}"/>
    <cellStyle name="제목 7" xfId="500" xr:uid="{00000000-0005-0000-0000-000072040000}"/>
    <cellStyle name="제목 7 2" xfId="712" xr:uid="{00000000-0005-0000-0000-000073040000}"/>
    <cellStyle name="제목 8" xfId="501" xr:uid="{00000000-0005-0000-0000-000074040000}"/>
    <cellStyle name="제목 9" xfId="502" xr:uid="{00000000-0005-0000-0000-000075040000}"/>
    <cellStyle name="제목[1 줄]" xfId="503" xr:uid="{00000000-0005-0000-0000-000076040000}"/>
    <cellStyle name="제목[2줄 아래]" xfId="504" xr:uid="{00000000-0005-0000-0000-000077040000}"/>
    <cellStyle name="제목[2줄 위]" xfId="505" xr:uid="{00000000-0005-0000-0000-000078040000}"/>
    <cellStyle name="제목1" xfId="506" xr:uid="{00000000-0005-0000-0000-000079040000}"/>
    <cellStyle name="좋음 2" xfId="507" xr:uid="{00000000-0005-0000-0000-00007A040000}"/>
    <cellStyle name="좋음 2 2" xfId="845" xr:uid="{00000000-0005-0000-0000-00007B040000}"/>
    <cellStyle name="좋음 2 3" xfId="621" xr:uid="{00000000-0005-0000-0000-00007C040000}"/>
    <cellStyle name="좋음 3" xfId="713" xr:uid="{00000000-0005-0000-0000-00007D040000}"/>
    <cellStyle name="좋음 4" xfId="714" xr:uid="{00000000-0005-0000-0000-00007E040000}"/>
    <cellStyle name="중제목" xfId="508" xr:uid="{00000000-0005-0000-0000-00007F040000}"/>
    <cellStyle name="지정되지 않음" xfId="509" xr:uid="{00000000-0005-0000-0000-000080040000}"/>
    <cellStyle name="千分位[0]_污水處理新建工程" xfId="510" xr:uid="{00000000-0005-0000-0000-000081040000}"/>
    <cellStyle name="千分位_鈷算表" xfId="511" xr:uid="{00000000-0005-0000-0000-000082040000}"/>
    <cellStyle name="출력 2" xfId="512" xr:uid="{00000000-0005-0000-0000-000083040000}"/>
    <cellStyle name="출력 2 10" xfId="999" xr:uid="{00000000-0005-0000-0000-000084040000}"/>
    <cellStyle name="출력 2 11" xfId="939" xr:uid="{00000000-0005-0000-0000-000085040000}"/>
    <cellStyle name="출력 2 12" xfId="980" xr:uid="{00000000-0005-0000-0000-000086040000}"/>
    <cellStyle name="출력 2 13" xfId="979" xr:uid="{00000000-0005-0000-0000-000087040000}"/>
    <cellStyle name="출력 2 14" xfId="1071" xr:uid="{00000000-0005-0000-0000-000088040000}"/>
    <cellStyle name="출력 2 15" xfId="1055" xr:uid="{00000000-0005-0000-0000-000089040000}"/>
    <cellStyle name="출력 2 16" xfId="1097" xr:uid="{00000000-0005-0000-0000-00008A040000}"/>
    <cellStyle name="출력 2 17" xfId="1197" xr:uid="{00000000-0005-0000-0000-00008B040000}"/>
    <cellStyle name="출력 2 18" xfId="1109" xr:uid="{00000000-0005-0000-0000-00008C040000}"/>
    <cellStyle name="출력 2 19" xfId="987" xr:uid="{00000000-0005-0000-0000-00008D040000}"/>
    <cellStyle name="출력 2 2" xfId="724" xr:uid="{00000000-0005-0000-0000-00008E040000}"/>
    <cellStyle name="출력 2 2 10" xfId="1137" xr:uid="{00000000-0005-0000-0000-00008F040000}"/>
    <cellStyle name="출력 2 2 11" xfId="1040" xr:uid="{00000000-0005-0000-0000-000090040000}"/>
    <cellStyle name="출력 2 2 12" xfId="1164" xr:uid="{00000000-0005-0000-0000-000091040000}"/>
    <cellStyle name="출력 2 2 13" xfId="1179" xr:uid="{00000000-0005-0000-0000-000092040000}"/>
    <cellStyle name="출력 2 2 14" xfId="1063" xr:uid="{00000000-0005-0000-0000-000093040000}"/>
    <cellStyle name="출력 2 2 15" xfId="1123" xr:uid="{00000000-0005-0000-0000-000094040000}"/>
    <cellStyle name="출력 2 2 16" xfId="1214" xr:uid="{00000000-0005-0000-0000-000095040000}"/>
    <cellStyle name="출력 2 2 17" xfId="1131" xr:uid="{00000000-0005-0000-0000-000096040000}"/>
    <cellStyle name="출력 2 2 18" xfId="984" xr:uid="{00000000-0005-0000-0000-000097040000}"/>
    <cellStyle name="출력 2 2 19" xfId="1115" xr:uid="{00000000-0005-0000-0000-000098040000}"/>
    <cellStyle name="출력 2 2 2" xfId="908" xr:uid="{00000000-0005-0000-0000-000099040000}"/>
    <cellStyle name="출력 2 2 20" xfId="1064" xr:uid="{00000000-0005-0000-0000-00009A040000}"/>
    <cellStyle name="출력 2 2 21" xfId="961" xr:uid="{00000000-0005-0000-0000-00009B040000}"/>
    <cellStyle name="출력 2 2 22" xfId="1273" xr:uid="{00000000-0005-0000-0000-00009C040000}"/>
    <cellStyle name="출력 2 2 23" xfId="1047" xr:uid="{00000000-0005-0000-0000-00009D040000}"/>
    <cellStyle name="출력 2 2 24" xfId="918" xr:uid="{00000000-0005-0000-0000-00009E040000}"/>
    <cellStyle name="출력 2 2 25" xfId="1298" xr:uid="{00000000-0005-0000-0000-00009F040000}"/>
    <cellStyle name="출력 2 2 26" xfId="1168" xr:uid="{00000000-0005-0000-0000-0000A0040000}"/>
    <cellStyle name="출력 2 2 27" xfId="1312" xr:uid="{00000000-0005-0000-0000-0000A1040000}"/>
    <cellStyle name="출력 2 2 28" xfId="1322" xr:uid="{00000000-0005-0000-0000-0000A2040000}"/>
    <cellStyle name="출력 2 2 29" xfId="1329" xr:uid="{00000000-0005-0000-0000-0000A3040000}"/>
    <cellStyle name="출력 2 2 3" xfId="831" xr:uid="{00000000-0005-0000-0000-0000A4040000}"/>
    <cellStyle name="출력 2 2 30" xfId="1292" xr:uid="{00000000-0005-0000-0000-0000A5040000}"/>
    <cellStyle name="출력 2 2 31" xfId="1341" xr:uid="{00000000-0005-0000-0000-0000A6040000}"/>
    <cellStyle name="출력 2 2 32" xfId="1317" xr:uid="{00000000-0005-0000-0000-0000A7040000}"/>
    <cellStyle name="출력 2 2 33" xfId="1357" xr:uid="{00000000-0005-0000-0000-0000A8040000}"/>
    <cellStyle name="출력 2 2 34" xfId="1369" xr:uid="{00000000-0005-0000-0000-0000A9040000}"/>
    <cellStyle name="출력 2 2 35" xfId="1290" xr:uid="{00000000-0005-0000-0000-0000AA040000}"/>
    <cellStyle name="출력 2 2 36" xfId="1054" xr:uid="{00000000-0005-0000-0000-0000AB040000}"/>
    <cellStyle name="출력 2 2 37" xfId="1389" xr:uid="{00000000-0005-0000-0000-0000AC040000}"/>
    <cellStyle name="출력 2 2 38" xfId="1335" xr:uid="{00000000-0005-0000-0000-0000AD040000}"/>
    <cellStyle name="출력 2 2 39" xfId="1234" xr:uid="{00000000-0005-0000-0000-0000AE040000}"/>
    <cellStyle name="출력 2 2 4" xfId="922" xr:uid="{00000000-0005-0000-0000-0000AF040000}"/>
    <cellStyle name="출력 2 2 40" xfId="1331" xr:uid="{00000000-0005-0000-0000-0000B0040000}"/>
    <cellStyle name="출력 2 2 5" xfId="1074" xr:uid="{00000000-0005-0000-0000-0000B1040000}"/>
    <cellStyle name="출력 2 2 6" xfId="1085" xr:uid="{00000000-0005-0000-0000-0000B2040000}"/>
    <cellStyle name="출력 2 2 7" xfId="1033" xr:uid="{00000000-0005-0000-0000-0000B3040000}"/>
    <cellStyle name="출력 2 2 8" xfId="1025" xr:uid="{00000000-0005-0000-0000-0000B4040000}"/>
    <cellStyle name="출력 2 2 9" xfId="1014" xr:uid="{00000000-0005-0000-0000-0000B5040000}"/>
    <cellStyle name="출력 2 20" xfId="1110" xr:uid="{00000000-0005-0000-0000-0000B6040000}"/>
    <cellStyle name="출력 2 21" xfId="1241" xr:uid="{00000000-0005-0000-0000-0000B7040000}"/>
    <cellStyle name="출력 2 22" xfId="1023" xr:uid="{00000000-0005-0000-0000-0000B8040000}"/>
    <cellStyle name="출력 2 23" xfId="1261" xr:uid="{00000000-0005-0000-0000-0000B9040000}"/>
    <cellStyle name="출력 2 24" xfId="1240" xr:uid="{00000000-0005-0000-0000-0000BA040000}"/>
    <cellStyle name="출력 2 25" xfId="1253" xr:uid="{00000000-0005-0000-0000-0000BB040000}"/>
    <cellStyle name="출력 2 26" xfId="1102" xr:uid="{00000000-0005-0000-0000-0000BC040000}"/>
    <cellStyle name="출력 2 27" xfId="1067" xr:uid="{00000000-0005-0000-0000-0000BD040000}"/>
    <cellStyle name="출력 2 28" xfId="1019" xr:uid="{00000000-0005-0000-0000-0000BE040000}"/>
    <cellStyle name="출력 2 29" xfId="1188" xr:uid="{00000000-0005-0000-0000-0000BF040000}"/>
    <cellStyle name="출력 2 3" xfId="731" xr:uid="{00000000-0005-0000-0000-0000C0040000}"/>
    <cellStyle name="출력 2 3 10" xfId="1206" xr:uid="{00000000-0005-0000-0000-0000C1040000}"/>
    <cellStyle name="출력 2 3 11" xfId="1231" xr:uid="{00000000-0005-0000-0000-0000C2040000}"/>
    <cellStyle name="출력 2 3 12" xfId="1247" xr:uid="{00000000-0005-0000-0000-0000C3040000}"/>
    <cellStyle name="출력 2 3 13" xfId="1267" xr:uid="{00000000-0005-0000-0000-0000C4040000}"/>
    <cellStyle name="출력 2 3 14" xfId="1094" xr:uid="{00000000-0005-0000-0000-0000C5040000}"/>
    <cellStyle name="출력 2 3 15" xfId="1139" xr:uid="{00000000-0005-0000-0000-0000C6040000}"/>
    <cellStyle name="출력 2 3 16" xfId="1287" xr:uid="{00000000-0005-0000-0000-0000C7040000}"/>
    <cellStyle name="출력 2 3 17" xfId="1316" xr:uid="{00000000-0005-0000-0000-0000C8040000}"/>
    <cellStyle name="출력 2 3 18" xfId="1239" xr:uid="{00000000-0005-0000-0000-0000C9040000}"/>
    <cellStyle name="출력 2 3 19" xfId="1349" xr:uid="{00000000-0005-0000-0000-0000CA040000}"/>
    <cellStyle name="출력 2 3 2" xfId="900" xr:uid="{00000000-0005-0000-0000-0000CB040000}"/>
    <cellStyle name="출력 2 3 20" xfId="1361" xr:uid="{00000000-0005-0000-0000-0000CC040000}"/>
    <cellStyle name="출력 2 3 21" xfId="1381" xr:uid="{00000000-0005-0000-0000-0000CD040000}"/>
    <cellStyle name="출력 2 3 22" xfId="1392" xr:uid="{00000000-0005-0000-0000-0000CE040000}"/>
    <cellStyle name="출력 2 3 3" xfId="1088" xr:uid="{00000000-0005-0000-0000-0000CF040000}"/>
    <cellStyle name="출력 2 3 4" xfId="956" xr:uid="{00000000-0005-0000-0000-0000D0040000}"/>
    <cellStyle name="출력 2 3 5" xfId="1120" xr:uid="{00000000-0005-0000-0000-0000D1040000}"/>
    <cellStyle name="출력 2 3 6" xfId="958" xr:uid="{00000000-0005-0000-0000-0000D2040000}"/>
    <cellStyle name="출력 2 3 7" xfId="1036" xr:uid="{00000000-0005-0000-0000-0000D3040000}"/>
    <cellStyle name="출력 2 3 8" xfId="1156" xr:uid="{00000000-0005-0000-0000-0000D4040000}"/>
    <cellStyle name="출력 2 3 9" xfId="1171" xr:uid="{00000000-0005-0000-0000-0000D5040000}"/>
    <cellStyle name="출력 2 30" xfId="929" xr:uid="{00000000-0005-0000-0000-0000D6040000}"/>
    <cellStyle name="출력 2 31" xfId="1148" xr:uid="{00000000-0005-0000-0000-0000D7040000}"/>
    <cellStyle name="출력 2 32" xfId="1259" xr:uid="{00000000-0005-0000-0000-0000D8040000}"/>
    <cellStyle name="출력 2 33" xfId="1285" xr:uid="{00000000-0005-0000-0000-0000D9040000}"/>
    <cellStyle name="출력 2 34" xfId="1219" xr:uid="{00000000-0005-0000-0000-0000DA040000}"/>
    <cellStyle name="출력 2 35" xfId="1281" xr:uid="{00000000-0005-0000-0000-0000DB040000}"/>
    <cellStyle name="출력 2 36" xfId="1248" xr:uid="{00000000-0005-0000-0000-0000DC040000}"/>
    <cellStyle name="출력 2 37" xfId="1258" xr:uid="{00000000-0005-0000-0000-0000DD040000}"/>
    <cellStyle name="출력 2 38" xfId="1376" xr:uid="{00000000-0005-0000-0000-0000DE040000}"/>
    <cellStyle name="출력 2 39" xfId="992" xr:uid="{00000000-0005-0000-0000-0000DF040000}"/>
    <cellStyle name="출력 2 4" xfId="847" xr:uid="{00000000-0005-0000-0000-0000E0040000}"/>
    <cellStyle name="출력 2 40" xfId="1059" xr:uid="{00000000-0005-0000-0000-0000E1040000}"/>
    <cellStyle name="출력 2 41" xfId="1095" xr:uid="{00000000-0005-0000-0000-0000E2040000}"/>
    <cellStyle name="출력 2 42" xfId="1394" xr:uid="{00000000-0005-0000-0000-0000E3040000}"/>
    <cellStyle name="출력 2 43" xfId="622" xr:uid="{00000000-0005-0000-0000-0000E4040000}"/>
    <cellStyle name="출력 2 5" xfId="955" xr:uid="{00000000-0005-0000-0000-0000E5040000}"/>
    <cellStyle name="출력 2 6" xfId="1056" xr:uid="{00000000-0005-0000-0000-0000E6040000}"/>
    <cellStyle name="출력 2 7" xfId="1050" xr:uid="{00000000-0005-0000-0000-0000E7040000}"/>
    <cellStyle name="출력 2 8" xfId="975" xr:uid="{00000000-0005-0000-0000-0000E8040000}"/>
    <cellStyle name="출력 2 9" xfId="977" xr:uid="{00000000-0005-0000-0000-0000E9040000}"/>
    <cellStyle name="출력 3" xfId="513" xr:uid="{00000000-0005-0000-0000-0000EA040000}"/>
    <cellStyle name="출력 3 2" xfId="727" xr:uid="{00000000-0005-0000-0000-0000EB040000}"/>
    <cellStyle name="출력 3 3" xfId="745" xr:uid="{00000000-0005-0000-0000-0000EC040000}"/>
    <cellStyle name="출력 3 4" xfId="715" xr:uid="{00000000-0005-0000-0000-0000ED040000}"/>
    <cellStyle name="출력 4" xfId="716" xr:uid="{00000000-0005-0000-0000-0000EE040000}"/>
    <cellStyle name="코드" xfId="514" xr:uid="{00000000-0005-0000-0000-0000EF040000}"/>
    <cellStyle name="콤마 [#]" xfId="515" xr:uid="{00000000-0005-0000-0000-0000F0040000}"/>
    <cellStyle name="콤마 []" xfId="516" xr:uid="{00000000-0005-0000-0000-0000F1040000}"/>
    <cellStyle name="콤마 [0]" xfId="517" xr:uid="{00000000-0005-0000-0000-0000F2040000}"/>
    <cellStyle name="콤마 [2]" xfId="518" xr:uid="{00000000-0005-0000-0000-0000F3040000}"/>
    <cellStyle name="콤마 [금액]" xfId="519" xr:uid="{00000000-0005-0000-0000-0000F4040000}"/>
    <cellStyle name="콤마 [소수]" xfId="520" xr:uid="{00000000-0005-0000-0000-0000F5040000}"/>
    <cellStyle name="콤마 [수량]" xfId="521" xr:uid="{00000000-0005-0000-0000-0000F6040000}"/>
    <cellStyle name="콤마[0]" xfId="522" xr:uid="{00000000-0005-0000-0000-0000F7040000}"/>
    <cellStyle name="콤마_  종  합  " xfId="523" xr:uid="{00000000-0005-0000-0000-0000F8040000}"/>
    <cellStyle name="通貨 [0.00]_laroux" xfId="524" xr:uid="{00000000-0005-0000-0000-0000F9040000}"/>
    <cellStyle name="通貨_laroux" xfId="525" xr:uid="{00000000-0005-0000-0000-0000FA040000}"/>
    <cellStyle name="퍼센트" xfId="526" xr:uid="{00000000-0005-0000-0000-0000FB040000}"/>
    <cellStyle name="퍼센트 2" xfId="848" xr:uid="{00000000-0005-0000-0000-0000FC040000}"/>
    <cellStyle name="표내용" xfId="527" xr:uid="{00000000-0005-0000-0000-0000FD040000}"/>
    <cellStyle name="표머릿글(上)" xfId="528" xr:uid="{00000000-0005-0000-0000-0000FE040000}"/>
    <cellStyle name="표머릿글(中)" xfId="529" xr:uid="{00000000-0005-0000-0000-0000FF040000}"/>
    <cellStyle name="표머릿글(下)" xfId="530" xr:uid="{00000000-0005-0000-0000-000000050000}"/>
    <cellStyle name="표제목" xfId="531" xr:uid="{00000000-0005-0000-0000-000001050000}"/>
    <cellStyle name="標題說明" xfId="532" xr:uid="{00000000-0005-0000-0000-000002050000}"/>
    <cellStyle name="표준" xfId="0" builtinId="0"/>
    <cellStyle name="표준 10" xfId="533" xr:uid="{00000000-0005-0000-0000-000004050000}"/>
    <cellStyle name="표준 10 2" xfId="849" xr:uid="{00000000-0005-0000-0000-000005050000}"/>
    <cellStyle name="표준 11" xfId="534" xr:uid="{00000000-0005-0000-0000-000006050000}"/>
    <cellStyle name="표준 11 2" xfId="749" xr:uid="{00000000-0005-0000-0000-000007050000}"/>
    <cellStyle name="표준 12" xfId="535" xr:uid="{00000000-0005-0000-0000-000008050000}"/>
    <cellStyle name="표준 12 2" xfId="536" xr:uid="{00000000-0005-0000-0000-000009050000}"/>
    <cellStyle name="표준 13" xfId="537" xr:uid="{00000000-0005-0000-0000-00000A050000}"/>
    <cellStyle name="표준 14" xfId="538" xr:uid="{00000000-0005-0000-0000-00000B050000}"/>
    <cellStyle name="표준 15" xfId="539" xr:uid="{00000000-0005-0000-0000-00000C050000}"/>
    <cellStyle name="표준 16" xfId="540" xr:uid="{00000000-0005-0000-0000-00000D050000}"/>
    <cellStyle name="표준 17" xfId="541" xr:uid="{00000000-0005-0000-0000-00000E050000}"/>
    <cellStyle name="표준 18" xfId="542" xr:uid="{00000000-0005-0000-0000-00000F050000}"/>
    <cellStyle name="표준 19" xfId="543" xr:uid="{00000000-0005-0000-0000-000010050000}"/>
    <cellStyle name="표준 2" xfId="544" xr:uid="{00000000-0005-0000-0000-000011050000}"/>
    <cellStyle name="표준 2 10" xfId="850" xr:uid="{00000000-0005-0000-0000-000012050000}"/>
    <cellStyle name="표준 2 2" xfId="545" xr:uid="{00000000-0005-0000-0000-000013050000}"/>
    <cellStyle name="표준 2 2 2" xfId="546" xr:uid="{00000000-0005-0000-0000-000014050000}"/>
    <cellStyle name="표준 2 2 2 2" xfId="717" xr:uid="{00000000-0005-0000-0000-000015050000}"/>
    <cellStyle name="표준 2 2 3" xfId="853" xr:uid="{00000000-0005-0000-0000-000016050000}"/>
    <cellStyle name="표준 2 3" xfId="547" xr:uid="{00000000-0005-0000-0000-000017050000}"/>
    <cellStyle name="표준 2 3 2" xfId="855" xr:uid="{00000000-0005-0000-0000-000018050000}"/>
    <cellStyle name="표준 2 3 3" xfId="856" xr:uid="{00000000-0005-0000-0000-000019050000}"/>
    <cellStyle name="표준 2 3 4" xfId="854" xr:uid="{00000000-0005-0000-0000-00001A050000}"/>
    <cellStyle name="표준 2 3 5" xfId="718" xr:uid="{00000000-0005-0000-0000-00001B050000}"/>
    <cellStyle name="표준 2 4" xfId="548" xr:uid="{00000000-0005-0000-0000-00001C050000}"/>
    <cellStyle name="표준 2 4 2" xfId="858" xr:uid="{00000000-0005-0000-0000-00001D050000}"/>
    <cellStyle name="표준 2 4 3" xfId="857" xr:uid="{00000000-0005-0000-0000-00001E050000}"/>
    <cellStyle name="표준 2 4 4" xfId="747" xr:uid="{00000000-0005-0000-0000-00001F050000}"/>
    <cellStyle name="표준 2 5" xfId="549" xr:uid="{00000000-0005-0000-0000-000020050000}"/>
    <cellStyle name="표준 2 5 2" xfId="750" xr:uid="{00000000-0005-0000-0000-000021050000}"/>
    <cellStyle name="표준 2 6" xfId="550" xr:uid="{00000000-0005-0000-0000-000022050000}"/>
    <cellStyle name="표준 2 6 2" xfId="859" xr:uid="{00000000-0005-0000-0000-000023050000}"/>
    <cellStyle name="표준 2 7" xfId="551" xr:uid="{00000000-0005-0000-0000-000024050000}"/>
    <cellStyle name="표준 2 7 2" xfId="860" xr:uid="{00000000-0005-0000-0000-000025050000}"/>
    <cellStyle name="표준 2 8" xfId="552" xr:uid="{00000000-0005-0000-0000-000026050000}"/>
    <cellStyle name="표준 20" xfId="553" xr:uid="{00000000-0005-0000-0000-000027050000}"/>
    <cellStyle name="표준 21" xfId="554" xr:uid="{00000000-0005-0000-0000-000028050000}"/>
    <cellStyle name="표준 22" xfId="555" xr:uid="{00000000-0005-0000-0000-000029050000}"/>
    <cellStyle name="표준 22 2" xfId="623" xr:uid="{00000000-0005-0000-0000-00002A050000}"/>
    <cellStyle name="표준 23" xfId="556" xr:uid="{00000000-0005-0000-0000-00002B050000}"/>
    <cellStyle name="표준 24" xfId="580" xr:uid="{00000000-0005-0000-0000-00002C050000}"/>
    <cellStyle name="표준 3" xfId="557" xr:uid="{00000000-0005-0000-0000-00002D050000}"/>
    <cellStyle name="표준 3 10" xfId="862" xr:uid="{00000000-0005-0000-0000-00002E050000}"/>
    <cellStyle name="표준 3 11" xfId="863" xr:uid="{00000000-0005-0000-0000-00002F050000}"/>
    <cellStyle name="표준 3 12" xfId="861" xr:uid="{00000000-0005-0000-0000-000030050000}"/>
    <cellStyle name="표준 3 13" xfId="751" xr:uid="{00000000-0005-0000-0000-000031050000}"/>
    <cellStyle name="표준 3 2" xfId="558" xr:uid="{00000000-0005-0000-0000-000032050000}"/>
    <cellStyle name="표준 3 2 2" xfId="864" xr:uid="{00000000-0005-0000-0000-000033050000}"/>
    <cellStyle name="표준 3 2 3" xfId="719" xr:uid="{00000000-0005-0000-0000-000034050000}"/>
    <cellStyle name="표준 3 3" xfId="748" xr:uid="{00000000-0005-0000-0000-000035050000}"/>
    <cellStyle name="표준 3 3 2" xfId="865" xr:uid="{00000000-0005-0000-0000-000036050000}"/>
    <cellStyle name="표준 3 4" xfId="866" xr:uid="{00000000-0005-0000-0000-000037050000}"/>
    <cellStyle name="표준 3 5" xfId="867" xr:uid="{00000000-0005-0000-0000-000038050000}"/>
    <cellStyle name="표준 3 6" xfId="868" xr:uid="{00000000-0005-0000-0000-000039050000}"/>
    <cellStyle name="표준 3 7" xfId="869" xr:uid="{00000000-0005-0000-0000-00003A050000}"/>
    <cellStyle name="표준 3 8" xfId="870" xr:uid="{00000000-0005-0000-0000-00003B050000}"/>
    <cellStyle name="표준 3 9" xfId="871" xr:uid="{00000000-0005-0000-0000-00003C050000}"/>
    <cellStyle name="표준 4" xfId="559" xr:uid="{00000000-0005-0000-0000-00003D050000}"/>
    <cellStyle name="표준 4 2" xfId="560" xr:uid="{00000000-0005-0000-0000-00003E050000}"/>
    <cellStyle name="표준 4 2 2" xfId="873" xr:uid="{00000000-0005-0000-0000-00003F050000}"/>
    <cellStyle name="표준 4 3" xfId="561" xr:uid="{00000000-0005-0000-0000-000040050000}"/>
    <cellStyle name="표준 4 4" xfId="874" xr:uid="{00000000-0005-0000-0000-000041050000}"/>
    <cellStyle name="표준 4 5" xfId="872" xr:uid="{00000000-0005-0000-0000-000042050000}"/>
    <cellStyle name="표준 5" xfId="562" xr:uid="{00000000-0005-0000-0000-000043050000}"/>
    <cellStyle name="표준 5 10" xfId="876" xr:uid="{00000000-0005-0000-0000-000044050000}"/>
    <cellStyle name="표준 5 11" xfId="875" xr:uid="{00000000-0005-0000-0000-000045050000}"/>
    <cellStyle name="표준 5 2" xfId="563" xr:uid="{00000000-0005-0000-0000-000046050000}"/>
    <cellStyle name="표준 5 3" xfId="877" xr:uid="{00000000-0005-0000-0000-000047050000}"/>
    <cellStyle name="표준 5 4" xfId="878" xr:uid="{00000000-0005-0000-0000-000048050000}"/>
    <cellStyle name="표준 5 5" xfId="879" xr:uid="{00000000-0005-0000-0000-000049050000}"/>
    <cellStyle name="표준 5 6" xfId="880" xr:uid="{00000000-0005-0000-0000-00004A050000}"/>
    <cellStyle name="표준 5 7" xfId="881" xr:uid="{00000000-0005-0000-0000-00004B050000}"/>
    <cellStyle name="표준 5 8" xfId="882" xr:uid="{00000000-0005-0000-0000-00004C050000}"/>
    <cellStyle name="표준 5 9" xfId="883" xr:uid="{00000000-0005-0000-0000-00004D050000}"/>
    <cellStyle name="표준 6" xfId="564" xr:uid="{00000000-0005-0000-0000-00004E050000}"/>
    <cellStyle name="표준 6 10" xfId="885" xr:uid="{00000000-0005-0000-0000-00004F050000}"/>
    <cellStyle name="표준 6 11" xfId="884" xr:uid="{00000000-0005-0000-0000-000050050000}"/>
    <cellStyle name="표준 6 2" xfId="886" xr:uid="{00000000-0005-0000-0000-000051050000}"/>
    <cellStyle name="표준 6 3" xfId="887" xr:uid="{00000000-0005-0000-0000-000052050000}"/>
    <cellStyle name="표준 6 4" xfId="888" xr:uid="{00000000-0005-0000-0000-000053050000}"/>
    <cellStyle name="표준 6 5" xfId="889" xr:uid="{00000000-0005-0000-0000-000054050000}"/>
    <cellStyle name="표준 6 6" xfId="890" xr:uid="{00000000-0005-0000-0000-000055050000}"/>
    <cellStyle name="표준 6 7" xfId="891" xr:uid="{00000000-0005-0000-0000-000056050000}"/>
    <cellStyle name="표준 6 8" xfId="892" xr:uid="{00000000-0005-0000-0000-000057050000}"/>
    <cellStyle name="표준 6 9" xfId="893" xr:uid="{00000000-0005-0000-0000-000058050000}"/>
    <cellStyle name="표준 66" xfId="624" xr:uid="{00000000-0005-0000-0000-000059050000}"/>
    <cellStyle name="표준 7" xfId="565" xr:uid="{00000000-0005-0000-0000-00005A050000}"/>
    <cellStyle name="표준 7 2" xfId="894" xr:uid="{00000000-0005-0000-0000-00005B050000}"/>
    <cellStyle name="표준 7 3" xfId="752" xr:uid="{00000000-0005-0000-0000-00005C050000}"/>
    <cellStyle name="표준 7 4" xfId="746" xr:uid="{00000000-0005-0000-0000-00005D050000}"/>
    <cellStyle name="표준 8" xfId="566" xr:uid="{00000000-0005-0000-0000-00005E050000}"/>
    <cellStyle name="표준 9" xfId="567" xr:uid="{00000000-0005-0000-0000-00005F050000}"/>
    <cellStyle name="표준 9 2" xfId="895" xr:uid="{00000000-0005-0000-0000-000060050000}"/>
    <cellStyle name="標準_ ｹ-ﾌﾞﾙ物量(B)" xfId="568" xr:uid="{00000000-0005-0000-0000-000061050000}"/>
    <cellStyle name="표준_IPA_CBD222-S-001-유즈케이스 목록" xfId="625" xr:uid="{00000000-0005-0000-0000-000062050000}"/>
    <cellStyle name="표준_IPA_PT_RD1201_요구사항 정의서_v1.0" xfId="626" xr:uid="{00000000-0005-0000-0000-000063050000}"/>
    <cellStyle name="표준1" xfId="569" xr:uid="{00000000-0005-0000-0000-000064050000}"/>
    <cellStyle name="퓭닉_Eval(1 of 7)-BASE" xfId="570" xr:uid="{00000000-0005-0000-0000-000065050000}"/>
    <cellStyle name="하이퍼링크 2" xfId="571" xr:uid="{00000000-0005-0000-0000-000066050000}"/>
    <cellStyle name="하이퍼링크 2 2" xfId="896" xr:uid="{00000000-0005-0000-0000-000067050000}"/>
    <cellStyle name="합산" xfId="572" xr:uid="{00000000-0005-0000-0000-000068050000}"/>
    <cellStyle name="합산 2" xfId="897" xr:uid="{00000000-0005-0000-0000-000069050000}"/>
    <cellStyle name="桁区切り [0.00]_laroux" xfId="573" xr:uid="{00000000-0005-0000-0000-00006A050000}"/>
    <cellStyle name="桁区切り_laroux" xfId="574" xr:uid="{00000000-0005-0000-0000-00006B050000}"/>
    <cellStyle name="貨幣 [0]_污水處理新建工程" xfId="575" xr:uid="{00000000-0005-0000-0000-00006C050000}"/>
    <cellStyle name="貨幣[0]_CT-1" xfId="576" xr:uid="{00000000-0005-0000-0000-00006D050000}"/>
    <cellStyle name="貨幣_CT-1" xfId="577" xr:uid="{00000000-0005-0000-0000-00006E050000}"/>
    <cellStyle name="화폐기호" xfId="578" xr:uid="{00000000-0005-0000-0000-00006F050000}"/>
    <cellStyle name="화폐기호 2" xfId="898" xr:uid="{00000000-0005-0000-0000-000070050000}"/>
    <cellStyle name="화폐기호0" xfId="579" xr:uid="{00000000-0005-0000-0000-000071050000}"/>
    <cellStyle name="화폐기호0 2" xfId="899" xr:uid="{00000000-0005-0000-0000-000072050000}"/>
  </cellStyles>
  <dxfs count="1064"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1406074240721"/>
          <c:y val="7.8368292772852677E-2"/>
          <c:w val="0.67077859017622787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Progress!$D$4:$D$5</c:f>
              <c:strCache>
                <c:ptCount val="2"/>
                <c:pt idx="0">
                  <c:v>Progress</c:v>
                </c:pt>
                <c:pt idx="1">
                  <c:v>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Progress!$B$6:$B$12</c:f>
              <c:strCache>
                <c:ptCount val="7"/>
                <c:pt idx="0">
                  <c:v>Overall</c:v>
                </c:pt>
                <c:pt idx="1">
                  <c:v>착수</c:v>
                </c:pt>
                <c:pt idx="2">
                  <c:v>분석/설계</c:v>
                </c:pt>
                <c:pt idx="3">
                  <c:v>구현</c:v>
                </c:pt>
                <c:pt idx="4">
                  <c:v>테스트</c:v>
                </c:pt>
                <c:pt idx="5">
                  <c:v>교육</c:v>
                </c:pt>
                <c:pt idx="6">
                  <c:v>이행</c:v>
                </c:pt>
              </c:strCache>
            </c:strRef>
          </c:cat>
          <c:val>
            <c:numRef>
              <c:f>Progress!$D$6:$D$12</c:f>
              <c:numCache>
                <c:formatCode>0.00%</c:formatCode>
                <c:ptCount val="7"/>
                <c:pt idx="0">
                  <c:v>0.69972857142857159</c:v>
                </c:pt>
                <c:pt idx="1">
                  <c:v>0.05</c:v>
                </c:pt>
                <c:pt idx="2">
                  <c:v>0.25000000000000006</c:v>
                </c:pt>
                <c:pt idx="3">
                  <c:v>0.37830000000000003</c:v>
                </c:pt>
                <c:pt idx="4">
                  <c:v>2.1428571428571425E-2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E-48BC-A747-6D41D1C188AC}"/>
            </c:ext>
          </c:extLst>
        </c:ser>
        <c:ser>
          <c:idx val="1"/>
          <c:order val="1"/>
          <c:tx>
            <c:strRef>
              <c:f>Progress!$E$4:$E$5</c:f>
              <c:strCache>
                <c:ptCount val="2"/>
                <c:pt idx="0">
                  <c:v>Progress</c:v>
                </c:pt>
                <c:pt idx="1">
                  <c:v>Actual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Progress!$B$6:$B$12</c:f>
              <c:strCache>
                <c:ptCount val="7"/>
                <c:pt idx="0">
                  <c:v>Overall</c:v>
                </c:pt>
                <c:pt idx="1">
                  <c:v>착수</c:v>
                </c:pt>
                <c:pt idx="2">
                  <c:v>분석/설계</c:v>
                </c:pt>
                <c:pt idx="3">
                  <c:v>구현</c:v>
                </c:pt>
                <c:pt idx="4">
                  <c:v>테스트</c:v>
                </c:pt>
                <c:pt idx="5">
                  <c:v>교육</c:v>
                </c:pt>
                <c:pt idx="6">
                  <c:v>이행</c:v>
                </c:pt>
              </c:strCache>
            </c:strRef>
          </c:cat>
          <c:val>
            <c:numRef>
              <c:f>Progress!$E$6:$E$12</c:f>
              <c:numCache>
                <c:formatCode>0.00%</c:formatCode>
                <c:ptCount val="7"/>
                <c:pt idx="0">
                  <c:v>0.69786457142857161</c:v>
                </c:pt>
                <c:pt idx="1">
                  <c:v>0.05</c:v>
                </c:pt>
                <c:pt idx="2">
                  <c:v>0.25000000000000006</c:v>
                </c:pt>
                <c:pt idx="3">
                  <c:v>0.3764360000000001</c:v>
                </c:pt>
                <c:pt idx="4">
                  <c:v>2.1428571428571425E-2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E-48BC-A747-6D41D1C1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01928128"/>
        <c:axId val="-1501932480"/>
      </c:barChart>
      <c:catAx>
        <c:axId val="-15019281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-1501932480"/>
        <c:crossesAt val="0"/>
        <c:auto val="1"/>
        <c:lblAlgn val="ctr"/>
        <c:lblOffset val="100"/>
        <c:noMultiLvlLbl val="0"/>
      </c:catAx>
      <c:valAx>
        <c:axId val="-1501932480"/>
        <c:scaling>
          <c:orientation val="minMax"/>
          <c:max val="1"/>
        </c:scaling>
        <c:delete val="0"/>
        <c:axPos val="t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-150192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맑은 고딕"/>
          <a:ea typeface="맑은 고딕"/>
          <a:cs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4082</xdr:colOff>
      <xdr:row>1</xdr:row>
      <xdr:rowOff>85724</xdr:rowOff>
    </xdr:from>
    <xdr:to>
      <xdr:col>30</xdr:col>
      <xdr:colOff>0</xdr:colOff>
      <xdr:row>63</xdr:row>
      <xdr:rowOff>262611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479000" y="680356"/>
          <a:ext cx="571500" cy="16876940"/>
        </a:xfrm>
        <a:prstGeom prst="rect">
          <a:avLst/>
        </a:prstGeom>
        <a:solidFill>
          <a:schemeClr val="accent2">
            <a:alpha val="40000"/>
          </a:schemeClr>
        </a:solidFill>
        <a:ln w="127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12</xdr:row>
      <xdr:rowOff>152400</xdr:rowOff>
    </xdr:from>
    <xdr:to>
      <xdr:col>11</xdr:col>
      <xdr:colOff>9525</xdr:colOff>
      <xdr:row>31</xdr:row>
      <xdr:rowOff>57150</xdr:rowOff>
    </xdr:to>
    <xdr:graphicFrame macro="">
      <xdr:nvGraphicFramePr>
        <xdr:cNvPr id="1160072" name="차트 1">
          <a:extLst>
            <a:ext uri="{FF2B5EF4-FFF2-40B4-BE49-F238E27FC236}">
              <a16:creationId xmlns:a16="http://schemas.microsoft.com/office/drawing/2014/main" id="{00000000-0008-0000-0600-000088B3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4</xdr:row>
      <xdr:rowOff>9525</xdr:rowOff>
    </xdr:from>
    <xdr:to>
      <xdr:col>13</xdr:col>
      <xdr:colOff>504825</xdr:colOff>
      <xdr:row>4</xdr:row>
      <xdr:rowOff>285750</xdr:rowOff>
    </xdr:to>
    <xdr:sp macro="" textlink="">
      <xdr:nvSpPr>
        <xdr:cNvPr id="1160073" name="타원 2">
          <a:extLst>
            <a:ext uri="{FF2B5EF4-FFF2-40B4-BE49-F238E27FC236}">
              <a16:creationId xmlns:a16="http://schemas.microsoft.com/office/drawing/2014/main" id="{00000000-0008-0000-0600-000089B31100}"/>
            </a:ext>
          </a:extLst>
        </xdr:cNvPr>
        <xdr:cNvSpPr>
          <a:spLocks noChangeArrowheads="1"/>
        </xdr:cNvSpPr>
      </xdr:nvSpPr>
      <xdr:spPr bwMode="auto">
        <a:xfrm>
          <a:off x="9382125" y="1085850"/>
          <a:ext cx="266700" cy="276225"/>
        </a:xfrm>
        <a:prstGeom prst="ellipse">
          <a:avLst/>
        </a:prstGeom>
        <a:solidFill>
          <a:srgbClr val="FFC00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238125</xdr:colOff>
      <xdr:row>4</xdr:row>
      <xdr:rowOff>9525</xdr:rowOff>
    </xdr:from>
    <xdr:to>
      <xdr:col>12</xdr:col>
      <xdr:colOff>504825</xdr:colOff>
      <xdr:row>4</xdr:row>
      <xdr:rowOff>285750</xdr:rowOff>
    </xdr:to>
    <xdr:sp macro="" textlink="">
      <xdr:nvSpPr>
        <xdr:cNvPr id="1160074" name="타원 3">
          <a:extLst>
            <a:ext uri="{FF2B5EF4-FFF2-40B4-BE49-F238E27FC236}">
              <a16:creationId xmlns:a16="http://schemas.microsoft.com/office/drawing/2014/main" id="{00000000-0008-0000-0600-00008AB31100}"/>
            </a:ext>
          </a:extLst>
        </xdr:cNvPr>
        <xdr:cNvSpPr>
          <a:spLocks noChangeArrowheads="1"/>
        </xdr:cNvSpPr>
      </xdr:nvSpPr>
      <xdr:spPr bwMode="auto">
        <a:xfrm>
          <a:off x="8629650" y="1085850"/>
          <a:ext cx="266700" cy="276225"/>
        </a:xfrm>
        <a:prstGeom prst="ellipse">
          <a:avLst/>
        </a:prstGeom>
        <a:solidFill>
          <a:srgbClr val="92D05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238125</xdr:colOff>
      <xdr:row>4</xdr:row>
      <xdr:rowOff>28575</xdr:rowOff>
    </xdr:from>
    <xdr:to>
      <xdr:col>14</xdr:col>
      <xdr:colOff>504825</xdr:colOff>
      <xdr:row>4</xdr:row>
      <xdr:rowOff>304800</xdr:rowOff>
    </xdr:to>
    <xdr:sp macro="" textlink="">
      <xdr:nvSpPr>
        <xdr:cNvPr id="1160075" name="타원 4">
          <a:extLst>
            <a:ext uri="{FF2B5EF4-FFF2-40B4-BE49-F238E27FC236}">
              <a16:creationId xmlns:a16="http://schemas.microsoft.com/office/drawing/2014/main" id="{00000000-0008-0000-0600-00008BB31100}"/>
            </a:ext>
          </a:extLst>
        </xdr:cNvPr>
        <xdr:cNvSpPr>
          <a:spLocks noChangeArrowheads="1"/>
        </xdr:cNvSpPr>
      </xdr:nvSpPr>
      <xdr:spPr bwMode="auto">
        <a:xfrm>
          <a:off x="10134600" y="1104900"/>
          <a:ext cx="266700" cy="276225"/>
        </a:xfrm>
        <a:prstGeom prst="ellipse">
          <a:avLst/>
        </a:pr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Down\&#44204;&#51201;&#49892;&#47924;&#44053;&#51032;&#51088;&#47308;_V1.0\&#50689;&#45224;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&#54252;&#47100;_&#49464;&#48120;&#45208;\&#44277;&#44277;2&#49324;&#50629;&#48512;LC&#48120;&#54021;\&#51228;&#50504;&#49436;%20&#51089;&#49457;\fpa_dev(dev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file\&#44277;&#50976;\08_5.LGCNS&#45432;&#53944;&#48513;&#48177;&#50629;(~2004.09)\08.02_CMT&#44288;&#47532;\01.&#54016;&#50629;&#47924;\4.&#44204;&#51201;&#54532;&#47196;&#49464;&#49828;\&#44204;&#51201;&#47784;&#45944;\FP&#44204;&#51201;&#47784;&#45944;(&#49345;&#49464;&#48277;)\FP&#44204;&#51201;&#47784;&#45944;_V1.7(&#52572;&#51333;)_200406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LF &amp; EIF"/>
      <sheetName val="EI"/>
      <sheetName val="EQ"/>
      <sheetName val="EO"/>
      <sheetName val="FPA"/>
      <sheetName val="Package (In-House)"/>
      <sheetName val="In House"/>
      <sheetName val="VAF"/>
      <sheetName val="순수개발"/>
      <sheetName val="Macro상수지정"/>
      <sheetName val="Config"/>
      <sheetName val="Package (by ITSA)"/>
      <sheetName val="Dialog1"/>
      <sheetName val="Module1"/>
      <sheetName val="Module2"/>
      <sheetName val="영남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pa_dev(dev)"/>
      <sheetName val="Data Vol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정이력"/>
      <sheetName val="기본정보"/>
      <sheetName val="Data"/>
      <sheetName val="Transaction"/>
      <sheetName val="FPA_검증"/>
      <sheetName val="VAF"/>
      <sheetName val="공수견적"/>
      <sheetName val="비용산정"/>
      <sheetName val="품질항목"/>
      <sheetName val="CountingTip"/>
      <sheetName val="Macro상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B1:AJ66"/>
  <sheetViews>
    <sheetView zoomScale="70" zoomScaleNormal="70" workbookViewId="0">
      <pane xSplit="14" ySplit="6" topLeftCell="O43" activePane="bottomRight" state="frozen"/>
      <selection pane="topRight" activeCell="O1" sqref="O1"/>
      <selection pane="bottomLeft" activeCell="A7" sqref="A7"/>
      <selection pane="bottomRight" activeCell="F11" sqref="F11"/>
    </sheetView>
  </sheetViews>
  <sheetFormatPr defaultColWidth="8.75" defaultRowHeight="14.5"/>
  <cols>
    <col min="1" max="1" width="1.08203125" style="1" customWidth="1"/>
    <col min="2" max="2" width="9.75" style="1" customWidth="1"/>
    <col min="3" max="3" width="4.08203125" style="1" customWidth="1"/>
    <col min="4" max="4" width="18" style="1" customWidth="1"/>
    <col min="5" max="5" width="5.4140625" style="1" customWidth="1"/>
    <col min="6" max="6" width="32.75" style="1" bestFit="1" customWidth="1"/>
    <col min="7" max="8" width="16.75" style="1" bestFit="1" customWidth="1"/>
    <col min="9" max="9" width="7.4140625" style="1" bestFit="1" customWidth="1"/>
    <col min="10" max="11" width="8.6640625" style="1" customWidth="1"/>
    <col min="12" max="12" width="7.4140625" style="1" customWidth="1"/>
    <col min="13" max="14" width="11" style="1" customWidth="1"/>
    <col min="15" max="35" width="6.75" style="1" customWidth="1"/>
    <col min="36" max="36" width="30.33203125" style="1" customWidth="1"/>
    <col min="37" max="16384" width="8.75" style="1"/>
  </cols>
  <sheetData>
    <row r="1" spans="2:36" ht="46.5" customHeight="1" thickBot="1">
      <c r="B1" s="608" t="s">
        <v>0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</row>
    <row r="2" spans="2:36" ht="9" customHeight="1" thickTop="1" thickBot="1">
      <c r="L2" s="60"/>
      <c r="M2" s="162">
        <v>42685</v>
      </c>
      <c r="N2" s="61"/>
    </row>
    <row r="3" spans="2:36" ht="21" customHeight="1">
      <c r="B3" s="596" t="s">
        <v>1</v>
      </c>
      <c r="C3" s="599" t="s">
        <v>2</v>
      </c>
      <c r="D3" s="600"/>
      <c r="E3" s="585" t="s">
        <v>3</v>
      </c>
      <c r="F3" s="586"/>
      <c r="G3" s="605" t="s">
        <v>4</v>
      </c>
      <c r="H3" s="586"/>
      <c r="I3" s="619" t="s">
        <v>5</v>
      </c>
      <c r="J3" s="591" t="s">
        <v>6</v>
      </c>
      <c r="K3" s="622" t="s">
        <v>7</v>
      </c>
      <c r="L3" s="605" t="s">
        <v>8</v>
      </c>
      <c r="M3" s="615"/>
      <c r="N3" s="586"/>
      <c r="O3" s="134" t="s">
        <v>9</v>
      </c>
      <c r="P3" s="612">
        <v>2016.08</v>
      </c>
      <c r="Q3" s="613"/>
      <c r="R3" s="613"/>
      <c r="S3" s="613"/>
      <c r="T3" s="614"/>
      <c r="U3" s="612">
        <v>2016.09</v>
      </c>
      <c r="V3" s="613"/>
      <c r="W3" s="613"/>
      <c r="X3" s="614"/>
      <c r="Y3" s="612" t="s">
        <v>10</v>
      </c>
      <c r="Z3" s="613"/>
      <c r="AA3" s="613"/>
      <c r="AB3" s="614"/>
      <c r="AC3" s="612" t="s">
        <v>11</v>
      </c>
      <c r="AD3" s="613"/>
      <c r="AE3" s="613"/>
      <c r="AF3" s="614"/>
      <c r="AG3" s="612" t="s">
        <v>11</v>
      </c>
      <c r="AH3" s="613"/>
      <c r="AI3" s="613"/>
      <c r="AJ3" s="627" t="s">
        <v>12</v>
      </c>
    </row>
    <row r="4" spans="2:36" ht="21" customHeight="1">
      <c r="B4" s="597"/>
      <c r="C4" s="601"/>
      <c r="D4" s="602"/>
      <c r="E4" s="587"/>
      <c r="F4" s="588"/>
      <c r="G4" s="606"/>
      <c r="H4" s="607"/>
      <c r="I4" s="620"/>
      <c r="J4" s="592"/>
      <c r="K4" s="623"/>
      <c r="L4" s="616"/>
      <c r="M4" s="617"/>
      <c r="N4" s="618"/>
      <c r="O4" s="508" t="s">
        <v>13</v>
      </c>
      <c r="P4" s="509" t="s">
        <v>14</v>
      </c>
      <c r="Q4" s="510" t="s">
        <v>15</v>
      </c>
      <c r="R4" s="510" t="s">
        <v>16</v>
      </c>
      <c r="S4" s="510" t="s">
        <v>17</v>
      </c>
      <c r="T4" s="511" t="s">
        <v>18</v>
      </c>
      <c r="U4" s="509" t="s">
        <v>19</v>
      </c>
      <c r="V4" s="510" t="s">
        <v>20</v>
      </c>
      <c r="W4" s="510" t="s">
        <v>21</v>
      </c>
      <c r="X4" s="511" t="s">
        <v>22</v>
      </c>
      <c r="Y4" s="509" t="s">
        <v>23</v>
      </c>
      <c r="Z4" s="510" t="s">
        <v>24</v>
      </c>
      <c r="AA4" s="510" t="s">
        <v>25</v>
      </c>
      <c r="AB4" s="511" t="s">
        <v>26</v>
      </c>
      <c r="AC4" s="509" t="s">
        <v>27</v>
      </c>
      <c r="AD4" s="510" t="s">
        <v>28</v>
      </c>
      <c r="AE4" s="510" t="s">
        <v>29</v>
      </c>
      <c r="AF4" s="511" t="s">
        <v>30</v>
      </c>
      <c r="AG4" s="509" t="s">
        <v>27</v>
      </c>
      <c r="AH4" s="510" t="s">
        <v>28</v>
      </c>
      <c r="AI4" s="510" t="s">
        <v>29</v>
      </c>
      <c r="AJ4" s="628"/>
    </row>
    <row r="5" spans="2:36" s="2" customFormat="1" ht="21" customHeight="1" thickBot="1">
      <c r="B5" s="598"/>
      <c r="C5" s="603"/>
      <c r="D5" s="604"/>
      <c r="E5" s="589"/>
      <c r="F5" s="590"/>
      <c r="G5" s="512" t="s">
        <v>31</v>
      </c>
      <c r="H5" s="513" t="s">
        <v>32</v>
      </c>
      <c r="I5" s="621"/>
      <c r="J5" s="560" t="s">
        <v>33</v>
      </c>
      <c r="K5" s="515"/>
      <c r="L5" s="68" t="s">
        <v>34</v>
      </c>
      <c r="M5" s="69" t="s">
        <v>35</v>
      </c>
      <c r="N5" s="70" t="s">
        <v>36</v>
      </c>
      <c r="O5" s="516" t="s">
        <v>37</v>
      </c>
      <c r="P5" s="517" t="s">
        <v>38</v>
      </c>
      <c r="Q5" s="518" t="s">
        <v>39</v>
      </c>
      <c r="R5" s="518" t="s">
        <v>40</v>
      </c>
      <c r="S5" s="518" t="s">
        <v>41</v>
      </c>
      <c r="T5" s="519" t="s">
        <v>42</v>
      </c>
      <c r="U5" s="520" t="s">
        <v>43</v>
      </c>
      <c r="V5" s="518" t="s">
        <v>44</v>
      </c>
      <c r="W5" s="518" t="s">
        <v>45</v>
      </c>
      <c r="X5" s="519" t="s">
        <v>46</v>
      </c>
      <c r="Y5" s="520" t="s">
        <v>47</v>
      </c>
      <c r="Z5" s="518" t="s">
        <v>48</v>
      </c>
      <c r="AA5" s="518" t="s">
        <v>49</v>
      </c>
      <c r="AB5" s="519" t="s">
        <v>50</v>
      </c>
      <c r="AC5" s="520" t="s">
        <v>51</v>
      </c>
      <c r="AD5" s="518" t="s">
        <v>52</v>
      </c>
      <c r="AE5" s="518" t="s">
        <v>53</v>
      </c>
      <c r="AF5" s="519" t="s">
        <v>54</v>
      </c>
      <c r="AG5" s="520" t="s">
        <v>51</v>
      </c>
      <c r="AH5" s="518" t="s">
        <v>52</v>
      </c>
      <c r="AI5" s="518" t="s">
        <v>53</v>
      </c>
      <c r="AJ5" s="629"/>
    </row>
    <row r="6" spans="2:36" s="2" customFormat="1" ht="21" customHeight="1" thickBot="1">
      <c r="B6" s="582" t="s">
        <v>55</v>
      </c>
      <c r="C6" s="583"/>
      <c r="D6" s="583"/>
      <c r="E6" s="583"/>
      <c r="F6" s="583"/>
      <c r="G6" s="583"/>
      <c r="H6" s="584"/>
      <c r="I6" s="82">
        <f>I7+I12+I29+I42+I52+I56</f>
        <v>1</v>
      </c>
      <c r="J6" s="71">
        <f>J7+J12+J29+J42+J52+J56</f>
        <v>0.69786457142857161</v>
      </c>
      <c r="K6" s="90"/>
      <c r="L6" s="72">
        <f>(N6-M6)-19</f>
        <v>103</v>
      </c>
      <c r="M6" s="73">
        <v>42577</v>
      </c>
      <c r="N6" s="74">
        <v>42699</v>
      </c>
      <c r="O6" s="135" t="s">
        <v>56</v>
      </c>
      <c r="P6" s="75" t="s">
        <v>57</v>
      </c>
      <c r="Q6" s="76" t="s">
        <v>57</v>
      </c>
      <c r="R6" s="76" t="s">
        <v>56</v>
      </c>
      <c r="S6" s="76" t="s">
        <v>57</v>
      </c>
      <c r="T6" s="153" t="s">
        <v>57</v>
      </c>
      <c r="U6" s="75" t="s">
        <v>57</v>
      </c>
      <c r="V6" s="76" t="s">
        <v>58</v>
      </c>
      <c r="W6" s="76" t="s">
        <v>57</v>
      </c>
      <c r="X6" s="153" t="s">
        <v>57</v>
      </c>
      <c r="Y6" s="75" t="s">
        <v>56</v>
      </c>
      <c r="Z6" s="76" t="s">
        <v>57</v>
      </c>
      <c r="AA6" s="76" t="s">
        <v>57</v>
      </c>
      <c r="AB6" s="153" t="s">
        <v>57</v>
      </c>
      <c r="AC6" s="75" t="s">
        <v>57</v>
      </c>
      <c r="AD6" s="76" t="s">
        <v>57</v>
      </c>
      <c r="AE6" s="76" t="s">
        <v>57</v>
      </c>
      <c r="AF6" s="153" t="s">
        <v>57</v>
      </c>
      <c r="AG6" s="75" t="s">
        <v>57</v>
      </c>
      <c r="AH6" s="76" t="s">
        <v>57</v>
      </c>
      <c r="AI6" s="76" t="s">
        <v>57</v>
      </c>
      <c r="AJ6" s="77"/>
    </row>
    <row r="7" spans="2:36" s="2" customFormat="1" ht="21" customHeight="1">
      <c r="B7" s="624" t="s">
        <v>59</v>
      </c>
      <c r="C7" s="521"/>
      <c r="D7" s="522"/>
      <c r="E7" s="523"/>
      <c r="F7" s="523"/>
      <c r="G7" s="10"/>
      <c r="H7" s="418"/>
      <c r="I7" s="83">
        <v>0.05</v>
      </c>
      <c r="J7" s="273">
        <f>SUM(K8:K11)</f>
        <v>0.05</v>
      </c>
      <c r="K7" s="442"/>
      <c r="L7" s="35">
        <f>(N7-M7)+1</f>
        <v>-42576</v>
      </c>
      <c r="M7" s="274">
        <f>M8</f>
        <v>42577</v>
      </c>
      <c r="N7" s="275">
        <f>N11</f>
        <v>0</v>
      </c>
      <c r="O7" s="136"/>
      <c r="P7" s="56"/>
      <c r="Q7" s="443"/>
      <c r="R7" s="443"/>
      <c r="S7" s="443"/>
      <c r="T7" s="444"/>
      <c r="U7" s="23"/>
      <c r="V7" s="24"/>
      <c r="W7" s="24"/>
      <c r="X7" s="25"/>
      <c r="Y7" s="23"/>
      <c r="Z7" s="24"/>
      <c r="AA7" s="24"/>
      <c r="AB7" s="25"/>
      <c r="AC7" s="23"/>
      <c r="AD7" s="24"/>
      <c r="AE7" s="24"/>
      <c r="AF7" s="25"/>
      <c r="AG7" s="23"/>
      <c r="AH7" s="24"/>
      <c r="AI7" s="24"/>
      <c r="AJ7" s="104"/>
    </row>
    <row r="8" spans="2:36" ht="21" customHeight="1">
      <c r="B8" s="580"/>
      <c r="C8" s="561">
        <v>1.1000000000000001</v>
      </c>
      <c r="D8" s="562" t="s">
        <v>60</v>
      </c>
      <c r="E8" s="438" t="s">
        <v>61</v>
      </c>
      <c r="F8" s="437" t="s">
        <v>62</v>
      </c>
      <c r="G8" s="11" t="s">
        <v>63</v>
      </c>
      <c r="H8" s="276" t="s">
        <v>64</v>
      </c>
      <c r="I8" s="84">
        <v>0.01</v>
      </c>
      <c r="J8" s="445">
        <v>1</v>
      </c>
      <c r="K8" s="446">
        <f>I8*J8</f>
        <v>0.01</v>
      </c>
      <c r="L8" s="36">
        <f>(N8-M8)+1</f>
        <v>1</v>
      </c>
      <c r="M8" s="447">
        <v>42577</v>
      </c>
      <c r="N8" s="448">
        <v>42577</v>
      </c>
      <c r="O8" s="137">
        <v>1</v>
      </c>
      <c r="P8" s="78"/>
      <c r="Q8" s="449"/>
      <c r="R8" s="449"/>
      <c r="S8" s="449"/>
      <c r="T8" s="450"/>
      <c r="U8" s="78"/>
      <c r="V8" s="449"/>
      <c r="W8" s="449"/>
      <c r="X8" s="450"/>
      <c r="Y8" s="78"/>
      <c r="Z8" s="449"/>
      <c r="AA8" s="449"/>
      <c r="AB8" s="450"/>
      <c r="AC8" s="78"/>
      <c r="AD8" s="449"/>
      <c r="AE8" s="449"/>
      <c r="AF8" s="450"/>
      <c r="AG8" s="78"/>
      <c r="AH8" s="449"/>
      <c r="AI8" s="449"/>
      <c r="AJ8" s="451"/>
    </row>
    <row r="9" spans="2:36" ht="21" customHeight="1">
      <c r="B9" s="580"/>
      <c r="C9" s="452"/>
      <c r="D9" s="453"/>
      <c r="E9" s="438" t="s">
        <v>65</v>
      </c>
      <c r="F9" s="439" t="s">
        <v>66</v>
      </c>
      <c r="G9" s="11" t="s">
        <v>63</v>
      </c>
      <c r="H9" s="276" t="s">
        <v>64</v>
      </c>
      <c r="I9" s="85">
        <v>1.4999999999999999E-2</v>
      </c>
      <c r="J9" s="445">
        <v>1</v>
      </c>
      <c r="K9" s="446">
        <f t="shared" ref="K9:K64" si="0">I9*J9</f>
        <v>1.4999999999999999E-2</v>
      </c>
      <c r="L9" s="36">
        <f>(N9-M9)+1</f>
        <v>5</v>
      </c>
      <c r="M9" s="447">
        <v>42590</v>
      </c>
      <c r="N9" s="448">
        <v>42594</v>
      </c>
      <c r="O9" s="138"/>
      <c r="P9" s="78"/>
      <c r="Q9" s="454">
        <v>1</v>
      </c>
      <c r="R9" s="449"/>
      <c r="S9" s="449"/>
      <c r="T9" s="450"/>
      <c r="U9" s="78"/>
      <c r="V9" s="449"/>
      <c r="W9" s="449"/>
      <c r="X9" s="450"/>
      <c r="Y9" s="78"/>
      <c r="Z9" s="449"/>
      <c r="AA9" s="449"/>
      <c r="AB9" s="450"/>
      <c r="AC9" s="78"/>
      <c r="AD9" s="449"/>
      <c r="AE9" s="449"/>
      <c r="AF9" s="450"/>
      <c r="AG9" s="78"/>
      <c r="AH9" s="449"/>
      <c r="AI9" s="449"/>
      <c r="AJ9" s="451" t="s">
        <v>67</v>
      </c>
    </row>
    <row r="10" spans="2:36" ht="21" customHeight="1">
      <c r="B10" s="580"/>
      <c r="C10" s="561">
        <v>1.2</v>
      </c>
      <c r="D10" s="562" t="s">
        <v>68</v>
      </c>
      <c r="E10" s="438" t="s">
        <v>69</v>
      </c>
      <c r="F10" s="439" t="s">
        <v>70</v>
      </c>
      <c r="G10" s="11" t="s">
        <v>63</v>
      </c>
      <c r="H10" s="276" t="s">
        <v>64</v>
      </c>
      <c r="I10" s="85">
        <v>1.4999999999999999E-2</v>
      </c>
      <c r="J10" s="445">
        <v>1</v>
      </c>
      <c r="K10" s="446">
        <f t="shared" si="0"/>
        <v>1.4999999999999999E-2</v>
      </c>
      <c r="L10" s="36">
        <f>(N10-M10)+1</f>
        <v>5</v>
      </c>
      <c r="M10" s="447">
        <v>42604</v>
      </c>
      <c r="N10" s="448">
        <v>42608</v>
      </c>
      <c r="O10" s="138"/>
      <c r="P10" s="78"/>
      <c r="Q10" s="449"/>
      <c r="R10" s="449"/>
      <c r="S10" s="454"/>
      <c r="T10" s="455"/>
      <c r="U10" s="78"/>
      <c r="V10" s="449"/>
      <c r="W10" s="449"/>
      <c r="X10" s="450"/>
      <c r="Y10" s="78"/>
      <c r="Z10" s="449"/>
      <c r="AA10" s="449"/>
      <c r="AB10" s="450"/>
      <c r="AC10" s="78"/>
      <c r="AD10" s="449"/>
      <c r="AE10" s="449"/>
      <c r="AF10" s="450"/>
      <c r="AG10" s="78"/>
      <c r="AH10" s="449"/>
      <c r="AI10" s="449"/>
      <c r="AJ10" s="609" t="s">
        <v>71</v>
      </c>
    </row>
    <row r="11" spans="2:36" ht="21" customHeight="1" thickBot="1">
      <c r="B11" s="581"/>
      <c r="C11" s="55"/>
      <c r="D11" s="50"/>
      <c r="E11" s="438" t="s">
        <v>72</v>
      </c>
      <c r="F11" s="439" t="s">
        <v>73</v>
      </c>
      <c r="G11" s="11" t="s">
        <v>63</v>
      </c>
      <c r="H11" s="276" t="s">
        <v>64</v>
      </c>
      <c r="I11" s="85">
        <v>0.01</v>
      </c>
      <c r="J11" s="445">
        <v>1</v>
      </c>
      <c r="K11" s="446">
        <f t="shared" si="0"/>
        <v>0.01</v>
      </c>
      <c r="L11" s="36">
        <f>(N11-M11)+1</f>
        <v>1</v>
      </c>
      <c r="M11" s="447"/>
      <c r="N11" s="448"/>
      <c r="O11" s="138"/>
      <c r="P11" s="78"/>
      <c r="Q11" s="106"/>
      <c r="R11" s="106"/>
      <c r="S11" s="169"/>
      <c r="T11" s="168"/>
      <c r="U11" s="167"/>
      <c r="V11" s="106"/>
      <c r="W11" s="106"/>
      <c r="X11" s="159"/>
      <c r="Y11" s="107"/>
      <c r="Z11" s="106"/>
      <c r="AA11" s="106"/>
      <c r="AB11" s="159"/>
      <c r="AC11" s="107"/>
      <c r="AD11" s="106"/>
      <c r="AE11" s="106"/>
      <c r="AF11" s="159"/>
      <c r="AG11" s="107"/>
      <c r="AH11" s="106"/>
      <c r="AI11" s="106"/>
      <c r="AJ11" s="630"/>
    </row>
    <row r="12" spans="2:36" ht="21" customHeight="1">
      <c r="B12" s="593" t="s">
        <v>74</v>
      </c>
      <c r="C12" s="47"/>
      <c r="D12" s="41"/>
      <c r="E12" s="41"/>
      <c r="F12" s="42"/>
      <c r="G12" s="13"/>
      <c r="H12" s="14"/>
      <c r="I12" s="86">
        <v>0.25</v>
      </c>
      <c r="J12" s="26">
        <f>SUM(K13:K28)</f>
        <v>0.25000000000000006</v>
      </c>
      <c r="K12" s="91"/>
      <c r="L12" s="38">
        <f>(N12-M12)-1</f>
        <v>92</v>
      </c>
      <c r="M12" s="31">
        <f>MIN(M13:M28)</f>
        <v>42578</v>
      </c>
      <c r="N12" s="29">
        <f>MAX(N13:N28)</f>
        <v>42671</v>
      </c>
      <c r="O12" s="139"/>
      <c r="P12" s="23"/>
      <c r="Q12" s="443"/>
      <c r="R12" s="443"/>
      <c r="S12" s="443"/>
      <c r="T12" s="444"/>
      <c r="U12" s="56"/>
      <c r="V12" s="443"/>
      <c r="W12" s="443"/>
      <c r="X12" s="444"/>
      <c r="Y12" s="56"/>
      <c r="Z12" s="443"/>
      <c r="AA12" s="443"/>
      <c r="AB12" s="444"/>
      <c r="AC12" s="56"/>
      <c r="AD12" s="443"/>
      <c r="AE12" s="443"/>
      <c r="AF12" s="444"/>
      <c r="AG12" s="56"/>
      <c r="AH12" s="443"/>
      <c r="AI12" s="443"/>
      <c r="AJ12" s="105"/>
    </row>
    <row r="13" spans="2:36" ht="21" customHeight="1">
      <c r="B13" s="594"/>
      <c r="C13" s="277">
        <v>2.1</v>
      </c>
      <c r="D13" s="435" t="s">
        <v>75</v>
      </c>
      <c r="E13" s="278" t="s">
        <v>76</v>
      </c>
      <c r="F13" s="501" t="s">
        <v>77</v>
      </c>
      <c r="G13" s="11" t="s">
        <v>78</v>
      </c>
      <c r="H13" s="276" t="s">
        <v>79</v>
      </c>
      <c r="I13" s="85">
        <v>0.03</v>
      </c>
      <c r="J13" s="445">
        <v>1</v>
      </c>
      <c r="K13" s="446">
        <f t="shared" si="0"/>
        <v>0.03</v>
      </c>
      <c r="L13" s="36">
        <f>(N13-M13)+1</f>
        <v>35</v>
      </c>
      <c r="M13" s="456">
        <v>42578</v>
      </c>
      <c r="N13" s="457">
        <v>42612</v>
      </c>
      <c r="O13" s="140"/>
      <c r="P13" s="80"/>
      <c r="Q13" s="279"/>
      <c r="R13" s="280"/>
      <c r="S13" s="281"/>
      <c r="T13" s="282"/>
      <c r="U13" s="18"/>
      <c r="V13" s="281"/>
      <c r="W13" s="281"/>
      <c r="X13" s="282"/>
      <c r="Y13" s="18"/>
      <c r="Z13" s="281"/>
      <c r="AA13" s="281"/>
      <c r="AB13" s="282"/>
      <c r="AC13" s="18"/>
      <c r="AD13" s="281"/>
      <c r="AE13" s="281"/>
      <c r="AF13" s="282"/>
      <c r="AG13" s="18"/>
      <c r="AH13" s="281"/>
      <c r="AI13" s="281"/>
      <c r="AJ13" s="514" t="s">
        <v>80</v>
      </c>
    </row>
    <row r="14" spans="2:36" ht="21" customHeight="1">
      <c r="B14" s="594"/>
      <c r="C14" s="277">
        <v>2.2000000000000002</v>
      </c>
      <c r="D14" s="436" t="s">
        <v>81</v>
      </c>
      <c r="E14" s="283" t="s">
        <v>82</v>
      </c>
      <c r="F14" s="501" t="s">
        <v>83</v>
      </c>
      <c r="G14" s="11" t="s">
        <v>84</v>
      </c>
      <c r="H14" s="276" t="s">
        <v>64</v>
      </c>
      <c r="I14" s="85">
        <v>0.02</v>
      </c>
      <c r="J14" s="445">
        <v>1</v>
      </c>
      <c r="K14" s="446">
        <f t="shared" si="0"/>
        <v>0.02</v>
      </c>
      <c r="L14" s="36">
        <f t="shared" ref="L14:L28" si="1">(N14-M14)+1</f>
        <v>12</v>
      </c>
      <c r="M14" s="284">
        <v>42590</v>
      </c>
      <c r="N14" s="457">
        <v>42601</v>
      </c>
      <c r="O14" s="141"/>
      <c r="P14" s="18"/>
      <c r="Q14" s="285"/>
      <c r="R14" s="285"/>
      <c r="S14" s="281"/>
      <c r="T14" s="282"/>
      <c r="U14" s="18"/>
      <c r="V14" s="281"/>
      <c r="W14" s="281"/>
      <c r="X14" s="282"/>
      <c r="Y14" s="18"/>
      <c r="Z14" s="281"/>
      <c r="AA14" s="281"/>
      <c r="AB14" s="282"/>
      <c r="AC14" s="18"/>
      <c r="AD14" s="281"/>
      <c r="AE14" s="281"/>
      <c r="AF14" s="282"/>
      <c r="AG14" s="18"/>
      <c r="AH14" s="281"/>
      <c r="AI14" s="281"/>
      <c r="AJ14" s="514"/>
    </row>
    <row r="15" spans="2:36" ht="21" customHeight="1">
      <c r="B15" s="594"/>
      <c r="C15" s="563">
        <v>2.2999999999999998</v>
      </c>
      <c r="D15" s="564" t="s">
        <v>85</v>
      </c>
      <c r="E15" s="286" t="s">
        <v>86</v>
      </c>
      <c r="F15" s="501" t="s">
        <v>87</v>
      </c>
      <c r="G15" s="11" t="s">
        <v>88</v>
      </c>
      <c r="H15" s="276" t="s">
        <v>79</v>
      </c>
      <c r="I15" s="85">
        <v>0.03</v>
      </c>
      <c r="J15" s="445">
        <v>1</v>
      </c>
      <c r="K15" s="446">
        <f t="shared" si="0"/>
        <v>0.03</v>
      </c>
      <c r="L15" s="36">
        <f t="shared" si="1"/>
        <v>16</v>
      </c>
      <c r="M15" s="284">
        <v>42586</v>
      </c>
      <c r="N15" s="457">
        <v>42601</v>
      </c>
      <c r="O15" s="141"/>
      <c r="P15" s="94"/>
      <c r="Q15" s="279"/>
      <c r="R15" s="280"/>
      <c r="S15" s="281"/>
      <c r="T15" s="282"/>
      <c r="U15" s="18"/>
      <c r="V15" s="281"/>
      <c r="W15" s="281"/>
      <c r="X15" s="282"/>
      <c r="Y15" s="18"/>
      <c r="Z15" s="281"/>
      <c r="AA15" s="281"/>
      <c r="AB15" s="282"/>
      <c r="AC15" s="18"/>
      <c r="AD15" s="281"/>
      <c r="AE15" s="281"/>
      <c r="AF15" s="282"/>
      <c r="AG15" s="18"/>
      <c r="AH15" s="281"/>
      <c r="AI15" s="281"/>
      <c r="AJ15" s="609" t="s">
        <v>89</v>
      </c>
    </row>
    <row r="16" spans="2:36" ht="21" customHeight="1">
      <c r="B16" s="594"/>
      <c r="C16" s="194"/>
      <c r="D16" s="48"/>
      <c r="E16" s="286" t="s">
        <v>90</v>
      </c>
      <c r="F16" s="501" t="s">
        <v>91</v>
      </c>
      <c r="G16" s="11" t="s">
        <v>92</v>
      </c>
      <c r="H16" s="276" t="s">
        <v>64</v>
      </c>
      <c r="I16" s="85">
        <v>0.01</v>
      </c>
      <c r="J16" s="445">
        <v>1</v>
      </c>
      <c r="K16" s="446">
        <f t="shared" si="0"/>
        <v>0.01</v>
      </c>
      <c r="L16" s="36">
        <f t="shared" si="1"/>
        <v>23</v>
      </c>
      <c r="M16" s="284">
        <v>42586</v>
      </c>
      <c r="N16" s="457">
        <v>42608</v>
      </c>
      <c r="O16" s="141"/>
      <c r="P16" s="94"/>
      <c r="Q16" s="280"/>
      <c r="R16" s="280"/>
      <c r="S16" s="280"/>
      <c r="T16" s="282"/>
      <c r="U16" s="18"/>
      <c r="V16" s="281"/>
      <c r="W16" s="281"/>
      <c r="X16" s="282"/>
      <c r="Y16" s="18"/>
      <c r="Z16" s="281"/>
      <c r="AA16" s="281"/>
      <c r="AB16" s="282"/>
      <c r="AC16" s="18"/>
      <c r="AD16" s="281"/>
      <c r="AE16" s="281"/>
      <c r="AF16" s="282"/>
      <c r="AG16" s="18"/>
      <c r="AH16" s="281"/>
      <c r="AI16" s="281"/>
      <c r="AJ16" s="610"/>
    </row>
    <row r="17" spans="2:36" ht="21" customHeight="1">
      <c r="B17" s="594"/>
      <c r="C17" s="194"/>
      <c r="D17" s="48"/>
      <c r="E17" s="286" t="s">
        <v>93</v>
      </c>
      <c r="F17" s="501" t="s">
        <v>94</v>
      </c>
      <c r="G17" s="11" t="s">
        <v>92</v>
      </c>
      <c r="H17" s="276" t="s">
        <v>79</v>
      </c>
      <c r="I17" s="85">
        <v>2.5000000000000001E-2</v>
      </c>
      <c r="J17" s="445">
        <v>1</v>
      </c>
      <c r="K17" s="446">
        <f t="shared" si="0"/>
        <v>2.5000000000000001E-2</v>
      </c>
      <c r="L17" s="36">
        <f t="shared" si="1"/>
        <v>17</v>
      </c>
      <c r="M17" s="284">
        <v>42598</v>
      </c>
      <c r="N17" s="457">
        <v>42614</v>
      </c>
      <c r="O17" s="141"/>
      <c r="P17" s="18"/>
      <c r="Q17" s="281"/>
      <c r="R17" s="279"/>
      <c r="S17" s="279"/>
      <c r="T17" s="287"/>
      <c r="U17" s="18"/>
      <c r="V17" s="281"/>
      <c r="W17" s="281"/>
      <c r="X17" s="282"/>
      <c r="Y17" s="18"/>
      <c r="Z17" s="281"/>
      <c r="AA17" s="281"/>
      <c r="AB17" s="282"/>
      <c r="AC17" s="18"/>
      <c r="AD17" s="281"/>
      <c r="AE17" s="281"/>
      <c r="AF17" s="282"/>
      <c r="AG17" s="18"/>
      <c r="AH17" s="281"/>
      <c r="AI17" s="281"/>
      <c r="AJ17" s="609" t="s">
        <v>95</v>
      </c>
    </row>
    <row r="18" spans="2:36" ht="21" customHeight="1">
      <c r="B18" s="594"/>
      <c r="C18" s="194"/>
      <c r="D18" s="48"/>
      <c r="E18" s="286" t="s">
        <v>96</v>
      </c>
      <c r="F18" s="501" t="s">
        <v>97</v>
      </c>
      <c r="G18" s="11" t="s">
        <v>92</v>
      </c>
      <c r="H18" s="276" t="s">
        <v>79</v>
      </c>
      <c r="I18" s="85">
        <v>0.01</v>
      </c>
      <c r="J18" s="445">
        <v>1</v>
      </c>
      <c r="K18" s="446">
        <f t="shared" si="0"/>
        <v>0.01</v>
      </c>
      <c r="L18" s="36">
        <f t="shared" si="1"/>
        <v>48</v>
      </c>
      <c r="M18" s="284">
        <v>42601</v>
      </c>
      <c r="N18" s="457">
        <v>42648</v>
      </c>
      <c r="O18" s="142"/>
      <c r="P18" s="18"/>
      <c r="Q18" s="281"/>
      <c r="R18" s="280"/>
      <c r="S18" s="280"/>
      <c r="T18" s="287"/>
      <c r="U18" s="94"/>
      <c r="V18" s="280"/>
      <c r="W18" s="280"/>
      <c r="X18" s="287"/>
      <c r="Y18" s="94"/>
      <c r="Z18" s="281"/>
      <c r="AA18" s="281"/>
      <c r="AB18" s="282"/>
      <c r="AC18" s="18"/>
      <c r="AD18" s="281"/>
      <c r="AE18" s="281"/>
      <c r="AF18" s="282"/>
      <c r="AG18" s="18"/>
      <c r="AH18" s="281"/>
      <c r="AI18" s="281"/>
      <c r="AJ18" s="610"/>
    </row>
    <row r="19" spans="2:36" ht="21" customHeight="1">
      <c r="B19" s="594"/>
      <c r="C19" s="194"/>
      <c r="D19" s="48"/>
      <c r="E19" s="286" t="s">
        <v>98</v>
      </c>
      <c r="F19" s="501" t="s">
        <v>99</v>
      </c>
      <c r="G19" s="11" t="s">
        <v>63</v>
      </c>
      <c r="H19" s="276" t="s">
        <v>79</v>
      </c>
      <c r="I19" s="85">
        <v>2.5000000000000001E-2</v>
      </c>
      <c r="J19" s="445">
        <v>1</v>
      </c>
      <c r="K19" s="446">
        <f t="shared" si="0"/>
        <v>2.5000000000000001E-2</v>
      </c>
      <c r="L19" s="36">
        <f t="shared" si="1"/>
        <v>9</v>
      </c>
      <c r="M19" s="284">
        <v>42618</v>
      </c>
      <c r="N19" s="457">
        <v>42626</v>
      </c>
      <c r="O19" s="142"/>
      <c r="P19" s="18"/>
      <c r="Q19" s="281"/>
      <c r="R19" s="281"/>
      <c r="S19" s="281"/>
      <c r="T19" s="282"/>
      <c r="U19" s="94"/>
      <c r="V19" s="280"/>
      <c r="W19" s="280"/>
      <c r="X19" s="287"/>
      <c r="Y19" s="94"/>
      <c r="Z19" s="280"/>
      <c r="AA19" s="281"/>
      <c r="AB19" s="282"/>
      <c r="AC19" s="18"/>
      <c r="AD19" s="281"/>
      <c r="AE19" s="281"/>
      <c r="AF19" s="282"/>
      <c r="AG19" s="18"/>
      <c r="AH19" s="281"/>
      <c r="AI19" s="281"/>
      <c r="AJ19" s="609" t="s">
        <v>100</v>
      </c>
    </row>
    <row r="20" spans="2:36" ht="21" customHeight="1">
      <c r="B20" s="594"/>
      <c r="C20" s="194"/>
      <c r="D20" s="48"/>
      <c r="E20" s="286" t="s">
        <v>101</v>
      </c>
      <c r="F20" s="501" t="s">
        <v>102</v>
      </c>
      <c r="G20" s="11" t="s">
        <v>63</v>
      </c>
      <c r="H20" s="276" t="s">
        <v>64</v>
      </c>
      <c r="I20" s="85">
        <v>0.01</v>
      </c>
      <c r="J20" s="445">
        <v>1</v>
      </c>
      <c r="K20" s="446">
        <f>I20*J20</f>
        <v>0.01</v>
      </c>
      <c r="L20" s="36">
        <f>(N20-M20)+1</f>
        <v>20</v>
      </c>
      <c r="M20" s="284">
        <v>42635</v>
      </c>
      <c r="N20" s="457">
        <v>42654</v>
      </c>
      <c r="O20" s="142"/>
      <c r="P20" s="18"/>
      <c r="Q20" s="281"/>
      <c r="R20" s="281"/>
      <c r="S20" s="281"/>
      <c r="T20" s="282"/>
      <c r="U20" s="18"/>
      <c r="V20" s="281"/>
      <c r="W20" s="280"/>
      <c r="X20" s="287"/>
      <c r="Y20" s="94"/>
      <c r="Z20" s="280"/>
      <c r="AA20" s="281"/>
      <c r="AB20" s="282"/>
      <c r="AC20" s="18"/>
      <c r="AD20" s="281"/>
      <c r="AE20" s="281"/>
      <c r="AF20" s="282"/>
      <c r="AG20" s="18"/>
      <c r="AH20" s="281"/>
      <c r="AI20" s="281"/>
      <c r="AJ20" s="611"/>
    </row>
    <row r="21" spans="2:36" ht="21" customHeight="1">
      <c r="B21" s="594"/>
      <c r="C21" s="194"/>
      <c r="D21" s="48"/>
      <c r="E21" s="286" t="s">
        <v>103</v>
      </c>
      <c r="F21" s="502" t="s">
        <v>104</v>
      </c>
      <c r="G21" s="201" t="s">
        <v>92</v>
      </c>
      <c r="H21" s="288" t="s">
        <v>64</v>
      </c>
      <c r="I21" s="202">
        <v>5.0000000000000001E-3</v>
      </c>
      <c r="J21" s="458">
        <v>1</v>
      </c>
      <c r="K21" s="459">
        <f>I21*J21</f>
        <v>5.0000000000000001E-3</v>
      </c>
      <c r="L21" s="203">
        <f>(N21-M21)+1</f>
        <v>5</v>
      </c>
      <c r="M21" s="289">
        <v>42667</v>
      </c>
      <c r="N21" s="460">
        <v>42671</v>
      </c>
      <c r="O21" s="142"/>
      <c r="P21" s="18"/>
      <c r="Q21" s="281"/>
      <c r="R21" s="281"/>
      <c r="S21" s="281"/>
      <c r="T21" s="282"/>
      <c r="U21" s="18"/>
      <c r="V21" s="281"/>
      <c r="W21" s="290"/>
      <c r="X21" s="291"/>
      <c r="Y21" s="179"/>
      <c r="Z21" s="290"/>
      <c r="AA21" s="281"/>
      <c r="AB21" s="292"/>
      <c r="AC21" s="18"/>
      <c r="AD21" s="281"/>
      <c r="AE21" s="281"/>
      <c r="AF21" s="282"/>
      <c r="AG21" s="18"/>
      <c r="AH21" s="281"/>
      <c r="AI21" s="281"/>
      <c r="AJ21" s="611"/>
    </row>
    <row r="22" spans="2:36" ht="21" customHeight="1">
      <c r="B22" s="594"/>
      <c r="C22" s="461"/>
      <c r="D22" s="462"/>
      <c r="E22" s="286" t="s">
        <v>105</v>
      </c>
      <c r="F22" s="502" t="s">
        <v>106</v>
      </c>
      <c r="G22" s="201" t="s">
        <v>63</v>
      </c>
      <c r="H22" s="288" t="s">
        <v>64</v>
      </c>
      <c r="I22" s="202">
        <v>5.0000000000000001E-3</v>
      </c>
      <c r="J22" s="458">
        <v>1</v>
      </c>
      <c r="K22" s="459">
        <f t="shared" si="0"/>
        <v>5.0000000000000001E-3</v>
      </c>
      <c r="L22" s="203">
        <f t="shared" si="1"/>
        <v>5</v>
      </c>
      <c r="M22" s="289">
        <v>42667</v>
      </c>
      <c r="N22" s="460">
        <v>42671</v>
      </c>
      <c r="O22" s="142"/>
      <c r="P22" s="18"/>
      <c r="Q22" s="281"/>
      <c r="R22" s="281"/>
      <c r="S22" s="281"/>
      <c r="T22" s="282"/>
      <c r="U22" s="18"/>
      <c r="V22" s="281"/>
      <c r="W22" s="290"/>
      <c r="X22" s="291"/>
      <c r="Y22" s="179"/>
      <c r="Z22" s="290"/>
      <c r="AA22" s="281"/>
      <c r="AB22" s="292"/>
      <c r="AC22" s="18"/>
      <c r="AD22" s="281"/>
      <c r="AE22" s="281"/>
      <c r="AF22" s="282"/>
      <c r="AG22" s="18"/>
      <c r="AH22" s="281"/>
      <c r="AI22" s="281"/>
      <c r="AJ22" s="610"/>
    </row>
    <row r="23" spans="2:36" ht="21" customHeight="1">
      <c r="B23" s="594"/>
      <c r="C23" s="563">
        <v>2.4</v>
      </c>
      <c r="D23" s="564" t="s">
        <v>107</v>
      </c>
      <c r="E23" s="283" t="s">
        <v>108</v>
      </c>
      <c r="F23" s="503" t="s">
        <v>109</v>
      </c>
      <c r="G23" s="11" t="s">
        <v>110</v>
      </c>
      <c r="H23" s="276" t="s">
        <v>79</v>
      </c>
      <c r="I23" s="85">
        <v>0.03</v>
      </c>
      <c r="J23" s="445">
        <v>1</v>
      </c>
      <c r="K23" s="446">
        <f t="shared" si="0"/>
        <v>0.03</v>
      </c>
      <c r="L23" s="36">
        <f t="shared" si="1"/>
        <v>26</v>
      </c>
      <c r="M23" s="284">
        <v>42590</v>
      </c>
      <c r="N23" s="457">
        <v>42615</v>
      </c>
      <c r="O23" s="141"/>
      <c r="P23" s="18"/>
      <c r="Q23" s="293"/>
      <c r="R23" s="293"/>
      <c r="S23" s="293"/>
      <c r="T23" s="294"/>
      <c r="U23" s="18"/>
      <c r="V23" s="281"/>
      <c r="W23" s="281"/>
      <c r="X23" s="282"/>
      <c r="Y23" s="18"/>
      <c r="Z23" s="281"/>
      <c r="AA23" s="281"/>
      <c r="AB23" s="282"/>
      <c r="AC23" s="18"/>
      <c r="AD23" s="281"/>
      <c r="AE23" s="281"/>
      <c r="AF23" s="282"/>
      <c r="AG23" s="18"/>
      <c r="AH23" s="281"/>
      <c r="AI23" s="281"/>
      <c r="AJ23" s="609" t="s">
        <v>111</v>
      </c>
    </row>
    <row r="24" spans="2:36" ht="21" customHeight="1">
      <c r="B24" s="594"/>
      <c r="C24" s="53"/>
      <c r="D24" s="48"/>
      <c r="E24" s="283" t="s">
        <v>112</v>
      </c>
      <c r="F24" s="503" t="s">
        <v>113</v>
      </c>
      <c r="G24" s="11" t="s">
        <v>110</v>
      </c>
      <c r="H24" s="276" t="s">
        <v>64</v>
      </c>
      <c r="I24" s="85">
        <v>0.01</v>
      </c>
      <c r="J24" s="445">
        <v>1</v>
      </c>
      <c r="K24" s="446">
        <f t="shared" si="0"/>
        <v>0.01</v>
      </c>
      <c r="L24" s="36">
        <f t="shared" si="1"/>
        <v>40</v>
      </c>
      <c r="M24" s="284">
        <v>42604</v>
      </c>
      <c r="N24" s="457">
        <v>42643</v>
      </c>
      <c r="O24" s="143"/>
      <c r="P24" s="18"/>
      <c r="Q24" s="281"/>
      <c r="R24" s="281"/>
      <c r="S24" s="293"/>
      <c r="T24" s="294"/>
      <c r="U24" s="120"/>
      <c r="V24" s="293"/>
      <c r="W24" s="293"/>
      <c r="X24" s="294"/>
      <c r="Y24" s="18"/>
      <c r="Z24" s="281"/>
      <c r="AA24" s="281"/>
      <c r="AB24" s="282"/>
      <c r="AC24" s="18"/>
      <c r="AD24" s="281"/>
      <c r="AE24" s="281"/>
      <c r="AF24" s="282"/>
      <c r="AG24" s="18"/>
      <c r="AH24" s="281"/>
      <c r="AI24" s="281"/>
      <c r="AJ24" s="610"/>
    </row>
    <row r="25" spans="2:36" ht="21" customHeight="1">
      <c r="B25" s="594"/>
      <c r="C25" s="277">
        <v>2.5</v>
      </c>
      <c r="D25" s="435" t="s">
        <v>114</v>
      </c>
      <c r="E25" s="283" t="s">
        <v>115</v>
      </c>
      <c r="F25" s="503" t="s">
        <v>116</v>
      </c>
      <c r="G25" s="11" t="s">
        <v>117</v>
      </c>
      <c r="H25" s="276" t="s">
        <v>64</v>
      </c>
      <c r="I25" s="85">
        <v>0.01</v>
      </c>
      <c r="J25" s="445">
        <v>1</v>
      </c>
      <c r="K25" s="446">
        <f t="shared" si="0"/>
        <v>0.01</v>
      </c>
      <c r="L25" s="36">
        <f t="shared" si="1"/>
        <v>3</v>
      </c>
      <c r="M25" s="284">
        <v>42634</v>
      </c>
      <c r="N25" s="457">
        <v>42636</v>
      </c>
      <c r="O25" s="141"/>
      <c r="P25" s="65"/>
      <c r="Q25" s="281"/>
      <c r="R25" s="281"/>
      <c r="S25" s="281"/>
      <c r="T25" s="295"/>
      <c r="U25" s="65"/>
      <c r="V25" s="281"/>
      <c r="W25" s="296"/>
      <c r="X25" s="297"/>
      <c r="Y25" s="65"/>
      <c r="Z25" s="281"/>
      <c r="AA25" s="281"/>
      <c r="AB25" s="282"/>
      <c r="AC25" s="65"/>
      <c r="AD25" s="281"/>
      <c r="AE25" s="281"/>
      <c r="AF25" s="282"/>
      <c r="AG25" s="65"/>
      <c r="AH25" s="281"/>
      <c r="AI25" s="281"/>
      <c r="AJ25" s="514"/>
    </row>
    <row r="26" spans="2:36" ht="21" customHeight="1">
      <c r="B26" s="594"/>
      <c r="C26" s="563">
        <v>2.6</v>
      </c>
      <c r="D26" s="564" t="s">
        <v>118</v>
      </c>
      <c r="E26" s="286" t="s">
        <v>119</v>
      </c>
      <c r="F26" s="501" t="s">
        <v>120</v>
      </c>
      <c r="G26" s="11" t="s">
        <v>84</v>
      </c>
      <c r="H26" s="276" t="s">
        <v>64</v>
      </c>
      <c r="I26" s="85">
        <v>0.01</v>
      </c>
      <c r="J26" s="445">
        <v>1</v>
      </c>
      <c r="K26" s="446">
        <f t="shared" si="0"/>
        <v>0.01</v>
      </c>
      <c r="L26" s="36">
        <f t="shared" si="1"/>
        <v>61</v>
      </c>
      <c r="M26" s="284">
        <v>42604</v>
      </c>
      <c r="N26" s="457">
        <v>42664</v>
      </c>
      <c r="O26" s="141"/>
      <c r="P26" s="65"/>
      <c r="Q26" s="281"/>
      <c r="R26" s="281"/>
      <c r="S26" s="298"/>
      <c r="T26" s="299"/>
      <c r="U26" s="121"/>
      <c r="V26" s="285"/>
      <c r="W26" s="285"/>
      <c r="X26" s="300"/>
      <c r="Y26" s="170"/>
      <c r="Z26" s="285"/>
      <c r="AA26" s="285"/>
      <c r="AB26" s="282"/>
      <c r="AC26" s="65"/>
      <c r="AD26" s="281"/>
      <c r="AE26" s="281"/>
      <c r="AF26" s="282"/>
      <c r="AG26" s="65"/>
      <c r="AH26" s="281"/>
      <c r="AI26" s="281"/>
      <c r="AJ26" s="514" t="s">
        <v>121</v>
      </c>
    </row>
    <row r="27" spans="2:36" ht="21" customHeight="1">
      <c r="B27" s="594"/>
      <c r="C27" s="463"/>
      <c r="D27" s="462"/>
      <c r="E27" s="286" t="s">
        <v>122</v>
      </c>
      <c r="F27" s="504" t="s">
        <v>123</v>
      </c>
      <c r="G27" s="524" t="s">
        <v>84</v>
      </c>
      <c r="H27" s="276" t="s">
        <v>64</v>
      </c>
      <c r="I27" s="525">
        <v>0.01</v>
      </c>
      <c r="J27" s="445">
        <v>1</v>
      </c>
      <c r="K27" s="446">
        <f t="shared" si="0"/>
        <v>0.01</v>
      </c>
      <c r="L27" s="36">
        <f t="shared" si="1"/>
        <v>61</v>
      </c>
      <c r="M27" s="284">
        <v>42604</v>
      </c>
      <c r="N27" s="457">
        <v>42664</v>
      </c>
      <c r="O27" s="144"/>
      <c r="P27" s="79"/>
      <c r="Q27" s="281"/>
      <c r="R27" s="565"/>
      <c r="S27" s="566"/>
      <c r="T27" s="526"/>
      <c r="U27" s="121"/>
      <c r="V27" s="285"/>
      <c r="W27" s="567"/>
      <c r="X27" s="527"/>
      <c r="Y27" s="171"/>
      <c r="Z27" s="285"/>
      <c r="AA27" s="285"/>
      <c r="AB27" s="528"/>
      <c r="AC27" s="79"/>
      <c r="AD27" s="281"/>
      <c r="AE27" s="565"/>
      <c r="AF27" s="528"/>
      <c r="AG27" s="79"/>
      <c r="AH27" s="281"/>
      <c r="AI27" s="565"/>
      <c r="AJ27" s="505" t="s">
        <v>124</v>
      </c>
    </row>
    <row r="28" spans="2:36" ht="21" customHeight="1" thickBot="1">
      <c r="B28" s="595"/>
      <c r="C28" s="53">
        <v>2.7</v>
      </c>
      <c r="D28" s="48" t="s">
        <v>68</v>
      </c>
      <c r="E28" s="286" t="s">
        <v>125</v>
      </c>
      <c r="F28" s="504" t="s">
        <v>126</v>
      </c>
      <c r="G28" s="524" t="s">
        <v>63</v>
      </c>
      <c r="H28" s="276" t="s">
        <v>64</v>
      </c>
      <c r="I28" s="525">
        <v>0.01</v>
      </c>
      <c r="J28" s="445">
        <v>1</v>
      </c>
      <c r="K28" s="446">
        <f t="shared" si="0"/>
        <v>0.01</v>
      </c>
      <c r="L28" s="36">
        <f t="shared" si="1"/>
        <v>1</v>
      </c>
      <c r="M28" s="284">
        <v>42664</v>
      </c>
      <c r="N28" s="301">
        <v>42664</v>
      </c>
      <c r="O28" s="145"/>
      <c r="P28" s="101"/>
      <c r="Q28" s="20"/>
      <c r="R28" s="20"/>
      <c r="S28" s="20"/>
      <c r="T28" s="21"/>
      <c r="U28" s="79"/>
      <c r="V28" s="20"/>
      <c r="W28" s="565"/>
      <c r="X28" s="529"/>
      <c r="Y28" s="79"/>
      <c r="Z28" s="20"/>
      <c r="AA28" s="568"/>
      <c r="AB28" s="528"/>
      <c r="AC28" s="79"/>
      <c r="AD28" s="20"/>
      <c r="AE28" s="565"/>
      <c r="AF28" s="528"/>
      <c r="AG28" s="79"/>
      <c r="AH28" s="20"/>
      <c r="AI28" s="565"/>
      <c r="AJ28" s="505" t="s">
        <v>127</v>
      </c>
    </row>
    <row r="29" spans="2:36" ht="21" customHeight="1">
      <c r="B29" s="593" t="s">
        <v>128</v>
      </c>
      <c r="C29" s="47"/>
      <c r="D29" s="41"/>
      <c r="E29" s="41"/>
      <c r="F29" s="43"/>
      <c r="G29" s="15"/>
      <c r="H29" s="16"/>
      <c r="I29" s="87">
        <v>0.4</v>
      </c>
      <c r="J29" s="27">
        <f>SUM(K30:K41)</f>
        <v>0.3764360000000001</v>
      </c>
      <c r="K29" s="92"/>
      <c r="L29" s="38">
        <f>(N29-M29)+1</f>
        <v>75</v>
      </c>
      <c r="M29" s="32">
        <f>MIN(M30:M41)</f>
        <v>42618</v>
      </c>
      <c r="N29" s="30">
        <f>MAX(N30:N41)</f>
        <v>42692</v>
      </c>
      <c r="O29" s="136"/>
      <c r="P29" s="56"/>
      <c r="Q29" s="443"/>
      <c r="R29" s="443"/>
      <c r="S29" s="443"/>
      <c r="T29" s="444"/>
      <c r="U29" s="23"/>
      <c r="V29" s="24"/>
      <c r="W29" s="24"/>
      <c r="X29" s="25"/>
      <c r="Y29" s="23"/>
      <c r="Z29" s="24"/>
      <c r="AA29" s="24"/>
      <c r="AB29" s="25"/>
      <c r="AC29" s="23"/>
      <c r="AD29" s="24"/>
      <c r="AE29" s="24"/>
      <c r="AF29" s="25"/>
      <c r="AG29" s="23"/>
      <c r="AH29" s="24"/>
      <c r="AI29" s="24"/>
      <c r="AJ29" s="104"/>
    </row>
    <row r="30" spans="2:36" ht="21" customHeight="1">
      <c r="B30" s="594"/>
      <c r="C30" s="563">
        <v>3.1</v>
      </c>
      <c r="D30" s="562" t="s">
        <v>129</v>
      </c>
      <c r="E30" s="302" t="s">
        <v>130</v>
      </c>
      <c r="F30" s="501" t="s">
        <v>131</v>
      </c>
      <c r="G30" s="11" t="s">
        <v>132</v>
      </c>
      <c r="H30" s="276" t="s">
        <v>64</v>
      </c>
      <c r="I30" s="85">
        <v>0.11</v>
      </c>
      <c r="J30" s="445">
        <v>1</v>
      </c>
      <c r="K30" s="446">
        <f t="shared" si="0"/>
        <v>0.11</v>
      </c>
      <c r="L30" s="36">
        <f t="shared" ref="L30:L64" si="2">(N30-M30)+1</f>
        <v>40</v>
      </c>
      <c r="M30" s="303">
        <v>42618</v>
      </c>
      <c r="N30" s="304">
        <v>42657</v>
      </c>
      <c r="O30" s="146"/>
      <c r="P30" s="95"/>
      <c r="Q30" s="305"/>
      <c r="R30" s="305"/>
      <c r="S30" s="305"/>
      <c r="T30" s="306"/>
      <c r="U30" s="120"/>
      <c r="V30" s="293"/>
      <c r="W30" s="293"/>
      <c r="X30" s="294"/>
      <c r="Y30" s="120"/>
      <c r="Z30" s="293"/>
      <c r="AA30" s="305"/>
      <c r="AB30" s="306"/>
      <c r="AC30" s="95"/>
      <c r="AD30" s="305"/>
      <c r="AE30" s="305"/>
      <c r="AF30" s="306"/>
      <c r="AG30" s="95"/>
      <c r="AH30" s="305"/>
      <c r="AI30" s="305"/>
      <c r="AJ30" s="609" t="s">
        <v>133</v>
      </c>
    </row>
    <row r="31" spans="2:36" ht="21" customHeight="1">
      <c r="B31" s="594"/>
      <c r="C31" s="53"/>
      <c r="D31" s="49"/>
      <c r="E31" s="302" t="s">
        <v>134</v>
      </c>
      <c r="F31" s="530" t="s">
        <v>135</v>
      </c>
      <c r="G31" s="11" t="s">
        <v>132</v>
      </c>
      <c r="H31" s="276" t="s">
        <v>64</v>
      </c>
      <c r="I31" s="197">
        <v>0.03</v>
      </c>
      <c r="J31" s="445">
        <v>1</v>
      </c>
      <c r="K31" s="446">
        <f>I31*J31</f>
        <v>0.03</v>
      </c>
      <c r="L31" s="36">
        <f>(N31-M31)+1</f>
        <v>5</v>
      </c>
      <c r="M31" s="303">
        <v>42660</v>
      </c>
      <c r="N31" s="304">
        <v>42664</v>
      </c>
      <c r="O31" s="146"/>
      <c r="P31" s="95"/>
      <c r="Q31" s="305"/>
      <c r="R31" s="305"/>
      <c r="S31" s="305"/>
      <c r="T31" s="306"/>
      <c r="U31" s="96"/>
      <c r="V31" s="305"/>
      <c r="W31" s="305"/>
      <c r="X31" s="306"/>
      <c r="Y31" s="96"/>
      <c r="Z31" s="305"/>
      <c r="AA31" s="293"/>
      <c r="AB31" s="306"/>
      <c r="AC31" s="95"/>
      <c r="AD31" s="305"/>
      <c r="AE31" s="305"/>
      <c r="AF31" s="306"/>
      <c r="AG31" s="95"/>
      <c r="AH31" s="305"/>
      <c r="AI31" s="305"/>
      <c r="AJ31" s="611"/>
    </row>
    <row r="32" spans="2:36" ht="21" customHeight="1">
      <c r="B32" s="594"/>
      <c r="C32" s="53"/>
      <c r="D32" s="49"/>
      <c r="E32" s="302" t="s">
        <v>136</v>
      </c>
      <c r="F32" s="531" t="s">
        <v>137</v>
      </c>
      <c r="G32" s="201" t="s">
        <v>132</v>
      </c>
      <c r="H32" s="288" t="s">
        <v>64</v>
      </c>
      <c r="I32" s="204">
        <v>0.01</v>
      </c>
      <c r="J32" s="458">
        <v>1</v>
      </c>
      <c r="K32" s="459">
        <f t="shared" si="0"/>
        <v>0.01</v>
      </c>
      <c r="L32" s="203">
        <f t="shared" si="2"/>
        <v>19</v>
      </c>
      <c r="M32" s="307">
        <v>42667</v>
      </c>
      <c r="N32" s="308">
        <v>42685</v>
      </c>
      <c r="O32" s="146"/>
      <c r="P32" s="95"/>
      <c r="Q32" s="305"/>
      <c r="R32" s="305"/>
      <c r="S32" s="305"/>
      <c r="T32" s="306"/>
      <c r="U32" s="96"/>
      <c r="V32" s="305"/>
      <c r="W32" s="305"/>
      <c r="X32" s="306"/>
      <c r="Y32" s="96"/>
      <c r="Z32" s="305"/>
      <c r="AA32" s="309"/>
      <c r="AB32" s="310"/>
      <c r="AC32" s="209"/>
      <c r="AD32" s="311"/>
      <c r="AE32" s="305"/>
      <c r="AF32" s="306"/>
      <c r="AG32" s="95"/>
      <c r="AH32" s="305"/>
      <c r="AI32" s="305"/>
      <c r="AJ32" s="611"/>
    </row>
    <row r="33" spans="2:36" ht="21" customHeight="1">
      <c r="B33" s="594"/>
      <c r="C33" s="569">
        <v>3.2</v>
      </c>
      <c r="D33" s="564" t="s">
        <v>138</v>
      </c>
      <c r="E33" s="286" t="s">
        <v>139</v>
      </c>
      <c r="F33" s="419" t="s">
        <v>140</v>
      </c>
      <c r="G33" s="17" t="s">
        <v>141</v>
      </c>
      <c r="H33" s="276" t="s">
        <v>64</v>
      </c>
      <c r="I33" s="198">
        <v>0.02</v>
      </c>
      <c r="J33" s="464">
        <v>1</v>
      </c>
      <c r="K33" s="446">
        <f t="shared" si="0"/>
        <v>0.02</v>
      </c>
      <c r="L33" s="36">
        <f t="shared" si="2"/>
        <v>30</v>
      </c>
      <c r="M33" s="570">
        <v>42635</v>
      </c>
      <c r="N33" s="304">
        <v>42664</v>
      </c>
      <c r="O33" s="146"/>
      <c r="P33" s="96"/>
      <c r="Q33" s="305"/>
      <c r="R33" s="305"/>
      <c r="S33" s="305"/>
      <c r="T33" s="306"/>
      <c r="U33" s="96"/>
      <c r="V33" s="305"/>
      <c r="W33" s="296"/>
      <c r="X33" s="312"/>
      <c r="Y33" s="161"/>
      <c r="Z33" s="296"/>
      <c r="AA33" s="296"/>
      <c r="AB33" s="306"/>
      <c r="AC33" s="96"/>
      <c r="AD33" s="305"/>
      <c r="AE33" s="305"/>
      <c r="AF33" s="306"/>
      <c r="AG33" s="96"/>
      <c r="AH33" s="305"/>
      <c r="AI33" s="305"/>
      <c r="AJ33" s="611" t="s">
        <v>142</v>
      </c>
    </row>
    <row r="34" spans="2:36" ht="21" customHeight="1">
      <c r="B34" s="594"/>
      <c r="C34" s="194"/>
      <c r="D34" s="48"/>
      <c r="E34" s="571" t="s">
        <v>143</v>
      </c>
      <c r="F34" s="66" t="s">
        <v>135</v>
      </c>
      <c r="G34" s="532" t="s">
        <v>141</v>
      </c>
      <c r="H34" s="276" t="s">
        <v>64</v>
      </c>
      <c r="I34" s="197">
        <v>0.01</v>
      </c>
      <c r="J34" s="445">
        <v>1</v>
      </c>
      <c r="K34" s="446">
        <f>I34*J34</f>
        <v>0.01</v>
      </c>
      <c r="L34" s="36">
        <f>(N34-M34)+1</f>
        <v>5</v>
      </c>
      <c r="M34" s="303">
        <v>42660</v>
      </c>
      <c r="N34" s="304">
        <v>42664</v>
      </c>
      <c r="O34" s="146"/>
      <c r="P34" s="96"/>
      <c r="Q34" s="305"/>
      <c r="R34" s="305"/>
      <c r="S34" s="305"/>
      <c r="T34" s="306"/>
      <c r="U34" s="96"/>
      <c r="V34" s="305"/>
      <c r="W34" s="305"/>
      <c r="X34" s="306"/>
      <c r="Y34" s="96"/>
      <c r="Z34" s="305"/>
      <c r="AA34" s="296"/>
      <c r="AB34" s="306"/>
      <c r="AC34" s="96"/>
      <c r="AD34" s="305"/>
      <c r="AE34" s="305"/>
      <c r="AF34" s="306"/>
      <c r="AG34" s="96"/>
      <c r="AH34" s="305"/>
      <c r="AI34" s="305"/>
      <c r="AJ34" s="611"/>
    </row>
    <row r="35" spans="2:36" ht="21" customHeight="1">
      <c r="B35" s="594"/>
      <c r="C35" s="461"/>
      <c r="D35" s="462"/>
      <c r="E35" s="571" t="s">
        <v>144</v>
      </c>
      <c r="F35" s="531" t="s">
        <v>137</v>
      </c>
      <c r="G35" s="533" t="s">
        <v>145</v>
      </c>
      <c r="H35" s="288" t="s">
        <v>64</v>
      </c>
      <c r="I35" s="204">
        <v>0.02</v>
      </c>
      <c r="J35" s="458">
        <v>1</v>
      </c>
      <c r="K35" s="459">
        <f t="shared" si="0"/>
        <v>0.02</v>
      </c>
      <c r="L35" s="203">
        <f t="shared" si="2"/>
        <v>19</v>
      </c>
      <c r="M35" s="307">
        <v>42667</v>
      </c>
      <c r="N35" s="308">
        <v>42685</v>
      </c>
      <c r="O35" s="146"/>
      <c r="P35" s="96"/>
      <c r="Q35" s="305"/>
      <c r="R35" s="305"/>
      <c r="S35" s="305"/>
      <c r="T35" s="306"/>
      <c r="U35" s="96"/>
      <c r="V35" s="305"/>
      <c r="W35" s="305"/>
      <c r="X35" s="306"/>
      <c r="Y35" s="96"/>
      <c r="Z35" s="305"/>
      <c r="AA35" s="305"/>
      <c r="AB35" s="313"/>
      <c r="AC35" s="210"/>
      <c r="AD35" s="311"/>
      <c r="AE35" s="305"/>
      <c r="AF35" s="306"/>
      <c r="AG35" s="96"/>
      <c r="AH35" s="305"/>
      <c r="AI35" s="305"/>
      <c r="AJ35" s="625"/>
    </row>
    <row r="36" spans="2:36" ht="21" customHeight="1">
      <c r="B36" s="594"/>
      <c r="C36" s="563">
        <v>3.3</v>
      </c>
      <c r="D36" s="564" t="s">
        <v>146</v>
      </c>
      <c r="E36" s="286" t="s">
        <v>147</v>
      </c>
      <c r="F36" s="437" t="s">
        <v>148</v>
      </c>
      <c r="G36" s="17" t="s">
        <v>84</v>
      </c>
      <c r="H36" s="276" t="s">
        <v>64</v>
      </c>
      <c r="I36" s="198">
        <v>0.03</v>
      </c>
      <c r="J36" s="445">
        <v>1</v>
      </c>
      <c r="K36" s="446">
        <f t="shared" si="0"/>
        <v>0.03</v>
      </c>
      <c r="L36" s="36">
        <f t="shared" si="2"/>
        <v>47</v>
      </c>
      <c r="M36" s="303">
        <v>42618</v>
      </c>
      <c r="N36" s="304">
        <v>42664</v>
      </c>
      <c r="O36" s="147"/>
      <c r="P36" s="118"/>
      <c r="Q36" s="314"/>
      <c r="R36" s="314"/>
      <c r="S36" s="314"/>
      <c r="T36" s="315"/>
      <c r="U36" s="119"/>
      <c r="V36" s="298"/>
      <c r="W36" s="298"/>
      <c r="X36" s="299"/>
      <c r="Y36" s="119"/>
      <c r="Z36" s="298"/>
      <c r="AA36" s="298"/>
      <c r="AB36" s="282"/>
      <c r="AC36" s="118"/>
      <c r="AD36" s="314"/>
      <c r="AE36" s="314"/>
      <c r="AF36" s="315"/>
      <c r="AG36" s="118"/>
      <c r="AH36" s="314"/>
      <c r="AI36" s="314"/>
      <c r="AJ36" s="57"/>
    </row>
    <row r="37" spans="2:36" ht="21" customHeight="1">
      <c r="B37" s="594"/>
      <c r="C37" s="53"/>
      <c r="D37" s="49"/>
      <c r="E37" s="286" t="s">
        <v>149</v>
      </c>
      <c r="F37" s="501" t="s">
        <v>150</v>
      </c>
      <c r="G37" s="17" t="s">
        <v>151</v>
      </c>
      <c r="H37" s="276" t="s">
        <v>64</v>
      </c>
      <c r="I37" s="198">
        <v>0.03</v>
      </c>
      <c r="J37" s="445">
        <v>1</v>
      </c>
      <c r="K37" s="446">
        <f t="shared" si="0"/>
        <v>0.03</v>
      </c>
      <c r="L37" s="36">
        <f t="shared" si="2"/>
        <v>47</v>
      </c>
      <c r="M37" s="303">
        <v>42618</v>
      </c>
      <c r="N37" s="304">
        <v>42664</v>
      </c>
      <c r="O37" s="147"/>
      <c r="P37" s="118"/>
      <c r="Q37" s="314"/>
      <c r="R37" s="314"/>
      <c r="S37" s="314"/>
      <c r="T37" s="315"/>
      <c r="U37" s="119"/>
      <c r="V37" s="298"/>
      <c r="W37" s="298"/>
      <c r="X37" s="299"/>
      <c r="Y37" s="119"/>
      <c r="Z37" s="298"/>
      <c r="AA37" s="298"/>
      <c r="AB37" s="282"/>
      <c r="AC37" s="118"/>
      <c r="AD37" s="314"/>
      <c r="AE37" s="314"/>
      <c r="AF37" s="315"/>
      <c r="AG37" s="118"/>
      <c r="AH37" s="314"/>
      <c r="AI37" s="314"/>
      <c r="AJ37" s="57"/>
    </row>
    <row r="38" spans="2:36" ht="21" customHeight="1">
      <c r="B38" s="594"/>
      <c r="C38" s="53"/>
      <c r="D38" s="49"/>
      <c r="E38" s="286" t="s">
        <v>152</v>
      </c>
      <c r="F38" s="501" t="s">
        <v>153</v>
      </c>
      <c r="G38" s="17" t="s">
        <v>154</v>
      </c>
      <c r="H38" s="276" t="s">
        <v>64</v>
      </c>
      <c r="I38" s="97">
        <v>0.03</v>
      </c>
      <c r="J38" s="445">
        <v>1</v>
      </c>
      <c r="K38" s="446">
        <f t="shared" si="0"/>
        <v>0.03</v>
      </c>
      <c r="L38" s="36">
        <f t="shared" si="2"/>
        <v>47</v>
      </c>
      <c r="M38" s="303">
        <v>42618</v>
      </c>
      <c r="N38" s="304">
        <v>42664</v>
      </c>
      <c r="O38" s="147"/>
      <c r="P38" s="118"/>
      <c r="Q38" s="314"/>
      <c r="R38" s="314"/>
      <c r="S38" s="314"/>
      <c r="T38" s="315"/>
      <c r="U38" s="119"/>
      <c r="V38" s="298"/>
      <c r="W38" s="298"/>
      <c r="X38" s="299"/>
      <c r="Y38" s="119"/>
      <c r="Z38" s="298"/>
      <c r="AA38" s="298"/>
      <c r="AB38" s="282"/>
      <c r="AC38" s="118"/>
      <c r="AD38" s="314"/>
      <c r="AE38" s="314"/>
      <c r="AF38" s="315"/>
      <c r="AG38" s="118"/>
      <c r="AH38" s="314"/>
      <c r="AI38" s="314"/>
      <c r="AJ38" s="57"/>
    </row>
    <row r="39" spans="2:36" ht="21" customHeight="1" thickBot="1">
      <c r="B39" s="594"/>
      <c r="C39" s="53"/>
      <c r="D39" s="49"/>
      <c r="E39" s="286" t="s">
        <v>155</v>
      </c>
      <c r="F39" s="501" t="s">
        <v>156</v>
      </c>
      <c r="G39" s="17" t="s">
        <v>157</v>
      </c>
      <c r="H39" s="316" t="s">
        <v>64</v>
      </c>
      <c r="I39" s="97">
        <v>0.03</v>
      </c>
      <c r="J39" s="464">
        <v>1</v>
      </c>
      <c r="K39" s="446">
        <f>I39*J39</f>
        <v>0.03</v>
      </c>
      <c r="L39" s="36">
        <f>(N39-M39)+1</f>
        <v>47</v>
      </c>
      <c r="M39" s="303">
        <v>42618</v>
      </c>
      <c r="N39" s="304">
        <v>42664</v>
      </c>
      <c r="O39" s="145"/>
      <c r="P39" s="101"/>
      <c r="Q39" s="314"/>
      <c r="R39" s="314"/>
      <c r="S39" s="314"/>
      <c r="T39" s="315"/>
      <c r="U39" s="119"/>
      <c r="V39" s="298"/>
      <c r="W39" s="298"/>
      <c r="X39" s="299"/>
      <c r="Y39" s="119"/>
      <c r="Z39" s="298"/>
      <c r="AA39" s="298"/>
      <c r="AB39" s="282"/>
      <c r="AC39" s="118"/>
      <c r="AD39" s="314"/>
      <c r="AE39" s="314"/>
      <c r="AF39" s="315"/>
      <c r="AG39" s="118"/>
      <c r="AH39" s="314"/>
      <c r="AI39" s="314"/>
      <c r="AJ39" s="57"/>
    </row>
    <row r="40" spans="2:36" ht="21" customHeight="1" thickBot="1">
      <c r="B40" s="594"/>
      <c r="C40" s="53"/>
      <c r="D40" s="49"/>
      <c r="E40" s="286" t="s">
        <v>158</v>
      </c>
      <c r="F40" s="502" t="s">
        <v>104</v>
      </c>
      <c r="G40" s="205" t="s">
        <v>159</v>
      </c>
      <c r="H40" s="317" t="s">
        <v>64</v>
      </c>
      <c r="I40" s="206">
        <v>0.04</v>
      </c>
      <c r="J40" s="458">
        <v>0.56089999999999995</v>
      </c>
      <c r="K40" s="459">
        <f>I40*J40</f>
        <v>2.2435999999999998E-2</v>
      </c>
      <c r="L40" s="203">
        <f>(N40-M40)+1</f>
        <v>26</v>
      </c>
      <c r="M40" s="307">
        <v>42667</v>
      </c>
      <c r="N40" s="308">
        <v>42692</v>
      </c>
      <c r="O40" s="145"/>
      <c r="P40" s="101"/>
      <c r="Q40" s="314"/>
      <c r="R40" s="314"/>
      <c r="S40" s="314"/>
      <c r="T40" s="315"/>
      <c r="U40" s="195"/>
      <c r="V40" s="318"/>
      <c r="W40" s="318"/>
      <c r="X40" s="319"/>
      <c r="Y40" s="195"/>
      <c r="Z40" s="318"/>
      <c r="AA40" s="318"/>
      <c r="AB40" s="292"/>
      <c r="AC40" s="208"/>
      <c r="AD40" s="320"/>
      <c r="AE40" s="320"/>
      <c r="AF40" s="315"/>
      <c r="AG40" s="118"/>
      <c r="AH40" s="314"/>
      <c r="AI40" s="314"/>
      <c r="AJ40" s="57"/>
    </row>
    <row r="41" spans="2:36" ht="21" customHeight="1" thickBot="1">
      <c r="B41" s="595"/>
      <c r="C41" s="53"/>
      <c r="D41" s="49"/>
      <c r="E41" s="286" t="s">
        <v>160</v>
      </c>
      <c r="F41" s="502" t="s">
        <v>106</v>
      </c>
      <c r="G41" s="205" t="s">
        <v>161</v>
      </c>
      <c r="H41" s="317" t="s">
        <v>64</v>
      </c>
      <c r="I41" s="206">
        <v>0.04</v>
      </c>
      <c r="J41" s="458">
        <v>0.85</v>
      </c>
      <c r="K41" s="459">
        <f t="shared" si="0"/>
        <v>3.4000000000000002E-2</v>
      </c>
      <c r="L41" s="203">
        <f t="shared" si="2"/>
        <v>26</v>
      </c>
      <c r="M41" s="307">
        <v>42667</v>
      </c>
      <c r="N41" s="308">
        <v>42692</v>
      </c>
      <c r="O41" s="145"/>
      <c r="P41" s="101"/>
      <c r="Q41" s="314"/>
      <c r="R41" s="314"/>
      <c r="S41" s="314"/>
      <c r="T41" s="315"/>
      <c r="U41" s="195"/>
      <c r="V41" s="318"/>
      <c r="W41" s="318"/>
      <c r="X41" s="319"/>
      <c r="Y41" s="195"/>
      <c r="Z41" s="318"/>
      <c r="AA41" s="318"/>
      <c r="AB41" s="292"/>
      <c r="AC41" s="208"/>
      <c r="AD41" s="320"/>
      <c r="AE41" s="320"/>
      <c r="AF41" s="315"/>
      <c r="AG41" s="118"/>
      <c r="AH41" s="314"/>
      <c r="AI41" s="314"/>
      <c r="AJ41" s="57"/>
    </row>
    <row r="42" spans="2:36" ht="21" customHeight="1">
      <c r="B42" s="579" t="s">
        <v>162</v>
      </c>
      <c r="C42" s="40"/>
      <c r="D42" s="44"/>
      <c r="E42" s="45"/>
      <c r="F42" s="33"/>
      <c r="G42" s="15"/>
      <c r="H42" s="16"/>
      <c r="I42" s="88">
        <v>0.15</v>
      </c>
      <c r="J42" s="28">
        <f>SUM(J43:J49)/7*$I42</f>
        <v>2.1428571428571425E-2</v>
      </c>
      <c r="K42" s="93"/>
      <c r="L42" s="38">
        <f>(N42-M42)+1</f>
        <v>33</v>
      </c>
      <c r="M42" s="32">
        <f>MIN(M43:M49)</f>
        <v>42653</v>
      </c>
      <c r="N42" s="30">
        <f>MAX(N43:N49)</f>
        <v>42685</v>
      </c>
      <c r="O42" s="136"/>
      <c r="P42" s="56"/>
      <c r="Q42" s="24"/>
      <c r="R42" s="24"/>
      <c r="S42" s="24"/>
      <c r="T42" s="25"/>
      <c r="U42" s="23"/>
      <c r="V42" s="24"/>
      <c r="W42" s="24"/>
      <c r="X42" s="25"/>
      <c r="Y42" s="23"/>
      <c r="Z42" s="24"/>
      <c r="AA42" s="24"/>
      <c r="AB42" s="25"/>
      <c r="AC42" s="23"/>
      <c r="AD42" s="24"/>
      <c r="AE42" s="24"/>
      <c r="AF42" s="25"/>
      <c r="AG42" s="23"/>
      <c r="AH42" s="24"/>
      <c r="AI42" s="24"/>
      <c r="AJ42" s="103"/>
    </row>
    <row r="43" spans="2:36" ht="21" customHeight="1">
      <c r="B43" s="580"/>
      <c r="C43" s="561">
        <v>4.0999999999999996</v>
      </c>
      <c r="D43" s="562" t="s">
        <v>163</v>
      </c>
      <c r="E43" s="506" t="s">
        <v>164</v>
      </c>
      <c r="F43" s="501" t="s">
        <v>165</v>
      </c>
      <c r="G43" s="17" t="s">
        <v>84</v>
      </c>
      <c r="H43" s="276" t="s">
        <v>64</v>
      </c>
      <c r="I43" s="97">
        <v>0.02</v>
      </c>
      <c r="J43" s="445">
        <f>IF(COUNTA(AB43:AG43)=0,0,SUM(AB43:AG43)/COUNTA(AB43:AG43))</f>
        <v>0</v>
      </c>
      <c r="K43" s="446">
        <f t="shared" si="0"/>
        <v>0</v>
      </c>
      <c r="L43" s="36">
        <f t="shared" si="2"/>
        <v>12</v>
      </c>
      <c r="M43" s="321">
        <v>42667</v>
      </c>
      <c r="N43" s="322">
        <v>42678</v>
      </c>
      <c r="O43" s="148"/>
      <c r="P43" s="114"/>
      <c r="Q43" s="323"/>
      <c r="R43" s="323"/>
      <c r="S43" s="323"/>
      <c r="T43" s="324"/>
      <c r="U43" s="114"/>
      <c r="V43" s="323"/>
      <c r="W43" s="323"/>
      <c r="X43" s="324"/>
      <c r="Y43" s="175"/>
      <c r="Z43" s="325"/>
      <c r="AA43" s="325"/>
      <c r="AB43" s="326"/>
      <c r="AC43" s="114"/>
      <c r="AD43" s="323"/>
      <c r="AE43" s="327"/>
      <c r="AF43" s="328"/>
      <c r="AG43" s="175"/>
      <c r="AH43" s="323"/>
      <c r="AI43" s="323"/>
      <c r="AJ43" s="57"/>
    </row>
    <row r="44" spans="2:36" ht="21" customHeight="1">
      <c r="B44" s="580"/>
      <c r="C44" s="452"/>
      <c r="D44" s="453"/>
      <c r="E44" s="506" t="s">
        <v>166</v>
      </c>
      <c r="F44" s="501" t="s">
        <v>167</v>
      </c>
      <c r="G44" s="17" t="s">
        <v>84</v>
      </c>
      <c r="H44" s="276" t="s">
        <v>64</v>
      </c>
      <c r="I44" s="85">
        <v>0.01</v>
      </c>
      <c r="J44" s="445">
        <f>IF(COUNTA(AB44:AG44)=0,0,SUM(AB44:AG44)/COUNTA(AB44:AG44))</f>
        <v>0</v>
      </c>
      <c r="K44" s="446">
        <f t="shared" si="0"/>
        <v>0</v>
      </c>
      <c r="L44" s="36">
        <f t="shared" si="2"/>
        <v>12</v>
      </c>
      <c r="M44" s="321">
        <v>42667</v>
      </c>
      <c r="N44" s="322">
        <v>42678</v>
      </c>
      <c r="O44" s="148"/>
      <c r="P44" s="114"/>
      <c r="Q44" s="323"/>
      <c r="R44" s="323"/>
      <c r="S44" s="323"/>
      <c r="T44" s="324"/>
      <c r="U44" s="114"/>
      <c r="V44" s="323"/>
      <c r="W44" s="323"/>
      <c r="X44" s="324"/>
      <c r="Y44" s="175"/>
      <c r="Z44" s="325"/>
      <c r="AA44" s="325"/>
      <c r="AB44" s="326"/>
      <c r="AC44" s="114"/>
      <c r="AD44" s="323"/>
      <c r="AE44" s="327"/>
      <c r="AF44" s="328"/>
      <c r="AG44" s="175"/>
      <c r="AH44" s="323"/>
      <c r="AI44" s="323"/>
      <c r="AJ44" s="57"/>
    </row>
    <row r="45" spans="2:36" ht="21" customHeight="1">
      <c r="B45" s="580"/>
      <c r="C45" s="561">
        <v>4.2</v>
      </c>
      <c r="D45" s="562" t="s">
        <v>168</v>
      </c>
      <c r="E45" s="506" t="s">
        <v>169</v>
      </c>
      <c r="F45" s="501" t="s">
        <v>170</v>
      </c>
      <c r="G45" s="17" t="s">
        <v>92</v>
      </c>
      <c r="H45" s="276" t="s">
        <v>64</v>
      </c>
      <c r="I45" s="97">
        <v>0.02</v>
      </c>
      <c r="J45" s="445">
        <v>1</v>
      </c>
      <c r="K45" s="446">
        <f t="shared" si="0"/>
        <v>0.02</v>
      </c>
      <c r="L45" s="36">
        <f t="shared" si="2"/>
        <v>12</v>
      </c>
      <c r="M45" s="321">
        <v>42653</v>
      </c>
      <c r="N45" s="420">
        <v>42664</v>
      </c>
      <c r="O45" s="148"/>
      <c r="P45" s="114"/>
      <c r="Q45" s="323"/>
      <c r="R45" s="323"/>
      <c r="S45" s="329"/>
      <c r="T45" s="324"/>
      <c r="U45" s="114"/>
      <c r="V45" s="323"/>
      <c r="W45" s="323"/>
      <c r="X45" s="324"/>
      <c r="Y45" s="175"/>
      <c r="Z45" s="330"/>
      <c r="AA45" s="330"/>
      <c r="AB45" s="326"/>
      <c r="AC45" s="114"/>
      <c r="AD45" s="323"/>
      <c r="AE45" s="323"/>
      <c r="AF45" s="324"/>
      <c r="AG45" s="175"/>
      <c r="AH45" s="323"/>
      <c r="AI45" s="323"/>
      <c r="AJ45" s="57" t="s">
        <v>171</v>
      </c>
    </row>
    <row r="46" spans="2:36" ht="21" customHeight="1">
      <c r="B46" s="580"/>
      <c r="C46" s="54"/>
      <c r="D46" s="49"/>
      <c r="E46" s="506" t="s">
        <v>172</v>
      </c>
      <c r="F46" s="501" t="s">
        <v>173</v>
      </c>
      <c r="G46" s="17" t="s">
        <v>84</v>
      </c>
      <c r="H46" s="276" t="s">
        <v>64</v>
      </c>
      <c r="I46" s="97">
        <v>0.01</v>
      </c>
      <c r="J46" s="445">
        <f>IF(COUNTA(AG46)=0,0,SUM(AG46)/COUNTA(AG46))</f>
        <v>0</v>
      </c>
      <c r="K46" s="446">
        <f t="shared" si="0"/>
        <v>0</v>
      </c>
      <c r="L46" s="36">
        <f t="shared" si="2"/>
        <v>5</v>
      </c>
      <c r="M46" s="570">
        <v>42674</v>
      </c>
      <c r="N46" s="322">
        <v>42678</v>
      </c>
      <c r="O46" s="148"/>
      <c r="P46" s="114"/>
      <c r="Q46" s="323"/>
      <c r="R46" s="323"/>
      <c r="S46" s="329"/>
      <c r="T46" s="324"/>
      <c r="U46" s="114"/>
      <c r="V46" s="323"/>
      <c r="W46" s="323"/>
      <c r="X46" s="324"/>
      <c r="Y46" s="175"/>
      <c r="Z46" s="325"/>
      <c r="AA46" s="325"/>
      <c r="AB46" s="326"/>
      <c r="AC46" s="114"/>
      <c r="AD46" s="323"/>
      <c r="AE46" s="323"/>
      <c r="AF46" s="328"/>
      <c r="AG46" s="175"/>
      <c r="AH46" s="323"/>
      <c r="AI46" s="323"/>
      <c r="AJ46" s="57"/>
    </row>
    <row r="47" spans="2:36" ht="21" customHeight="1">
      <c r="B47" s="580"/>
      <c r="C47" s="54"/>
      <c r="D47" s="49"/>
      <c r="E47" s="506" t="s">
        <v>174</v>
      </c>
      <c r="F47" s="501" t="s">
        <v>175</v>
      </c>
      <c r="G47" s="17" t="s">
        <v>92</v>
      </c>
      <c r="H47" s="276" t="s">
        <v>64</v>
      </c>
      <c r="I47" s="97">
        <v>0.02</v>
      </c>
      <c r="J47" s="445">
        <f>IF(COUNTA(AG47:AH47)=0,0,SUM(AG47:AH47)/COUNTA(AG47:AH47))</f>
        <v>0</v>
      </c>
      <c r="K47" s="446">
        <f t="shared" si="0"/>
        <v>0</v>
      </c>
      <c r="L47" s="36">
        <f t="shared" si="2"/>
        <v>12</v>
      </c>
      <c r="M47" s="570">
        <v>42674</v>
      </c>
      <c r="N47" s="420">
        <v>42685</v>
      </c>
      <c r="O47" s="148"/>
      <c r="P47" s="114"/>
      <c r="Q47" s="323"/>
      <c r="R47" s="323"/>
      <c r="S47" s="329"/>
      <c r="T47" s="324"/>
      <c r="U47" s="114"/>
      <c r="V47" s="323"/>
      <c r="W47" s="323"/>
      <c r="X47" s="324"/>
      <c r="Y47" s="175"/>
      <c r="Z47" s="325"/>
      <c r="AA47" s="325"/>
      <c r="AB47" s="326"/>
      <c r="AC47" s="114"/>
      <c r="AD47" s="323"/>
      <c r="AE47" s="323"/>
      <c r="AF47" s="328"/>
      <c r="AG47" s="172"/>
      <c r="AH47" s="325"/>
      <c r="AI47" s="323"/>
      <c r="AJ47" s="57"/>
    </row>
    <row r="48" spans="2:36" ht="21" customHeight="1">
      <c r="B48" s="580"/>
      <c r="C48" s="54"/>
      <c r="D48" s="49"/>
      <c r="E48" s="506" t="s">
        <v>176</v>
      </c>
      <c r="F48" s="501" t="s">
        <v>177</v>
      </c>
      <c r="G48" s="17" t="s">
        <v>92</v>
      </c>
      <c r="H48" s="276" t="s">
        <v>64</v>
      </c>
      <c r="I48" s="97">
        <v>0.02</v>
      </c>
      <c r="J48" s="445">
        <f>IF(COUNTA(AG48:AH48)=0,0,SUM(AG48:AH48)/COUNTA(AG48:AH48))</f>
        <v>0</v>
      </c>
      <c r="K48" s="446">
        <f t="shared" si="0"/>
        <v>0</v>
      </c>
      <c r="L48" s="36">
        <f t="shared" si="2"/>
        <v>12</v>
      </c>
      <c r="M48" s="570">
        <v>42674</v>
      </c>
      <c r="N48" s="420">
        <v>42685</v>
      </c>
      <c r="O48" s="148"/>
      <c r="P48" s="114"/>
      <c r="Q48" s="323"/>
      <c r="R48" s="323"/>
      <c r="S48" s="323"/>
      <c r="T48" s="324"/>
      <c r="U48" s="114"/>
      <c r="V48" s="323"/>
      <c r="W48" s="323"/>
      <c r="X48" s="324"/>
      <c r="Y48" s="175"/>
      <c r="Z48" s="325"/>
      <c r="AA48" s="325"/>
      <c r="AB48" s="326"/>
      <c r="AC48" s="114"/>
      <c r="AD48" s="323"/>
      <c r="AE48" s="323"/>
      <c r="AF48" s="328"/>
      <c r="AG48" s="172"/>
      <c r="AH48" s="325"/>
      <c r="AI48" s="323"/>
      <c r="AJ48" s="626" t="s">
        <v>178</v>
      </c>
    </row>
    <row r="49" spans="2:36" ht="21" customHeight="1">
      <c r="B49" s="580"/>
      <c r="C49" s="452"/>
      <c r="D49" s="453"/>
      <c r="E49" s="506" t="s">
        <v>179</v>
      </c>
      <c r="F49" s="530" t="s">
        <v>167</v>
      </c>
      <c r="G49" s="17" t="s">
        <v>84</v>
      </c>
      <c r="H49" s="276" t="s">
        <v>64</v>
      </c>
      <c r="I49" s="85">
        <v>0.02</v>
      </c>
      <c r="J49" s="445">
        <f>IF(COUNTA(AG49:AH49)=0,0,SUM(AG49:AH49)/COUNTA(AG49:AH49))</f>
        <v>0</v>
      </c>
      <c r="K49" s="534">
        <f t="shared" si="0"/>
        <v>0</v>
      </c>
      <c r="L49" s="67">
        <f t="shared" si="2"/>
        <v>12</v>
      </c>
      <c r="M49" s="570">
        <v>42674</v>
      </c>
      <c r="N49" s="420">
        <v>42685</v>
      </c>
      <c r="O49" s="148"/>
      <c r="P49" s="114"/>
      <c r="Q49" s="323"/>
      <c r="R49" s="323"/>
      <c r="S49" s="323"/>
      <c r="T49" s="324"/>
      <c r="U49" s="114"/>
      <c r="V49" s="323"/>
      <c r="W49" s="323"/>
      <c r="X49" s="324"/>
      <c r="Y49" s="175"/>
      <c r="Z49" s="325"/>
      <c r="AA49" s="325"/>
      <c r="AB49" s="326"/>
      <c r="AC49" s="114"/>
      <c r="AD49" s="323"/>
      <c r="AE49" s="323"/>
      <c r="AF49" s="328"/>
      <c r="AG49" s="172"/>
      <c r="AH49" s="325"/>
      <c r="AI49" s="323"/>
      <c r="AJ49" s="625"/>
    </row>
    <row r="50" spans="2:36" ht="21" customHeight="1">
      <c r="B50" s="580"/>
      <c r="C50" s="54">
        <v>4.3</v>
      </c>
      <c r="D50" s="49" t="s">
        <v>180</v>
      </c>
      <c r="E50" s="506" t="s">
        <v>181</v>
      </c>
      <c r="F50" s="439" t="s">
        <v>182</v>
      </c>
      <c r="G50" s="17" t="s">
        <v>84</v>
      </c>
      <c r="H50" s="276" t="s">
        <v>64</v>
      </c>
      <c r="I50" s="102">
        <v>0.02</v>
      </c>
      <c r="J50" s="445">
        <f>IF(COUNTA(AG50:AH50)=0,0,SUM(AG50:AH50)/COUNTA(AG50:AH50))</f>
        <v>0</v>
      </c>
      <c r="K50" s="446">
        <f t="shared" si="0"/>
        <v>0</v>
      </c>
      <c r="L50" s="36">
        <f t="shared" si="2"/>
        <v>12</v>
      </c>
      <c r="M50" s="570">
        <v>42674</v>
      </c>
      <c r="N50" s="420">
        <v>42685</v>
      </c>
      <c r="O50" s="149"/>
      <c r="P50" s="115"/>
      <c r="Q50" s="465"/>
      <c r="R50" s="465"/>
      <c r="S50" s="466"/>
      <c r="T50" s="467"/>
      <c r="U50" s="115"/>
      <c r="V50" s="465"/>
      <c r="W50" s="465"/>
      <c r="X50" s="467"/>
      <c r="Y50" s="185"/>
      <c r="Z50" s="468"/>
      <c r="AA50" s="468"/>
      <c r="AB50" s="469"/>
      <c r="AC50" s="115"/>
      <c r="AD50" s="465"/>
      <c r="AE50" s="465"/>
      <c r="AF50" s="470"/>
      <c r="AG50" s="173"/>
      <c r="AH50" s="468"/>
      <c r="AI50" s="465"/>
      <c r="AJ50" s="59"/>
    </row>
    <row r="51" spans="2:36" ht="21" customHeight="1" thickBot="1">
      <c r="B51" s="581"/>
      <c r="C51" s="55"/>
      <c r="D51" s="50"/>
      <c r="E51" s="536" t="s">
        <v>183</v>
      </c>
      <c r="F51" s="537" t="s">
        <v>184</v>
      </c>
      <c r="G51" s="130" t="s">
        <v>84</v>
      </c>
      <c r="H51" s="9" t="s">
        <v>64</v>
      </c>
      <c r="I51" s="131">
        <v>0.01</v>
      </c>
      <c r="J51" s="122">
        <f>IF(COUNTA(AH51)=0,0,SUM(AH51)/COUNTA(AH51))</f>
        <v>0</v>
      </c>
      <c r="K51" s="250">
        <f t="shared" si="0"/>
        <v>0</v>
      </c>
      <c r="L51" s="37">
        <f t="shared" si="2"/>
        <v>5</v>
      </c>
      <c r="M51" s="132">
        <v>42681</v>
      </c>
      <c r="N51" s="133">
        <v>42685</v>
      </c>
      <c r="O51" s="150"/>
      <c r="P51" s="155"/>
      <c r="Q51" s="116"/>
      <c r="R51" s="116"/>
      <c r="S51" s="117"/>
      <c r="T51" s="156"/>
      <c r="U51" s="155"/>
      <c r="V51" s="116"/>
      <c r="W51" s="116"/>
      <c r="X51" s="156"/>
      <c r="Y51" s="186"/>
      <c r="Z51" s="176"/>
      <c r="AA51" s="176"/>
      <c r="AB51" s="187"/>
      <c r="AC51" s="155"/>
      <c r="AD51" s="116"/>
      <c r="AE51" s="116"/>
      <c r="AF51" s="156"/>
      <c r="AG51" s="174"/>
      <c r="AH51" s="176"/>
      <c r="AI51" s="116"/>
      <c r="AJ51" s="58"/>
    </row>
    <row r="52" spans="2:36" ht="21" customHeight="1">
      <c r="B52" s="580" t="s">
        <v>185</v>
      </c>
      <c r="C52" s="123"/>
      <c r="D52" s="124"/>
      <c r="E52" s="440"/>
      <c r="F52" s="441"/>
      <c r="G52" s="125"/>
      <c r="H52" s="126"/>
      <c r="I52" s="127">
        <v>0.05</v>
      </c>
      <c r="J52" s="471">
        <f>SUM(J53:J55)/3*$I52</f>
        <v>0</v>
      </c>
      <c r="K52" s="472"/>
      <c r="L52" s="35">
        <f>(N52-M52)+1</f>
        <v>12</v>
      </c>
      <c r="M52" s="128">
        <f>MIN(M53:M55)</f>
        <v>42709</v>
      </c>
      <c r="N52" s="129">
        <f>MAX(N53:N55)</f>
        <v>42720</v>
      </c>
      <c r="O52" s="136"/>
      <c r="P52" s="56"/>
      <c r="Q52" s="443"/>
      <c r="R52" s="443"/>
      <c r="S52" s="443"/>
      <c r="T52" s="444"/>
      <c r="U52" s="56"/>
      <c r="V52" s="443"/>
      <c r="W52" s="443"/>
      <c r="X52" s="444"/>
      <c r="Y52" s="56"/>
      <c r="Z52" s="443"/>
      <c r="AA52" s="443"/>
      <c r="AB52" s="444"/>
      <c r="AC52" s="56"/>
      <c r="AD52" s="443"/>
      <c r="AE52" s="443"/>
      <c r="AF52" s="444"/>
      <c r="AG52" s="56"/>
      <c r="AH52" s="443"/>
      <c r="AI52" s="443"/>
      <c r="AJ52" s="105"/>
    </row>
    <row r="53" spans="2:36" ht="21" customHeight="1">
      <c r="B53" s="580"/>
      <c r="C53" s="561">
        <v>5.0999999999999996</v>
      </c>
      <c r="D53" s="562" t="s">
        <v>186</v>
      </c>
      <c r="E53" s="506" t="s">
        <v>187</v>
      </c>
      <c r="F53" s="501" t="s">
        <v>188</v>
      </c>
      <c r="G53" s="17" t="s">
        <v>189</v>
      </c>
      <c r="H53" s="276" t="s">
        <v>64</v>
      </c>
      <c r="I53" s="97">
        <v>0.02</v>
      </c>
      <c r="J53" s="445">
        <f>IF(COUNTA(AI53)=0,0,SUM(AI53)/COUNTA(AI53))</f>
        <v>0</v>
      </c>
      <c r="K53" s="446">
        <f t="shared" si="0"/>
        <v>0</v>
      </c>
      <c r="L53" s="36">
        <f t="shared" si="2"/>
        <v>5</v>
      </c>
      <c r="M53" s="331">
        <v>42709</v>
      </c>
      <c r="N53" s="332">
        <v>42713</v>
      </c>
      <c r="O53" s="141"/>
      <c r="P53" s="18"/>
      <c r="Q53" s="281"/>
      <c r="R53" s="281"/>
      <c r="S53" s="281"/>
      <c r="T53" s="333"/>
      <c r="U53" s="18"/>
      <c r="V53" s="281"/>
      <c r="W53" s="281"/>
      <c r="X53" s="333"/>
      <c r="Y53" s="179"/>
      <c r="Z53" s="290"/>
      <c r="AA53" s="290"/>
      <c r="AB53" s="334"/>
      <c r="AC53" s="179"/>
      <c r="AD53" s="290"/>
      <c r="AE53" s="290"/>
      <c r="AF53" s="334"/>
      <c r="AG53" s="179"/>
      <c r="AH53" s="335"/>
      <c r="AI53" s="281"/>
      <c r="AJ53" s="57" t="s">
        <v>190</v>
      </c>
    </row>
    <row r="54" spans="2:36" ht="21" customHeight="1">
      <c r="B54" s="580"/>
      <c r="C54" s="561">
        <v>5.2</v>
      </c>
      <c r="D54" s="562" t="s">
        <v>191</v>
      </c>
      <c r="E54" s="506" t="s">
        <v>192</v>
      </c>
      <c r="F54" s="501" t="s">
        <v>193</v>
      </c>
      <c r="G54" s="17" t="s">
        <v>189</v>
      </c>
      <c r="H54" s="276" t="s">
        <v>64</v>
      </c>
      <c r="I54" s="85">
        <v>1.4999999999999999E-2</v>
      </c>
      <c r="J54" s="445">
        <f>IF(COUNTA(AI54)=0,0,SUM(AI54)/COUNTA(AI54))</f>
        <v>0</v>
      </c>
      <c r="K54" s="446">
        <f t="shared" si="0"/>
        <v>0</v>
      </c>
      <c r="L54" s="36">
        <f t="shared" si="2"/>
        <v>5</v>
      </c>
      <c r="M54" s="473">
        <v>42716</v>
      </c>
      <c r="N54" s="474">
        <v>42720</v>
      </c>
      <c r="O54" s="141"/>
      <c r="P54" s="18"/>
      <c r="Q54" s="281"/>
      <c r="R54" s="281"/>
      <c r="S54" s="281"/>
      <c r="T54" s="333"/>
      <c r="U54" s="18"/>
      <c r="V54" s="281"/>
      <c r="W54" s="281"/>
      <c r="X54" s="333"/>
      <c r="Y54" s="179"/>
      <c r="Z54" s="290"/>
      <c r="AA54" s="290"/>
      <c r="AB54" s="334"/>
      <c r="AC54" s="179"/>
      <c r="AD54" s="290"/>
      <c r="AE54" s="290"/>
      <c r="AF54" s="334"/>
      <c r="AG54" s="179"/>
      <c r="AH54" s="281"/>
      <c r="AI54" s="335"/>
      <c r="AJ54" s="57"/>
    </row>
    <row r="55" spans="2:36" ht="21" customHeight="1" thickBot="1">
      <c r="B55" s="581"/>
      <c r="C55" s="55"/>
      <c r="D55" s="50">
        <v>1</v>
      </c>
      <c r="E55" s="506" t="s">
        <v>194</v>
      </c>
      <c r="F55" s="537" t="s">
        <v>195</v>
      </c>
      <c r="G55" s="12" t="s">
        <v>84</v>
      </c>
      <c r="H55" s="276" t="s">
        <v>64</v>
      </c>
      <c r="I55" s="100">
        <v>1.4999999999999999E-2</v>
      </c>
      <c r="J55" s="445">
        <f>IF(COUNTA(AI55)=0,0,SUM(AI55)/COUNTA(AI55))</f>
        <v>0</v>
      </c>
      <c r="K55" s="446">
        <f t="shared" si="0"/>
        <v>0</v>
      </c>
      <c r="L55" s="36">
        <f t="shared" si="2"/>
        <v>5</v>
      </c>
      <c r="M55" s="473">
        <v>42716</v>
      </c>
      <c r="N55" s="474">
        <v>42720</v>
      </c>
      <c r="O55" s="151"/>
      <c r="P55" s="19"/>
      <c r="Q55" s="20"/>
      <c r="R55" s="20"/>
      <c r="S55" s="20"/>
      <c r="T55" s="157"/>
      <c r="U55" s="19"/>
      <c r="V55" s="20"/>
      <c r="W55" s="20"/>
      <c r="X55" s="157"/>
      <c r="Y55" s="182"/>
      <c r="Z55" s="183"/>
      <c r="AA55" s="183"/>
      <c r="AB55" s="188"/>
      <c r="AC55" s="182"/>
      <c r="AD55" s="183"/>
      <c r="AE55" s="183"/>
      <c r="AF55" s="188"/>
      <c r="AG55" s="182"/>
      <c r="AH55" s="20"/>
      <c r="AI55" s="177"/>
      <c r="AJ55" s="58"/>
    </row>
    <row r="56" spans="2:36" ht="21" customHeight="1">
      <c r="B56" s="579" t="s">
        <v>196</v>
      </c>
      <c r="C56" s="51"/>
      <c r="D56" s="52"/>
      <c r="E56" s="46"/>
      <c r="F56" s="42"/>
      <c r="G56" s="34"/>
      <c r="H56" s="14"/>
      <c r="I56" s="86">
        <v>0.1</v>
      </c>
      <c r="J56" s="26">
        <f>SUM(J57:J64)/5*$I56</f>
        <v>0</v>
      </c>
      <c r="K56" s="91"/>
      <c r="L56" s="38">
        <f>(N56-M56)+1</f>
        <v>33</v>
      </c>
      <c r="M56" s="32">
        <f>MIN(M57:M64)</f>
        <v>42688</v>
      </c>
      <c r="N56" s="30">
        <f>MAX(N57:N64)</f>
        <v>42720</v>
      </c>
      <c r="O56" s="139"/>
      <c r="P56" s="23"/>
      <c r="Q56" s="24"/>
      <c r="R56" s="24"/>
      <c r="S56" s="24"/>
      <c r="T56" s="25"/>
      <c r="U56" s="23"/>
      <c r="V56" s="24"/>
      <c r="W56" s="24"/>
      <c r="X56" s="25"/>
      <c r="Y56" s="23"/>
      <c r="Z56" s="24"/>
      <c r="AA56" s="24"/>
      <c r="AB56" s="25"/>
      <c r="AC56" s="23"/>
      <c r="AD56" s="24"/>
      <c r="AE56" s="24"/>
      <c r="AF56" s="25"/>
      <c r="AG56" s="23"/>
      <c r="AH56" s="24"/>
      <c r="AI56" s="24"/>
      <c r="AJ56" s="104"/>
    </row>
    <row r="57" spans="2:36" ht="21" customHeight="1">
      <c r="B57" s="580"/>
      <c r="C57" s="561">
        <v>6.1</v>
      </c>
      <c r="D57" s="562" t="s">
        <v>197</v>
      </c>
      <c r="E57" s="506" t="s">
        <v>198</v>
      </c>
      <c r="F57" s="501" t="s">
        <v>199</v>
      </c>
      <c r="G57" s="11" t="s">
        <v>200</v>
      </c>
      <c r="H57" s="276" t="s">
        <v>201</v>
      </c>
      <c r="I57" s="85">
        <v>0.01</v>
      </c>
      <c r="J57" s="445">
        <v>0</v>
      </c>
      <c r="K57" s="446">
        <f t="shared" si="0"/>
        <v>0</v>
      </c>
      <c r="L57" s="36">
        <f t="shared" si="2"/>
        <v>5</v>
      </c>
      <c r="M57" s="331">
        <v>42688</v>
      </c>
      <c r="N57" s="332">
        <v>42692</v>
      </c>
      <c r="O57" s="141"/>
      <c r="P57" s="18"/>
      <c r="Q57" s="336"/>
      <c r="R57" s="336"/>
      <c r="S57" s="336"/>
      <c r="T57" s="475"/>
      <c r="U57" s="111"/>
      <c r="V57" s="336"/>
      <c r="W57" s="336"/>
      <c r="X57" s="475"/>
      <c r="Y57" s="111"/>
      <c r="Z57" s="336"/>
      <c r="AA57" s="337"/>
      <c r="AB57" s="476"/>
      <c r="AC57" s="189"/>
      <c r="AD57" s="337"/>
      <c r="AE57" s="338"/>
      <c r="AF57" s="477"/>
      <c r="AG57" s="179"/>
      <c r="AH57" s="290"/>
      <c r="AI57" s="290"/>
      <c r="AJ57" s="57"/>
    </row>
    <row r="58" spans="2:36" ht="21" customHeight="1">
      <c r="B58" s="580"/>
      <c r="C58" s="54"/>
      <c r="D58" s="49"/>
      <c r="E58" s="506" t="s">
        <v>202</v>
      </c>
      <c r="F58" s="501" t="s">
        <v>203</v>
      </c>
      <c r="G58" s="11" t="s">
        <v>84</v>
      </c>
      <c r="H58" s="276" t="s">
        <v>201</v>
      </c>
      <c r="I58" s="85">
        <v>0.01</v>
      </c>
      <c r="J58" s="445">
        <v>0</v>
      </c>
      <c r="K58" s="446">
        <f t="shared" si="0"/>
        <v>0</v>
      </c>
      <c r="L58" s="36">
        <f t="shared" si="2"/>
        <v>5</v>
      </c>
      <c r="M58" s="331">
        <v>42695</v>
      </c>
      <c r="N58" s="332">
        <v>42699</v>
      </c>
      <c r="O58" s="141"/>
      <c r="P58" s="18"/>
      <c r="Q58" s="336"/>
      <c r="R58" s="336"/>
      <c r="S58" s="336"/>
      <c r="T58" s="475"/>
      <c r="U58" s="111"/>
      <c r="V58" s="336"/>
      <c r="W58" s="336"/>
      <c r="X58" s="475"/>
      <c r="Y58" s="111"/>
      <c r="Z58" s="336"/>
      <c r="AA58" s="337"/>
      <c r="AB58" s="476"/>
      <c r="AC58" s="189"/>
      <c r="AD58" s="337"/>
      <c r="AE58" s="290"/>
      <c r="AF58" s="478"/>
      <c r="AG58" s="179"/>
      <c r="AH58" s="290"/>
      <c r="AI58" s="290"/>
      <c r="AJ58" s="57" t="s">
        <v>204</v>
      </c>
    </row>
    <row r="59" spans="2:36" ht="21" customHeight="1">
      <c r="B59" s="580"/>
      <c r="C59" s="54"/>
      <c r="D59" s="49"/>
      <c r="E59" s="506" t="s">
        <v>205</v>
      </c>
      <c r="F59" s="501" t="s">
        <v>206</v>
      </c>
      <c r="G59" s="11" t="s">
        <v>84</v>
      </c>
      <c r="H59" s="276" t="s">
        <v>201</v>
      </c>
      <c r="I59" s="85">
        <v>0.01</v>
      </c>
      <c r="J59" s="445">
        <v>0</v>
      </c>
      <c r="K59" s="446">
        <f t="shared" si="0"/>
        <v>0</v>
      </c>
      <c r="L59" s="36">
        <f t="shared" si="2"/>
        <v>5</v>
      </c>
      <c r="M59" s="331">
        <v>42695</v>
      </c>
      <c r="N59" s="332">
        <v>42699</v>
      </c>
      <c r="O59" s="141"/>
      <c r="P59" s="18"/>
      <c r="Q59" s="336"/>
      <c r="R59" s="336"/>
      <c r="S59" s="336"/>
      <c r="T59" s="339"/>
      <c r="U59" s="111"/>
      <c r="V59" s="336"/>
      <c r="W59" s="336"/>
      <c r="X59" s="339"/>
      <c r="Y59" s="111"/>
      <c r="Z59" s="336"/>
      <c r="AA59" s="337"/>
      <c r="AB59" s="340"/>
      <c r="AC59" s="189"/>
      <c r="AD59" s="337"/>
      <c r="AE59" s="290"/>
      <c r="AF59" s="341"/>
      <c r="AG59" s="179"/>
      <c r="AH59" s="290"/>
      <c r="AI59" s="290"/>
      <c r="AJ59" s="57"/>
    </row>
    <row r="60" spans="2:36" ht="21" customHeight="1">
      <c r="B60" s="580"/>
      <c r="C60" s="452"/>
      <c r="D60" s="453"/>
      <c r="E60" s="538" t="s">
        <v>207</v>
      </c>
      <c r="F60" s="501" t="s">
        <v>208</v>
      </c>
      <c r="G60" s="11" t="s">
        <v>209</v>
      </c>
      <c r="H60" s="276" t="s">
        <v>201</v>
      </c>
      <c r="I60" s="85">
        <v>0.01</v>
      </c>
      <c r="J60" s="445">
        <v>0</v>
      </c>
      <c r="K60" s="446">
        <f t="shared" si="0"/>
        <v>0</v>
      </c>
      <c r="L60" s="36">
        <f t="shared" si="2"/>
        <v>7</v>
      </c>
      <c r="M60" s="331">
        <v>42705</v>
      </c>
      <c r="N60" s="332">
        <v>42711</v>
      </c>
      <c r="O60" s="141"/>
      <c r="P60" s="18"/>
      <c r="Q60" s="336"/>
      <c r="R60" s="336"/>
      <c r="S60" s="336"/>
      <c r="T60" s="339"/>
      <c r="U60" s="111"/>
      <c r="V60" s="336"/>
      <c r="W60" s="336"/>
      <c r="X60" s="339"/>
      <c r="Y60" s="111"/>
      <c r="Z60" s="336"/>
      <c r="AA60" s="337"/>
      <c r="AB60" s="340"/>
      <c r="AC60" s="189"/>
      <c r="AD60" s="337"/>
      <c r="AE60" s="290"/>
      <c r="AF60" s="342"/>
      <c r="AG60" s="178"/>
      <c r="AH60" s="338"/>
      <c r="AI60" s="290"/>
      <c r="AJ60" s="57"/>
    </row>
    <row r="61" spans="2:36" ht="21" customHeight="1">
      <c r="B61" s="580"/>
      <c r="C61" s="561">
        <v>6.2</v>
      </c>
      <c r="D61" s="562" t="s">
        <v>210</v>
      </c>
      <c r="E61" s="538" t="s">
        <v>211</v>
      </c>
      <c r="F61" s="501" t="s">
        <v>212</v>
      </c>
      <c r="G61" s="11" t="s">
        <v>213</v>
      </c>
      <c r="H61" s="276" t="s">
        <v>201</v>
      </c>
      <c r="I61" s="85">
        <v>0.01</v>
      </c>
      <c r="J61" s="445">
        <v>0</v>
      </c>
      <c r="K61" s="446">
        <f t="shared" si="0"/>
        <v>0</v>
      </c>
      <c r="L61" s="36">
        <f t="shared" si="2"/>
        <v>1</v>
      </c>
      <c r="M61" s="331">
        <v>42712</v>
      </c>
      <c r="N61" s="331">
        <v>42712</v>
      </c>
      <c r="O61" s="141"/>
      <c r="P61" s="18"/>
      <c r="Q61" s="336"/>
      <c r="R61" s="336"/>
      <c r="S61" s="336"/>
      <c r="T61" s="343"/>
      <c r="U61" s="111"/>
      <c r="V61" s="336"/>
      <c r="W61" s="336"/>
      <c r="X61" s="343"/>
      <c r="Y61" s="111"/>
      <c r="Z61" s="336"/>
      <c r="AA61" s="337"/>
      <c r="AB61" s="344"/>
      <c r="AC61" s="189"/>
      <c r="AD61" s="337"/>
      <c r="AE61" s="290"/>
      <c r="AF61" s="291"/>
      <c r="AG61" s="179"/>
      <c r="AH61" s="345"/>
      <c r="AI61" s="290"/>
      <c r="AJ61" s="57"/>
    </row>
    <row r="62" spans="2:36" ht="21" customHeight="1">
      <c r="B62" s="580"/>
      <c r="C62" s="452"/>
      <c r="D62" s="453"/>
      <c r="E62" s="539" t="s">
        <v>214</v>
      </c>
      <c r="F62" s="530" t="s">
        <v>215</v>
      </c>
      <c r="G62" s="11" t="s">
        <v>213</v>
      </c>
      <c r="H62" s="276" t="s">
        <v>201</v>
      </c>
      <c r="I62" s="85">
        <v>0.02</v>
      </c>
      <c r="J62" s="445">
        <v>0</v>
      </c>
      <c r="K62" s="446">
        <f>I62*J62</f>
        <v>0</v>
      </c>
      <c r="L62" s="36">
        <f>(N62-M62)-1</f>
        <v>7</v>
      </c>
      <c r="M62" s="331">
        <v>42712</v>
      </c>
      <c r="N62" s="332">
        <v>42720</v>
      </c>
      <c r="O62" s="141"/>
      <c r="P62" s="18"/>
      <c r="Q62" s="336"/>
      <c r="R62" s="336"/>
      <c r="S62" s="336"/>
      <c r="T62" s="343"/>
      <c r="U62" s="111"/>
      <c r="V62" s="336"/>
      <c r="W62" s="336"/>
      <c r="X62" s="343"/>
      <c r="Y62" s="111"/>
      <c r="Z62" s="336"/>
      <c r="AA62" s="337"/>
      <c r="AB62" s="344"/>
      <c r="AC62" s="189"/>
      <c r="AD62" s="337"/>
      <c r="AE62" s="290"/>
      <c r="AF62" s="291"/>
      <c r="AG62" s="179"/>
      <c r="AH62" s="338"/>
      <c r="AI62" s="338"/>
      <c r="AJ62" s="57"/>
    </row>
    <row r="63" spans="2:36" ht="21" customHeight="1">
      <c r="B63" s="580"/>
      <c r="C63" s="54">
        <v>6.3</v>
      </c>
      <c r="D63" s="49" t="s">
        <v>216</v>
      </c>
      <c r="E63" s="98" t="s">
        <v>217</v>
      </c>
      <c r="F63" s="439" t="s">
        <v>218</v>
      </c>
      <c r="G63" s="99" t="s">
        <v>213</v>
      </c>
      <c r="H63" s="479" t="s">
        <v>219</v>
      </c>
      <c r="I63" s="84">
        <v>0.02</v>
      </c>
      <c r="J63" s="445">
        <v>0</v>
      </c>
      <c r="K63" s="446">
        <f t="shared" si="0"/>
        <v>0</v>
      </c>
      <c r="L63" s="36">
        <f t="shared" si="2"/>
        <v>5</v>
      </c>
      <c r="M63" s="473">
        <v>42716</v>
      </c>
      <c r="N63" s="332">
        <v>42720</v>
      </c>
      <c r="O63" s="152"/>
      <c r="P63" s="22"/>
      <c r="Q63" s="480"/>
      <c r="R63" s="480"/>
      <c r="S63" s="480"/>
      <c r="T63" s="475"/>
      <c r="U63" s="112"/>
      <c r="V63" s="480"/>
      <c r="W63" s="480"/>
      <c r="X63" s="475"/>
      <c r="Y63" s="112"/>
      <c r="Z63" s="480"/>
      <c r="AA63" s="481"/>
      <c r="AB63" s="476"/>
      <c r="AC63" s="190"/>
      <c r="AD63" s="481"/>
      <c r="AE63" s="482"/>
      <c r="AF63" s="477"/>
      <c r="AG63" s="180"/>
      <c r="AH63" s="482"/>
      <c r="AI63" s="483"/>
      <c r="AJ63" s="59" t="s">
        <v>220</v>
      </c>
    </row>
    <row r="64" spans="2:36" ht="21" customHeight="1" thickBot="1">
      <c r="B64" s="581"/>
      <c r="C64" s="55"/>
      <c r="D64" s="50"/>
      <c r="E64" s="536" t="s">
        <v>221</v>
      </c>
      <c r="F64" s="537" t="s">
        <v>222</v>
      </c>
      <c r="G64" s="12" t="s">
        <v>213</v>
      </c>
      <c r="H64" s="9" t="s">
        <v>219</v>
      </c>
      <c r="I64" s="100">
        <v>0.01</v>
      </c>
      <c r="J64" s="122">
        <v>0</v>
      </c>
      <c r="K64" s="250">
        <f t="shared" si="0"/>
        <v>0</v>
      </c>
      <c r="L64" s="37">
        <f t="shared" si="2"/>
        <v>1</v>
      </c>
      <c r="M64" s="108">
        <v>42719</v>
      </c>
      <c r="N64" s="109">
        <v>42719</v>
      </c>
      <c r="O64" s="151"/>
      <c r="P64" s="19"/>
      <c r="Q64" s="110"/>
      <c r="R64" s="110"/>
      <c r="S64" s="110"/>
      <c r="T64" s="158"/>
      <c r="U64" s="113"/>
      <c r="V64" s="110"/>
      <c r="W64" s="110"/>
      <c r="X64" s="158"/>
      <c r="Y64" s="113"/>
      <c r="Z64" s="110"/>
      <c r="AA64" s="191"/>
      <c r="AB64" s="192"/>
      <c r="AC64" s="193"/>
      <c r="AD64" s="191"/>
      <c r="AE64" s="183"/>
      <c r="AF64" s="181"/>
      <c r="AG64" s="182"/>
      <c r="AH64" s="183"/>
      <c r="AI64" s="184"/>
      <c r="AJ64" s="58" t="s">
        <v>223</v>
      </c>
    </row>
    <row r="65" spans="9:14" ht="8.25" customHeight="1">
      <c r="L65" s="39"/>
    </row>
    <row r="66" spans="9:14" ht="13.5" customHeight="1">
      <c r="I66" s="4"/>
      <c r="J66" s="3"/>
      <c r="K66" s="3"/>
      <c r="L66" s="3"/>
      <c r="M66" s="3"/>
      <c r="N66" s="3"/>
    </row>
  </sheetData>
  <customSheetViews>
    <customSheetView guid="{BB0419B9-9DE8-46BD-B1EB-A3DE9B2180F2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813DC914-D1DC-4284-80B7-141FDD94CB6C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1B4ED087-6565-C640-AE96-6AAFC5579E94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2B91552E-973A-4C8E-83C4-77FD6BC5154F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</customSheetViews>
  <mergeCells count="30">
    <mergeCell ref="AJ30:AJ32"/>
    <mergeCell ref="AJ33:AJ35"/>
    <mergeCell ref="AJ48:AJ49"/>
    <mergeCell ref="AJ3:AJ5"/>
    <mergeCell ref="AJ10:AJ11"/>
    <mergeCell ref="B1:AJ1"/>
    <mergeCell ref="B12:B28"/>
    <mergeCell ref="AJ15:AJ16"/>
    <mergeCell ref="AJ17:AJ18"/>
    <mergeCell ref="AJ19:AJ22"/>
    <mergeCell ref="AJ23:AJ24"/>
    <mergeCell ref="AC3:AF3"/>
    <mergeCell ref="L3:N4"/>
    <mergeCell ref="U3:X3"/>
    <mergeCell ref="Y3:AB3"/>
    <mergeCell ref="AG3:AI3"/>
    <mergeCell ref="I3:I5"/>
    <mergeCell ref="K3:K4"/>
    <mergeCell ref="B7:B11"/>
    <mergeCell ref="P3:T3"/>
    <mergeCell ref="B56:B64"/>
    <mergeCell ref="B6:H6"/>
    <mergeCell ref="E3:F5"/>
    <mergeCell ref="J3:J4"/>
    <mergeCell ref="B42:B51"/>
    <mergeCell ref="B29:B41"/>
    <mergeCell ref="B3:B5"/>
    <mergeCell ref="C3:D5"/>
    <mergeCell ref="G3:H4"/>
    <mergeCell ref="B52:B55"/>
  </mergeCells>
  <phoneticPr fontId="3" type="noConversion"/>
  <pageMargins left="0.19" right="0.22" top="0.21" bottom="0.23" header="0.17" footer="0.17"/>
  <pageSetup paperSize="9" scale="40" firstPageNumber="0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1:AM66"/>
  <sheetViews>
    <sheetView zoomScale="70" zoomScaleNormal="70" workbookViewId="0">
      <pane xSplit="14" ySplit="6" topLeftCell="O37" activePane="bottomRight" state="frozen"/>
      <selection pane="topRight" activeCell="O1" sqref="O1"/>
      <selection pane="bottomLeft" activeCell="A7" sqref="A7"/>
      <selection pane="bottomRight" activeCell="F57" sqref="F57:F60"/>
    </sheetView>
  </sheetViews>
  <sheetFormatPr defaultColWidth="8.75" defaultRowHeight="14.5"/>
  <cols>
    <col min="1" max="1" width="1.08203125" style="1" customWidth="1"/>
    <col min="2" max="2" width="9.75" style="1" customWidth="1"/>
    <col min="3" max="3" width="4.08203125" style="1" customWidth="1"/>
    <col min="4" max="4" width="18" style="1" customWidth="1"/>
    <col min="5" max="5" width="5.4140625" style="1" customWidth="1"/>
    <col min="6" max="6" width="39.08203125" style="1" bestFit="1" customWidth="1"/>
    <col min="7" max="7" width="16.75" style="1" bestFit="1" customWidth="1"/>
    <col min="8" max="8" width="20" style="1" bestFit="1" customWidth="1"/>
    <col min="9" max="9" width="7.4140625" style="81" bestFit="1" customWidth="1"/>
    <col min="10" max="10" width="11" style="199" bestFit="1" customWidth="1"/>
    <col min="11" max="11" width="8.6640625" style="1" customWidth="1"/>
    <col min="12" max="12" width="7.4140625" style="164" customWidth="1"/>
    <col min="13" max="14" width="13.08203125" style="1" bestFit="1" customWidth="1"/>
    <col min="15" max="35" width="6.75" style="1" customWidth="1"/>
    <col min="36" max="36" width="30.33203125" style="1" customWidth="1"/>
    <col min="37" max="16384" width="8.75" style="1"/>
  </cols>
  <sheetData>
    <row r="1" spans="2:39" ht="46.5" customHeight="1" thickBot="1">
      <c r="B1" s="608" t="s">
        <v>224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</row>
    <row r="2" spans="2:39" ht="9" customHeight="1" thickTop="1" thickBot="1">
      <c r="L2" s="165"/>
      <c r="M2" s="163">
        <v>42685</v>
      </c>
      <c r="N2" s="61"/>
    </row>
    <row r="3" spans="2:39" ht="21" customHeight="1">
      <c r="B3" s="596" t="s">
        <v>1</v>
      </c>
      <c r="C3" s="599" t="s">
        <v>2</v>
      </c>
      <c r="D3" s="600"/>
      <c r="E3" s="585" t="s">
        <v>3</v>
      </c>
      <c r="F3" s="586"/>
      <c r="G3" s="605" t="s">
        <v>4</v>
      </c>
      <c r="H3" s="586"/>
      <c r="I3" s="619" t="s">
        <v>5</v>
      </c>
      <c r="J3" s="631" t="s">
        <v>6</v>
      </c>
      <c r="K3" s="622" t="s">
        <v>7</v>
      </c>
      <c r="L3" s="605" t="s">
        <v>8</v>
      </c>
      <c r="M3" s="615"/>
      <c r="N3" s="586"/>
      <c r="O3" s="134" t="s">
        <v>9</v>
      </c>
      <c r="P3" s="612">
        <v>2016.08</v>
      </c>
      <c r="Q3" s="613"/>
      <c r="R3" s="613"/>
      <c r="S3" s="613"/>
      <c r="T3" s="614"/>
      <c r="U3" s="612">
        <v>2016.09</v>
      </c>
      <c r="V3" s="613"/>
      <c r="W3" s="613"/>
      <c r="X3" s="614"/>
      <c r="Y3" s="612" t="s">
        <v>10</v>
      </c>
      <c r="Z3" s="613"/>
      <c r="AA3" s="613"/>
      <c r="AB3" s="614"/>
      <c r="AC3" s="612" t="s">
        <v>11</v>
      </c>
      <c r="AD3" s="613"/>
      <c r="AE3" s="613"/>
      <c r="AF3" s="614"/>
      <c r="AG3" s="612" t="s">
        <v>225</v>
      </c>
      <c r="AH3" s="613"/>
      <c r="AI3" s="613"/>
      <c r="AJ3" s="627" t="s">
        <v>12</v>
      </c>
    </row>
    <row r="4" spans="2:39" ht="21" customHeight="1">
      <c r="B4" s="597"/>
      <c r="C4" s="601"/>
      <c r="D4" s="602"/>
      <c r="E4" s="587"/>
      <c r="F4" s="588"/>
      <c r="G4" s="606"/>
      <c r="H4" s="607"/>
      <c r="I4" s="620"/>
      <c r="J4" s="632"/>
      <c r="K4" s="623"/>
      <c r="L4" s="616"/>
      <c r="M4" s="617"/>
      <c r="N4" s="618"/>
      <c r="O4" s="508" t="s">
        <v>13</v>
      </c>
      <c r="P4" s="509" t="s">
        <v>14</v>
      </c>
      <c r="Q4" s="510" t="s">
        <v>15</v>
      </c>
      <c r="R4" s="510" t="s">
        <v>16</v>
      </c>
      <c r="S4" s="510" t="s">
        <v>17</v>
      </c>
      <c r="T4" s="511" t="s">
        <v>18</v>
      </c>
      <c r="U4" s="509" t="s">
        <v>19</v>
      </c>
      <c r="V4" s="510" t="s">
        <v>20</v>
      </c>
      <c r="W4" s="510" t="s">
        <v>21</v>
      </c>
      <c r="X4" s="511" t="s">
        <v>22</v>
      </c>
      <c r="Y4" s="509" t="s">
        <v>23</v>
      </c>
      <c r="Z4" s="510" t="s">
        <v>24</v>
      </c>
      <c r="AA4" s="510" t="s">
        <v>25</v>
      </c>
      <c r="AB4" s="511" t="s">
        <v>26</v>
      </c>
      <c r="AC4" s="509" t="s">
        <v>27</v>
      </c>
      <c r="AD4" s="510" t="s">
        <v>28</v>
      </c>
      <c r="AE4" s="510" t="s">
        <v>29</v>
      </c>
      <c r="AF4" s="511" t="s">
        <v>30</v>
      </c>
      <c r="AG4" s="509" t="s">
        <v>226</v>
      </c>
      <c r="AH4" s="510" t="s">
        <v>19</v>
      </c>
      <c r="AI4" s="510" t="s">
        <v>227</v>
      </c>
      <c r="AJ4" s="628"/>
    </row>
    <row r="5" spans="2:39" s="2" customFormat="1" ht="21" customHeight="1" thickBot="1">
      <c r="B5" s="598"/>
      <c r="C5" s="603"/>
      <c r="D5" s="604"/>
      <c r="E5" s="589"/>
      <c r="F5" s="590"/>
      <c r="G5" s="512" t="s">
        <v>31</v>
      </c>
      <c r="H5" s="513" t="s">
        <v>32</v>
      </c>
      <c r="I5" s="621"/>
      <c r="J5" s="572" t="s">
        <v>33</v>
      </c>
      <c r="K5" s="515"/>
      <c r="L5" s="166" t="s">
        <v>34</v>
      </c>
      <c r="M5" s="69" t="s">
        <v>35</v>
      </c>
      <c r="N5" s="70" t="s">
        <v>36</v>
      </c>
      <c r="O5" s="516" t="s">
        <v>37</v>
      </c>
      <c r="P5" s="517" t="s">
        <v>38</v>
      </c>
      <c r="Q5" s="518" t="s">
        <v>39</v>
      </c>
      <c r="R5" s="518" t="s">
        <v>40</v>
      </c>
      <c r="S5" s="518" t="s">
        <v>41</v>
      </c>
      <c r="T5" s="519" t="s">
        <v>42</v>
      </c>
      <c r="U5" s="520" t="s">
        <v>43</v>
      </c>
      <c r="V5" s="518" t="s">
        <v>44</v>
      </c>
      <c r="W5" s="518" t="s">
        <v>45</v>
      </c>
      <c r="X5" s="519" t="s">
        <v>46</v>
      </c>
      <c r="Y5" s="520" t="s">
        <v>47</v>
      </c>
      <c r="Z5" s="518" t="s">
        <v>48</v>
      </c>
      <c r="AA5" s="518" t="s">
        <v>49</v>
      </c>
      <c r="AB5" s="519" t="s">
        <v>50</v>
      </c>
      <c r="AC5" s="520" t="s">
        <v>51</v>
      </c>
      <c r="AD5" s="518" t="s">
        <v>52</v>
      </c>
      <c r="AE5" s="518" t="s">
        <v>53</v>
      </c>
      <c r="AF5" s="519" t="s">
        <v>54</v>
      </c>
      <c r="AG5" s="520" t="s">
        <v>228</v>
      </c>
      <c r="AH5" s="518" t="s">
        <v>229</v>
      </c>
      <c r="AI5" s="518" t="s">
        <v>230</v>
      </c>
      <c r="AJ5" s="629"/>
    </row>
    <row r="6" spans="2:39" s="2" customFormat="1" ht="21" customHeight="1" thickBot="1">
      <c r="B6" s="582" t="s">
        <v>55</v>
      </c>
      <c r="C6" s="583"/>
      <c r="D6" s="583"/>
      <c r="E6" s="583"/>
      <c r="F6" s="583"/>
      <c r="G6" s="583"/>
      <c r="H6" s="584"/>
      <c r="I6" s="82">
        <f>I7+I12+I29+I42+I52+I56</f>
        <v>1</v>
      </c>
      <c r="J6" s="71">
        <f>J7+J12+J29+J42+J52+J56</f>
        <v>0.69972857142857159</v>
      </c>
      <c r="K6" s="90"/>
      <c r="L6" s="72">
        <f t="shared" ref="L6:L11" si="0">(N6-M6)+1</f>
        <v>144</v>
      </c>
      <c r="M6" s="74">
        <f>MIN(M7,M12,M29,M42,M52,M56)</f>
        <v>42577</v>
      </c>
      <c r="N6" s="74">
        <f>MAX(N7,N12,N29,N42,N52,N56)</f>
        <v>42720</v>
      </c>
      <c r="O6" s="135" t="s">
        <v>56</v>
      </c>
      <c r="P6" s="75" t="s">
        <v>57</v>
      </c>
      <c r="Q6" s="76" t="s">
        <v>57</v>
      </c>
      <c r="R6" s="76" t="s">
        <v>56</v>
      </c>
      <c r="S6" s="76" t="s">
        <v>57</v>
      </c>
      <c r="T6" s="153" t="s">
        <v>57</v>
      </c>
      <c r="U6" s="75" t="s">
        <v>57</v>
      </c>
      <c r="V6" s="76" t="s">
        <v>58</v>
      </c>
      <c r="W6" s="76" t="s">
        <v>57</v>
      </c>
      <c r="X6" s="153" t="s">
        <v>57</v>
      </c>
      <c r="Y6" s="75" t="s">
        <v>56</v>
      </c>
      <c r="Z6" s="76" t="s">
        <v>57</v>
      </c>
      <c r="AA6" s="76" t="s">
        <v>57</v>
      </c>
      <c r="AB6" s="153" t="s">
        <v>57</v>
      </c>
      <c r="AC6" s="75" t="s">
        <v>57</v>
      </c>
      <c r="AD6" s="76" t="s">
        <v>57</v>
      </c>
      <c r="AE6" s="76" t="s">
        <v>57</v>
      </c>
      <c r="AF6" s="153" t="s">
        <v>57</v>
      </c>
      <c r="AG6" s="75" t="s">
        <v>57</v>
      </c>
      <c r="AH6" s="76" t="s">
        <v>57</v>
      </c>
      <c r="AI6" s="76" t="s">
        <v>57</v>
      </c>
      <c r="AJ6" s="77"/>
    </row>
    <row r="7" spans="2:39" s="2" customFormat="1" ht="21" customHeight="1">
      <c r="B7" s="624" t="s">
        <v>59</v>
      </c>
      <c r="C7" s="521"/>
      <c r="D7" s="522"/>
      <c r="E7" s="523"/>
      <c r="F7" s="523"/>
      <c r="G7" s="10"/>
      <c r="H7" s="418"/>
      <c r="I7" s="83">
        <v>0.05</v>
      </c>
      <c r="J7" s="273">
        <f>SUM(K8:K11)</f>
        <v>0.05</v>
      </c>
      <c r="K7" s="442"/>
      <c r="L7" s="35">
        <f t="shared" si="0"/>
        <v>37</v>
      </c>
      <c r="M7" s="274">
        <f>M8</f>
        <v>42577</v>
      </c>
      <c r="N7" s="275">
        <f>N11</f>
        <v>42613</v>
      </c>
      <c r="O7" s="136"/>
      <c r="P7" s="56"/>
      <c r="Q7" s="443"/>
      <c r="R7" s="443"/>
      <c r="S7" s="443"/>
      <c r="T7" s="444"/>
      <c r="U7" s="23"/>
      <c r="V7" s="24"/>
      <c r="W7" s="24"/>
      <c r="X7" s="25"/>
      <c r="Y7" s="23"/>
      <c r="Z7" s="24"/>
      <c r="AA7" s="24"/>
      <c r="AB7" s="25"/>
      <c r="AC7" s="23"/>
      <c r="AD7" s="24"/>
      <c r="AE7" s="24"/>
      <c r="AF7" s="25"/>
      <c r="AG7" s="23"/>
      <c r="AH7" s="24"/>
      <c r="AI7" s="24"/>
      <c r="AJ7" s="104"/>
      <c r="AL7" s="64"/>
      <c r="AM7" s="64"/>
    </row>
    <row r="8" spans="2:39" ht="21" customHeight="1">
      <c r="B8" s="580"/>
      <c r="C8" s="561">
        <v>1.1000000000000001</v>
      </c>
      <c r="D8" s="562" t="s">
        <v>60</v>
      </c>
      <c r="E8" s="438" t="s">
        <v>61</v>
      </c>
      <c r="F8" s="437" t="s">
        <v>231</v>
      </c>
      <c r="G8" s="11" t="s">
        <v>63</v>
      </c>
      <c r="H8" s="276" t="s">
        <v>64</v>
      </c>
      <c r="I8" s="84">
        <v>0.01</v>
      </c>
      <c r="J8" s="445">
        <f>IF($M$2&lt;M8,0,IF($M$2&gt;=N8,1,(($M$2-M8)+1)/L8))</f>
        <v>1</v>
      </c>
      <c r="K8" s="446">
        <f>(I8*J8)</f>
        <v>0.01</v>
      </c>
      <c r="L8" s="36">
        <f t="shared" si="0"/>
        <v>1</v>
      </c>
      <c r="M8" s="447">
        <v>42577</v>
      </c>
      <c r="N8" s="448">
        <v>42577</v>
      </c>
      <c r="O8" s="137">
        <v>1</v>
      </c>
      <c r="P8" s="78"/>
      <c r="Q8" s="449"/>
      <c r="R8" s="449"/>
      <c r="S8" s="449"/>
      <c r="T8" s="450"/>
      <c r="U8" s="78"/>
      <c r="V8" s="449"/>
      <c r="W8" s="449"/>
      <c r="X8" s="450"/>
      <c r="Y8" s="78"/>
      <c r="Z8" s="449"/>
      <c r="AA8" s="449"/>
      <c r="AB8" s="450"/>
      <c r="AC8" s="78"/>
      <c r="AD8" s="449"/>
      <c r="AE8" s="449"/>
      <c r="AF8" s="450"/>
      <c r="AG8" s="78"/>
      <c r="AH8" s="449"/>
      <c r="AI8" s="449"/>
      <c r="AJ8" s="451"/>
      <c r="AL8" s="62"/>
      <c r="AM8" s="63"/>
    </row>
    <row r="9" spans="2:39" ht="21" customHeight="1">
      <c r="B9" s="580"/>
      <c r="C9" s="452"/>
      <c r="D9" s="453"/>
      <c r="E9" s="438" t="s">
        <v>65</v>
      </c>
      <c r="F9" s="439" t="s">
        <v>66</v>
      </c>
      <c r="G9" s="11" t="s">
        <v>63</v>
      </c>
      <c r="H9" s="276" t="s">
        <v>64</v>
      </c>
      <c r="I9" s="85">
        <v>1.4999999999999999E-2</v>
      </c>
      <c r="J9" s="445">
        <f>IF($M$2&lt;M9,0,IF($M$2&gt;=N9,1,(($M$2-M9)+1)/L9))</f>
        <v>1</v>
      </c>
      <c r="K9" s="446">
        <f>(I9*J9)</f>
        <v>1.4999999999999999E-2</v>
      </c>
      <c r="L9" s="36">
        <f t="shared" si="0"/>
        <v>5</v>
      </c>
      <c r="M9" s="447">
        <v>42590</v>
      </c>
      <c r="N9" s="448">
        <v>42594</v>
      </c>
      <c r="O9" s="138"/>
      <c r="P9" s="78"/>
      <c r="Q9" s="454">
        <v>1</v>
      </c>
      <c r="R9" s="449"/>
      <c r="S9" s="449"/>
      <c r="T9" s="450"/>
      <c r="U9" s="78"/>
      <c r="V9" s="449"/>
      <c r="W9" s="449"/>
      <c r="X9" s="450"/>
      <c r="Y9" s="78"/>
      <c r="Z9" s="449"/>
      <c r="AA9" s="449"/>
      <c r="AB9" s="450"/>
      <c r="AC9" s="78"/>
      <c r="AD9" s="449"/>
      <c r="AE9" s="449"/>
      <c r="AF9" s="450"/>
      <c r="AG9" s="78"/>
      <c r="AH9" s="449"/>
      <c r="AI9" s="449"/>
      <c r="AJ9" s="451" t="s">
        <v>67</v>
      </c>
      <c r="AL9" s="62"/>
      <c r="AM9" s="63"/>
    </row>
    <row r="10" spans="2:39" ht="21" customHeight="1">
      <c r="B10" s="580"/>
      <c r="C10" s="561">
        <v>1.2</v>
      </c>
      <c r="D10" s="562" t="s">
        <v>68</v>
      </c>
      <c r="E10" s="438" t="s">
        <v>69</v>
      </c>
      <c r="F10" s="439" t="s">
        <v>70</v>
      </c>
      <c r="G10" s="11" t="s">
        <v>63</v>
      </c>
      <c r="H10" s="276" t="s">
        <v>64</v>
      </c>
      <c r="I10" s="85">
        <v>1.4999999999999999E-2</v>
      </c>
      <c r="J10" s="445">
        <f>IF($M$2&lt;M10,0,IF($M$2&gt;=N10,1,(($M$2-M10)+1)/L10))</f>
        <v>1</v>
      </c>
      <c r="K10" s="446">
        <f>(I10*J10)</f>
        <v>1.4999999999999999E-2</v>
      </c>
      <c r="L10" s="36">
        <f t="shared" si="0"/>
        <v>5</v>
      </c>
      <c r="M10" s="447">
        <v>42604</v>
      </c>
      <c r="N10" s="448">
        <v>42608</v>
      </c>
      <c r="O10" s="138"/>
      <c r="P10" s="78"/>
      <c r="Q10" s="449"/>
      <c r="R10" s="449"/>
      <c r="S10" s="454"/>
      <c r="T10" s="450"/>
      <c r="U10" s="78"/>
      <c r="V10" s="449"/>
      <c r="W10" s="449"/>
      <c r="X10" s="450"/>
      <c r="Y10" s="78"/>
      <c r="Z10" s="449"/>
      <c r="AA10" s="449"/>
      <c r="AB10" s="450"/>
      <c r="AC10" s="78"/>
      <c r="AD10" s="449"/>
      <c r="AE10" s="449"/>
      <c r="AF10" s="450"/>
      <c r="AG10" s="78"/>
      <c r="AH10" s="449"/>
      <c r="AI10" s="449"/>
      <c r="AJ10" s="609" t="s">
        <v>71</v>
      </c>
      <c r="AL10" s="62"/>
      <c r="AM10" s="63"/>
    </row>
    <row r="11" spans="2:39" ht="21" customHeight="1" thickBot="1">
      <c r="B11" s="581"/>
      <c r="C11" s="55"/>
      <c r="D11" s="50"/>
      <c r="E11" s="438" t="s">
        <v>72</v>
      </c>
      <c r="F11" s="439" t="s">
        <v>73</v>
      </c>
      <c r="G11" s="11" t="s">
        <v>63</v>
      </c>
      <c r="H11" s="276" t="s">
        <v>64</v>
      </c>
      <c r="I11" s="85">
        <v>0.01</v>
      </c>
      <c r="J11" s="445">
        <f>IF($M$2&lt;M11,0,IF($M$2&gt;=N11,1,(($M$2-M11)+1)/L11))</f>
        <v>1</v>
      </c>
      <c r="K11" s="446">
        <f>(I11*J11)</f>
        <v>0.01</v>
      </c>
      <c r="L11" s="36">
        <f t="shared" si="0"/>
        <v>10</v>
      </c>
      <c r="M11" s="447">
        <v>42604</v>
      </c>
      <c r="N11" s="448">
        <v>42613</v>
      </c>
      <c r="O11" s="138"/>
      <c r="P11" s="78"/>
      <c r="Q11" s="106"/>
      <c r="R11" s="106"/>
      <c r="S11" s="106"/>
      <c r="T11" s="154"/>
      <c r="U11" s="107"/>
      <c r="V11" s="106"/>
      <c r="W11" s="106"/>
      <c r="X11" s="159"/>
      <c r="Y11" s="107"/>
      <c r="Z11" s="106"/>
      <c r="AA11" s="106"/>
      <c r="AB11" s="159"/>
      <c r="AC11" s="107"/>
      <c r="AD11" s="106"/>
      <c r="AE11" s="106"/>
      <c r="AF11" s="159"/>
      <c r="AG11" s="107"/>
      <c r="AH11" s="106"/>
      <c r="AI11" s="106"/>
      <c r="AJ11" s="630"/>
      <c r="AL11" s="62"/>
      <c r="AM11" s="63"/>
    </row>
    <row r="12" spans="2:39" ht="21" customHeight="1">
      <c r="B12" s="593" t="s">
        <v>74</v>
      </c>
      <c r="C12" s="47"/>
      <c r="D12" s="41"/>
      <c r="E12" s="41"/>
      <c r="F12" s="42"/>
      <c r="G12" s="13"/>
      <c r="H12" s="14"/>
      <c r="I12" s="86">
        <v>0.25</v>
      </c>
      <c r="J12" s="26">
        <f>SUM(K13:K28)</f>
        <v>0.25000000000000006</v>
      </c>
      <c r="K12" s="91"/>
      <c r="L12" s="38">
        <f>(N12-M12)-1</f>
        <v>92</v>
      </c>
      <c r="M12" s="31">
        <f>MIN(M13:M28)</f>
        <v>42578</v>
      </c>
      <c r="N12" s="29">
        <f>MAX(N13:N28)</f>
        <v>42671</v>
      </c>
      <c r="O12" s="139"/>
      <c r="P12" s="23"/>
      <c r="Q12" s="443"/>
      <c r="R12" s="443"/>
      <c r="S12" s="443"/>
      <c r="T12" s="444"/>
      <c r="U12" s="56"/>
      <c r="V12" s="443"/>
      <c r="W12" s="443"/>
      <c r="X12" s="444"/>
      <c r="Y12" s="56"/>
      <c r="Z12" s="443"/>
      <c r="AA12" s="443"/>
      <c r="AB12" s="444"/>
      <c r="AC12" s="56"/>
      <c r="AD12" s="443"/>
      <c r="AE12" s="443"/>
      <c r="AF12" s="444"/>
      <c r="AG12" s="56"/>
      <c r="AH12" s="443"/>
      <c r="AI12" s="443"/>
      <c r="AJ12" s="105"/>
      <c r="AL12" s="62"/>
      <c r="AM12" s="63"/>
    </row>
    <row r="13" spans="2:39" ht="21" customHeight="1">
      <c r="B13" s="594"/>
      <c r="C13" s="277">
        <v>2.1</v>
      </c>
      <c r="D13" s="435" t="s">
        <v>75</v>
      </c>
      <c r="E13" s="278" t="s">
        <v>76</v>
      </c>
      <c r="F13" s="501" t="s">
        <v>77</v>
      </c>
      <c r="G13" s="11" t="s">
        <v>78</v>
      </c>
      <c r="H13" s="276" t="s">
        <v>79</v>
      </c>
      <c r="I13" s="85">
        <v>0.03</v>
      </c>
      <c r="J13" s="445">
        <f t="shared" ref="J13:J28" si="1">IF($M$2&lt;M13,0,IF($M$2&gt;=N13,1,(($M$2-M13)+1)/L13))</f>
        <v>1</v>
      </c>
      <c r="K13" s="446">
        <f t="shared" ref="K13:K28" si="2">(I13*J13)</f>
        <v>0.03</v>
      </c>
      <c r="L13" s="36">
        <f>(N13-M13)+1</f>
        <v>24</v>
      </c>
      <c r="M13" s="447">
        <v>42578</v>
      </c>
      <c r="N13" s="448">
        <v>42601</v>
      </c>
      <c r="O13" s="140"/>
      <c r="P13" s="80"/>
      <c r="Q13" s="279"/>
      <c r="R13" s="280"/>
      <c r="S13" s="281"/>
      <c r="T13" s="282"/>
      <c r="U13" s="18"/>
      <c r="V13" s="281"/>
      <c r="W13" s="281"/>
      <c r="X13" s="282"/>
      <c r="Y13" s="18"/>
      <c r="Z13" s="281"/>
      <c r="AA13" s="281"/>
      <c r="AB13" s="282"/>
      <c r="AC13" s="18"/>
      <c r="AD13" s="281"/>
      <c r="AE13" s="281"/>
      <c r="AF13" s="282"/>
      <c r="AG13" s="18"/>
      <c r="AH13" s="281"/>
      <c r="AI13" s="281"/>
      <c r="AJ13" s="514" t="s">
        <v>80</v>
      </c>
      <c r="AL13" s="62"/>
      <c r="AM13" s="63"/>
    </row>
    <row r="14" spans="2:39" ht="21" customHeight="1">
      <c r="B14" s="594"/>
      <c r="C14" s="277">
        <v>2.2000000000000002</v>
      </c>
      <c r="D14" s="436" t="s">
        <v>232</v>
      </c>
      <c r="E14" s="283" t="s">
        <v>82</v>
      </c>
      <c r="F14" s="501" t="s">
        <v>233</v>
      </c>
      <c r="G14" s="11" t="s">
        <v>84</v>
      </c>
      <c r="H14" s="276" t="s">
        <v>64</v>
      </c>
      <c r="I14" s="85">
        <v>0.02</v>
      </c>
      <c r="J14" s="445">
        <f t="shared" si="1"/>
        <v>1</v>
      </c>
      <c r="K14" s="446">
        <f t="shared" si="2"/>
        <v>0.02</v>
      </c>
      <c r="L14" s="36">
        <f t="shared" ref="L14:L28" si="3">(N14-M14)+1</f>
        <v>19</v>
      </c>
      <c r="M14" s="303">
        <v>42590</v>
      </c>
      <c r="N14" s="448">
        <v>42608</v>
      </c>
      <c r="O14" s="141"/>
      <c r="P14" s="18"/>
      <c r="Q14" s="285"/>
      <c r="R14" s="285"/>
      <c r="S14" s="285"/>
      <c r="T14" s="282"/>
      <c r="U14" s="18"/>
      <c r="V14" s="281"/>
      <c r="W14" s="281"/>
      <c r="X14" s="282"/>
      <c r="Y14" s="18"/>
      <c r="Z14" s="281"/>
      <c r="AA14" s="281"/>
      <c r="AB14" s="282"/>
      <c r="AC14" s="18"/>
      <c r="AD14" s="281"/>
      <c r="AE14" s="281"/>
      <c r="AF14" s="282"/>
      <c r="AG14" s="18"/>
      <c r="AH14" s="281"/>
      <c r="AI14" s="281"/>
      <c r="AJ14" s="514"/>
      <c r="AL14" s="62"/>
      <c r="AM14" s="63"/>
    </row>
    <row r="15" spans="2:39" ht="21" customHeight="1">
      <c r="B15" s="594"/>
      <c r="C15" s="563">
        <v>2.2999999999999998</v>
      </c>
      <c r="D15" s="564" t="s">
        <v>85</v>
      </c>
      <c r="E15" s="286" t="s">
        <v>86</v>
      </c>
      <c r="F15" s="501" t="s">
        <v>87</v>
      </c>
      <c r="G15" s="11" t="s">
        <v>88</v>
      </c>
      <c r="H15" s="276" t="s">
        <v>79</v>
      </c>
      <c r="I15" s="85">
        <v>0.03</v>
      </c>
      <c r="J15" s="445">
        <f t="shared" si="1"/>
        <v>1</v>
      </c>
      <c r="K15" s="446">
        <f t="shared" si="2"/>
        <v>0.03</v>
      </c>
      <c r="L15" s="36">
        <f t="shared" si="3"/>
        <v>19</v>
      </c>
      <c r="M15" s="303">
        <v>42583</v>
      </c>
      <c r="N15" s="448">
        <v>42601</v>
      </c>
      <c r="O15" s="141"/>
      <c r="P15" s="94"/>
      <c r="Q15" s="279"/>
      <c r="R15" s="280"/>
      <c r="S15" s="281"/>
      <c r="T15" s="282"/>
      <c r="U15" s="18"/>
      <c r="V15" s="281"/>
      <c r="W15" s="281"/>
      <c r="X15" s="282"/>
      <c r="Y15" s="18"/>
      <c r="Z15" s="281"/>
      <c r="AA15" s="281"/>
      <c r="AB15" s="282"/>
      <c r="AC15" s="18"/>
      <c r="AD15" s="281"/>
      <c r="AE15" s="281"/>
      <c r="AF15" s="282"/>
      <c r="AG15" s="18"/>
      <c r="AH15" s="281"/>
      <c r="AI15" s="281"/>
      <c r="AJ15" s="609" t="s">
        <v>89</v>
      </c>
      <c r="AL15" s="62"/>
      <c r="AM15" s="63"/>
    </row>
    <row r="16" spans="2:39" ht="21" customHeight="1">
      <c r="B16" s="594"/>
      <c r="C16" s="194"/>
      <c r="D16" s="48"/>
      <c r="E16" s="286" t="s">
        <v>90</v>
      </c>
      <c r="F16" s="501" t="s">
        <v>91</v>
      </c>
      <c r="G16" s="11" t="s">
        <v>92</v>
      </c>
      <c r="H16" s="276" t="s">
        <v>64</v>
      </c>
      <c r="I16" s="85">
        <v>0.01</v>
      </c>
      <c r="J16" s="445">
        <f t="shared" si="1"/>
        <v>1</v>
      </c>
      <c r="K16" s="446">
        <f t="shared" si="2"/>
        <v>0.01</v>
      </c>
      <c r="L16" s="36">
        <f t="shared" si="3"/>
        <v>7</v>
      </c>
      <c r="M16" s="303">
        <v>42593</v>
      </c>
      <c r="N16" s="448">
        <v>42599</v>
      </c>
      <c r="O16" s="141"/>
      <c r="P16" s="18"/>
      <c r="Q16" s="280"/>
      <c r="R16" s="280"/>
      <c r="S16" s="281"/>
      <c r="T16" s="282"/>
      <c r="U16" s="18"/>
      <c r="V16" s="281"/>
      <c r="W16" s="281"/>
      <c r="X16" s="282"/>
      <c r="Y16" s="18"/>
      <c r="Z16" s="281"/>
      <c r="AA16" s="281"/>
      <c r="AB16" s="282"/>
      <c r="AC16" s="18"/>
      <c r="AD16" s="281"/>
      <c r="AE16" s="281"/>
      <c r="AF16" s="282"/>
      <c r="AG16" s="18"/>
      <c r="AH16" s="281"/>
      <c r="AI16" s="281"/>
      <c r="AJ16" s="610"/>
      <c r="AL16" s="62"/>
      <c r="AM16" s="63"/>
    </row>
    <row r="17" spans="2:39" ht="21" customHeight="1">
      <c r="B17" s="594"/>
      <c r="C17" s="194"/>
      <c r="D17" s="48"/>
      <c r="E17" s="286" t="s">
        <v>93</v>
      </c>
      <c r="F17" s="501" t="s">
        <v>94</v>
      </c>
      <c r="G17" s="11" t="s">
        <v>92</v>
      </c>
      <c r="H17" s="276" t="s">
        <v>79</v>
      </c>
      <c r="I17" s="85">
        <v>2.5000000000000001E-2</v>
      </c>
      <c r="J17" s="445">
        <f t="shared" si="1"/>
        <v>1</v>
      </c>
      <c r="K17" s="446">
        <f t="shared" si="2"/>
        <v>2.5000000000000001E-2</v>
      </c>
      <c r="L17" s="36">
        <f t="shared" si="3"/>
        <v>18</v>
      </c>
      <c r="M17" s="303">
        <v>42598</v>
      </c>
      <c r="N17" s="448">
        <v>42615</v>
      </c>
      <c r="O17" s="141"/>
      <c r="P17" s="18"/>
      <c r="Q17" s="281"/>
      <c r="R17" s="279"/>
      <c r="S17" s="279"/>
      <c r="T17" s="287"/>
      <c r="U17" s="18"/>
      <c r="V17" s="281"/>
      <c r="W17" s="281"/>
      <c r="X17" s="282"/>
      <c r="Y17" s="18"/>
      <c r="Z17" s="281"/>
      <c r="AA17" s="281"/>
      <c r="AB17" s="282"/>
      <c r="AC17" s="18"/>
      <c r="AD17" s="281"/>
      <c r="AE17" s="281"/>
      <c r="AF17" s="282"/>
      <c r="AG17" s="18"/>
      <c r="AH17" s="281"/>
      <c r="AI17" s="281"/>
      <c r="AJ17" s="609" t="s">
        <v>95</v>
      </c>
      <c r="AL17" s="62"/>
      <c r="AM17" s="63"/>
    </row>
    <row r="18" spans="2:39" ht="21" customHeight="1">
      <c r="B18" s="594"/>
      <c r="C18" s="194"/>
      <c r="D18" s="48"/>
      <c r="E18" s="286" t="s">
        <v>96</v>
      </c>
      <c r="F18" s="501" t="s">
        <v>97</v>
      </c>
      <c r="G18" s="11" t="s">
        <v>92</v>
      </c>
      <c r="H18" s="276" t="s">
        <v>79</v>
      </c>
      <c r="I18" s="85">
        <v>0.01</v>
      </c>
      <c r="J18" s="445">
        <f t="shared" si="1"/>
        <v>1</v>
      </c>
      <c r="K18" s="446">
        <f t="shared" si="2"/>
        <v>0.01</v>
      </c>
      <c r="L18" s="36">
        <f t="shared" si="3"/>
        <v>16</v>
      </c>
      <c r="M18" s="303">
        <v>42607</v>
      </c>
      <c r="N18" s="448">
        <v>42622</v>
      </c>
      <c r="O18" s="142"/>
      <c r="P18" s="18"/>
      <c r="Q18" s="281"/>
      <c r="R18" s="281"/>
      <c r="S18" s="280"/>
      <c r="T18" s="287"/>
      <c r="U18" s="94"/>
      <c r="V18" s="281"/>
      <c r="W18" s="281"/>
      <c r="X18" s="282"/>
      <c r="Y18" s="18"/>
      <c r="Z18" s="281"/>
      <c r="AA18" s="281"/>
      <c r="AB18" s="282"/>
      <c r="AC18" s="18"/>
      <c r="AD18" s="281"/>
      <c r="AE18" s="281"/>
      <c r="AF18" s="282"/>
      <c r="AG18" s="18"/>
      <c r="AH18" s="281"/>
      <c r="AI18" s="281"/>
      <c r="AJ18" s="610"/>
      <c r="AL18" s="62"/>
      <c r="AM18" s="63"/>
    </row>
    <row r="19" spans="2:39" ht="21" customHeight="1">
      <c r="B19" s="594"/>
      <c r="C19" s="194"/>
      <c r="D19" s="48"/>
      <c r="E19" s="286" t="s">
        <v>98</v>
      </c>
      <c r="F19" s="501" t="s">
        <v>99</v>
      </c>
      <c r="G19" s="11" t="s">
        <v>92</v>
      </c>
      <c r="H19" s="276" t="s">
        <v>79</v>
      </c>
      <c r="I19" s="85">
        <v>2.5000000000000001E-2</v>
      </c>
      <c r="J19" s="445">
        <f t="shared" si="1"/>
        <v>1</v>
      </c>
      <c r="K19" s="446">
        <f t="shared" si="2"/>
        <v>2.5000000000000001E-2</v>
      </c>
      <c r="L19" s="36">
        <f t="shared" si="3"/>
        <v>5</v>
      </c>
      <c r="M19" s="303">
        <v>42618</v>
      </c>
      <c r="N19" s="448">
        <v>42622</v>
      </c>
      <c r="O19" s="142"/>
      <c r="P19" s="18"/>
      <c r="Q19" s="281"/>
      <c r="R19" s="281"/>
      <c r="S19" s="281"/>
      <c r="T19" s="282"/>
      <c r="U19" s="94"/>
      <c r="V19" s="281"/>
      <c r="W19" s="281"/>
      <c r="X19" s="282"/>
      <c r="Y19" s="18"/>
      <c r="Z19" s="281"/>
      <c r="AA19" s="281"/>
      <c r="AB19" s="282"/>
      <c r="AC19" s="18"/>
      <c r="AD19" s="281"/>
      <c r="AE19" s="281"/>
      <c r="AF19" s="282"/>
      <c r="AG19" s="18"/>
      <c r="AH19" s="281"/>
      <c r="AI19" s="281"/>
      <c r="AJ19" s="609" t="s">
        <v>100</v>
      </c>
      <c r="AL19" s="62"/>
      <c r="AM19" s="63"/>
    </row>
    <row r="20" spans="2:39" ht="21" customHeight="1">
      <c r="B20" s="594"/>
      <c r="C20" s="194"/>
      <c r="D20" s="48"/>
      <c r="E20" s="286" t="s">
        <v>101</v>
      </c>
      <c r="F20" s="501" t="s">
        <v>102</v>
      </c>
      <c r="G20" s="11" t="s">
        <v>92</v>
      </c>
      <c r="H20" s="276" t="s">
        <v>64</v>
      </c>
      <c r="I20" s="85">
        <v>0.01</v>
      </c>
      <c r="J20" s="445">
        <f>IF($M$2&lt;M20,0,IF($M$2&gt;=N20,1,(($M$2-M20)+1)/L20))</f>
        <v>1</v>
      </c>
      <c r="K20" s="446">
        <f>(I20*J20)</f>
        <v>0.01</v>
      </c>
      <c r="L20" s="36">
        <f>(N20-M20)+1</f>
        <v>6</v>
      </c>
      <c r="M20" s="303">
        <v>42621</v>
      </c>
      <c r="N20" s="448">
        <v>42626</v>
      </c>
      <c r="O20" s="142"/>
      <c r="P20" s="18"/>
      <c r="Q20" s="281"/>
      <c r="R20" s="281"/>
      <c r="S20" s="281"/>
      <c r="T20" s="282"/>
      <c r="U20" s="94"/>
      <c r="V20" s="280"/>
      <c r="W20" s="281"/>
      <c r="X20" s="282"/>
      <c r="Y20" s="18"/>
      <c r="Z20" s="281"/>
      <c r="AA20" s="281"/>
      <c r="AB20" s="282"/>
      <c r="AC20" s="18"/>
      <c r="AD20" s="281"/>
      <c r="AE20" s="281"/>
      <c r="AF20" s="282"/>
      <c r="AG20" s="18"/>
      <c r="AH20" s="281"/>
      <c r="AI20" s="281"/>
      <c r="AJ20" s="611"/>
      <c r="AL20" s="62"/>
      <c r="AM20" s="63"/>
    </row>
    <row r="21" spans="2:39" ht="21" customHeight="1">
      <c r="B21" s="594"/>
      <c r="C21" s="194"/>
      <c r="D21" s="48"/>
      <c r="E21" s="286" t="s">
        <v>103</v>
      </c>
      <c r="F21" s="507" t="s">
        <v>104</v>
      </c>
      <c r="G21" s="211" t="s">
        <v>92</v>
      </c>
      <c r="H21" s="346" t="s">
        <v>64</v>
      </c>
      <c r="I21" s="212">
        <v>5.0000000000000001E-3</v>
      </c>
      <c r="J21" s="484">
        <f>IF($M$2&lt;M21,0,IF($M$2&gt;=N21,1,(($M$2-M21)+1)/L21))</f>
        <v>1</v>
      </c>
      <c r="K21" s="485">
        <f>(I21*J21)</f>
        <v>5.0000000000000001E-3</v>
      </c>
      <c r="L21" s="213">
        <f>(N21-M21)+1</f>
        <v>5</v>
      </c>
      <c r="M21" s="347">
        <v>42667</v>
      </c>
      <c r="N21" s="486">
        <v>42671</v>
      </c>
      <c r="O21" s="142"/>
      <c r="P21" s="18"/>
      <c r="Q21" s="281"/>
      <c r="R21" s="281"/>
      <c r="S21" s="281"/>
      <c r="T21" s="282"/>
      <c r="U21" s="18"/>
      <c r="V21" s="281"/>
      <c r="W21" s="281"/>
      <c r="X21" s="282"/>
      <c r="Y21" s="18"/>
      <c r="Z21" s="281"/>
      <c r="AA21" s="281"/>
      <c r="AB21" s="292"/>
      <c r="AC21" s="18"/>
      <c r="AD21" s="281"/>
      <c r="AE21" s="281"/>
      <c r="AF21" s="282"/>
      <c r="AG21" s="18"/>
      <c r="AH21" s="281"/>
      <c r="AI21" s="281"/>
      <c r="AJ21" s="611"/>
      <c r="AL21" s="62"/>
      <c r="AM21" s="63"/>
    </row>
    <row r="22" spans="2:39" ht="21" customHeight="1">
      <c r="B22" s="594"/>
      <c r="C22" s="461"/>
      <c r="D22" s="462"/>
      <c r="E22" s="286" t="s">
        <v>105</v>
      </c>
      <c r="F22" s="507" t="s">
        <v>106</v>
      </c>
      <c r="G22" s="211" t="s">
        <v>63</v>
      </c>
      <c r="H22" s="346" t="s">
        <v>64</v>
      </c>
      <c r="I22" s="212">
        <v>5.0000000000000001E-3</v>
      </c>
      <c r="J22" s="484">
        <f t="shared" si="1"/>
        <v>1</v>
      </c>
      <c r="K22" s="485">
        <f t="shared" si="2"/>
        <v>5.0000000000000001E-3</v>
      </c>
      <c r="L22" s="213">
        <f t="shared" si="3"/>
        <v>5</v>
      </c>
      <c r="M22" s="347">
        <v>42667</v>
      </c>
      <c r="N22" s="486">
        <v>42671</v>
      </c>
      <c r="O22" s="142"/>
      <c r="P22" s="18"/>
      <c r="Q22" s="281"/>
      <c r="R22" s="281"/>
      <c r="S22" s="281"/>
      <c r="T22" s="282"/>
      <c r="U22" s="18"/>
      <c r="V22" s="281"/>
      <c r="W22" s="281"/>
      <c r="X22" s="282"/>
      <c r="Y22" s="18"/>
      <c r="Z22" s="281"/>
      <c r="AA22" s="281"/>
      <c r="AB22" s="292"/>
      <c r="AC22" s="18"/>
      <c r="AD22" s="281"/>
      <c r="AE22" s="281"/>
      <c r="AF22" s="282"/>
      <c r="AG22" s="18"/>
      <c r="AH22" s="281"/>
      <c r="AI22" s="281"/>
      <c r="AJ22" s="610"/>
      <c r="AL22" s="62"/>
      <c r="AM22" s="63"/>
    </row>
    <row r="23" spans="2:39" ht="21" customHeight="1">
      <c r="B23" s="594"/>
      <c r="C23" s="563">
        <v>2.4</v>
      </c>
      <c r="D23" s="564" t="s">
        <v>107</v>
      </c>
      <c r="E23" s="283" t="s">
        <v>108</v>
      </c>
      <c r="F23" s="503" t="s">
        <v>109</v>
      </c>
      <c r="G23" s="11" t="s">
        <v>110</v>
      </c>
      <c r="H23" s="276" t="s">
        <v>79</v>
      </c>
      <c r="I23" s="85">
        <v>0.03</v>
      </c>
      <c r="J23" s="445">
        <f t="shared" si="1"/>
        <v>1</v>
      </c>
      <c r="K23" s="446">
        <f t="shared" si="2"/>
        <v>0.03</v>
      </c>
      <c r="L23" s="36">
        <f t="shared" si="3"/>
        <v>19</v>
      </c>
      <c r="M23" s="303">
        <v>42590</v>
      </c>
      <c r="N23" s="448">
        <v>42608</v>
      </c>
      <c r="O23" s="141"/>
      <c r="P23" s="18"/>
      <c r="Q23" s="293"/>
      <c r="R23" s="293"/>
      <c r="S23" s="293"/>
      <c r="T23" s="282"/>
      <c r="U23" s="18"/>
      <c r="V23" s="281"/>
      <c r="W23" s="281"/>
      <c r="X23" s="282"/>
      <c r="Y23" s="18"/>
      <c r="Z23" s="281"/>
      <c r="AA23" s="281"/>
      <c r="AB23" s="282"/>
      <c r="AC23" s="18"/>
      <c r="AD23" s="281"/>
      <c r="AE23" s="281"/>
      <c r="AF23" s="282"/>
      <c r="AG23" s="18"/>
      <c r="AH23" s="281"/>
      <c r="AI23" s="281"/>
      <c r="AJ23" s="609" t="s">
        <v>111</v>
      </c>
      <c r="AL23" s="62"/>
      <c r="AM23" s="63"/>
    </row>
    <row r="24" spans="2:39" ht="21" customHeight="1">
      <c r="B24" s="594"/>
      <c r="C24" s="53"/>
      <c r="D24" s="48"/>
      <c r="E24" s="283" t="s">
        <v>112</v>
      </c>
      <c r="F24" s="503" t="s">
        <v>113</v>
      </c>
      <c r="G24" s="11" t="s">
        <v>110</v>
      </c>
      <c r="H24" s="276" t="s">
        <v>64</v>
      </c>
      <c r="I24" s="85">
        <v>0.01</v>
      </c>
      <c r="J24" s="445">
        <f t="shared" si="1"/>
        <v>1</v>
      </c>
      <c r="K24" s="446">
        <f t="shared" si="2"/>
        <v>0.01</v>
      </c>
      <c r="L24" s="36">
        <f t="shared" si="3"/>
        <v>12</v>
      </c>
      <c r="M24" s="303">
        <v>42604</v>
      </c>
      <c r="N24" s="448">
        <v>42615</v>
      </c>
      <c r="O24" s="143"/>
      <c r="P24" s="18"/>
      <c r="Q24" s="281"/>
      <c r="R24" s="281"/>
      <c r="S24" s="293"/>
      <c r="T24" s="348"/>
      <c r="U24" s="18"/>
      <c r="V24" s="281"/>
      <c r="W24" s="281"/>
      <c r="X24" s="282"/>
      <c r="Y24" s="18"/>
      <c r="Z24" s="281"/>
      <c r="AA24" s="281"/>
      <c r="AB24" s="282"/>
      <c r="AC24" s="18"/>
      <c r="AD24" s="281"/>
      <c r="AE24" s="281"/>
      <c r="AF24" s="282"/>
      <c r="AG24" s="18"/>
      <c r="AH24" s="281"/>
      <c r="AI24" s="281"/>
      <c r="AJ24" s="610"/>
      <c r="AL24" s="62"/>
      <c r="AM24" s="63"/>
    </row>
    <row r="25" spans="2:39" ht="21" customHeight="1">
      <c r="B25" s="594"/>
      <c r="C25" s="277">
        <v>2.5</v>
      </c>
      <c r="D25" s="435" t="s">
        <v>114</v>
      </c>
      <c r="E25" s="283" t="s">
        <v>115</v>
      </c>
      <c r="F25" s="503" t="s">
        <v>116</v>
      </c>
      <c r="G25" s="11" t="s">
        <v>141</v>
      </c>
      <c r="H25" s="276" t="s">
        <v>64</v>
      </c>
      <c r="I25" s="85">
        <v>0.01</v>
      </c>
      <c r="J25" s="445">
        <f t="shared" si="1"/>
        <v>1</v>
      </c>
      <c r="K25" s="446">
        <f t="shared" si="2"/>
        <v>0.01</v>
      </c>
      <c r="L25" s="36">
        <f t="shared" si="3"/>
        <v>5</v>
      </c>
      <c r="M25" s="303">
        <v>42632</v>
      </c>
      <c r="N25" s="448">
        <v>42636</v>
      </c>
      <c r="O25" s="141"/>
      <c r="P25" s="65"/>
      <c r="Q25" s="281"/>
      <c r="R25" s="281"/>
      <c r="S25" s="281"/>
      <c r="T25" s="306"/>
      <c r="U25" s="65"/>
      <c r="V25" s="281"/>
      <c r="W25" s="296"/>
      <c r="X25" s="282"/>
      <c r="Y25" s="65"/>
      <c r="Z25" s="281"/>
      <c r="AA25" s="281"/>
      <c r="AB25" s="282"/>
      <c r="AC25" s="65"/>
      <c r="AD25" s="281"/>
      <c r="AE25" s="281"/>
      <c r="AF25" s="282"/>
      <c r="AG25" s="65"/>
      <c r="AH25" s="281"/>
      <c r="AI25" s="281"/>
      <c r="AJ25" s="514"/>
      <c r="AL25" s="62"/>
      <c r="AM25" s="63"/>
    </row>
    <row r="26" spans="2:39" ht="21" customHeight="1">
      <c r="B26" s="594"/>
      <c r="C26" s="563">
        <v>2.6</v>
      </c>
      <c r="D26" s="564" t="s">
        <v>118</v>
      </c>
      <c r="E26" s="286" t="s">
        <v>119</v>
      </c>
      <c r="F26" s="501" t="s">
        <v>120</v>
      </c>
      <c r="G26" s="11" t="s">
        <v>84</v>
      </c>
      <c r="H26" s="276" t="s">
        <v>234</v>
      </c>
      <c r="I26" s="85">
        <v>0.01</v>
      </c>
      <c r="J26" s="445">
        <f t="shared" si="1"/>
        <v>1</v>
      </c>
      <c r="K26" s="446">
        <f t="shared" si="2"/>
        <v>0.01</v>
      </c>
      <c r="L26" s="36">
        <f t="shared" si="3"/>
        <v>19</v>
      </c>
      <c r="M26" s="303">
        <v>42604</v>
      </c>
      <c r="N26" s="448">
        <v>42622</v>
      </c>
      <c r="O26" s="141"/>
      <c r="P26" s="65"/>
      <c r="Q26" s="281"/>
      <c r="R26" s="281"/>
      <c r="S26" s="298"/>
      <c r="T26" s="299"/>
      <c r="U26" s="121"/>
      <c r="V26" s="281"/>
      <c r="W26" s="281"/>
      <c r="X26" s="282"/>
      <c r="Y26" s="65"/>
      <c r="Z26" s="281"/>
      <c r="AA26" s="281"/>
      <c r="AB26" s="282"/>
      <c r="AC26" s="65"/>
      <c r="AD26" s="281"/>
      <c r="AE26" s="281"/>
      <c r="AF26" s="282"/>
      <c r="AG26" s="65"/>
      <c r="AH26" s="281"/>
      <c r="AI26" s="281"/>
      <c r="AJ26" s="514" t="s">
        <v>121</v>
      </c>
      <c r="AL26" s="62"/>
      <c r="AM26" s="63"/>
    </row>
    <row r="27" spans="2:39" ht="21" customHeight="1">
      <c r="B27" s="594"/>
      <c r="C27" s="463"/>
      <c r="D27" s="462"/>
      <c r="E27" s="286" t="s">
        <v>122</v>
      </c>
      <c r="F27" s="504" t="s">
        <v>123</v>
      </c>
      <c r="G27" s="524" t="s">
        <v>84</v>
      </c>
      <c r="H27" s="276" t="s">
        <v>64</v>
      </c>
      <c r="I27" s="525">
        <v>0.01</v>
      </c>
      <c r="J27" s="445">
        <f t="shared" si="1"/>
        <v>1</v>
      </c>
      <c r="K27" s="446">
        <f t="shared" si="2"/>
        <v>0.01</v>
      </c>
      <c r="L27" s="36">
        <f t="shared" si="3"/>
        <v>19</v>
      </c>
      <c r="M27" s="303">
        <v>42604</v>
      </c>
      <c r="N27" s="448">
        <v>42622</v>
      </c>
      <c r="O27" s="144"/>
      <c r="P27" s="79"/>
      <c r="Q27" s="281"/>
      <c r="R27" s="565"/>
      <c r="S27" s="566"/>
      <c r="T27" s="526"/>
      <c r="U27" s="121"/>
      <c r="V27" s="281"/>
      <c r="W27" s="565"/>
      <c r="X27" s="528"/>
      <c r="Y27" s="79"/>
      <c r="Z27" s="281"/>
      <c r="AA27" s="565"/>
      <c r="AB27" s="528"/>
      <c r="AC27" s="79"/>
      <c r="AD27" s="281"/>
      <c r="AE27" s="565"/>
      <c r="AF27" s="528"/>
      <c r="AG27" s="79"/>
      <c r="AH27" s="281"/>
      <c r="AI27" s="565"/>
      <c r="AJ27" s="505" t="s">
        <v>124</v>
      </c>
      <c r="AL27" s="62"/>
      <c r="AM27" s="63"/>
    </row>
    <row r="28" spans="2:39" ht="21" customHeight="1" thickBot="1">
      <c r="B28" s="595"/>
      <c r="C28" s="53">
        <v>2.7</v>
      </c>
      <c r="D28" s="48" t="s">
        <v>68</v>
      </c>
      <c r="E28" s="286" t="s">
        <v>125</v>
      </c>
      <c r="F28" s="504" t="s">
        <v>126</v>
      </c>
      <c r="G28" s="524" t="s">
        <v>63</v>
      </c>
      <c r="H28" s="276" t="s">
        <v>64</v>
      </c>
      <c r="I28" s="525">
        <v>0.01</v>
      </c>
      <c r="J28" s="445">
        <f t="shared" si="1"/>
        <v>1</v>
      </c>
      <c r="K28" s="446">
        <f t="shared" si="2"/>
        <v>0.01</v>
      </c>
      <c r="L28" s="36">
        <f t="shared" si="3"/>
        <v>1</v>
      </c>
      <c r="M28" s="303">
        <v>42664</v>
      </c>
      <c r="N28" s="304">
        <v>42664</v>
      </c>
      <c r="O28" s="145"/>
      <c r="P28" s="101"/>
      <c r="Q28" s="20"/>
      <c r="R28" s="20"/>
      <c r="S28" s="20"/>
      <c r="T28" s="21"/>
      <c r="U28" s="79"/>
      <c r="V28" s="20"/>
      <c r="W28" s="565"/>
      <c r="X28" s="535"/>
      <c r="Y28" s="79"/>
      <c r="Z28" s="20"/>
      <c r="AA28" s="20"/>
      <c r="AB28" s="528"/>
      <c r="AC28" s="79"/>
      <c r="AD28" s="20"/>
      <c r="AE28" s="565"/>
      <c r="AF28" s="528"/>
      <c r="AG28" s="79"/>
      <c r="AH28" s="20"/>
      <c r="AI28" s="565"/>
      <c r="AJ28" s="505" t="s">
        <v>127</v>
      </c>
      <c r="AL28" s="62"/>
      <c r="AM28" s="63"/>
    </row>
    <row r="29" spans="2:39" ht="21" customHeight="1">
      <c r="B29" s="593" t="s">
        <v>128</v>
      </c>
      <c r="C29" s="47"/>
      <c r="D29" s="41"/>
      <c r="E29" s="41"/>
      <c r="F29" s="43"/>
      <c r="G29" s="15"/>
      <c r="H29" s="16"/>
      <c r="I29" s="87">
        <v>0.4</v>
      </c>
      <c r="J29" s="27">
        <f>SUM(K30:K41)</f>
        <v>0.37830000000000003</v>
      </c>
      <c r="K29" s="92"/>
      <c r="L29" s="38">
        <f>(N29-M29)+1</f>
        <v>82</v>
      </c>
      <c r="M29" s="32">
        <f>MIN(M30:M41)</f>
        <v>42611</v>
      </c>
      <c r="N29" s="30">
        <f>MAX(N30:N41)</f>
        <v>42692</v>
      </c>
      <c r="O29" s="136"/>
      <c r="P29" s="56"/>
      <c r="Q29" s="443"/>
      <c r="R29" s="443"/>
      <c r="S29" s="443"/>
      <c r="T29" s="444"/>
      <c r="U29" s="23"/>
      <c r="V29" s="24"/>
      <c r="W29" s="24"/>
      <c r="X29" s="25"/>
      <c r="Y29" s="23"/>
      <c r="Z29" s="24"/>
      <c r="AA29" s="24"/>
      <c r="AB29" s="25"/>
      <c r="AC29" s="23"/>
      <c r="AD29" s="24"/>
      <c r="AE29" s="24"/>
      <c r="AF29" s="25"/>
      <c r="AG29" s="23"/>
      <c r="AH29" s="24"/>
      <c r="AI29" s="24"/>
      <c r="AJ29" s="104"/>
      <c r="AL29" s="62"/>
      <c r="AM29" s="63"/>
    </row>
    <row r="30" spans="2:39" ht="21" customHeight="1">
      <c r="B30" s="594"/>
      <c r="C30" s="563">
        <v>3.1</v>
      </c>
      <c r="D30" s="562" t="s">
        <v>129</v>
      </c>
      <c r="E30" s="302" t="s">
        <v>130</v>
      </c>
      <c r="F30" s="501" t="s">
        <v>131</v>
      </c>
      <c r="G30" s="11" t="s">
        <v>132</v>
      </c>
      <c r="H30" s="276" t="s">
        <v>64</v>
      </c>
      <c r="I30" s="85">
        <v>0.11</v>
      </c>
      <c r="J30" s="445">
        <f t="shared" ref="J30:J38" si="4">IF($M$2&lt;M30,0,IF($M$2&gt;=N30,1,(($M$2-M30)+1)/L30))</f>
        <v>1</v>
      </c>
      <c r="K30" s="446">
        <f t="shared" ref="K30:K64" si="5">I30*J30</f>
        <v>0.11</v>
      </c>
      <c r="L30" s="36">
        <f t="shared" ref="L30:L64" si="6">(N30-M30)+1</f>
        <v>47</v>
      </c>
      <c r="M30" s="303">
        <v>42611</v>
      </c>
      <c r="N30" s="304">
        <v>42657</v>
      </c>
      <c r="O30" s="146"/>
      <c r="P30" s="95"/>
      <c r="Q30" s="305"/>
      <c r="R30" s="305"/>
      <c r="S30" s="305"/>
      <c r="T30" s="294"/>
      <c r="U30" s="120"/>
      <c r="V30" s="293"/>
      <c r="W30" s="293"/>
      <c r="X30" s="294"/>
      <c r="Y30" s="120"/>
      <c r="Z30" s="293"/>
      <c r="AA30" s="349"/>
      <c r="AB30" s="350"/>
      <c r="AC30" s="196"/>
      <c r="AD30" s="305"/>
      <c r="AE30" s="305"/>
      <c r="AF30" s="306"/>
      <c r="AG30" s="95"/>
      <c r="AH30" s="305"/>
      <c r="AI30" s="305"/>
      <c r="AJ30" s="609" t="s">
        <v>133</v>
      </c>
      <c r="AL30" s="62"/>
      <c r="AM30" s="63"/>
    </row>
    <row r="31" spans="2:39" ht="21" customHeight="1">
      <c r="B31" s="594"/>
      <c r="C31" s="53"/>
      <c r="D31" s="49"/>
      <c r="E31" s="302" t="s">
        <v>134</v>
      </c>
      <c r="F31" s="530" t="s">
        <v>135</v>
      </c>
      <c r="G31" s="11" t="s">
        <v>132</v>
      </c>
      <c r="H31" s="276" t="s">
        <v>64</v>
      </c>
      <c r="I31" s="85">
        <v>0.03</v>
      </c>
      <c r="J31" s="445">
        <f>IF($M$2&lt;M31,0,IF($M$2&gt;=N31,1,(($M$2-M31)+1)/L31))</f>
        <v>1</v>
      </c>
      <c r="K31" s="446">
        <f>I31*J31</f>
        <v>0.03</v>
      </c>
      <c r="L31" s="36">
        <f>(N31-M31)+1</f>
        <v>5</v>
      </c>
      <c r="M31" s="303">
        <v>42660</v>
      </c>
      <c r="N31" s="304">
        <v>42664</v>
      </c>
      <c r="O31" s="146"/>
      <c r="P31" s="95"/>
      <c r="Q31" s="305"/>
      <c r="R31" s="305"/>
      <c r="S31" s="305"/>
      <c r="T31" s="306"/>
      <c r="U31" s="96"/>
      <c r="V31" s="305"/>
      <c r="W31" s="305"/>
      <c r="X31" s="306"/>
      <c r="Y31" s="96"/>
      <c r="Z31" s="305"/>
      <c r="AA31" s="293"/>
      <c r="AB31" s="351"/>
      <c r="AC31" s="195"/>
      <c r="AD31" s="318"/>
      <c r="AE31" s="305"/>
      <c r="AF31" s="306"/>
      <c r="AG31" s="118"/>
      <c r="AH31" s="314"/>
      <c r="AI31" s="305"/>
      <c r="AJ31" s="611"/>
      <c r="AL31" s="62"/>
      <c r="AM31" s="63"/>
    </row>
    <row r="32" spans="2:39" ht="21" customHeight="1">
      <c r="B32" s="594"/>
      <c r="C32" s="53"/>
      <c r="D32" s="49"/>
      <c r="E32" s="302" t="s">
        <v>136</v>
      </c>
      <c r="F32" s="531" t="s">
        <v>137</v>
      </c>
      <c r="G32" s="201" t="s">
        <v>132</v>
      </c>
      <c r="H32" s="288" t="s">
        <v>64</v>
      </c>
      <c r="I32" s="202">
        <v>0.01</v>
      </c>
      <c r="J32" s="458">
        <f t="shared" si="4"/>
        <v>1</v>
      </c>
      <c r="K32" s="459">
        <f>I32*J32</f>
        <v>0.01</v>
      </c>
      <c r="L32" s="203">
        <f>(N32-M32)+1</f>
        <v>19</v>
      </c>
      <c r="M32" s="307">
        <v>42667</v>
      </c>
      <c r="N32" s="308">
        <v>42685</v>
      </c>
      <c r="O32" s="146"/>
      <c r="P32" s="95"/>
      <c r="Q32" s="305"/>
      <c r="R32" s="305"/>
      <c r="S32" s="305"/>
      <c r="T32" s="306"/>
      <c r="U32" s="96"/>
      <c r="V32" s="305"/>
      <c r="W32" s="305"/>
      <c r="X32" s="306"/>
      <c r="Y32" s="96"/>
      <c r="Z32" s="305"/>
      <c r="AA32" s="309"/>
      <c r="AB32" s="310"/>
      <c r="AC32" s="208"/>
      <c r="AD32" s="320"/>
      <c r="AE32" s="349"/>
      <c r="AF32" s="306"/>
      <c r="AG32" s="118"/>
      <c r="AH32" s="314"/>
      <c r="AI32" s="305"/>
      <c r="AJ32" s="611"/>
      <c r="AL32" s="62"/>
      <c r="AM32" s="63"/>
    </row>
    <row r="33" spans="2:36" ht="21" customHeight="1">
      <c r="B33" s="594"/>
      <c r="C33" s="563">
        <v>3.2</v>
      </c>
      <c r="D33" s="564" t="s">
        <v>138</v>
      </c>
      <c r="E33" s="286" t="s">
        <v>139</v>
      </c>
      <c r="F33" s="419" t="s">
        <v>140</v>
      </c>
      <c r="G33" s="17" t="s">
        <v>141</v>
      </c>
      <c r="H33" s="276" t="s">
        <v>64</v>
      </c>
      <c r="I33" s="97">
        <v>0.02</v>
      </c>
      <c r="J33" s="445">
        <f t="shared" si="4"/>
        <v>1</v>
      </c>
      <c r="K33" s="446">
        <f t="shared" si="5"/>
        <v>0.02</v>
      </c>
      <c r="L33" s="36">
        <f t="shared" si="6"/>
        <v>33</v>
      </c>
      <c r="M33" s="570">
        <v>42632</v>
      </c>
      <c r="N33" s="304">
        <v>42664</v>
      </c>
      <c r="O33" s="146"/>
      <c r="P33" s="96"/>
      <c r="Q33" s="305"/>
      <c r="R33" s="305"/>
      <c r="S33" s="305"/>
      <c r="T33" s="306"/>
      <c r="U33" s="96"/>
      <c r="V33" s="305"/>
      <c r="W33" s="296"/>
      <c r="X33" s="312"/>
      <c r="Y33" s="160"/>
      <c r="Z33" s="296"/>
      <c r="AA33" s="296"/>
      <c r="AB33" s="351"/>
      <c r="AC33" s="195"/>
      <c r="AD33" s="349"/>
      <c r="AE33" s="305"/>
      <c r="AF33" s="306"/>
      <c r="AG33" s="118"/>
      <c r="AH33" s="314"/>
      <c r="AI33" s="305"/>
      <c r="AJ33" s="611" t="s">
        <v>142</v>
      </c>
    </row>
    <row r="34" spans="2:36" ht="21" customHeight="1">
      <c r="B34" s="594"/>
      <c r="C34" s="194"/>
      <c r="D34" s="48"/>
      <c r="E34" s="571" t="s">
        <v>143</v>
      </c>
      <c r="F34" s="66" t="s">
        <v>135</v>
      </c>
      <c r="G34" s="532" t="s">
        <v>141</v>
      </c>
      <c r="H34" s="276" t="s">
        <v>64</v>
      </c>
      <c r="I34" s="198">
        <v>0.01</v>
      </c>
      <c r="J34" s="445">
        <f>IF($M$2&lt;M34,0,IF($M$2&gt;=N34,1,(($M$2-M34)+1)/L34))</f>
        <v>1</v>
      </c>
      <c r="K34" s="446">
        <f>I34*J34</f>
        <v>0.01</v>
      </c>
      <c r="L34" s="36">
        <f>(N34-M34)+1</f>
        <v>5</v>
      </c>
      <c r="M34" s="570">
        <v>42660</v>
      </c>
      <c r="N34" s="304">
        <v>42664</v>
      </c>
      <c r="O34" s="146"/>
      <c r="P34" s="96"/>
      <c r="Q34" s="305"/>
      <c r="R34" s="305"/>
      <c r="S34" s="305"/>
      <c r="T34" s="306"/>
      <c r="U34" s="96"/>
      <c r="V34" s="305"/>
      <c r="W34" s="305"/>
      <c r="X34" s="306"/>
      <c r="Y34" s="96"/>
      <c r="Z34" s="305"/>
      <c r="AA34" s="296"/>
      <c r="AB34" s="351"/>
      <c r="AC34" s="195"/>
      <c r="AD34" s="318"/>
      <c r="AE34" s="314"/>
      <c r="AF34" s="315"/>
      <c r="AG34" s="118"/>
      <c r="AH34" s="314"/>
      <c r="AI34" s="314"/>
      <c r="AJ34" s="611"/>
    </row>
    <row r="35" spans="2:36" ht="21" customHeight="1">
      <c r="B35" s="594"/>
      <c r="C35" s="461"/>
      <c r="D35" s="462"/>
      <c r="E35" s="571" t="s">
        <v>144</v>
      </c>
      <c r="F35" s="531" t="s">
        <v>137</v>
      </c>
      <c r="G35" s="533" t="s">
        <v>145</v>
      </c>
      <c r="H35" s="288" t="s">
        <v>64</v>
      </c>
      <c r="I35" s="207">
        <v>0.02</v>
      </c>
      <c r="J35" s="458">
        <f t="shared" si="4"/>
        <v>1</v>
      </c>
      <c r="K35" s="459">
        <f t="shared" si="5"/>
        <v>0.02</v>
      </c>
      <c r="L35" s="203">
        <f t="shared" si="6"/>
        <v>19</v>
      </c>
      <c r="M35" s="307">
        <v>42667</v>
      </c>
      <c r="N35" s="308">
        <v>42685</v>
      </c>
      <c r="O35" s="146"/>
      <c r="P35" s="96"/>
      <c r="Q35" s="305"/>
      <c r="R35" s="305"/>
      <c r="S35" s="305"/>
      <c r="T35" s="306"/>
      <c r="U35" s="96"/>
      <c r="V35" s="305"/>
      <c r="W35" s="305"/>
      <c r="X35" s="306"/>
      <c r="Y35" s="96"/>
      <c r="Z35" s="305"/>
      <c r="AA35" s="352"/>
      <c r="AB35" s="313"/>
      <c r="AC35" s="208"/>
      <c r="AD35" s="320"/>
      <c r="AE35" s="314"/>
      <c r="AF35" s="315"/>
      <c r="AG35" s="118"/>
      <c r="AH35" s="314"/>
      <c r="AI35" s="314"/>
      <c r="AJ35" s="625"/>
    </row>
    <row r="36" spans="2:36" ht="21" customHeight="1">
      <c r="B36" s="594"/>
      <c r="C36" s="563">
        <v>3.3</v>
      </c>
      <c r="D36" s="564" t="s">
        <v>146</v>
      </c>
      <c r="E36" s="286" t="s">
        <v>147</v>
      </c>
      <c r="F36" s="437" t="s">
        <v>148</v>
      </c>
      <c r="G36" s="17" t="s">
        <v>84</v>
      </c>
      <c r="H36" s="276" t="s">
        <v>64</v>
      </c>
      <c r="I36" s="97">
        <v>0.03</v>
      </c>
      <c r="J36" s="445">
        <f t="shared" si="4"/>
        <v>1</v>
      </c>
      <c r="K36" s="446">
        <f t="shared" si="5"/>
        <v>0.03</v>
      </c>
      <c r="L36" s="36">
        <f t="shared" si="6"/>
        <v>47</v>
      </c>
      <c r="M36" s="303">
        <v>42618</v>
      </c>
      <c r="N36" s="304">
        <v>42664</v>
      </c>
      <c r="O36" s="147"/>
      <c r="P36" s="118"/>
      <c r="Q36" s="314"/>
      <c r="R36" s="314"/>
      <c r="S36" s="314"/>
      <c r="T36" s="315"/>
      <c r="U36" s="119"/>
      <c r="V36" s="298"/>
      <c r="W36" s="298"/>
      <c r="X36" s="299"/>
      <c r="Y36" s="119"/>
      <c r="Z36" s="298"/>
      <c r="AA36" s="298"/>
      <c r="AB36" s="315"/>
      <c r="AC36" s="195"/>
      <c r="AD36" s="318"/>
      <c r="AE36" s="318"/>
      <c r="AF36" s="315"/>
      <c r="AG36" s="118"/>
      <c r="AH36" s="314"/>
      <c r="AI36" s="314"/>
      <c r="AJ36" s="57"/>
    </row>
    <row r="37" spans="2:36" ht="21" customHeight="1">
      <c r="B37" s="594"/>
      <c r="C37" s="53"/>
      <c r="D37" s="49"/>
      <c r="E37" s="286" t="s">
        <v>149</v>
      </c>
      <c r="F37" s="501" t="s">
        <v>150</v>
      </c>
      <c r="G37" s="17" t="s">
        <v>151</v>
      </c>
      <c r="H37" s="276" t="s">
        <v>64</v>
      </c>
      <c r="I37" s="97">
        <v>0.03</v>
      </c>
      <c r="J37" s="445">
        <f t="shared" si="4"/>
        <v>1</v>
      </c>
      <c r="K37" s="446">
        <f t="shared" si="5"/>
        <v>0.03</v>
      </c>
      <c r="L37" s="36">
        <f t="shared" si="6"/>
        <v>47</v>
      </c>
      <c r="M37" s="303">
        <v>42618</v>
      </c>
      <c r="N37" s="304">
        <v>42664</v>
      </c>
      <c r="O37" s="147"/>
      <c r="P37" s="118"/>
      <c r="Q37" s="314"/>
      <c r="R37" s="314"/>
      <c r="S37" s="314"/>
      <c r="T37" s="315"/>
      <c r="U37" s="119"/>
      <c r="V37" s="298"/>
      <c r="W37" s="298"/>
      <c r="X37" s="299"/>
      <c r="Y37" s="119"/>
      <c r="Z37" s="298"/>
      <c r="AA37" s="298"/>
      <c r="AB37" s="315"/>
      <c r="AC37" s="195"/>
      <c r="AD37" s="318"/>
      <c r="AE37" s="318"/>
      <c r="AF37" s="315"/>
      <c r="AG37" s="118"/>
      <c r="AH37" s="314"/>
      <c r="AI37" s="314"/>
      <c r="AJ37" s="57"/>
    </row>
    <row r="38" spans="2:36" ht="21" customHeight="1">
      <c r="B38" s="594"/>
      <c r="C38" s="53"/>
      <c r="D38" s="49"/>
      <c r="E38" s="286" t="s">
        <v>152</v>
      </c>
      <c r="F38" s="501" t="s">
        <v>153</v>
      </c>
      <c r="G38" s="17" t="s">
        <v>154</v>
      </c>
      <c r="H38" s="276" t="s">
        <v>64</v>
      </c>
      <c r="I38" s="97">
        <v>0.03</v>
      </c>
      <c r="J38" s="445">
        <f t="shared" si="4"/>
        <v>1</v>
      </c>
      <c r="K38" s="446">
        <f t="shared" si="5"/>
        <v>0.03</v>
      </c>
      <c r="L38" s="36">
        <f t="shared" si="6"/>
        <v>47</v>
      </c>
      <c r="M38" s="303">
        <v>42618</v>
      </c>
      <c r="N38" s="304">
        <v>42664</v>
      </c>
      <c r="O38" s="147"/>
      <c r="P38" s="118"/>
      <c r="Q38" s="314"/>
      <c r="R38" s="314"/>
      <c r="S38" s="314"/>
      <c r="T38" s="315"/>
      <c r="U38" s="119"/>
      <c r="V38" s="298"/>
      <c r="W38" s="298"/>
      <c r="X38" s="299"/>
      <c r="Y38" s="119"/>
      <c r="Z38" s="298"/>
      <c r="AA38" s="298"/>
      <c r="AB38" s="315"/>
      <c r="AC38" s="195"/>
      <c r="AD38" s="318"/>
      <c r="AE38" s="318"/>
      <c r="AF38" s="315"/>
      <c r="AG38" s="118"/>
      <c r="AH38" s="314"/>
      <c r="AI38" s="314"/>
      <c r="AJ38" s="57"/>
    </row>
    <row r="39" spans="2:36" ht="21" customHeight="1">
      <c r="B39" s="594"/>
      <c r="C39" s="53"/>
      <c r="D39" s="49"/>
      <c r="E39" s="286" t="s">
        <v>155</v>
      </c>
      <c r="F39" s="501" t="s">
        <v>156</v>
      </c>
      <c r="G39" s="17" t="s">
        <v>157</v>
      </c>
      <c r="H39" s="316" t="s">
        <v>64</v>
      </c>
      <c r="I39" s="97">
        <v>0.03</v>
      </c>
      <c r="J39" s="445">
        <f>IF($M$2&lt;M39,0,IF($M$2&gt;=N39,1,(($M$2-M39)+1)/L39))</f>
        <v>1</v>
      </c>
      <c r="K39" s="446">
        <f>I39*J39</f>
        <v>0.03</v>
      </c>
      <c r="L39" s="36">
        <f>(N39-M39)+1</f>
        <v>47</v>
      </c>
      <c r="M39" s="303">
        <v>42618</v>
      </c>
      <c r="N39" s="304">
        <v>42664</v>
      </c>
      <c r="O39" s="147"/>
      <c r="P39" s="118"/>
      <c r="Q39" s="314"/>
      <c r="R39" s="314"/>
      <c r="S39" s="314"/>
      <c r="T39" s="315"/>
      <c r="U39" s="119"/>
      <c r="V39" s="298"/>
      <c r="W39" s="298"/>
      <c r="X39" s="299"/>
      <c r="Y39" s="119"/>
      <c r="Z39" s="298"/>
      <c r="AA39" s="298"/>
      <c r="AB39" s="315"/>
      <c r="AC39" s="195"/>
      <c r="AD39" s="318"/>
      <c r="AE39" s="318"/>
      <c r="AF39" s="315"/>
      <c r="AG39" s="118"/>
      <c r="AH39" s="314"/>
      <c r="AI39" s="314"/>
      <c r="AJ39" s="57"/>
    </row>
    <row r="40" spans="2:36" ht="21" customHeight="1">
      <c r="B40" s="594"/>
      <c r="C40" s="53"/>
      <c r="D40" s="49"/>
      <c r="E40" s="286" t="s">
        <v>158</v>
      </c>
      <c r="F40" s="502" t="s">
        <v>104</v>
      </c>
      <c r="G40" s="205" t="s">
        <v>159</v>
      </c>
      <c r="H40" s="317" t="s">
        <v>64</v>
      </c>
      <c r="I40" s="206">
        <v>0.04</v>
      </c>
      <c r="J40" s="458">
        <v>0.59750000000000003</v>
      </c>
      <c r="K40" s="459">
        <f>I40*J40</f>
        <v>2.3900000000000001E-2</v>
      </c>
      <c r="L40" s="203">
        <f>(N40-M40)+1</f>
        <v>26</v>
      </c>
      <c r="M40" s="307">
        <v>42667</v>
      </c>
      <c r="N40" s="308">
        <v>42692</v>
      </c>
      <c r="O40" s="147"/>
      <c r="P40" s="118"/>
      <c r="Q40" s="314"/>
      <c r="R40" s="314"/>
      <c r="S40" s="314"/>
      <c r="T40" s="315"/>
      <c r="U40" s="195"/>
      <c r="V40" s="318"/>
      <c r="W40" s="318"/>
      <c r="X40" s="319"/>
      <c r="Y40" s="195"/>
      <c r="Z40" s="318"/>
      <c r="AA40" s="318"/>
      <c r="AB40" s="353"/>
      <c r="AC40" s="208"/>
      <c r="AD40" s="320"/>
      <c r="AE40" s="320"/>
      <c r="AF40" s="315"/>
      <c r="AG40" s="118"/>
      <c r="AH40" s="314"/>
      <c r="AI40" s="314"/>
      <c r="AJ40" s="57"/>
    </row>
    <row r="41" spans="2:36" ht="21" customHeight="1" thickBot="1">
      <c r="B41" s="595"/>
      <c r="C41" s="53"/>
      <c r="D41" s="49"/>
      <c r="E41" s="286" t="s">
        <v>160</v>
      </c>
      <c r="F41" s="502" t="s">
        <v>106</v>
      </c>
      <c r="G41" s="205" t="s">
        <v>161</v>
      </c>
      <c r="H41" s="317" t="s">
        <v>64</v>
      </c>
      <c r="I41" s="206">
        <v>0.04</v>
      </c>
      <c r="J41" s="458">
        <v>0.86</v>
      </c>
      <c r="K41" s="459">
        <f t="shared" si="5"/>
        <v>3.44E-2</v>
      </c>
      <c r="L41" s="203">
        <f t="shared" si="6"/>
        <v>26</v>
      </c>
      <c r="M41" s="307">
        <v>42667</v>
      </c>
      <c r="N41" s="308">
        <v>42692</v>
      </c>
      <c r="O41" s="147"/>
      <c r="P41" s="118"/>
      <c r="Q41" s="314"/>
      <c r="R41" s="314"/>
      <c r="S41" s="314"/>
      <c r="T41" s="315"/>
      <c r="U41" s="195"/>
      <c r="V41" s="318"/>
      <c r="W41" s="318"/>
      <c r="X41" s="319"/>
      <c r="Y41" s="195"/>
      <c r="Z41" s="318"/>
      <c r="AA41" s="318"/>
      <c r="AB41" s="353"/>
      <c r="AC41" s="208"/>
      <c r="AD41" s="320"/>
      <c r="AE41" s="320"/>
      <c r="AF41" s="315"/>
      <c r="AG41" s="118"/>
      <c r="AH41" s="314"/>
      <c r="AI41" s="314"/>
      <c r="AJ41" s="57"/>
    </row>
    <row r="42" spans="2:36" ht="21" customHeight="1">
      <c r="B42" s="579" t="s">
        <v>162</v>
      </c>
      <c r="C42" s="40"/>
      <c r="D42" s="44"/>
      <c r="E42" s="45"/>
      <c r="F42" s="33"/>
      <c r="G42" s="15"/>
      <c r="H42" s="16"/>
      <c r="I42" s="88">
        <v>0.15</v>
      </c>
      <c r="J42" s="28">
        <f>SUM(J43:J49)/7*$I42</f>
        <v>2.1428571428571425E-2</v>
      </c>
      <c r="K42" s="93"/>
      <c r="L42" s="38">
        <f>(N42-M42)+1</f>
        <v>54</v>
      </c>
      <c r="M42" s="32">
        <f>MIN(M43:M49)</f>
        <v>42653</v>
      </c>
      <c r="N42" s="30">
        <f>MAX(N43:N49)</f>
        <v>42706</v>
      </c>
      <c r="O42" s="136"/>
      <c r="P42" s="56"/>
      <c r="Q42" s="24"/>
      <c r="R42" s="24"/>
      <c r="S42" s="24"/>
      <c r="T42" s="25"/>
      <c r="U42" s="23"/>
      <c r="V42" s="24"/>
      <c r="W42" s="24"/>
      <c r="X42" s="25"/>
      <c r="Y42" s="23"/>
      <c r="Z42" s="24"/>
      <c r="AA42" s="24"/>
      <c r="AB42" s="25"/>
      <c r="AC42" s="23"/>
      <c r="AD42" s="24"/>
      <c r="AE42" s="24"/>
      <c r="AF42" s="25"/>
      <c r="AG42" s="23"/>
      <c r="AH42" s="24"/>
      <c r="AI42" s="24"/>
      <c r="AJ42" s="103"/>
    </row>
    <row r="43" spans="2:36" ht="21" customHeight="1">
      <c r="B43" s="580"/>
      <c r="C43" s="561">
        <v>4.0999999999999996</v>
      </c>
      <c r="D43" s="562" t="s">
        <v>163</v>
      </c>
      <c r="E43" s="506" t="s">
        <v>164</v>
      </c>
      <c r="F43" s="501" t="s">
        <v>165</v>
      </c>
      <c r="G43" s="17" t="s">
        <v>84</v>
      </c>
      <c r="H43" s="276" t="s">
        <v>64</v>
      </c>
      <c r="I43" s="97">
        <v>0.02</v>
      </c>
      <c r="J43" s="445">
        <f t="shared" ref="J43:J51" si="7">IF($M$2&lt;M43,0,IF($M$2&gt;=N43,1,(($M$2-M43)+1)/L43))</f>
        <v>0</v>
      </c>
      <c r="K43" s="446">
        <f t="shared" si="5"/>
        <v>0</v>
      </c>
      <c r="L43" s="36">
        <f t="shared" si="6"/>
        <v>12</v>
      </c>
      <c r="M43" s="331">
        <v>42688</v>
      </c>
      <c r="N43" s="332">
        <v>42699</v>
      </c>
      <c r="O43" s="148"/>
      <c r="P43" s="114"/>
      <c r="Q43" s="323"/>
      <c r="R43" s="323"/>
      <c r="S43" s="323"/>
      <c r="T43" s="324"/>
      <c r="U43" s="114"/>
      <c r="V43" s="323"/>
      <c r="W43" s="323"/>
      <c r="X43" s="324"/>
      <c r="Y43" s="114"/>
      <c r="Z43" s="323"/>
      <c r="AA43" s="323"/>
      <c r="AB43" s="324"/>
      <c r="AC43" s="114"/>
      <c r="AD43" s="323"/>
      <c r="AE43" s="327"/>
      <c r="AF43" s="328"/>
      <c r="AG43" s="175"/>
      <c r="AH43" s="323"/>
      <c r="AI43" s="323"/>
      <c r="AJ43" s="57"/>
    </row>
    <row r="44" spans="2:36" ht="21" customHeight="1">
      <c r="B44" s="580"/>
      <c r="C44" s="452"/>
      <c r="D44" s="453"/>
      <c r="E44" s="506" t="s">
        <v>166</v>
      </c>
      <c r="F44" s="501" t="s">
        <v>167</v>
      </c>
      <c r="G44" s="17" t="s">
        <v>84</v>
      </c>
      <c r="H44" s="276" t="s">
        <v>64</v>
      </c>
      <c r="I44" s="85">
        <v>0.01</v>
      </c>
      <c r="J44" s="445">
        <f t="shared" si="7"/>
        <v>0</v>
      </c>
      <c r="K44" s="446">
        <f t="shared" si="5"/>
        <v>0</v>
      </c>
      <c r="L44" s="36">
        <f t="shared" si="6"/>
        <v>12</v>
      </c>
      <c r="M44" s="331">
        <v>42688</v>
      </c>
      <c r="N44" s="332">
        <v>42699</v>
      </c>
      <c r="O44" s="148"/>
      <c r="P44" s="114"/>
      <c r="Q44" s="323"/>
      <c r="R44" s="323"/>
      <c r="S44" s="323"/>
      <c r="T44" s="324"/>
      <c r="U44" s="114"/>
      <c r="V44" s="323"/>
      <c r="W44" s="323"/>
      <c r="X44" s="324"/>
      <c r="Y44" s="114"/>
      <c r="Z44" s="323"/>
      <c r="AA44" s="323"/>
      <c r="AB44" s="324"/>
      <c r="AC44" s="114"/>
      <c r="AD44" s="323"/>
      <c r="AE44" s="327"/>
      <c r="AF44" s="328"/>
      <c r="AG44" s="175"/>
      <c r="AH44" s="323"/>
      <c r="AI44" s="323"/>
      <c r="AJ44" s="57"/>
    </row>
    <row r="45" spans="2:36" ht="21" customHeight="1">
      <c r="B45" s="580"/>
      <c r="C45" s="561">
        <v>4.2</v>
      </c>
      <c r="D45" s="562" t="s">
        <v>168</v>
      </c>
      <c r="E45" s="506" t="s">
        <v>169</v>
      </c>
      <c r="F45" s="501" t="s">
        <v>170</v>
      </c>
      <c r="G45" s="17" t="s">
        <v>92</v>
      </c>
      <c r="H45" s="276" t="s">
        <v>64</v>
      </c>
      <c r="I45" s="97">
        <v>0.02</v>
      </c>
      <c r="J45" s="445">
        <f t="shared" si="7"/>
        <v>1</v>
      </c>
      <c r="K45" s="446">
        <f t="shared" si="5"/>
        <v>0.02</v>
      </c>
      <c r="L45" s="36">
        <f t="shared" si="6"/>
        <v>12</v>
      </c>
      <c r="M45" s="321">
        <v>42653</v>
      </c>
      <c r="N45" s="420">
        <v>42664</v>
      </c>
      <c r="O45" s="148"/>
      <c r="P45" s="114"/>
      <c r="Q45" s="323"/>
      <c r="R45" s="323"/>
      <c r="S45" s="329"/>
      <c r="T45" s="324"/>
      <c r="U45" s="114"/>
      <c r="V45" s="323"/>
      <c r="W45" s="323"/>
      <c r="X45" s="324"/>
      <c r="Y45" s="114"/>
      <c r="Z45" s="330"/>
      <c r="AA45" s="330"/>
      <c r="AB45" s="324"/>
      <c r="AC45" s="114"/>
      <c r="AD45" s="323"/>
      <c r="AE45" s="323"/>
      <c r="AF45" s="324"/>
      <c r="AG45" s="175"/>
      <c r="AH45" s="323"/>
      <c r="AI45" s="323"/>
      <c r="AJ45" s="57" t="s">
        <v>171</v>
      </c>
    </row>
    <row r="46" spans="2:36" ht="21" customHeight="1">
      <c r="B46" s="580"/>
      <c r="C46" s="54"/>
      <c r="D46" s="49"/>
      <c r="E46" s="506" t="s">
        <v>172</v>
      </c>
      <c r="F46" s="501" t="s">
        <v>173</v>
      </c>
      <c r="G46" s="17" t="s">
        <v>84</v>
      </c>
      <c r="H46" s="276" t="s">
        <v>64</v>
      </c>
      <c r="I46" s="97">
        <v>0.01</v>
      </c>
      <c r="J46" s="445">
        <f t="shared" si="7"/>
        <v>0</v>
      </c>
      <c r="K46" s="446">
        <f t="shared" si="5"/>
        <v>0</v>
      </c>
      <c r="L46" s="36">
        <f t="shared" si="6"/>
        <v>5</v>
      </c>
      <c r="M46" s="331">
        <v>42695</v>
      </c>
      <c r="N46" s="332">
        <v>42699</v>
      </c>
      <c r="O46" s="148"/>
      <c r="P46" s="114"/>
      <c r="Q46" s="323"/>
      <c r="R46" s="323"/>
      <c r="S46" s="329"/>
      <c r="T46" s="324"/>
      <c r="U46" s="114"/>
      <c r="V46" s="323"/>
      <c r="W46" s="323"/>
      <c r="X46" s="324"/>
      <c r="Y46" s="114"/>
      <c r="Z46" s="323"/>
      <c r="AA46" s="323"/>
      <c r="AB46" s="324"/>
      <c r="AC46" s="114"/>
      <c r="AD46" s="323"/>
      <c r="AE46" s="323"/>
      <c r="AF46" s="328"/>
      <c r="AG46" s="175"/>
      <c r="AH46" s="323"/>
      <c r="AI46" s="323"/>
      <c r="AJ46" s="57"/>
    </row>
    <row r="47" spans="2:36" ht="21" customHeight="1">
      <c r="B47" s="580"/>
      <c r="C47" s="54"/>
      <c r="D47" s="49"/>
      <c r="E47" s="506" t="s">
        <v>174</v>
      </c>
      <c r="F47" s="501" t="s">
        <v>175</v>
      </c>
      <c r="G47" s="17" t="s">
        <v>189</v>
      </c>
      <c r="H47" s="276" t="s">
        <v>64</v>
      </c>
      <c r="I47" s="97">
        <v>0.02</v>
      </c>
      <c r="J47" s="445">
        <f t="shared" si="7"/>
        <v>0</v>
      </c>
      <c r="K47" s="446">
        <f t="shared" si="5"/>
        <v>0</v>
      </c>
      <c r="L47" s="36">
        <f t="shared" si="6"/>
        <v>12</v>
      </c>
      <c r="M47" s="331">
        <v>42695</v>
      </c>
      <c r="N47" s="332">
        <v>42706</v>
      </c>
      <c r="O47" s="148"/>
      <c r="P47" s="114"/>
      <c r="Q47" s="323"/>
      <c r="R47" s="323"/>
      <c r="S47" s="329"/>
      <c r="T47" s="324"/>
      <c r="U47" s="114"/>
      <c r="V47" s="323"/>
      <c r="W47" s="323"/>
      <c r="X47" s="324"/>
      <c r="Y47" s="114"/>
      <c r="Z47" s="323"/>
      <c r="AA47" s="323"/>
      <c r="AB47" s="324"/>
      <c r="AC47" s="114"/>
      <c r="AD47" s="323"/>
      <c r="AE47" s="323"/>
      <c r="AF47" s="328"/>
      <c r="AG47" s="172"/>
      <c r="AH47" s="325"/>
      <c r="AI47" s="323"/>
      <c r="AJ47" s="57"/>
    </row>
    <row r="48" spans="2:36" ht="21" customHeight="1">
      <c r="B48" s="580"/>
      <c r="C48" s="54"/>
      <c r="D48" s="49"/>
      <c r="E48" s="506" t="s">
        <v>176</v>
      </c>
      <c r="F48" s="501" t="s">
        <v>177</v>
      </c>
      <c r="G48" s="17" t="s">
        <v>189</v>
      </c>
      <c r="H48" s="276" t="s">
        <v>64</v>
      </c>
      <c r="I48" s="97">
        <v>0.02</v>
      </c>
      <c r="J48" s="445">
        <f t="shared" si="7"/>
        <v>0</v>
      </c>
      <c r="K48" s="446">
        <f t="shared" si="5"/>
        <v>0</v>
      </c>
      <c r="L48" s="36">
        <f t="shared" si="6"/>
        <v>12</v>
      </c>
      <c r="M48" s="331">
        <v>42695</v>
      </c>
      <c r="N48" s="332">
        <v>42706</v>
      </c>
      <c r="O48" s="148"/>
      <c r="P48" s="114"/>
      <c r="Q48" s="323"/>
      <c r="R48" s="323"/>
      <c r="S48" s="323"/>
      <c r="T48" s="324"/>
      <c r="U48" s="114"/>
      <c r="V48" s="323"/>
      <c r="W48" s="323"/>
      <c r="X48" s="324"/>
      <c r="Y48" s="114"/>
      <c r="Z48" s="323"/>
      <c r="AA48" s="323"/>
      <c r="AB48" s="324"/>
      <c r="AC48" s="114"/>
      <c r="AD48" s="323"/>
      <c r="AE48" s="323"/>
      <c r="AF48" s="328"/>
      <c r="AG48" s="172"/>
      <c r="AH48" s="325"/>
      <c r="AI48" s="323"/>
      <c r="AJ48" s="626" t="s">
        <v>178</v>
      </c>
    </row>
    <row r="49" spans="2:36" ht="21" customHeight="1">
      <c r="B49" s="580"/>
      <c r="C49" s="452"/>
      <c r="D49" s="453"/>
      <c r="E49" s="506" t="s">
        <v>179</v>
      </c>
      <c r="F49" s="530" t="s">
        <v>167</v>
      </c>
      <c r="G49" s="17" t="s">
        <v>84</v>
      </c>
      <c r="H49" s="276" t="s">
        <v>64</v>
      </c>
      <c r="I49" s="85">
        <v>0.02</v>
      </c>
      <c r="J49" s="445">
        <f t="shared" si="7"/>
        <v>0</v>
      </c>
      <c r="K49" s="534">
        <f t="shared" si="5"/>
        <v>0</v>
      </c>
      <c r="L49" s="67">
        <f t="shared" si="6"/>
        <v>12</v>
      </c>
      <c r="M49" s="331">
        <v>42695</v>
      </c>
      <c r="N49" s="332">
        <v>42706</v>
      </c>
      <c r="O49" s="148"/>
      <c r="P49" s="114"/>
      <c r="Q49" s="323"/>
      <c r="R49" s="323"/>
      <c r="S49" s="323"/>
      <c r="T49" s="324"/>
      <c r="U49" s="114"/>
      <c r="V49" s="323"/>
      <c r="W49" s="323"/>
      <c r="X49" s="324"/>
      <c r="Y49" s="114"/>
      <c r="Z49" s="323"/>
      <c r="AA49" s="323"/>
      <c r="AB49" s="324"/>
      <c r="AC49" s="114"/>
      <c r="AD49" s="323"/>
      <c r="AE49" s="323"/>
      <c r="AF49" s="328"/>
      <c r="AG49" s="172"/>
      <c r="AH49" s="325"/>
      <c r="AI49" s="323"/>
      <c r="AJ49" s="625"/>
    </row>
    <row r="50" spans="2:36" ht="21" customHeight="1">
      <c r="B50" s="580"/>
      <c r="C50" s="54">
        <v>4.3</v>
      </c>
      <c r="D50" s="49" t="s">
        <v>180</v>
      </c>
      <c r="E50" s="506" t="s">
        <v>181</v>
      </c>
      <c r="F50" s="439" t="s">
        <v>182</v>
      </c>
      <c r="G50" s="17" t="s">
        <v>84</v>
      </c>
      <c r="H50" s="276" t="s">
        <v>64</v>
      </c>
      <c r="I50" s="102">
        <v>0.02</v>
      </c>
      <c r="J50" s="445">
        <f t="shared" si="7"/>
        <v>0</v>
      </c>
      <c r="K50" s="446">
        <f>I50*J50</f>
        <v>0</v>
      </c>
      <c r="L50" s="36">
        <f>(N50-M50)+1</f>
        <v>12</v>
      </c>
      <c r="M50" s="331">
        <v>42695</v>
      </c>
      <c r="N50" s="332">
        <v>42706</v>
      </c>
      <c r="O50" s="149"/>
      <c r="P50" s="115"/>
      <c r="Q50" s="465"/>
      <c r="R50" s="465"/>
      <c r="S50" s="466"/>
      <c r="T50" s="467"/>
      <c r="U50" s="115"/>
      <c r="V50" s="465"/>
      <c r="W50" s="465"/>
      <c r="X50" s="467"/>
      <c r="Y50" s="115"/>
      <c r="Z50" s="465"/>
      <c r="AA50" s="465"/>
      <c r="AB50" s="467"/>
      <c r="AC50" s="115"/>
      <c r="AD50" s="465"/>
      <c r="AE50" s="465"/>
      <c r="AF50" s="470"/>
      <c r="AG50" s="173"/>
      <c r="AH50" s="468"/>
      <c r="AI50" s="465"/>
      <c r="AJ50" s="59"/>
    </row>
    <row r="51" spans="2:36" ht="21" customHeight="1" thickBot="1">
      <c r="B51" s="581"/>
      <c r="C51" s="55"/>
      <c r="D51" s="50"/>
      <c r="E51" s="536" t="s">
        <v>183</v>
      </c>
      <c r="F51" s="537" t="s">
        <v>184</v>
      </c>
      <c r="G51" s="130" t="s">
        <v>84</v>
      </c>
      <c r="H51" s="9" t="s">
        <v>64</v>
      </c>
      <c r="I51" s="131">
        <v>0.01</v>
      </c>
      <c r="J51" s="200">
        <f t="shared" si="7"/>
        <v>0</v>
      </c>
      <c r="K51" s="250">
        <f>I51*J51</f>
        <v>0</v>
      </c>
      <c r="L51" s="37">
        <f>(N51-M51)+1</f>
        <v>5</v>
      </c>
      <c r="M51" s="132">
        <v>42702</v>
      </c>
      <c r="N51" s="109">
        <v>42706</v>
      </c>
      <c r="O51" s="150"/>
      <c r="P51" s="155"/>
      <c r="Q51" s="116"/>
      <c r="R51" s="116"/>
      <c r="S51" s="117"/>
      <c r="T51" s="156"/>
      <c r="U51" s="155"/>
      <c r="V51" s="116"/>
      <c r="W51" s="116"/>
      <c r="X51" s="156"/>
      <c r="Y51" s="155"/>
      <c r="Z51" s="116"/>
      <c r="AA51" s="116"/>
      <c r="AB51" s="156"/>
      <c r="AC51" s="155"/>
      <c r="AD51" s="116"/>
      <c r="AE51" s="116"/>
      <c r="AF51" s="156"/>
      <c r="AG51" s="174"/>
      <c r="AH51" s="176"/>
      <c r="AI51" s="116"/>
      <c r="AJ51" s="58"/>
    </row>
    <row r="52" spans="2:36" ht="21" customHeight="1">
      <c r="B52" s="580" t="s">
        <v>185</v>
      </c>
      <c r="C52" s="123"/>
      <c r="D52" s="124"/>
      <c r="E52" s="440"/>
      <c r="F52" s="441"/>
      <c r="G52" s="125"/>
      <c r="H52" s="126"/>
      <c r="I52" s="127">
        <v>0.05</v>
      </c>
      <c r="J52" s="471">
        <f>SUM(J53:J55)/3*$I52</f>
        <v>0</v>
      </c>
      <c r="K52" s="472"/>
      <c r="L52" s="35">
        <f>(N52-M52)+1</f>
        <v>12</v>
      </c>
      <c r="M52" s="128">
        <f>MIN(M53:M55)</f>
        <v>42709</v>
      </c>
      <c r="N52" s="129">
        <f>MAX(N53:N55)</f>
        <v>42720</v>
      </c>
      <c r="O52" s="136"/>
      <c r="P52" s="56"/>
      <c r="Q52" s="443"/>
      <c r="R52" s="443"/>
      <c r="S52" s="443"/>
      <c r="T52" s="444"/>
      <c r="U52" s="56"/>
      <c r="V52" s="443"/>
      <c r="W52" s="443"/>
      <c r="X52" s="444"/>
      <c r="Y52" s="56"/>
      <c r="Z52" s="443"/>
      <c r="AA52" s="443"/>
      <c r="AB52" s="444"/>
      <c r="AC52" s="56"/>
      <c r="AD52" s="443"/>
      <c r="AE52" s="443"/>
      <c r="AF52" s="444"/>
      <c r="AG52" s="56"/>
      <c r="AH52" s="443"/>
      <c r="AI52" s="443"/>
      <c r="AJ52" s="105"/>
    </row>
    <row r="53" spans="2:36" ht="21" customHeight="1">
      <c r="B53" s="580"/>
      <c r="C53" s="561">
        <v>5.0999999999999996</v>
      </c>
      <c r="D53" s="562" t="s">
        <v>186</v>
      </c>
      <c r="E53" s="506" t="s">
        <v>187</v>
      </c>
      <c r="F53" s="501" t="s">
        <v>188</v>
      </c>
      <c r="G53" s="17" t="s">
        <v>189</v>
      </c>
      <c r="H53" s="276" t="s">
        <v>64</v>
      </c>
      <c r="I53" s="97">
        <v>0.02</v>
      </c>
      <c r="J53" s="445">
        <f>IF($M$2&lt;M53,0,IF($M$2&gt;=N53,1,(($M$2-M53)+1)/L53))</f>
        <v>0</v>
      </c>
      <c r="K53" s="446">
        <f t="shared" si="5"/>
        <v>0</v>
      </c>
      <c r="L53" s="36">
        <f t="shared" si="6"/>
        <v>5</v>
      </c>
      <c r="M53" s="331">
        <v>42709</v>
      </c>
      <c r="N53" s="332">
        <v>42713</v>
      </c>
      <c r="O53" s="141"/>
      <c r="P53" s="18"/>
      <c r="Q53" s="281"/>
      <c r="R53" s="281"/>
      <c r="S53" s="281"/>
      <c r="T53" s="333"/>
      <c r="U53" s="18"/>
      <c r="V53" s="281"/>
      <c r="W53" s="281"/>
      <c r="X53" s="333"/>
      <c r="Y53" s="18"/>
      <c r="Z53" s="281"/>
      <c r="AA53" s="281"/>
      <c r="AB53" s="333"/>
      <c r="AC53" s="18"/>
      <c r="AD53" s="281"/>
      <c r="AE53" s="281"/>
      <c r="AF53" s="333"/>
      <c r="AG53" s="18"/>
      <c r="AH53" s="335"/>
      <c r="AI53" s="281"/>
      <c r="AJ53" s="57" t="s">
        <v>190</v>
      </c>
    </row>
    <row r="54" spans="2:36" ht="21" customHeight="1">
      <c r="B54" s="580"/>
      <c r="C54" s="561">
        <v>5.2</v>
      </c>
      <c r="D54" s="562" t="s">
        <v>191</v>
      </c>
      <c r="E54" s="506" t="s">
        <v>192</v>
      </c>
      <c r="F54" s="501" t="s">
        <v>193</v>
      </c>
      <c r="G54" s="17" t="s">
        <v>189</v>
      </c>
      <c r="H54" s="276" t="s">
        <v>64</v>
      </c>
      <c r="I54" s="85">
        <v>1.4999999999999999E-2</v>
      </c>
      <c r="J54" s="445">
        <f>IF($M$2&lt;M54,0,IF($M$2&gt;=N54,1,(($M$2-M54)+1)/L54))</f>
        <v>0</v>
      </c>
      <c r="K54" s="446">
        <f t="shared" si="5"/>
        <v>0</v>
      </c>
      <c r="L54" s="36">
        <f t="shared" si="6"/>
        <v>5</v>
      </c>
      <c r="M54" s="473">
        <v>42716</v>
      </c>
      <c r="N54" s="474">
        <v>42720</v>
      </c>
      <c r="O54" s="141"/>
      <c r="P54" s="18"/>
      <c r="Q54" s="281"/>
      <c r="R54" s="281"/>
      <c r="S54" s="281"/>
      <c r="T54" s="333"/>
      <c r="U54" s="18"/>
      <c r="V54" s="281"/>
      <c r="W54" s="281"/>
      <c r="X54" s="333"/>
      <c r="Y54" s="18"/>
      <c r="Z54" s="281"/>
      <c r="AA54" s="281"/>
      <c r="AB54" s="333"/>
      <c r="AC54" s="18"/>
      <c r="AD54" s="281"/>
      <c r="AE54" s="281"/>
      <c r="AF54" s="333"/>
      <c r="AG54" s="18"/>
      <c r="AH54" s="281"/>
      <c r="AI54" s="335"/>
      <c r="AJ54" s="57"/>
    </row>
    <row r="55" spans="2:36" ht="21" customHeight="1" thickBot="1">
      <c r="B55" s="581"/>
      <c r="C55" s="55"/>
      <c r="D55" s="50">
        <v>1</v>
      </c>
      <c r="E55" s="506" t="s">
        <v>194</v>
      </c>
      <c r="F55" s="537" t="s">
        <v>195</v>
      </c>
      <c r="G55" s="12" t="s">
        <v>84</v>
      </c>
      <c r="H55" s="276" t="s">
        <v>64</v>
      </c>
      <c r="I55" s="100">
        <v>1.4999999999999999E-2</v>
      </c>
      <c r="J55" s="445">
        <f>IF($M$2&lt;M55,0,IF($M$2&gt;=N55,1,(($M$2-M55)+1)/L55))</f>
        <v>0</v>
      </c>
      <c r="K55" s="446">
        <f t="shared" si="5"/>
        <v>0</v>
      </c>
      <c r="L55" s="36">
        <f t="shared" si="6"/>
        <v>5</v>
      </c>
      <c r="M55" s="473">
        <v>42716</v>
      </c>
      <c r="N55" s="474">
        <v>42720</v>
      </c>
      <c r="O55" s="151"/>
      <c r="P55" s="19"/>
      <c r="Q55" s="20"/>
      <c r="R55" s="20"/>
      <c r="S55" s="20"/>
      <c r="T55" s="157"/>
      <c r="U55" s="19"/>
      <c r="V55" s="20"/>
      <c r="W55" s="20"/>
      <c r="X55" s="157"/>
      <c r="Y55" s="19"/>
      <c r="Z55" s="20"/>
      <c r="AA55" s="20"/>
      <c r="AB55" s="157"/>
      <c r="AC55" s="19"/>
      <c r="AD55" s="20"/>
      <c r="AE55" s="20"/>
      <c r="AF55" s="157"/>
      <c r="AG55" s="19"/>
      <c r="AH55" s="20"/>
      <c r="AI55" s="177"/>
      <c r="AJ55" s="58"/>
    </row>
    <row r="56" spans="2:36" ht="21" customHeight="1">
      <c r="B56" s="579" t="s">
        <v>196</v>
      </c>
      <c r="C56" s="51"/>
      <c r="D56" s="52"/>
      <c r="E56" s="46"/>
      <c r="F56" s="42"/>
      <c r="G56" s="34"/>
      <c r="H56" s="14"/>
      <c r="I56" s="86">
        <v>0.1</v>
      </c>
      <c r="J56" s="26">
        <f>SUM(J57:J64)/5*$I56</f>
        <v>0</v>
      </c>
      <c r="K56" s="91"/>
      <c r="L56" s="38">
        <f>(N56-M56)+1</f>
        <v>33</v>
      </c>
      <c r="M56" s="32">
        <f>MIN(M57:M64)</f>
        <v>42688</v>
      </c>
      <c r="N56" s="30">
        <f>MAX(N57:N64)</f>
        <v>42720</v>
      </c>
      <c r="O56" s="139"/>
      <c r="P56" s="23"/>
      <c r="Q56" s="24"/>
      <c r="R56" s="24"/>
      <c r="S56" s="24"/>
      <c r="T56" s="25"/>
      <c r="U56" s="23"/>
      <c r="V56" s="24"/>
      <c r="W56" s="24"/>
      <c r="X56" s="25"/>
      <c r="Y56" s="23"/>
      <c r="Z56" s="24"/>
      <c r="AA56" s="24"/>
      <c r="AB56" s="25"/>
      <c r="AC56" s="23"/>
      <c r="AD56" s="24"/>
      <c r="AE56" s="24"/>
      <c r="AF56" s="25"/>
      <c r="AG56" s="23"/>
      <c r="AH56" s="24"/>
      <c r="AI56" s="24"/>
      <c r="AJ56" s="104"/>
    </row>
    <row r="57" spans="2:36" ht="21" customHeight="1">
      <c r="B57" s="580"/>
      <c r="C57" s="561">
        <v>6.1</v>
      </c>
      <c r="D57" s="562" t="s">
        <v>197</v>
      </c>
      <c r="E57" s="506" t="s">
        <v>198</v>
      </c>
      <c r="F57" s="501" t="s">
        <v>199</v>
      </c>
      <c r="G57" s="11" t="s">
        <v>200</v>
      </c>
      <c r="H57" s="276" t="s">
        <v>201</v>
      </c>
      <c r="I57" s="85">
        <v>0.01</v>
      </c>
      <c r="J57" s="445">
        <f t="shared" ref="J57:J64" si="8">IF($M$2&lt;M57,0,IF($M$2&gt;=N57,1,(($M$2-M57)+1)/L57))</f>
        <v>0</v>
      </c>
      <c r="K57" s="446">
        <f t="shared" si="5"/>
        <v>0</v>
      </c>
      <c r="L57" s="36">
        <f t="shared" si="6"/>
        <v>5</v>
      </c>
      <c r="M57" s="331">
        <v>42688</v>
      </c>
      <c r="N57" s="332">
        <v>42692</v>
      </c>
      <c r="O57" s="141"/>
      <c r="P57" s="18"/>
      <c r="Q57" s="336"/>
      <c r="R57" s="336"/>
      <c r="S57" s="336"/>
      <c r="T57" s="475"/>
      <c r="U57" s="111"/>
      <c r="V57" s="336"/>
      <c r="W57" s="336"/>
      <c r="X57" s="475"/>
      <c r="Y57" s="111"/>
      <c r="Z57" s="336"/>
      <c r="AA57" s="336"/>
      <c r="AB57" s="477"/>
      <c r="AC57" s="179"/>
      <c r="AD57" s="290"/>
      <c r="AE57" s="338"/>
      <c r="AF57" s="477"/>
      <c r="AG57" s="179"/>
      <c r="AH57" s="290"/>
      <c r="AI57" s="290"/>
      <c r="AJ57" s="57"/>
    </row>
    <row r="58" spans="2:36" ht="21" customHeight="1">
      <c r="B58" s="580"/>
      <c r="C58" s="54"/>
      <c r="D58" s="49"/>
      <c r="E58" s="506" t="s">
        <v>202</v>
      </c>
      <c r="F58" s="501" t="s">
        <v>203</v>
      </c>
      <c r="G58" s="11" t="s">
        <v>84</v>
      </c>
      <c r="H58" s="276" t="s">
        <v>201</v>
      </c>
      <c r="I58" s="85">
        <v>0.01</v>
      </c>
      <c r="J58" s="445">
        <f t="shared" si="8"/>
        <v>0</v>
      </c>
      <c r="K58" s="446">
        <f t="shared" si="5"/>
        <v>0</v>
      </c>
      <c r="L58" s="36">
        <f t="shared" si="6"/>
        <v>5</v>
      </c>
      <c r="M58" s="331">
        <v>42695</v>
      </c>
      <c r="N58" s="332">
        <v>42699</v>
      </c>
      <c r="O58" s="141"/>
      <c r="P58" s="18"/>
      <c r="Q58" s="336"/>
      <c r="R58" s="336"/>
      <c r="S58" s="336"/>
      <c r="T58" s="475"/>
      <c r="U58" s="111"/>
      <c r="V58" s="336"/>
      <c r="W58" s="336"/>
      <c r="X58" s="475"/>
      <c r="Y58" s="111"/>
      <c r="Z58" s="336"/>
      <c r="AA58" s="336"/>
      <c r="AB58" s="477"/>
      <c r="AC58" s="179"/>
      <c r="AD58" s="290"/>
      <c r="AE58" s="290"/>
      <c r="AF58" s="478"/>
      <c r="AG58" s="179"/>
      <c r="AH58" s="290"/>
      <c r="AI58" s="290"/>
      <c r="AJ58" s="57" t="s">
        <v>204</v>
      </c>
    </row>
    <row r="59" spans="2:36" ht="21" customHeight="1">
      <c r="B59" s="580"/>
      <c r="C59" s="54"/>
      <c r="D59" s="49"/>
      <c r="E59" s="506" t="s">
        <v>205</v>
      </c>
      <c r="F59" s="501" t="s">
        <v>206</v>
      </c>
      <c r="G59" s="11" t="s">
        <v>84</v>
      </c>
      <c r="H59" s="276" t="s">
        <v>201</v>
      </c>
      <c r="I59" s="85">
        <v>0.01</v>
      </c>
      <c r="J59" s="445">
        <f t="shared" si="8"/>
        <v>0</v>
      </c>
      <c r="K59" s="446">
        <f t="shared" si="5"/>
        <v>0</v>
      </c>
      <c r="L59" s="36">
        <f t="shared" si="6"/>
        <v>5</v>
      </c>
      <c r="M59" s="331">
        <v>42695</v>
      </c>
      <c r="N59" s="332">
        <v>42699</v>
      </c>
      <c r="O59" s="141"/>
      <c r="P59" s="18"/>
      <c r="Q59" s="336"/>
      <c r="R59" s="336"/>
      <c r="S59" s="336"/>
      <c r="T59" s="339"/>
      <c r="U59" s="111"/>
      <c r="V59" s="336"/>
      <c r="W59" s="336"/>
      <c r="X59" s="339"/>
      <c r="Y59" s="111"/>
      <c r="Z59" s="336"/>
      <c r="AA59" s="336"/>
      <c r="AB59" s="342"/>
      <c r="AC59" s="179"/>
      <c r="AD59" s="290"/>
      <c r="AE59" s="290"/>
      <c r="AF59" s="341"/>
      <c r="AG59" s="179"/>
      <c r="AH59" s="290"/>
      <c r="AI59" s="290"/>
      <c r="AJ59" s="57"/>
    </row>
    <row r="60" spans="2:36" ht="21" customHeight="1">
      <c r="B60" s="580"/>
      <c r="C60" s="452"/>
      <c r="D60" s="453"/>
      <c r="E60" s="538" t="s">
        <v>207</v>
      </c>
      <c r="F60" s="501" t="s">
        <v>208</v>
      </c>
      <c r="G60" s="11" t="s">
        <v>209</v>
      </c>
      <c r="H60" s="276" t="s">
        <v>201</v>
      </c>
      <c r="I60" s="85">
        <v>0.01</v>
      </c>
      <c r="J60" s="445">
        <f t="shared" si="8"/>
        <v>0</v>
      </c>
      <c r="K60" s="446">
        <f t="shared" si="5"/>
        <v>0</v>
      </c>
      <c r="L60" s="36">
        <f t="shared" si="6"/>
        <v>7</v>
      </c>
      <c r="M60" s="331">
        <v>42705</v>
      </c>
      <c r="N60" s="332">
        <v>42711</v>
      </c>
      <c r="O60" s="141"/>
      <c r="P60" s="18"/>
      <c r="Q60" s="336"/>
      <c r="R60" s="336"/>
      <c r="S60" s="336"/>
      <c r="T60" s="339"/>
      <c r="U60" s="111"/>
      <c r="V60" s="336"/>
      <c r="W60" s="336"/>
      <c r="X60" s="339"/>
      <c r="Y60" s="111"/>
      <c r="Z60" s="336"/>
      <c r="AA60" s="336"/>
      <c r="AB60" s="342"/>
      <c r="AC60" s="179"/>
      <c r="AD60" s="290"/>
      <c r="AE60" s="290"/>
      <c r="AF60" s="342"/>
      <c r="AG60" s="178"/>
      <c r="AH60" s="338"/>
      <c r="AI60" s="290"/>
      <c r="AJ60" s="57"/>
    </row>
    <row r="61" spans="2:36" ht="21" customHeight="1">
      <c r="B61" s="580"/>
      <c r="C61" s="561">
        <v>6.2</v>
      </c>
      <c r="D61" s="562" t="s">
        <v>210</v>
      </c>
      <c r="E61" s="538" t="s">
        <v>211</v>
      </c>
      <c r="F61" s="501" t="s">
        <v>212</v>
      </c>
      <c r="G61" s="11" t="s">
        <v>213</v>
      </c>
      <c r="H61" s="276" t="s">
        <v>201</v>
      </c>
      <c r="I61" s="85">
        <v>0.01</v>
      </c>
      <c r="J61" s="445">
        <f t="shared" si="8"/>
        <v>0</v>
      </c>
      <c r="K61" s="446">
        <f t="shared" si="5"/>
        <v>0</v>
      </c>
      <c r="L61" s="36">
        <f t="shared" si="6"/>
        <v>1</v>
      </c>
      <c r="M61" s="331">
        <v>42712</v>
      </c>
      <c r="N61" s="331">
        <v>42712</v>
      </c>
      <c r="O61" s="141"/>
      <c r="P61" s="18"/>
      <c r="Q61" s="336"/>
      <c r="R61" s="336"/>
      <c r="S61" s="336"/>
      <c r="T61" s="343"/>
      <c r="U61" s="111"/>
      <c r="V61" s="336"/>
      <c r="W61" s="336"/>
      <c r="X61" s="343"/>
      <c r="Y61" s="111"/>
      <c r="Z61" s="336"/>
      <c r="AA61" s="336"/>
      <c r="AB61" s="291"/>
      <c r="AC61" s="179"/>
      <c r="AD61" s="290"/>
      <c r="AE61" s="290"/>
      <c r="AF61" s="291"/>
      <c r="AG61" s="179"/>
      <c r="AH61" s="345"/>
      <c r="AI61" s="290"/>
      <c r="AJ61" s="57"/>
    </row>
    <row r="62" spans="2:36" ht="21" customHeight="1">
      <c r="B62" s="580"/>
      <c r="C62" s="452"/>
      <c r="D62" s="453"/>
      <c r="E62" s="539" t="s">
        <v>214</v>
      </c>
      <c r="F62" s="530" t="s">
        <v>215</v>
      </c>
      <c r="G62" s="11" t="s">
        <v>213</v>
      </c>
      <c r="H62" s="276" t="s">
        <v>201</v>
      </c>
      <c r="I62" s="85">
        <v>0.02</v>
      </c>
      <c r="J62" s="445">
        <f t="shared" si="8"/>
        <v>0</v>
      </c>
      <c r="K62" s="446">
        <f>I62*J62</f>
        <v>0</v>
      </c>
      <c r="L62" s="36">
        <f>(N62-M62)-1</f>
        <v>7</v>
      </c>
      <c r="M62" s="331">
        <v>42712</v>
      </c>
      <c r="N62" s="332">
        <v>42720</v>
      </c>
      <c r="O62" s="141"/>
      <c r="P62" s="18"/>
      <c r="Q62" s="336"/>
      <c r="R62" s="336"/>
      <c r="S62" s="336"/>
      <c r="T62" s="343"/>
      <c r="U62" s="111"/>
      <c r="V62" s="336"/>
      <c r="W62" s="336"/>
      <c r="X62" s="343"/>
      <c r="Y62" s="111"/>
      <c r="Z62" s="336"/>
      <c r="AA62" s="336"/>
      <c r="AB62" s="291"/>
      <c r="AC62" s="179"/>
      <c r="AD62" s="290"/>
      <c r="AE62" s="290"/>
      <c r="AF62" s="291"/>
      <c r="AG62" s="179"/>
      <c r="AH62" s="338"/>
      <c r="AI62" s="338"/>
      <c r="AJ62" s="57"/>
    </row>
    <row r="63" spans="2:36" ht="21" customHeight="1">
      <c r="B63" s="580"/>
      <c r="C63" s="54">
        <v>6.3</v>
      </c>
      <c r="D63" s="49" t="s">
        <v>216</v>
      </c>
      <c r="E63" s="98" t="s">
        <v>217</v>
      </c>
      <c r="F63" s="439" t="s">
        <v>218</v>
      </c>
      <c r="G63" s="99" t="s">
        <v>213</v>
      </c>
      <c r="H63" s="479" t="s">
        <v>219</v>
      </c>
      <c r="I63" s="84">
        <v>0.02</v>
      </c>
      <c r="J63" s="445">
        <f t="shared" si="8"/>
        <v>0</v>
      </c>
      <c r="K63" s="446">
        <f t="shared" si="5"/>
        <v>0</v>
      </c>
      <c r="L63" s="36">
        <f t="shared" si="6"/>
        <v>5</v>
      </c>
      <c r="M63" s="473">
        <v>42716</v>
      </c>
      <c r="N63" s="332">
        <v>42720</v>
      </c>
      <c r="O63" s="152"/>
      <c r="P63" s="22"/>
      <c r="Q63" s="480"/>
      <c r="R63" s="480"/>
      <c r="S63" s="480"/>
      <c r="T63" s="475"/>
      <c r="U63" s="112"/>
      <c r="V63" s="480"/>
      <c r="W63" s="480"/>
      <c r="X63" s="475"/>
      <c r="Y63" s="112"/>
      <c r="Z63" s="480"/>
      <c r="AA63" s="480"/>
      <c r="AB63" s="477"/>
      <c r="AC63" s="180"/>
      <c r="AD63" s="482"/>
      <c r="AE63" s="482"/>
      <c r="AF63" s="477"/>
      <c r="AG63" s="180"/>
      <c r="AH63" s="482"/>
      <c r="AI63" s="483"/>
      <c r="AJ63" s="59" t="s">
        <v>220</v>
      </c>
    </row>
    <row r="64" spans="2:36" ht="21" customHeight="1" thickBot="1">
      <c r="B64" s="581"/>
      <c r="C64" s="55"/>
      <c r="D64" s="50"/>
      <c r="E64" s="536" t="s">
        <v>221</v>
      </c>
      <c r="F64" s="537" t="s">
        <v>222</v>
      </c>
      <c r="G64" s="12" t="s">
        <v>213</v>
      </c>
      <c r="H64" s="9" t="s">
        <v>219</v>
      </c>
      <c r="I64" s="100">
        <v>0.01</v>
      </c>
      <c r="J64" s="200">
        <f t="shared" si="8"/>
        <v>0</v>
      </c>
      <c r="K64" s="250">
        <f t="shared" si="5"/>
        <v>0</v>
      </c>
      <c r="L64" s="37">
        <f t="shared" si="6"/>
        <v>1</v>
      </c>
      <c r="M64" s="108">
        <v>42719</v>
      </c>
      <c r="N64" s="109">
        <v>42719</v>
      </c>
      <c r="O64" s="151"/>
      <c r="P64" s="19"/>
      <c r="Q64" s="110"/>
      <c r="R64" s="110"/>
      <c r="S64" s="110"/>
      <c r="T64" s="158"/>
      <c r="U64" s="113"/>
      <c r="V64" s="110"/>
      <c r="W64" s="110"/>
      <c r="X64" s="158"/>
      <c r="Y64" s="113"/>
      <c r="Z64" s="110"/>
      <c r="AA64" s="110"/>
      <c r="AB64" s="181"/>
      <c r="AC64" s="182"/>
      <c r="AD64" s="183"/>
      <c r="AE64" s="183"/>
      <c r="AF64" s="181"/>
      <c r="AG64" s="182"/>
      <c r="AH64" s="183"/>
      <c r="AI64" s="184"/>
      <c r="AJ64" s="58" t="s">
        <v>223</v>
      </c>
    </row>
    <row r="65" spans="9:14" ht="8.25" customHeight="1"/>
    <row r="66" spans="9:14">
      <c r="I66" s="89"/>
      <c r="K66" s="3"/>
      <c r="M66" s="3"/>
      <c r="N66" s="3"/>
    </row>
  </sheetData>
  <customSheetViews>
    <customSheetView guid="{BB0419B9-9DE8-46BD-B1EB-A3DE9B2180F2}" scale="70" showPageBreaks="1" fitToPage="1" printArea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6" firstPageNumber="0" orientation="landscape" horizontalDpi="300" verticalDpi="300" r:id="rId1"/>
      <headerFooter alignWithMargins="0"/>
    </customSheetView>
    <customSheetView guid="{813DC914-D1DC-4284-80B7-141FDD94CB6C}" scale="70" fitToPage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5" firstPageNumber="0" orientation="landscape" horizontalDpi="300" verticalDpi="300"/>
      <headerFooter alignWithMargins="0"/>
    </customSheetView>
    <customSheetView guid="{1B4ED087-6565-C640-AE96-6AAFC5579E94}" scale="70" fitToPage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5" firstPageNumber="0" orientation="landscape" horizontalDpi="300" verticalDpi="300"/>
      <headerFooter alignWithMargins="0"/>
    </customSheetView>
    <customSheetView guid="{2B91552E-973A-4C8E-83C4-77FD6BC5154F}" scale="70" showPageBreaks="1" fitToPage="1" printArea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6" firstPageNumber="0" orientation="landscape" horizontalDpi="300" verticalDpi="300" r:id="rId2"/>
      <headerFooter alignWithMargins="0"/>
    </customSheetView>
  </customSheetViews>
  <mergeCells count="30">
    <mergeCell ref="AJ48:AJ49"/>
    <mergeCell ref="AJ30:AJ32"/>
    <mergeCell ref="AJ33:AJ35"/>
    <mergeCell ref="B29:B41"/>
    <mergeCell ref="AJ10:AJ11"/>
    <mergeCell ref="AJ15:AJ16"/>
    <mergeCell ref="AJ19:AJ22"/>
    <mergeCell ref="AJ17:AJ18"/>
    <mergeCell ref="AJ23:AJ24"/>
    <mergeCell ref="B1:AJ1"/>
    <mergeCell ref="I3:I5"/>
    <mergeCell ref="J3:J4"/>
    <mergeCell ref="AJ3:AJ5"/>
    <mergeCell ref="K3:K4"/>
    <mergeCell ref="AG3:AI3"/>
    <mergeCell ref="B3:B5"/>
    <mergeCell ref="C3:D5"/>
    <mergeCell ref="U3:X3"/>
    <mergeCell ref="L3:N4"/>
    <mergeCell ref="AC3:AF3"/>
    <mergeCell ref="Y3:AB3"/>
    <mergeCell ref="P3:T3"/>
    <mergeCell ref="B52:B55"/>
    <mergeCell ref="B56:B64"/>
    <mergeCell ref="B12:B28"/>
    <mergeCell ref="B6:H6"/>
    <mergeCell ref="E3:F5"/>
    <mergeCell ref="G3:H4"/>
    <mergeCell ref="B7:B11"/>
    <mergeCell ref="B42:B51"/>
  </mergeCells>
  <phoneticPr fontId="3" type="noConversion"/>
  <pageMargins left="0.19685039370078741" right="0.23622047244094491" top="0.59055118110236227" bottom="0.23622047244094491" header="0.15748031496062992" footer="0.15748031496062992"/>
  <pageSetup paperSize="9" scale="36" firstPageNumber="0" orientation="landscape" horizontalDpi="300" verticalDpi="300" r:id="rId3"/>
  <headerFooter alignWithMargins="0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5"/>
  <sheetViews>
    <sheetView workbookViewId="0">
      <selection activeCell="H7" sqref="H7"/>
    </sheetView>
  </sheetViews>
  <sheetFormatPr defaultRowHeight="14"/>
  <cols>
    <col min="1" max="1" width="2.4140625" customWidth="1"/>
    <col min="2" max="6" width="14.75" customWidth="1"/>
    <col min="7" max="7" width="15.9140625" customWidth="1"/>
    <col min="8" max="8" width="16.9140625" customWidth="1"/>
  </cols>
  <sheetData>
    <row r="1" spans="2:8" ht="25.5">
      <c r="B1" s="634" t="s">
        <v>235</v>
      </c>
      <c r="C1" s="634"/>
      <c r="D1" s="634"/>
      <c r="E1" s="634"/>
      <c r="F1" s="634"/>
      <c r="G1" s="634"/>
      <c r="H1" s="634"/>
    </row>
    <row r="2" spans="2:8" ht="17">
      <c r="B2" s="243"/>
      <c r="C2" s="243"/>
      <c r="D2" s="243"/>
      <c r="E2" s="243"/>
      <c r="F2" s="243"/>
      <c r="G2" s="243"/>
      <c r="H2" s="243"/>
    </row>
    <row r="3" spans="2:8" ht="17.5">
      <c r="B3" s="354" t="s">
        <v>236</v>
      </c>
      <c r="C3" s="354" t="s">
        <v>237</v>
      </c>
      <c r="D3" s="635" t="s">
        <v>238</v>
      </c>
      <c r="E3" s="635"/>
      <c r="F3" s="635"/>
      <c r="G3" s="354" t="s">
        <v>239</v>
      </c>
      <c r="H3" s="354" t="s">
        <v>240</v>
      </c>
    </row>
    <row r="4" spans="2:8" ht="20.149999999999999" customHeight="1">
      <c r="B4" s="355" t="s">
        <v>241</v>
      </c>
      <c r="C4" s="355" t="s">
        <v>242</v>
      </c>
      <c r="D4" s="636" t="s">
        <v>243</v>
      </c>
      <c r="E4" s="636"/>
      <c r="F4" s="636"/>
      <c r="G4" s="355" t="s">
        <v>244</v>
      </c>
      <c r="H4" s="355" t="s">
        <v>245</v>
      </c>
    </row>
    <row r="5" spans="2:8" ht="20.149999999999999" customHeight="1">
      <c r="B5" s="355" t="s">
        <v>58</v>
      </c>
      <c r="C5" s="355" t="s">
        <v>246</v>
      </c>
      <c r="D5" s="636" t="s">
        <v>247</v>
      </c>
      <c r="E5" s="636"/>
      <c r="F5" s="636"/>
      <c r="G5" s="355" t="s">
        <v>248</v>
      </c>
      <c r="H5" s="355" t="s">
        <v>249</v>
      </c>
    </row>
    <row r="6" spans="2:8" ht="20.149999999999999" customHeight="1">
      <c r="B6" s="355" t="s">
        <v>250</v>
      </c>
      <c r="C6" s="355" t="s">
        <v>251</v>
      </c>
      <c r="D6" s="636" t="s">
        <v>252</v>
      </c>
      <c r="E6" s="636"/>
      <c r="F6" s="636"/>
      <c r="G6" s="355" t="s">
        <v>253</v>
      </c>
      <c r="H6" s="355" t="s">
        <v>254</v>
      </c>
    </row>
    <row r="7" spans="2:8" ht="20.149999999999999" customHeight="1">
      <c r="B7" s="355" t="s">
        <v>56</v>
      </c>
      <c r="C7" s="355"/>
      <c r="D7" s="633"/>
      <c r="E7" s="633"/>
      <c r="F7" s="633"/>
      <c r="G7" s="355"/>
      <c r="H7" s="355"/>
    </row>
    <row r="8" spans="2:8" ht="20.149999999999999" customHeight="1">
      <c r="B8" s="355" t="s">
        <v>57</v>
      </c>
      <c r="C8" s="355"/>
      <c r="D8" s="633"/>
      <c r="E8" s="633"/>
      <c r="F8" s="633"/>
      <c r="G8" s="355"/>
      <c r="H8" s="355"/>
    </row>
    <row r="9" spans="2:8" ht="20.149999999999999" customHeight="1">
      <c r="B9" s="355" t="s">
        <v>255</v>
      </c>
      <c r="C9" s="355"/>
      <c r="D9" s="636"/>
      <c r="E9" s="636"/>
      <c r="F9" s="636"/>
      <c r="G9" s="355"/>
      <c r="H9" s="355"/>
    </row>
    <row r="10" spans="2:8" ht="20.149999999999999" customHeight="1">
      <c r="B10" s="355" t="s">
        <v>256</v>
      </c>
      <c r="C10" s="355"/>
      <c r="D10" s="636"/>
      <c r="E10" s="636"/>
      <c r="F10" s="636"/>
      <c r="G10" s="355"/>
      <c r="H10" s="355"/>
    </row>
    <row r="11" spans="2:8" ht="20.149999999999999" customHeight="1">
      <c r="B11" s="355" t="s">
        <v>257</v>
      </c>
      <c r="C11" s="355"/>
      <c r="D11" s="633"/>
      <c r="E11" s="633"/>
      <c r="F11" s="633"/>
      <c r="G11" s="355"/>
      <c r="H11" s="355"/>
    </row>
    <row r="12" spans="2:8" ht="20.149999999999999" customHeight="1">
      <c r="B12" s="355" t="s">
        <v>258</v>
      </c>
      <c r="C12" s="355"/>
      <c r="D12" s="633"/>
      <c r="E12" s="633"/>
      <c r="F12" s="633"/>
      <c r="G12" s="355"/>
      <c r="H12" s="355"/>
    </row>
    <row r="13" spans="2:8" ht="20.149999999999999" customHeight="1">
      <c r="B13" s="355" t="s">
        <v>259</v>
      </c>
      <c r="C13" s="355"/>
      <c r="D13" s="633"/>
      <c r="E13" s="633"/>
      <c r="F13" s="633"/>
      <c r="G13" s="355"/>
      <c r="H13" s="355"/>
    </row>
    <row r="14" spans="2:8" ht="17">
      <c r="B14" s="238"/>
      <c r="C14" s="238"/>
      <c r="D14" s="238"/>
      <c r="E14" s="239"/>
      <c r="F14" s="240"/>
    </row>
    <row r="15" spans="2:8">
      <c r="B15" s="238"/>
      <c r="C15" s="238"/>
      <c r="D15" s="238"/>
      <c r="E15" s="241"/>
      <c r="F15" s="242"/>
    </row>
  </sheetData>
  <mergeCells count="12">
    <mergeCell ref="D9:F9"/>
    <mergeCell ref="D10:F10"/>
    <mergeCell ref="D11:F11"/>
    <mergeCell ref="D12:F12"/>
    <mergeCell ref="D13:F13"/>
    <mergeCell ref="D8:F8"/>
    <mergeCell ref="B1:H1"/>
    <mergeCell ref="D3:F3"/>
    <mergeCell ref="D4:F4"/>
    <mergeCell ref="D5:F5"/>
    <mergeCell ref="D6:F6"/>
    <mergeCell ref="D7:F7"/>
  </mergeCells>
  <phoneticPr fontId="3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L83"/>
  <sheetViews>
    <sheetView showGridLines="0" tabSelected="1" zoomScaleNormal="100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D18" sqref="D18"/>
    </sheetView>
  </sheetViews>
  <sheetFormatPr defaultColWidth="8.75" defaultRowHeight="14"/>
  <cols>
    <col min="1" max="1" width="1" customWidth="1"/>
    <col min="2" max="2" width="8.75" customWidth="1"/>
    <col min="3" max="3" width="32.4140625" customWidth="1"/>
    <col min="4" max="4" width="31" bestFit="1" customWidth="1"/>
    <col min="5" max="7" width="7.75" customWidth="1"/>
    <col min="8" max="8" width="12.6640625" customWidth="1"/>
    <col min="9" max="10" width="10.75" customWidth="1"/>
    <col min="11" max="11" width="7.75" customWidth="1"/>
    <col min="12" max="103" width="2.58203125" customWidth="1"/>
    <col min="104" max="104" width="2.4140625" bestFit="1" customWidth="1"/>
    <col min="105" max="313" width="2.58203125" customWidth="1"/>
    <col min="314" max="315" width="2.6640625" customWidth="1"/>
    <col min="316" max="349" width="2.58203125" customWidth="1"/>
    <col min="350" max="350" width="2.6640625" customWidth="1"/>
    <col min="351" max="375" width="2.58203125" customWidth="1"/>
    <col min="376" max="376" width="2.6640625" customWidth="1"/>
  </cols>
  <sheetData>
    <row r="1" spans="1:376" ht="45.65" customHeight="1">
      <c r="A1" s="214"/>
      <c r="B1" s="676" t="s">
        <v>418</v>
      </c>
      <c r="C1" s="676"/>
      <c r="D1" s="676"/>
      <c r="E1" s="676"/>
      <c r="F1" s="676"/>
      <c r="G1" s="676"/>
      <c r="H1" s="676"/>
      <c r="I1" s="244"/>
      <c r="J1" s="244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5"/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5"/>
      <c r="CO1" s="215"/>
      <c r="CP1" s="215"/>
      <c r="CQ1" s="215"/>
      <c r="CR1" s="215"/>
      <c r="CS1" s="215"/>
    </row>
    <row r="2" spans="1:376" ht="16.899999999999999" customHeight="1">
      <c r="A2" s="214"/>
      <c r="B2" s="254" t="s">
        <v>67</v>
      </c>
      <c r="C2" s="253"/>
      <c r="D2" s="253"/>
      <c r="E2" s="253"/>
      <c r="F2" s="253"/>
      <c r="G2" s="253"/>
      <c r="H2" s="253"/>
      <c r="I2" s="244"/>
      <c r="J2" s="244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Q2" s="215"/>
      <c r="AR2" s="215"/>
      <c r="AS2" s="215"/>
      <c r="AT2" s="215"/>
      <c r="AU2" s="215"/>
      <c r="AV2" s="215"/>
      <c r="AW2" s="215"/>
      <c r="AX2" s="215"/>
      <c r="AY2" s="215"/>
      <c r="AZ2" s="215"/>
      <c r="BA2" s="215"/>
      <c r="BB2" s="215"/>
      <c r="BC2" s="215"/>
      <c r="BD2" s="215"/>
      <c r="BE2" s="215"/>
      <c r="BF2" s="215"/>
      <c r="BG2" s="215"/>
      <c r="BH2" s="215"/>
      <c r="BI2" s="215"/>
      <c r="BJ2" s="215"/>
      <c r="BK2" s="215"/>
      <c r="BL2" s="215"/>
      <c r="BM2" s="215"/>
      <c r="BN2" s="215"/>
      <c r="BO2" s="215"/>
      <c r="BP2" s="215"/>
      <c r="BQ2" s="215"/>
      <c r="BR2" s="215"/>
      <c r="BS2" s="215"/>
      <c r="BT2" s="215"/>
      <c r="BU2" s="215"/>
      <c r="BV2" s="215"/>
      <c r="BW2" s="215"/>
      <c r="BX2" s="215"/>
      <c r="BY2" s="215"/>
      <c r="BZ2" s="215"/>
      <c r="CA2" s="215"/>
      <c r="CB2" s="215"/>
      <c r="CC2" s="215"/>
      <c r="CD2" s="215"/>
      <c r="CE2" s="215"/>
      <c r="CF2" s="215"/>
      <c r="CG2" s="215"/>
      <c r="CH2" s="215"/>
      <c r="CI2" s="215"/>
      <c r="CJ2" s="215"/>
      <c r="CK2" s="215"/>
      <c r="CL2" s="215"/>
      <c r="CM2" s="215"/>
      <c r="CN2" s="215"/>
      <c r="CO2" s="215"/>
      <c r="CP2" s="215"/>
      <c r="CQ2" s="215"/>
      <c r="CR2" s="215"/>
      <c r="CS2" s="215"/>
    </row>
    <row r="3" spans="1:376" ht="3.65" customHeight="1">
      <c r="A3" s="214"/>
      <c r="B3" s="253"/>
      <c r="C3" s="253"/>
      <c r="D3" s="253"/>
      <c r="E3" s="253"/>
      <c r="F3" s="253"/>
      <c r="G3" s="253"/>
      <c r="H3" s="253"/>
      <c r="I3" s="244"/>
      <c r="J3" s="244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5"/>
      <c r="CG3" s="215"/>
      <c r="CH3" s="215"/>
      <c r="CI3" s="215"/>
      <c r="CJ3" s="215"/>
      <c r="CK3" s="215"/>
      <c r="CL3" s="215"/>
      <c r="CM3" s="215"/>
      <c r="CN3" s="215"/>
      <c r="CO3" s="215"/>
      <c r="CP3" s="215"/>
      <c r="CQ3" s="215"/>
      <c r="CR3" s="215"/>
      <c r="CS3" s="215"/>
    </row>
    <row r="4" spans="1:376" ht="22.5" customHeight="1">
      <c r="A4" s="214"/>
      <c r="B4" s="356" t="s">
        <v>260</v>
      </c>
      <c r="C4" s="686" t="s">
        <v>406</v>
      </c>
      <c r="D4" s="686"/>
      <c r="E4" s="357" t="s">
        <v>261</v>
      </c>
      <c r="F4" s="683" t="s">
        <v>253</v>
      </c>
      <c r="G4" s="684"/>
      <c r="H4" s="685"/>
      <c r="I4" s="245"/>
      <c r="J4" s="245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4"/>
      <c r="CH4" s="214"/>
      <c r="CI4" s="214"/>
      <c r="CJ4" s="214"/>
      <c r="CK4" s="214"/>
      <c r="CL4" s="214"/>
      <c r="CM4" s="214"/>
      <c r="CN4" s="214"/>
      <c r="CO4" s="214"/>
      <c r="CP4" s="214"/>
      <c r="CQ4" s="214"/>
      <c r="CR4" s="214"/>
      <c r="CS4" s="214"/>
    </row>
    <row r="5" spans="1:376" ht="17">
      <c r="A5" s="214"/>
      <c r="B5" s="255" t="s">
        <v>407</v>
      </c>
      <c r="C5" s="216"/>
      <c r="D5" s="216"/>
      <c r="E5" s="216"/>
      <c r="F5" s="216"/>
      <c r="G5" s="216"/>
      <c r="H5" s="216"/>
      <c r="I5" s="216"/>
      <c r="J5" s="216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/>
      <c r="BA5" s="214"/>
      <c r="BB5" s="214"/>
      <c r="BC5" s="214"/>
      <c r="BD5" s="214"/>
      <c r="BE5" s="214"/>
      <c r="BF5" s="214"/>
      <c r="BG5" s="214"/>
      <c r="BH5" s="214"/>
      <c r="BI5" s="214"/>
      <c r="BJ5" s="214"/>
      <c r="BK5" s="214"/>
      <c r="BL5" s="214"/>
      <c r="BM5" s="214"/>
      <c r="BN5" s="214"/>
      <c r="BO5" s="214"/>
      <c r="BP5" s="214"/>
      <c r="BQ5" s="214"/>
      <c r="BR5" s="214"/>
      <c r="BS5" s="214"/>
      <c r="BT5" s="214"/>
      <c r="BU5" s="214"/>
      <c r="BV5" s="214"/>
      <c r="BW5" s="214"/>
      <c r="BX5" s="214"/>
      <c r="BY5" s="214"/>
      <c r="BZ5" s="214"/>
      <c r="CA5" s="214"/>
      <c r="CB5" s="214"/>
      <c r="CC5" s="214"/>
      <c r="CD5" s="214"/>
      <c r="CE5" s="214"/>
      <c r="CF5" s="214"/>
      <c r="CG5" s="214"/>
      <c r="CH5" s="214"/>
      <c r="CI5" s="214"/>
      <c r="CJ5" s="214"/>
      <c r="CK5" s="214"/>
      <c r="CL5" s="214"/>
      <c r="CM5" s="214"/>
      <c r="CN5" s="214"/>
      <c r="CO5" s="214"/>
      <c r="CP5" s="214"/>
      <c r="CQ5" s="214"/>
      <c r="CR5" s="214"/>
      <c r="CS5" s="214"/>
    </row>
    <row r="6" spans="1:376" ht="17">
      <c r="A6" s="214"/>
      <c r="B6" s="681" t="s">
        <v>262</v>
      </c>
      <c r="C6" s="677" t="s">
        <v>263</v>
      </c>
      <c r="D6" s="678" t="s">
        <v>264</v>
      </c>
      <c r="E6" s="677" t="s">
        <v>265</v>
      </c>
      <c r="F6" s="678" t="s">
        <v>266</v>
      </c>
      <c r="G6" s="678" t="s">
        <v>267</v>
      </c>
      <c r="H6" s="677" t="s">
        <v>268</v>
      </c>
      <c r="I6" s="687" t="s">
        <v>269</v>
      </c>
      <c r="J6" s="688"/>
      <c r="K6" s="677" t="s">
        <v>270</v>
      </c>
      <c r="L6" s="651" t="s">
        <v>271</v>
      </c>
      <c r="M6" s="652"/>
      <c r="N6" s="652"/>
      <c r="O6" s="652"/>
      <c r="P6" s="652"/>
      <c r="Q6" s="652"/>
      <c r="R6" s="652"/>
      <c r="S6" s="652"/>
      <c r="T6" s="652"/>
      <c r="U6" s="652"/>
      <c r="V6" s="652"/>
      <c r="W6" s="652"/>
      <c r="X6" s="652"/>
      <c r="Y6" s="652"/>
      <c r="Z6" s="652"/>
      <c r="AA6" s="652"/>
      <c r="AB6" s="652"/>
      <c r="AC6" s="652"/>
      <c r="AD6" s="652"/>
      <c r="AE6" s="652"/>
      <c r="AF6" s="652"/>
      <c r="AG6" s="652"/>
      <c r="AH6" s="652"/>
      <c r="AI6" s="652"/>
      <c r="AJ6" s="652"/>
      <c r="AK6" s="652"/>
      <c r="AL6" s="652"/>
      <c r="AM6" s="652"/>
      <c r="AN6" s="652"/>
      <c r="AO6" s="652"/>
      <c r="AP6" s="653"/>
      <c r="AQ6" s="651" t="s">
        <v>272</v>
      </c>
      <c r="AR6" s="652"/>
      <c r="AS6" s="652"/>
      <c r="AT6" s="652"/>
      <c r="AU6" s="652"/>
      <c r="AV6" s="652"/>
      <c r="AW6" s="652"/>
      <c r="AX6" s="652"/>
      <c r="AY6" s="652"/>
      <c r="AZ6" s="652"/>
      <c r="BA6" s="652"/>
      <c r="BB6" s="652"/>
      <c r="BC6" s="652"/>
      <c r="BD6" s="652"/>
      <c r="BE6" s="652"/>
      <c r="BF6" s="652"/>
      <c r="BG6" s="652"/>
      <c r="BH6" s="652"/>
      <c r="BI6" s="652"/>
      <c r="BJ6" s="652"/>
      <c r="BK6" s="652"/>
      <c r="BL6" s="652"/>
      <c r="BM6" s="652"/>
      <c r="BN6" s="652"/>
      <c r="BO6" s="652"/>
      <c r="BP6" s="652"/>
      <c r="BQ6" s="652"/>
      <c r="BR6" s="653"/>
      <c r="BS6" s="651" t="s">
        <v>273</v>
      </c>
      <c r="BT6" s="652"/>
      <c r="BU6" s="652"/>
      <c r="BV6" s="652"/>
      <c r="BW6" s="652"/>
      <c r="BX6" s="652"/>
      <c r="BY6" s="652"/>
      <c r="BZ6" s="652"/>
      <c r="CA6" s="652"/>
      <c r="CB6" s="652"/>
      <c r="CC6" s="652"/>
      <c r="CD6" s="652"/>
      <c r="CE6" s="652"/>
      <c r="CF6" s="652"/>
      <c r="CG6" s="652"/>
      <c r="CH6" s="652"/>
      <c r="CI6" s="652"/>
      <c r="CJ6" s="652"/>
      <c r="CK6" s="652"/>
      <c r="CL6" s="652"/>
      <c r="CM6" s="652"/>
      <c r="CN6" s="652"/>
      <c r="CO6" s="652"/>
      <c r="CP6" s="652"/>
      <c r="CQ6" s="652"/>
      <c r="CR6" s="652"/>
      <c r="CS6" s="652"/>
      <c r="CT6" s="652"/>
      <c r="CU6" s="652"/>
      <c r="CV6" s="652"/>
      <c r="CW6" s="653"/>
      <c r="CX6" s="652" t="s">
        <v>274</v>
      </c>
      <c r="CY6" s="652"/>
      <c r="CZ6" s="652"/>
      <c r="DA6" s="652"/>
      <c r="DB6" s="652"/>
      <c r="DC6" s="652"/>
      <c r="DD6" s="652"/>
      <c r="DE6" s="652"/>
      <c r="DF6" s="652"/>
      <c r="DG6" s="652"/>
      <c r="DH6" s="652"/>
      <c r="DI6" s="652"/>
      <c r="DJ6" s="652"/>
      <c r="DK6" s="652"/>
      <c r="DL6" s="652"/>
      <c r="DM6" s="652"/>
      <c r="DN6" s="652"/>
      <c r="DO6" s="652"/>
      <c r="DP6" s="652"/>
      <c r="DQ6" s="652"/>
      <c r="DR6" s="652"/>
      <c r="DS6" s="652"/>
      <c r="DT6" s="652"/>
      <c r="DU6" s="652"/>
      <c r="DV6" s="652"/>
      <c r="DW6" s="652"/>
      <c r="DX6" s="652"/>
      <c r="DY6" s="652"/>
      <c r="DZ6" s="652"/>
      <c r="EA6" s="652"/>
      <c r="EB6" s="651" t="s">
        <v>275</v>
      </c>
      <c r="EC6" s="652"/>
      <c r="ED6" s="652"/>
      <c r="EE6" s="652"/>
      <c r="EF6" s="652"/>
      <c r="EG6" s="652"/>
      <c r="EH6" s="652"/>
      <c r="EI6" s="652"/>
      <c r="EJ6" s="652"/>
      <c r="EK6" s="652"/>
      <c r="EL6" s="652"/>
      <c r="EM6" s="652"/>
      <c r="EN6" s="652"/>
      <c r="EO6" s="652"/>
      <c r="EP6" s="652"/>
      <c r="EQ6" s="652"/>
      <c r="ER6" s="652"/>
      <c r="ES6" s="652"/>
      <c r="ET6" s="652"/>
      <c r="EU6" s="652"/>
      <c r="EV6" s="652"/>
      <c r="EW6" s="652"/>
      <c r="EX6" s="652"/>
      <c r="EY6" s="652"/>
      <c r="EZ6" s="652"/>
      <c r="FA6" s="652"/>
      <c r="FB6" s="652"/>
      <c r="FC6" s="652"/>
      <c r="FD6" s="652"/>
      <c r="FE6" s="652"/>
      <c r="FF6" s="653"/>
      <c r="FG6" s="651" t="s">
        <v>276</v>
      </c>
      <c r="FH6" s="652"/>
      <c r="FI6" s="652"/>
      <c r="FJ6" s="652"/>
      <c r="FK6" s="652"/>
      <c r="FL6" s="652"/>
      <c r="FM6" s="652"/>
      <c r="FN6" s="652"/>
      <c r="FO6" s="652"/>
      <c r="FP6" s="652"/>
      <c r="FQ6" s="652"/>
      <c r="FR6" s="652"/>
      <c r="FS6" s="652"/>
      <c r="FT6" s="652"/>
      <c r="FU6" s="652"/>
      <c r="FV6" s="652"/>
      <c r="FW6" s="652"/>
      <c r="FX6" s="652"/>
      <c r="FY6" s="652"/>
      <c r="FZ6" s="652"/>
      <c r="GA6" s="652"/>
      <c r="GB6" s="652"/>
      <c r="GC6" s="652"/>
      <c r="GD6" s="652"/>
      <c r="GE6" s="652"/>
      <c r="GF6" s="652"/>
      <c r="GG6" s="652"/>
      <c r="GH6" s="652"/>
      <c r="GI6" s="652"/>
      <c r="GJ6" s="653"/>
      <c r="GK6" s="651" t="s">
        <v>277</v>
      </c>
      <c r="GL6" s="652"/>
      <c r="GM6" s="652"/>
      <c r="GN6" s="652"/>
      <c r="GO6" s="652"/>
      <c r="GP6" s="652"/>
      <c r="GQ6" s="652"/>
      <c r="GR6" s="652"/>
      <c r="GS6" s="652"/>
      <c r="GT6" s="652"/>
      <c r="GU6" s="652"/>
      <c r="GV6" s="652"/>
      <c r="GW6" s="652"/>
      <c r="GX6" s="652"/>
      <c r="GY6" s="652"/>
      <c r="GZ6" s="652"/>
      <c r="HA6" s="652"/>
      <c r="HB6" s="652"/>
      <c r="HC6" s="652"/>
      <c r="HD6" s="652"/>
      <c r="HE6" s="652"/>
      <c r="HF6" s="652"/>
      <c r="HG6" s="652"/>
      <c r="HH6" s="652"/>
      <c r="HI6" s="652"/>
      <c r="HJ6" s="652"/>
      <c r="HK6" s="652"/>
      <c r="HL6" s="652"/>
      <c r="HM6" s="652"/>
      <c r="HN6" s="652"/>
      <c r="HO6" s="653"/>
      <c r="HP6" s="651" t="s">
        <v>278</v>
      </c>
      <c r="HQ6" s="652"/>
      <c r="HR6" s="652"/>
      <c r="HS6" s="652"/>
      <c r="HT6" s="652"/>
      <c r="HU6" s="652"/>
      <c r="HV6" s="652"/>
      <c r="HW6" s="652"/>
      <c r="HX6" s="652"/>
      <c r="HY6" s="652"/>
      <c r="HZ6" s="652"/>
      <c r="IA6" s="652"/>
      <c r="IB6" s="652"/>
      <c r="IC6" s="652"/>
      <c r="ID6" s="652"/>
      <c r="IE6" s="652"/>
      <c r="IF6" s="652"/>
      <c r="IG6" s="652"/>
      <c r="IH6" s="652"/>
      <c r="II6" s="652"/>
      <c r="IJ6" s="652"/>
      <c r="IK6" s="652"/>
      <c r="IL6" s="652"/>
      <c r="IM6" s="652"/>
      <c r="IN6" s="652"/>
      <c r="IO6" s="652"/>
      <c r="IP6" s="652"/>
      <c r="IQ6" s="652"/>
      <c r="IR6" s="652"/>
      <c r="IS6" s="652"/>
      <c r="IT6" s="653"/>
      <c r="IU6" s="651" t="s">
        <v>279</v>
      </c>
      <c r="IV6" s="652"/>
      <c r="IW6" s="652"/>
      <c r="IX6" s="652"/>
      <c r="IY6" s="652"/>
      <c r="IZ6" s="652"/>
      <c r="JA6" s="652"/>
      <c r="JB6" s="652"/>
      <c r="JC6" s="652"/>
      <c r="JD6" s="652"/>
      <c r="JE6" s="652"/>
      <c r="JF6" s="652"/>
      <c r="JG6" s="652"/>
      <c r="JH6" s="652"/>
      <c r="JI6" s="652"/>
      <c r="JJ6" s="652"/>
      <c r="JK6" s="652"/>
      <c r="JL6" s="652"/>
      <c r="JM6" s="652"/>
      <c r="JN6" s="652"/>
      <c r="JO6" s="652"/>
      <c r="JP6" s="652"/>
      <c r="JQ6" s="652"/>
      <c r="JR6" s="652"/>
      <c r="JS6" s="652"/>
      <c r="JT6" s="652"/>
      <c r="JU6" s="652"/>
      <c r="JV6" s="652"/>
      <c r="JW6" s="652"/>
      <c r="JX6" s="653"/>
      <c r="JY6" s="651" t="s">
        <v>280</v>
      </c>
      <c r="JZ6" s="652"/>
      <c r="KA6" s="652"/>
      <c r="KB6" s="652"/>
      <c r="KC6" s="652"/>
      <c r="KD6" s="652"/>
      <c r="KE6" s="652"/>
      <c r="KF6" s="652"/>
      <c r="KG6" s="652"/>
      <c r="KH6" s="652"/>
      <c r="KI6" s="652"/>
      <c r="KJ6" s="652"/>
      <c r="KK6" s="652"/>
      <c r="KL6" s="652"/>
      <c r="KM6" s="652"/>
      <c r="KN6" s="652"/>
      <c r="KO6" s="652"/>
      <c r="KP6" s="652"/>
      <c r="KQ6" s="652"/>
      <c r="KR6" s="652"/>
      <c r="KS6" s="652"/>
      <c r="KT6" s="652"/>
      <c r="KU6" s="652"/>
      <c r="KV6" s="652"/>
      <c r="KW6" s="652"/>
      <c r="KX6" s="652"/>
      <c r="KY6" s="652"/>
      <c r="KZ6" s="652"/>
      <c r="LA6" s="652"/>
      <c r="LB6" s="652"/>
      <c r="LC6" s="653"/>
      <c r="LD6" s="651" t="s">
        <v>281</v>
      </c>
      <c r="LE6" s="652"/>
      <c r="LF6" s="652"/>
      <c r="LG6" s="652"/>
      <c r="LH6" s="652"/>
      <c r="LI6" s="652"/>
      <c r="LJ6" s="652"/>
      <c r="LK6" s="652"/>
      <c r="LL6" s="652"/>
      <c r="LM6" s="652"/>
      <c r="LN6" s="652"/>
      <c r="LO6" s="652"/>
      <c r="LP6" s="652"/>
      <c r="LQ6" s="652"/>
      <c r="LR6" s="652"/>
      <c r="LS6" s="652"/>
      <c r="LT6" s="652"/>
      <c r="LU6" s="652"/>
      <c r="LV6" s="652"/>
      <c r="LW6" s="652"/>
      <c r="LX6" s="652"/>
      <c r="LY6" s="652"/>
      <c r="LZ6" s="652"/>
      <c r="MA6" s="652"/>
      <c r="MB6" s="652"/>
      <c r="MC6" s="652"/>
      <c r="MD6" s="652"/>
      <c r="ME6" s="652"/>
      <c r="MF6" s="652"/>
      <c r="MG6" s="652"/>
      <c r="MH6" s="652"/>
      <c r="MI6" s="652"/>
      <c r="MJ6" s="652"/>
      <c r="MK6" s="652"/>
      <c r="ML6" s="653"/>
      <c r="MM6" s="651" t="s">
        <v>282</v>
      </c>
      <c r="MN6" s="652"/>
      <c r="MO6" s="652"/>
      <c r="MP6" s="652"/>
      <c r="MQ6" s="652"/>
      <c r="MR6" s="652"/>
      <c r="MS6" s="652"/>
      <c r="MT6" s="652"/>
      <c r="MU6" s="652"/>
      <c r="MV6" s="652"/>
      <c r="MW6" s="652"/>
      <c r="MX6" s="652"/>
      <c r="MY6" s="652"/>
      <c r="MZ6" s="652"/>
      <c r="NA6" s="652"/>
      <c r="NB6" s="652"/>
      <c r="NC6" s="652"/>
      <c r="ND6" s="652"/>
      <c r="NE6" s="652"/>
      <c r="NF6" s="652"/>
      <c r="NG6" s="652"/>
      <c r="NH6" s="652"/>
      <c r="NI6" s="652"/>
      <c r="NJ6" s="652"/>
      <c r="NK6" s="652"/>
      <c r="NL6" s="653"/>
    </row>
    <row r="7" spans="1:376">
      <c r="A7" s="217"/>
      <c r="B7" s="681"/>
      <c r="C7" s="682"/>
      <c r="D7" s="679"/>
      <c r="E7" s="682"/>
      <c r="F7" s="679"/>
      <c r="G7" s="679"/>
      <c r="H7" s="682"/>
      <c r="I7" s="689"/>
      <c r="J7" s="690"/>
      <c r="K7" s="677"/>
      <c r="L7" s="660"/>
      <c r="M7" s="661"/>
      <c r="N7" s="656">
        <v>1</v>
      </c>
      <c r="O7" s="657"/>
      <c r="P7" s="657"/>
      <c r="Q7" s="657"/>
      <c r="R7" s="657"/>
      <c r="S7" s="657"/>
      <c r="T7" s="658"/>
      <c r="U7" s="656">
        <v>2</v>
      </c>
      <c r="V7" s="657"/>
      <c r="W7" s="657"/>
      <c r="X7" s="657"/>
      <c r="Y7" s="657"/>
      <c r="Z7" s="657"/>
      <c r="AA7" s="658"/>
      <c r="AB7" s="656">
        <v>3</v>
      </c>
      <c r="AC7" s="657"/>
      <c r="AD7" s="657"/>
      <c r="AE7" s="657"/>
      <c r="AF7" s="657"/>
      <c r="AG7" s="657"/>
      <c r="AH7" s="658"/>
      <c r="AI7" s="656">
        <v>4</v>
      </c>
      <c r="AJ7" s="657"/>
      <c r="AK7" s="657"/>
      <c r="AL7" s="657"/>
      <c r="AM7" s="657"/>
      <c r="AN7" s="657"/>
      <c r="AO7" s="658"/>
      <c r="AP7" s="656">
        <v>5</v>
      </c>
      <c r="AQ7" s="657"/>
      <c r="AR7" s="657"/>
      <c r="AS7" s="657"/>
      <c r="AT7" s="657"/>
      <c r="AU7" s="657"/>
      <c r="AV7" s="658"/>
      <c r="AW7" s="656">
        <v>6</v>
      </c>
      <c r="AX7" s="657"/>
      <c r="AY7" s="657"/>
      <c r="AZ7" s="657"/>
      <c r="BA7" s="657"/>
      <c r="BB7" s="657"/>
      <c r="BC7" s="658"/>
      <c r="BD7" s="656">
        <v>7</v>
      </c>
      <c r="BE7" s="657"/>
      <c r="BF7" s="657"/>
      <c r="BG7" s="657"/>
      <c r="BH7" s="657"/>
      <c r="BI7" s="657"/>
      <c r="BJ7" s="658"/>
      <c r="BK7" s="656">
        <v>8</v>
      </c>
      <c r="BL7" s="657"/>
      <c r="BM7" s="657"/>
      <c r="BN7" s="657"/>
      <c r="BO7" s="657"/>
      <c r="BP7" s="657"/>
      <c r="BQ7" s="658"/>
      <c r="BR7" s="656">
        <v>9</v>
      </c>
      <c r="BS7" s="657"/>
      <c r="BT7" s="657"/>
      <c r="BU7" s="657"/>
      <c r="BV7" s="657"/>
      <c r="BW7" s="657"/>
      <c r="BX7" s="658"/>
      <c r="BY7" s="656">
        <v>10</v>
      </c>
      <c r="BZ7" s="657"/>
      <c r="CA7" s="657"/>
      <c r="CB7" s="657"/>
      <c r="CC7" s="657"/>
      <c r="CD7" s="657"/>
      <c r="CE7" s="658"/>
      <c r="CF7" s="656">
        <v>11</v>
      </c>
      <c r="CG7" s="657"/>
      <c r="CH7" s="657"/>
      <c r="CI7" s="657"/>
      <c r="CJ7" s="657"/>
      <c r="CK7" s="657"/>
      <c r="CL7" s="658"/>
      <c r="CM7" s="656">
        <v>12</v>
      </c>
      <c r="CN7" s="657"/>
      <c r="CO7" s="657"/>
      <c r="CP7" s="657"/>
      <c r="CQ7" s="657"/>
      <c r="CR7" s="657"/>
      <c r="CS7" s="658"/>
      <c r="CT7" s="656">
        <v>13</v>
      </c>
      <c r="CU7" s="657"/>
      <c r="CV7" s="657"/>
      <c r="CW7" s="657"/>
      <c r="CX7" s="657"/>
      <c r="CY7" s="657"/>
      <c r="CZ7" s="658"/>
      <c r="DA7" s="656">
        <v>14</v>
      </c>
      <c r="DB7" s="657"/>
      <c r="DC7" s="657"/>
      <c r="DD7" s="657"/>
      <c r="DE7" s="657"/>
      <c r="DF7" s="657"/>
      <c r="DG7" s="658"/>
      <c r="DH7" s="656">
        <v>15</v>
      </c>
      <c r="DI7" s="657"/>
      <c r="DJ7" s="657"/>
      <c r="DK7" s="657"/>
      <c r="DL7" s="657"/>
      <c r="DM7" s="657"/>
      <c r="DN7" s="658"/>
      <c r="DO7" s="656">
        <v>16</v>
      </c>
      <c r="DP7" s="657"/>
      <c r="DQ7" s="657"/>
      <c r="DR7" s="657"/>
      <c r="DS7" s="657"/>
      <c r="DT7" s="657"/>
      <c r="DU7" s="658"/>
      <c r="DV7" s="656">
        <v>17</v>
      </c>
      <c r="DW7" s="657"/>
      <c r="DX7" s="657"/>
      <c r="DY7" s="657"/>
      <c r="DZ7" s="657"/>
      <c r="EA7" s="657"/>
      <c r="EB7" s="658"/>
      <c r="EC7" s="656">
        <v>18</v>
      </c>
      <c r="ED7" s="657"/>
      <c r="EE7" s="657"/>
      <c r="EF7" s="657"/>
      <c r="EG7" s="657"/>
      <c r="EH7" s="657"/>
      <c r="EI7" s="658"/>
      <c r="EJ7" s="656">
        <v>19</v>
      </c>
      <c r="EK7" s="657"/>
      <c r="EL7" s="657"/>
      <c r="EM7" s="657"/>
      <c r="EN7" s="657"/>
      <c r="EO7" s="657"/>
      <c r="EP7" s="658"/>
      <c r="EQ7" s="656">
        <v>20</v>
      </c>
      <c r="ER7" s="657"/>
      <c r="ES7" s="657"/>
      <c r="ET7" s="657"/>
      <c r="EU7" s="657"/>
      <c r="EV7" s="657"/>
      <c r="EW7" s="658"/>
      <c r="EX7" s="656">
        <v>21</v>
      </c>
      <c r="EY7" s="657"/>
      <c r="EZ7" s="657"/>
      <c r="FA7" s="657"/>
      <c r="FB7" s="657"/>
      <c r="FC7" s="657"/>
      <c r="FD7" s="658"/>
      <c r="FE7" s="656">
        <v>22</v>
      </c>
      <c r="FF7" s="657"/>
      <c r="FG7" s="657"/>
      <c r="FH7" s="657"/>
      <c r="FI7" s="657"/>
      <c r="FJ7" s="657"/>
      <c r="FK7" s="658"/>
      <c r="FL7" s="656">
        <v>23</v>
      </c>
      <c r="FM7" s="657"/>
      <c r="FN7" s="657"/>
      <c r="FO7" s="657"/>
      <c r="FP7" s="657"/>
      <c r="FQ7" s="657"/>
      <c r="FR7" s="658"/>
      <c r="FS7" s="656">
        <v>24</v>
      </c>
      <c r="FT7" s="657"/>
      <c r="FU7" s="657"/>
      <c r="FV7" s="657"/>
      <c r="FW7" s="657"/>
      <c r="FX7" s="657"/>
      <c r="FY7" s="658"/>
      <c r="FZ7" s="656">
        <v>25</v>
      </c>
      <c r="GA7" s="657"/>
      <c r="GB7" s="657"/>
      <c r="GC7" s="657"/>
      <c r="GD7" s="657"/>
      <c r="GE7" s="657"/>
      <c r="GF7" s="658"/>
      <c r="GG7" s="656">
        <v>26</v>
      </c>
      <c r="GH7" s="657"/>
      <c r="GI7" s="657"/>
      <c r="GJ7" s="657"/>
      <c r="GK7" s="657"/>
      <c r="GL7" s="657"/>
      <c r="GM7" s="658"/>
      <c r="GN7" s="656">
        <v>27</v>
      </c>
      <c r="GO7" s="657"/>
      <c r="GP7" s="657"/>
      <c r="GQ7" s="657"/>
      <c r="GR7" s="657"/>
      <c r="GS7" s="657"/>
      <c r="GT7" s="658"/>
      <c r="GU7" s="656">
        <v>28</v>
      </c>
      <c r="GV7" s="657"/>
      <c r="GW7" s="657"/>
      <c r="GX7" s="657"/>
      <c r="GY7" s="657"/>
      <c r="GZ7" s="657"/>
      <c r="HA7" s="658"/>
      <c r="HB7" s="656">
        <v>29</v>
      </c>
      <c r="HC7" s="657"/>
      <c r="HD7" s="657"/>
      <c r="HE7" s="657"/>
      <c r="HF7" s="657"/>
      <c r="HG7" s="657"/>
      <c r="HH7" s="658"/>
      <c r="HI7" s="656">
        <v>30</v>
      </c>
      <c r="HJ7" s="657"/>
      <c r="HK7" s="657"/>
      <c r="HL7" s="657"/>
      <c r="HM7" s="657"/>
      <c r="HN7" s="657"/>
      <c r="HO7" s="658"/>
      <c r="HP7" s="656">
        <v>31</v>
      </c>
      <c r="HQ7" s="657"/>
      <c r="HR7" s="657"/>
      <c r="HS7" s="657"/>
      <c r="HT7" s="657"/>
      <c r="HU7" s="657"/>
      <c r="HV7" s="658"/>
      <c r="HW7" s="656">
        <v>32</v>
      </c>
      <c r="HX7" s="657"/>
      <c r="HY7" s="657"/>
      <c r="HZ7" s="657"/>
      <c r="IA7" s="657"/>
      <c r="IB7" s="657"/>
      <c r="IC7" s="658"/>
      <c r="ID7" s="656">
        <v>33</v>
      </c>
      <c r="IE7" s="657"/>
      <c r="IF7" s="657"/>
      <c r="IG7" s="657"/>
      <c r="IH7" s="657"/>
      <c r="II7" s="657"/>
      <c r="IJ7" s="658"/>
      <c r="IK7" s="656">
        <v>34</v>
      </c>
      <c r="IL7" s="657"/>
      <c r="IM7" s="657"/>
      <c r="IN7" s="657"/>
      <c r="IO7" s="657"/>
      <c r="IP7" s="657"/>
      <c r="IQ7" s="658"/>
      <c r="IR7" s="656">
        <v>35</v>
      </c>
      <c r="IS7" s="657"/>
      <c r="IT7" s="657"/>
      <c r="IU7" s="657"/>
      <c r="IV7" s="657"/>
      <c r="IW7" s="657"/>
      <c r="IX7" s="658"/>
      <c r="IY7" s="656">
        <v>36</v>
      </c>
      <c r="IZ7" s="657"/>
      <c r="JA7" s="657"/>
      <c r="JB7" s="657"/>
      <c r="JC7" s="657"/>
      <c r="JD7" s="657"/>
      <c r="JE7" s="658"/>
      <c r="JF7" s="656">
        <v>37</v>
      </c>
      <c r="JG7" s="657"/>
      <c r="JH7" s="657"/>
      <c r="JI7" s="657"/>
      <c r="JJ7" s="657"/>
      <c r="JK7" s="657"/>
      <c r="JL7" s="658"/>
      <c r="JM7" s="656">
        <v>38</v>
      </c>
      <c r="JN7" s="657"/>
      <c r="JO7" s="657"/>
      <c r="JP7" s="657"/>
      <c r="JQ7" s="657"/>
      <c r="JR7" s="657"/>
      <c r="JS7" s="658"/>
      <c r="JT7" s="656">
        <v>39</v>
      </c>
      <c r="JU7" s="657"/>
      <c r="JV7" s="657"/>
      <c r="JW7" s="657"/>
      <c r="JX7" s="657"/>
      <c r="JY7" s="657"/>
      <c r="JZ7" s="658"/>
      <c r="KA7" s="656">
        <v>40</v>
      </c>
      <c r="KB7" s="657"/>
      <c r="KC7" s="657"/>
      <c r="KD7" s="657"/>
      <c r="KE7" s="657"/>
      <c r="KF7" s="657"/>
      <c r="KG7" s="658"/>
      <c r="KH7" s="656">
        <v>41</v>
      </c>
      <c r="KI7" s="657"/>
      <c r="KJ7" s="657"/>
      <c r="KK7" s="657"/>
      <c r="KL7" s="657"/>
      <c r="KM7" s="657"/>
      <c r="KN7" s="658"/>
      <c r="KO7" s="656">
        <v>42</v>
      </c>
      <c r="KP7" s="657"/>
      <c r="KQ7" s="657"/>
      <c r="KR7" s="657"/>
      <c r="KS7" s="657"/>
      <c r="KT7" s="657"/>
      <c r="KU7" s="658"/>
      <c r="KV7" s="656">
        <v>43</v>
      </c>
      <c r="KW7" s="657"/>
      <c r="KX7" s="657"/>
      <c r="KY7" s="657"/>
      <c r="KZ7" s="657"/>
      <c r="LA7" s="657"/>
      <c r="LB7" s="658"/>
      <c r="LC7" s="656">
        <v>44</v>
      </c>
      <c r="LD7" s="657"/>
      <c r="LE7" s="657"/>
      <c r="LF7" s="657"/>
      <c r="LG7" s="657"/>
      <c r="LH7" s="657"/>
      <c r="LI7" s="658"/>
      <c r="LJ7" s="656">
        <v>45</v>
      </c>
      <c r="LK7" s="657"/>
      <c r="LL7" s="657"/>
      <c r="LM7" s="657"/>
      <c r="LN7" s="657"/>
      <c r="LO7" s="657"/>
      <c r="LP7" s="658"/>
      <c r="LQ7" s="656">
        <v>46</v>
      </c>
      <c r="LR7" s="657"/>
      <c r="LS7" s="657"/>
      <c r="LT7" s="657"/>
      <c r="LU7" s="657"/>
      <c r="LV7" s="657"/>
      <c r="LW7" s="658"/>
      <c r="LX7" s="656">
        <v>47</v>
      </c>
      <c r="LY7" s="657"/>
      <c r="LZ7" s="657"/>
      <c r="MA7" s="657"/>
      <c r="MB7" s="657"/>
      <c r="MC7" s="657"/>
      <c r="MD7" s="658"/>
      <c r="ME7" s="656">
        <v>48</v>
      </c>
      <c r="MF7" s="657"/>
      <c r="MG7" s="657"/>
      <c r="MH7" s="657"/>
      <c r="MI7" s="657"/>
      <c r="MJ7" s="657"/>
      <c r="MK7" s="658"/>
      <c r="ML7" s="656">
        <v>49</v>
      </c>
      <c r="MM7" s="657"/>
      <c r="MN7" s="657"/>
      <c r="MO7" s="657"/>
      <c r="MP7" s="657"/>
      <c r="MQ7" s="657"/>
      <c r="MR7" s="658"/>
      <c r="MS7" s="656">
        <v>50</v>
      </c>
      <c r="MT7" s="657"/>
      <c r="MU7" s="657"/>
      <c r="MV7" s="657"/>
      <c r="MW7" s="657"/>
      <c r="MX7" s="657"/>
      <c r="MY7" s="658"/>
      <c r="MZ7" s="656">
        <v>51</v>
      </c>
      <c r="NA7" s="657"/>
      <c r="NB7" s="657"/>
      <c r="NC7" s="657"/>
      <c r="ND7" s="657"/>
      <c r="NE7" s="657"/>
      <c r="NF7" s="658"/>
      <c r="NG7" s="656">
        <v>52</v>
      </c>
      <c r="NH7" s="657"/>
      <c r="NI7" s="657"/>
      <c r="NJ7" s="657"/>
      <c r="NK7" s="657"/>
      <c r="NL7" s="659"/>
    </row>
    <row r="8" spans="1:376">
      <c r="A8" s="218"/>
      <c r="B8" s="681"/>
      <c r="C8" s="682"/>
      <c r="D8" s="679"/>
      <c r="E8" s="682"/>
      <c r="F8" s="679"/>
      <c r="G8" s="679"/>
      <c r="H8" s="682"/>
      <c r="I8" s="691"/>
      <c r="J8" s="692"/>
      <c r="K8" s="677"/>
      <c r="L8" s="672"/>
      <c r="M8" s="673"/>
      <c r="N8" s="637" t="str">
        <f>CONCATENATE(MONTH(N9),"/",DAY(N9),"~")</f>
        <v>1/3~</v>
      </c>
      <c r="O8" s="638"/>
      <c r="P8" s="638"/>
      <c r="Q8" s="638"/>
      <c r="R8" s="638"/>
      <c r="S8" s="638"/>
      <c r="T8" s="638"/>
      <c r="U8" s="637" t="str">
        <f>CONCATENATE(MONTH(U9),"/",DAY(U9),"~")</f>
        <v>1/10~</v>
      </c>
      <c r="V8" s="638"/>
      <c r="W8" s="638"/>
      <c r="X8" s="638"/>
      <c r="Y8" s="638"/>
      <c r="Z8" s="638"/>
      <c r="AA8" s="638"/>
      <c r="AB8" s="637" t="str">
        <f>CONCATENATE(MONTH(AB9),"/",DAY(AB9),"~")</f>
        <v>1/17~</v>
      </c>
      <c r="AC8" s="638"/>
      <c r="AD8" s="638"/>
      <c r="AE8" s="638"/>
      <c r="AF8" s="638"/>
      <c r="AG8" s="638"/>
      <c r="AH8" s="638"/>
      <c r="AI8" s="637" t="str">
        <f>CONCATENATE(MONTH(AI9),"/",DAY(AI9),"~")</f>
        <v>1/24~</v>
      </c>
      <c r="AJ8" s="638"/>
      <c r="AK8" s="638"/>
      <c r="AL8" s="638"/>
      <c r="AM8" s="638"/>
      <c r="AN8" s="638"/>
      <c r="AO8" s="638"/>
      <c r="AP8" s="637" t="str">
        <f>CONCATENATE(MONTH(AP9),"/",DAY(AP9),"~")</f>
        <v>1/31~</v>
      </c>
      <c r="AQ8" s="638"/>
      <c r="AR8" s="638"/>
      <c r="AS8" s="638"/>
      <c r="AT8" s="638"/>
      <c r="AU8" s="638"/>
      <c r="AV8" s="638"/>
      <c r="AW8" s="637" t="str">
        <f>CONCATENATE(MONTH(AW9),"/",DAY(AW9),"~")</f>
        <v>2/7~</v>
      </c>
      <c r="AX8" s="638"/>
      <c r="AY8" s="638"/>
      <c r="AZ8" s="638"/>
      <c r="BA8" s="638"/>
      <c r="BB8" s="638"/>
      <c r="BC8" s="638"/>
      <c r="BD8" s="637" t="str">
        <f>CONCATENATE(MONTH(BD9),"/",DAY(BD9),"~")</f>
        <v>2/14~</v>
      </c>
      <c r="BE8" s="638"/>
      <c r="BF8" s="638"/>
      <c r="BG8" s="638"/>
      <c r="BH8" s="638"/>
      <c r="BI8" s="638"/>
      <c r="BJ8" s="638"/>
      <c r="BK8" s="640" t="str">
        <f>CONCATENATE(MONTH(BK9),"/",DAY(BK9),"~")</f>
        <v>2/21~</v>
      </c>
      <c r="BL8" s="641"/>
      <c r="BM8" s="641"/>
      <c r="BN8" s="641"/>
      <c r="BO8" s="641"/>
      <c r="BP8" s="641"/>
      <c r="BQ8" s="642"/>
      <c r="BR8" s="637" t="str">
        <f>CONCATENATE(MONTH(BR9),"/",DAY(BR9),"~")</f>
        <v>2/28~</v>
      </c>
      <c r="BS8" s="638"/>
      <c r="BT8" s="638"/>
      <c r="BU8" s="638"/>
      <c r="BV8" s="638"/>
      <c r="BW8" s="638"/>
      <c r="BX8" s="638"/>
      <c r="BY8" s="637" t="str">
        <f>CONCATENATE(MONTH(BY9),"/",DAY(BY9),"~")</f>
        <v>3/7~</v>
      </c>
      <c r="BZ8" s="638"/>
      <c r="CA8" s="638"/>
      <c r="CB8" s="638"/>
      <c r="CC8" s="638"/>
      <c r="CD8" s="638"/>
      <c r="CE8" s="638"/>
      <c r="CF8" s="637" t="str">
        <f>CONCATENATE(MONTH(CF9),"/",DAY(CF9),"~")</f>
        <v>3/14~</v>
      </c>
      <c r="CG8" s="638"/>
      <c r="CH8" s="638"/>
      <c r="CI8" s="638"/>
      <c r="CJ8" s="638"/>
      <c r="CK8" s="638"/>
      <c r="CL8" s="638"/>
      <c r="CM8" s="637" t="str">
        <f>CONCATENATE(MONTH(CM9),"/",DAY(CM9),"~")</f>
        <v>3/21~</v>
      </c>
      <c r="CN8" s="638"/>
      <c r="CO8" s="638"/>
      <c r="CP8" s="638"/>
      <c r="CQ8" s="638"/>
      <c r="CR8" s="638"/>
      <c r="CS8" s="638"/>
      <c r="CT8" s="637" t="str">
        <f>CONCATENATE(MONTH(CT9),"/",DAY(CT9),"~")</f>
        <v>3/28~</v>
      </c>
      <c r="CU8" s="638"/>
      <c r="CV8" s="638"/>
      <c r="CW8" s="638"/>
      <c r="CX8" s="638"/>
      <c r="CY8" s="638"/>
      <c r="CZ8" s="662"/>
      <c r="DA8" s="637" t="str">
        <f>CONCATENATE(MONTH(DA9),"/",DAY(DA9),"~")</f>
        <v>4/4~</v>
      </c>
      <c r="DB8" s="638"/>
      <c r="DC8" s="638"/>
      <c r="DD8" s="638"/>
      <c r="DE8" s="638"/>
      <c r="DF8" s="638"/>
      <c r="DG8" s="638"/>
      <c r="DH8" s="637" t="str">
        <f>CONCATENATE(MONTH(DH9),"/",DAY(DH9),"~")</f>
        <v>4/11~</v>
      </c>
      <c r="DI8" s="638"/>
      <c r="DJ8" s="638"/>
      <c r="DK8" s="638"/>
      <c r="DL8" s="638"/>
      <c r="DM8" s="638"/>
      <c r="DN8" s="638"/>
      <c r="DO8" s="637" t="str">
        <f>CONCATENATE(MONTH(DO9),"/",DAY(DO9),"~")</f>
        <v>4/18~</v>
      </c>
      <c r="DP8" s="638"/>
      <c r="DQ8" s="638"/>
      <c r="DR8" s="638"/>
      <c r="DS8" s="638"/>
      <c r="DT8" s="638"/>
      <c r="DU8" s="638"/>
      <c r="DV8" s="637" t="str">
        <f t="shared" ref="DV8" si="0">CONCATENATE(MONTH(DV9),"/",DAY(DV9),"~")</f>
        <v>4/25~</v>
      </c>
      <c r="DW8" s="638"/>
      <c r="DX8" s="638"/>
      <c r="DY8" s="638"/>
      <c r="DZ8" s="638"/>
      <c r="EA8" s="638"/>
      <c r="EB8" s="638"/>
      <c r="EC8" s="637" t="str">
        <f t="shared" ref="EC8" si="1">CONCATENATE(MONTH(EC9),"/",DAY(EC9),"~")</f>
        <v>5/2~</v>
      </c>
      <c r="ED8" s="638"/>
      <c r="EE8" s="638"/>
      <c r="EF8" s="638"/>
      <c r="EG8" s="638"/>
      <c r="EH8" s="638"/>
      <c r="EI8" s="638"/>
      <c r="EJ8" s="637" t="str">
        <f t="shared" ref="EJ8" si="2">CONCATENATE(MONTH(EJ9),"/",DAY(EJ9),"~")</f>
        <v>5/9~</v>
      </c>
      <c r="EK8" s="638"/>
      <c r="EL8" s="638"/>
      <c r="EM8" s="638"/>
      <c r="EN8" s="638"/>
      <c r="EO8" s="638"/>
      <c r="EP8" s="638"/>
      <c r="EQ8" s="637" t="str">
        <f t="shared" ref="EQ8" si="3">CONCATENATE(MONTH(EQ9),"/",DAY(EQ9),"~")</f>
        <v>5/16~</v>
      </c>
      <c r="ER8" s="638"/>
      <c r="ES8" s="638"/>
      <c r="ET8" s="638"/>
      <c r="EU8" s="638"/>
      <c r="EV8" s="638"/>
      <c r="EW8" s="638"/>
      <c r="EX8" s="637" t="str">
        <f t="shared" ref="EX8" si="4">CONCATENATE(MONTH(EX9),"/",DAY(EX9),"~")</f>
        <v>5/23~</v>
      </c>
      <c r="EY8" s="638"/>
      <c r="EZ8" s="638"/>
      <c r="FA8" s="638"/>
      <c r="FB8" s="638"/>
      <c r="FC8" s="638"/>
      <c r="FD8" s="638"/>
      <c r="FE8" s="637" t="str">
        <f t="shared" ref="FE8" si="5">CONCATENATE(MONTH(FE9),"/",DAY(FE9),"~")</f>
        <v>5/30~</v>
      </c>
      <c r="FF8" s="638"/>
      <c r="FG8" s="638"/>
      <c r="FH8" s="638"/>
      <c r="FI8" s="638"/>
      <c r="FJ8" s="638"/>
      <c r="FK8" s="638"/>
      <c r="FL8" s="637" t="str">
        <f t="shared" ref="FL8" si="6">CONCATENATE(MONTH(FL9),"/",DAY(FL9),"~")</f>
        <v>6/6~</v>
      </c>
      <c r="FM8" s="638"/>
      <c r="FN8" s="638"/>
      <c r="FO8" s="638"/>
      <c r="FP8" s="638"/>
      <c r="FQ8" s="638"/>
      <c r="FR8" s="638"/>
      <c r="FS8" s="637" t="str">
        <f t="shared" ref="FS8" si="7">CONCATENATE(MONTH(FS9),"/",DAY(FS9),"~")</f>
        <v>6/13~</v>
      </c>
      <c r="FT8" s="638"/>
      <c r="FU8" s="638"/>
      <c r="FV8" s="638"/>
      <c r="FW8" s="638"/>
      <c r="FX8" s="638"/>
      <c r="FY8" s="638"/>
      <c r="FZ8" s="637" t="str">
        <f t="shared" ref="FZ8" si="8">CONCATENATE(MONTH(FZ9),"/",DAY(FZ9),"~")</f>
        <v>6/20~</v>
      </c>
      <c r="GA8" s="638"/>
      <c r="GB8" s="638"/>
      <c r="GC8" s="638"/>
      <c r="GD8" s="638"/>
      <c r="GE8" s="638"/>
      <c r="GF8" s="638"/>
      <c r="GG8" s="637" t="str">
        <f t="shared" ref="GG8" si="9">CONCATENATE(MONTH(GG9),"/",DAY(GG9),"~")</f>
        <v>6/27~</v>
      </c>
      <c r="GH8" s="638"/>
      <c r="GI8" s="638"/>
      <c r="GJ8" s="638"/>
      <c r="GK8" s="638"/>
      <c r="GL8" s="638"/>
      <c r="GM8" s="638"/>
      <c r="GN8" s="637" t="str">
        <f t="shared" ref="GN8" si="10">CONCATENATE(MONTH(GN9),"/",DAY(GN9),"~")</f>
        <v>7/4~</v>
      </c>
      <c r="GO8" s="638"/>
      <c r="GP8" s="638"/>
      <c r="GQ8" s="638"/>
      <c r="GR8" s="638"/>
      <c r="GS8" s="638"/>
      <c r="GT8" s="638"/>
      <c r="GU8" s="637" t="str">
        <f t="shared" ref="GU8" si="11">CONCATENATE(MONTH(GU9),"/",DAY(GU9),"~")</f>
        <v>7/11~</v>
      </c>
      <c r="GV8" s="638"/>
      <c r="GW8" s="638"/>
      <c r="GX8" s="638"/>
      <c r="GY8" s="638"/>
      <c r="GZ8" s="638"/>
      <c r="HA8" s="638"/>
      <c r="HB8" s="637" t="str">
        <f t="shared" ref="HB8:IK8" si="12">CONCATENATE(MONTH(HB9),"/",DAY(HB9),"~")</f>
        <v>7/18~</v>
      </c>
      <c r="HC8" s="638"/>
      <c r="HD8" s="638"/>
      <c r="HE8" s="638"/>
      <c r="HF8" s="638"/>
      <c r="HG8" s="638"/>
      <c r="HH8" s="638"/>
      <c r="HI8" s="637" t="str">
        <f t="shared" si="12"/>
        <v>7/25~</v>
      </c>
      <c r="HJ8" s="638"/>
      <c r="HK8" s="638"/>
      <c r="HL8" s="638"/>
      <c r="HM8" s="638"/>
      <c r="HN8" s="638"/>
      <c r="HO8" s="638"/>
      <c r="HP8" s="637" t="str">
        <f t="shared" si="12"/>
        <v>8/1~</v>
      </c>
      <c r="HQ8" s="638"/>
      <c r="HR8" s="638"/>
      <c r="HS8" s="638"/>
      <c r="HT8" s="638"/>
      <c r="HU8" s="638"/>
      <c r="HV8" s="638"/>
      <c r="HW8" s="637" t="str">
        <f t="shared" si="12"/>
        <v>8/8~</v>
      </c>
      <c r="HX8" s="638"/>
      <c r="HY8" s="638"/>
      <c r="HZ8" s="638"/>
      <c r="IA8" s="638"/>
      <c r="IB8" s="638"/>
      <c r="IC8" s="638"/>
      <c r="ID8" s="637" t="str">
        <f t="shared" si="12"/>
        <v>8/15~</v>
      </c>
      <c r="IE8" s="638"/>
      <c r="IF8" s="638"/>
      <c r="IG8" s="638"/>
      <c r="IH8" s="638"/>
      <c r="II8" s="638"/>
      <c r="IJ8" s="638"/>
      <c r="IK8" s="637" t="str">
        <f t="shared" si="12"/>
        <v>8/22~</v>
      </c>
      <c r="IL8" s="638"/>
      <c r="IM8" s="638"/>
      <c r="IN8" s="638"/>
      <c r="IO8" s="638"/>
      <c r="IP8" s="638"/>
      <c r="IQ8" s="638"/>
      <c r="IR8" s="637" t="str">
        <f t="shared" ref="IR8:KV8" si="13">CONCATENATE(MONTH(IR9),"/",DAY(IR9),"~")</f>
        <v>8/29~</v>
      </c>
      <c r="IS8" s="638"/>
      <c r="IT8" s="638"/>
      <c r="IU8" s="638"/>
      <c r="IV8" s="638"/>
      <c r="IW8" s="638"/>
      <c r="IX8" s="638"/>
      <c r="IY8" s="637" t="str">
        <f t="shared" si="13"/>
        <v>9/5~</v>
      </c>
      <c r="IZ8" s="638"/>
      <c r="JA8" s="638"/>
      <c r="JB8" s="638"/>
      <c r="JC8" s="638"/>
      <c r="JD8" s="638"/>
      <c r="JE8" s="638"/>
      <c r="JF8" s="637" t="str">
        <f t="shared" si="13"/>
        <v>9/12~</v>
      </c>
      <c r="JG8" s="638"/>
      <c r="JH8" s="638"/>
      <c r="JI8" s="638"/>
      <c r="JJ8" s="638"/>
      <c r="JK8" s="638"/>
      <c r="JL8" s="638"/>
      <c r="JM8" s="637" t="str">
        <f t="shared" si="13"/>
        <v>9/19~</v>
      </c>
      <c r="JN8" s="638"/>
      <c r="JO8" s="638"/>
      <c r="JP8" s="638"/>
      <c r="JQ8" s="638"/>
      <c r="JR8" s="638"/>
      <c r="JS8" s="638"/>
      <c r="JT8" s="637" t="str">
        <f t="shared" si="13"/>
        <v>9/26~</v>
      </c>
      <c r="JU8" s="638"/>
      <c r="JV8" s="638"/>
      <c r="JW8" s="638"/>
      <c r="JX8" s="638"/>
      <c r="JY8" s="638"/>
      <c r="JZ8" s="638"/>
      <c r="KA8" s="637" t="str">
        <f t="shared" si="13"/>
        <v>10/3~</v>
      </c>
      <c r="KB8" s="638"/>
      <c r="KC8" s="638"/>
      <c r="KD8" s="638"/>
      <c r="KE8" s="638"/>
      <c r="KF8" s="638"/>
      <c r="KG8" s="638"/>
      <c r="KH8" s="637" t="str">
        <f t="shared" si="13"/>
        <v>10/10~</v>
      </c>
      <c r="KI8" s="638"/>
      <c r="KJ8" s="638"/>
      <c r="KK8" s="638"/>
      <c r="KL8" s="638"/>
      <c r="KM8" s="638"/>
      <c r="KN8" s="638"/>
      <c r="KO8" s="637" t="str">
        <f t="shared" si="13"/>
        <v>10/17~</v>
      </c>
      <c r="KP8" s="638"/>
      <c r="KQ8" s="638"/>
      <c r="KR8" s="638"/>
      <c r="KS8" s="638"/>
      <c r="KT8" s="638"/>
      <c r="KU8" s="638"/>
      <c r="KV8" s="637" t="str">
        <f t="shared" si="13"/>
        <v>10/24~</v>
      </c>
      <c r="KW8" s="638"/>
      <c r="KX8" s="638"/>
      <c r="KY8" s="638"/>
      <c r="KZ8" s="638"/>
      <c r="LA8" s="638"/>
      <c r="LB8" s="654"/>
      <c r="LC8" s="637" t="str">
        <f t="shared" ref="LC8" si="14">CONCATENATE(MONTH(LC9),"/",DAY(LC9),"~")</f>
        <v>10/31~</v>
      </c>
      <c r="LD8" s="638"/>
      <c r="LE8" s="638"/>
      <c r="LF8" s="638"/>
      <c r="LG8" s="638"/>
      <c r="LH8" s="638"/>
      <c r="LI8" s="654"/>
      <c r="LJ8" s="637" t="str">
        <f t="shared" ref="LJ8" si="15">CONCATENATE(MONTH(LJ9),"/",DAY(LJ9),"~")</f>
        <v>11/7~</v>
      </c>
      <c r="LK8" s="638"/>
      <c r="LL8" s="638"/>
      <c r="LM8" s="638"/>
      <c r="LN8" s="638"/>
      <c r="LO8" s="638"/>
      <c r="LP8" s="654"/>
      <c r="LQ8" s="637" t="str">
        <f t="shared" ref="LQ8:LX8" si="16">CONCATENATE(MONTH(LQ9),"/",DAY(LQ9),"~")</f>
        <v>11/14~</v>
      </c>
      <c r="LR8" s="638"/>
      <c r="LS8" s="638"/>
      <c r="LT8" s="638"/>
      <c r="LU8" s="638"/>
      <c r="LV8" s="638"/>
      <c r="LW8" s="654"/>
      <c r="LX8" s="637" t="str">
        <f t="shared" si="16"/>
        <v>11/21~</v>
      </c>
      <c r="LY8" s="638"/>
      <c r="LZ8" s="638"/>
      <c r="MA8" s="638"/>
      <c r="MB8" s="638"/>
      <c r="MC8" s="638"/>
      <c r="MD8" s="654"/>
      <c r="ME8" s="637" t="str">
        <f t="shared" ref="ME8" si="17">CONCATENATE(MONTH(ME9),"/",DAY(ME9),"~")</f>
        <v>11/28~</v>
      </c>
      <c r="MF8" s="638"/>
      <c r="MG8" s="638"/>
      <c r="MH8" s="638"/>
      <c r="MI8" s="638"/>
      <c r="MJ8" s="638"/>
      <c r="MK8" s="654"/>
      <c r="ML8" s="637" t="str">
        <f t="shared" ref="ML8" si="18">CONCATENATE(MONTH(ML9),"/",DAY(ML9),"~")</f>
        <v>12/5~</v>
      </c>
      <c r="MM8" s="638"/>
      <c r="MN8" s="638"/>
      <c r="MO8" s="638"/>
      <c r="MP8" s="638"/>
      <c r="MQ8" s="638"/>
      <c r="MR8" s="654"/>
      <c r="MS8" s="637" t="str">
        <f t="shared" ref="MS8" si="19">CONCATENATE(MONTH(MS9),"/",DAY(MS9),"~")</f>
        <v>12/12~</v>
      </c>
      <c r="MT8" s="638"/>
      <c r="MU8" s="638"/>
      <c r="MV8" s="638"/>
      <c r="MW8" s="638"/>
      <c r="MX8" s="638"/>
      <c r="MY8" s="654"/>
      <c r="MZ8" s="637" t="str">
        <f t="shared" ref="MZ8" si="20">CONCATENATE(MONTH(MZ9),"/",DAY(MZ9),"~")</f>
        <v>12/19~</v>
      </c>
      <c r="NA8" s="638"/>
      <c r="NB8" s="638"/>
      <c r="NC8" s="638"/>
      <c r="ND8" s="638"/>
      <c r="NE8" s="638"/>
      <c r="NF8" s="654"/>
      <c r="NG8" s="655" t="str">
        <f>CONCATENATE(MONTH(NG9),"/",DAY(NG9),"~")</f>
        <v>12/26~</v>
      </c>
      <c r="NH8" s="638"/>
      <c r="NI8" s="638"/>
      <c r="NJ8" s="638"/>
      <c r="NK8" s="638"/>
      <c r="NL8" s="654"/>
    </row>
    <row r="9" spans="1:376">
      <c r="A9" s="218"/>
      <c r="B9" s="681"/>
      <c r="C9" s="682"/>
      <c r="D9" s="680"/>
      <c r="E9" s="682"/>
      <c r="F9" s="680"/>
      <c r="G9" s="680"/>
      <c r="H9" s="682"/>
      <c r="I9" s="358" t="s">
        <v>283</v>
      </c>
      <c r="J9" s="358" t="s">
        <v>284</v>
      </c>
      <c r="K9" s="358" t="s">
        <v>285</v>
      </c>
      <c r="L9" s="573">
        <v>44927</v>
      </c>
      <c r="M9" s="573">
        <v>44928</v>
      </c>
      <c r="N9" s="573">
        <v>44929</v>
      </c>
      <c r="O9" s="573">
        <v>44930</v>
      </c>
      <c r="P9" s="573">
        <v>44931</v>
      </c>
      <c r="Q9" s="573">
        <v>44932</v>
      </c>
      <c r="R9" s="573">
        <v>44933</v>
      </c>
      <c r="S9" s="573">
        <v>44934</v>
      </c>
      <c r="T9" s="573">
        <v>44935</v>
      </c>
      <c r="U9" s="573">
        <v>44936</v>
      </c>
      <c r="V9" s="573">
        <v>44937</v>
      </c>
      <c r="W9" s="573">
        <v>44938</v>
      </c>
      <c r="X9" s="573">
        <v>44939</v>
      </c>
      <c r="Y9" s="573">
        <v>44940</v>
      </c>
      <c r="Z9" s="573">
        <v>44941</v>
      </c>
      <c r="AA9" s="573">
        <v>44942</v>
      </c>
      <c r="AB9" s="573">
        <v>44943</v>
      </c>
      <c r="AC9" s="573">
        <v>44944</v>
      </c>
      <c r="AD9" s="573">
        <v>44945</v>
      </c>
      <c r="AE9" s="573">
        <v>44946</v>
      </c>
      <c r="AF9" s="573">
        <v>44947</v>
      </c>
      <c r="AG9" s="573">
        <v>44948</v>
      </c>
      <c r="AH9" s="573">
        <v>44949</v>
      </c>
      <c r="AI9" s="573">
        <v>44950</v>
      </c>
      <c r="AJ9" s="573">
        <v>44951</v>
      </c>
      <c r="AK9" s="573">
        <v>44952</v>
      </c>
      <c r="AL9" s="573">
        <v>44953</v>
      </c>
      <c r="AM9" s="573">
        <v>44954</v>
      </c>
      <c r="AN9" s="573">
        <v>44955</v>
      </c>
      <c r="AO9" s="573">
        <v>44956</v>
      </c>
      <c r="AP9" s="573">
        <v>44957</v>
      </c>
      <c r="AQ9" s="573">
        <v>44958</v>
      </c>
      <c r="AR9" s="573">
        <v>44959</v>
      </c>
      <c r="AS9" s="573">
        <v>44960</v>
      </c>
      <c r="AT9" s="573">
        <v>44961</v>
      </c>
      <c r="AU9" s="573">
        <v>44962</v>
      </c>
      <c r="AV9" s="573">
        <v>44963</v>
      </c>
      <c r="AW9" s="573">
        <v>44964</v>
      </c>
      <c r="AX9" s="573">
        <v>44965</v>
      </c>
      <c r="AY9" s="573">
        <v>44966</v>
      </c>
      <c r="AZ9" s="573">
        <v>44967</v>
      </c>
      <c r="BA9" s="573">
        <v>44968</v>
      </c>
      <c r="BB9" s="573">
        <v>44969</v>
      </c>
      <c r="BC9" s="573">
        <v>44970</v>
      </c>
      <c r="BD9" s="573">
        <v>44971</v>
      </c>
      <c r="BE9" s="573">
        <v>44972</v>
      </c>
      <c r="BF9" s="573">
        <v>44973</v>
      </c>
      <c r="BG9" s="573">
        <v>44974</v>
      </c>
      <c r="BH9" s="573">
        <v>44975</v>
      </c>
      <c r="BI9" s="573">
        <v>44976</v>
      </c>
      <c r="BJ9" s="573">
        <v>44977</v>
      </c>
      <c r="BK9" s="573">
        <v>44978</v>
      </c>
      <c r="BL9" s="573">
        <v>44979</v>
      </c>
      <c r="BM9" s="573">
        <v>44980</v>
      </c>
      <c r="BN9" s="573">
        <v>44981</v>
      </c>
      <c r="BO9" s="573">
        <v>44982</v>
      </c>
      <c r="BP9" s="573">
        <v>44983</v>
      </c>
      <c r="BQ9" s="573">
        <v>44984</v>
      </c>
      <c r="BR9" s="573">
        <v>44985</v>
      </c>
      <c r="BS9" s="573">
        <v>44986</v>
      </c>
      <c r="BT9" s="573">
        <v>44987</v>
      </c>
      <c r="BU9" s="573">
        <v>44988</v>
      </c>
      <c r="BV9" s="573">
        <v>44989</v>
      </c>
      <c r="BW9" s="573">
        <v>44990</v>
      </c>
      <c r="BX9" s="573">
        <v>44991</v>
      </c>
      <c r="BY9" s="573">
        <v>44992</v>
      </c>
      <c r="BZ9" s="573">
        <v>44993</v>
      </c>
      <c r="CA9" s="573">
        <v>44994</v>
      </c>
      <c r="CB9" s="573">
        <v>44995</v>
      </c>
      <c r="CC9" s="573">
        <v>44996</v>
      </c>
      <c r="CD9" s="573">
        <v>44997</v>
      </c>
      <c r="CE9" s="573">
        <v>44998</v>
      </c>
      <c r="CF9" s="573">
        <v>44999</v>
      </c>
      <c r="CG9" s="573">
        <v>45000</v>
      </c>
      <c r="CH9" s="573">
        <v>45001</v>
      </c>
      <c r="CI9" s="573">
        <v>45002</v>
      </c>
      <c r="CJ9" s="573">
        <v>45003</v>
      </c>
      <c r="CK9" s="573">
        <v>45004</v>
      </c>
      <c r="CL9" s="573">
        <v>45005</v>
      </c>
      <c r="CM9" s="573">
        <v>45006</v>
      </c>
      <c r="CN9" s="573">
        <v>45007</v>
      </c>
      <c r="CO9" s="573">
        <v>45008</v>
      </c>
      <c r="CP9" s="573">
        <v>45009</v>
      </c>
      <c r="CQ9" s="573">
        <v>45010</v>
      </c>
      <c r="CR9" s="573">
        <v>45011</v>
      </c>
      <c r="CS9" s="573">
        <v>45012</v>
      </c>
      <c r="CT9" s="573">
        <v>45013</v>
      </c>
      <c r="CU9" s="573">
        <v>45014</v>
      </c>
      <c r="CV9" s="573">
        <v>45015</v>
      </c>
      <c r="CW9" s="573">
        <v>45016</v>
      </c>
      <c r="CX9" s="573">
        <v>45017</v>
      </c>
      <c r="CY9" s="573">
        <v>45018</v>
      </c>
      <c r="CZ9" s="573">
        <v>45019</v>
      </c>
      <c r="DA9" s="573">
        <v>45020</v>
      </c>
      <c r="DB9" s="573">
        <v>45021</v>
      </c>
      <c r="DC9" s="573">
        <v>45022</v>
      </c>
      <c r="DD9" s="573">
        <v>45023</v>
      </c>
      <c r="DE9" s="573">
        <v>45024</v>
      </c>
      <c r="DF9" s="573">
        <v>45025</v>
      </c>
      <c r="DG9" s="573">
        <v>45026</v>
      </c>
      <c r="DH9" s="573">
        <v>45027</v>
      </c>
      <c r="DI9" s="573">
        <v>45028</v>
      </c>
      <c r="DJ9" s="573">
        <v>45029</v>
      </c>
      <c r="DK9" s="573">
        <v>45030</v>
      </c>
      <c r="DL9" s="573">
        <v>45031</v>
      </c>
      <c r="DM9" s="573">
        <v>45032</v>
      </c>
      <c r="DN9" s="573">
        <v>45033</v>
      </c>
      <c r="DO9" s="573">
        <v>45034</v>
      </c>
      <c r="DP9" s="573">
        <v>45035</v>
      </c>
      <c r="DQ9" s="573">
        <v>45036</v>
      </c>
      <c r="DR9" s="573">
        <v>45037</v>
      </c>
      <c r="DS9" s="573">
        <v>45038</v>
      </c>
      <c r="DT9" s="573">
        <v>45039</v>
      </c>
      <c r="DU9" s="573">
        <v>45040</v>
      </c>
      <c r="DV9" s="573">
        <v>45041</v>
      </c>
      <c r="DW9" s="573">
        <v>45042</v>
      </c>
      <c r="DX9" s="573">
        <v>45043</v>
      </c>
      <c r="DY9" s="573">
        <v>45044</v>
      </c>
      <c r="DZ9" s="573">
        <v>45045</v>
      </c>
      <c r="EA9" s="573">
        <v>45046</v>
      </c>
      <c r="EB9" s="573">
        <v>45047</v>
      </c>
      <c r="EC9" s="573">
        <v>45048</v>
      </c>
      <c r="ED9" s="573">
        <v>45049</v>
      </c>
      <c r="EE9" s="573">
        <v>45050</v>
      </c>
      <c r="EF9" s="573">
        <v>45051</v>
      </c>
      <c r="EG9" s="573">
        <v>45052</v>
      </c>
      <c r="EH9" s="573">
        <v>45053</v>
      </c>
      <c r="EI9" s="573">
        <v>45054</v>
      </c>
      <c r="EJ9" s="573">
        <v>45055</v>
      </c>
      <c r="EK9" s="573">
        <v>45056</v>
      </c>
      <c r="EL9" s="573">
        <v>45057</v>
      </c>
      <c r="EM9" s="573">
        <v>45058</v>
      </c>
      <c r="EN9" s="573">
        <v>45059</v>
      </c>
      <c r="EO9" s="573">
        <v>45060</v>
      </c>
      <c r="EP9" s="573">
        <v>45061</v>
      </c>
      <c r="EQ9" s="573">
        <v>45062</v>
      </c>
      <c r="ER9" s="573">
        <v>45063</v>
      </c>
      <c r="ES9" s="573">
        <v>45064</v>
      </c>
      <c r="ET9" s="573">
        <v>45065</v>
      </c>
      <c r="EU9" s="573">
        <v>45066</v>
      </c>
      <c r="EV9" s="573">
        <v>45067</v>
      </c>
      <c r="EW9" s="573">
        <v>45068</v>
      </c>
      <c r="EX9" s="573">
        <v>45069</v>
      </c>
      <c r="EY9" s="573">
        <v>45070</v>
      </c>
      <c r="EZ9" s="573">
        <v>45071</v>
      </c>
      <c r="FA9" s="573">
        <v>45072</v>
      </c>
      <c r="FB9" s="573">
        <v>45073</v>
      </c>
      <c r="FC9" s="573">
        <v>45074</v>
      </c>
      <c r="FD9" s="573">
        <v>45075</v>
      </c>
      <c r="FE9" s="573">
        <v>45076</v>
      </c>
      <c r="FF9" s="573">
        <v>45077</v>
      </c>
      <c r="FG9" s="573">
        <v>45078</v>
      </c>
      <c r="FH9" s="573">
        <v>45079</v>
      </c>
      <c r="FI9" s="573">
        <v>45080</v>
      </c>
      <c r="FJ9" s="573">
        <v>45081</v>
      </c>
      <c r="FK9" s="573">
        <v>45082</v>
      </c>
      <c r="FL9" s="573">
        <v>45083</v>
      </c>
      <c r="FM9" s="573">
        <v>45084</v>
      </c>
      <c r="FN9" s="573">
        <v>45085</v>
      </c>
      <c r="FO9" s="573">
        <v>45086</v>
      </c>
      <c r="FP9" s="573">
        <v>45087</v>
      </c>
      <c r="FQ9" s="573">
        <v>45088</v>
      </c>
      <c r="FR9" s="573">
        <v>45089</v>
      </c>
      <c r="FS9" s="573">
        <v>45090</v>
      </c>
      <c r="FT9" s="573">
        <v>45091</v>
      </c>
      <c r="FU9" s="573">
        <v>45092</v>
      </c>
      <c r="FV9" s="573">
        <v>45093</v>
      </c>
      <c r="FW9" s="573">
        <v>45094</v>
      </c>
      <c r="FX9" s="573">
        <v>45095</v>
      </c>
      <c r="FY9" s="573">
        <v>45096</v>
      </c>
      <c r="FZ9" s="573">
        <v>45097</v>
      </c>
      <c r="GA9" s="573">
        <v>45098</v>
      </c>
      <c r="GB9" s="573">
        <v>45099</v>
      </c>
      <c r="GC9" s="573">
        <v>45100</v>
      </c>
      <c r="GD9" s="573">
        <v>45101</v>
      </c>
      <c r="GE9" s="573">
        <v>45102</v>
      </c>
      <c r="GF9" s="573">
        <v>45103</v>
      </c>
      <c r="GG9" s="573">
        <v>45104</v>
      </c>
      <c r="GH9" s="573">
        <v>45105</v>
      </c>
      <c r="GI9" s="573">
        <v>45106</v>
      </c>
      <c r="GJ9" s="573">
        <v>45107</v>
      </c>
      <c r="GK9" s="573">
        <v>45108</v>
      </c>
      <c r="GL9" s="573">
        <v>45109</v>
      </c>
      <c r="GM9" s="573">
        <v>45110</v>
      </c>
      <c r="GN9" s="573">
        <v>45111</v>
      </c>
      <c r="GO9" s="573">
        <v>45112</v>
      </c>
      <c r="GP9" s="573">
        <v>45113</v>
      </c>
      <c r="GQ9" s="573">
        <v>45114</v>
      </c>
      <c r="GR9" s="573">
        <v>45115</v>
      </c>
      <c r="GS9" s="573">
        <v>45116</v>
      </c>
      <c r="GT9" s="573">
        <v>45117</v>
      </c>
      <c r="GU9" s="573">
        <v>45118</v>
      </c>
      <c r="GV9" s="573">
        <v>45119</v>
      </c>
      <c r="GW9" s="573">
        <v>45120</v>
      </c>
      <c r="GX9" s="573">
        <v>45121</v>
      </c>
      <c r="GY9" s="573">
        <v>45122</v>
      </c>
      <c r="GZ9" s="573">
        <v>45123</v>
      </c>
      <c r="HA9" s="573">
        <v>45124</v>
      </c>
      <c r="HB9" s="573">
        <v>45125</v>
      </c>
      <c r="HC9" s="573">
        <v>45126</v>
      </c>
      <c r="HD9" s="573">
        <v>45127</v>
      </c>
      <c r="HE9" s="573">
        <v>45128</v>
      </c>
      <c r="HF9" s="573">
        <v>45129</v>
      </c>
      <c r="HG9" s="573">
        <v>45130</v>
      </c>
      <c r="HH9" s="573">
        <v>45131</v>
      </c>
      <c r="HI9" s="573">
        <v>45132</v>
      </c>
      <c r="HJ9" s="573">
        <v>45133</v>
      </c>
      <c r="HK9" s="573">
        <v>45134</v>
      </c>
      <c r="HL9" s="573">
        <v>45135</v>
      </c>
      <c r="HM9" s="573">
        <v>45136</v>
      </c>
      <c r="HN9" s="573">
        <v>45137</v>
      </c>
      <c r="HO9" s="573">
        <v>45138</v>
      </c>
      <c r="HP9" s="573">
        <v>45139</v>
      </c>
      <c r="HQ9" s="573">
        <v>45140</v>
      </c>
      <c r="HR9" s="573">
        <v>45141</v>
      </c>
      <c r="HS9" s="573">
        <v>45142</v>
      </c>
      <c r="HT9" s="573">
        <v>45143</v>
      </c>
      <c r="HU9" s="573">
        <v>45144</v>
      </c>
      <c r="HV9" s="573">
        <v>45145</v>
      </c>
      <c r="HW9" s="573">
        <v>45146</v>
      </c>
      <c r="HX9" s="573">
        <v>45147</v>
      </c>
      <c r="HY9" s="573">
        <v>45148</v>
      </c>
      <c r="HZ9" s="573">
        <v>45149</v>
      </c>
      <c r="IA9" s="573">
        <v>45150</v>
      </c>
      <c r="IB9" s="573">
        <v>45151</v>
      </c>
      <c r="IC9" s="573">
        <v>45152</v>
      </c>
      <c r="ID9" s="573">
        <v>45153</v>
      </c>
      <c r="IE9" s="573">
        <v>45154</v>
      </c>
      <c r="IF9" s="573">
        <v>45155</v>
      </c>
      <c r="IG9" s="573">
        <v>45156</v>
      </c>
      <c r="IH9" s="573">
        <v>45157</v>
      </c>
      <c r="II9" s="573">
        <v>45158</v>
      </c>
      <c r="IJ9" s="573">
        <v>45159</v>
      </c>
      <c r="IK9" s="573">
        <v>45160</v>
      </c>
      <c r="IL9" s="573">
        <v>45161</v>
      </c>
      <c r="IM9" s="573">
        <v>45162</v>
      </c>
      <c r="IN9" s="573">
        <v>45163</v>
      </c>
      <c r="IO9" s="573">
        <v>45164</v>
      </c>
      <c r="IP9" s="573">
        <v>45165</v>
      </c>
      <c r="IQ9" s="573">
        <v>45166</v>
      </c>
      <c r="IR9" s="573">
        <v>45167</v>
      </c>
      <c r="IS9" s="573">
        <v>45168</v>
      </c>
      <c r="IT9" s="573">
        <v>45169</v>
      </c>
      <c r="IU9" s="573">
        <v>45170</v>
      </c>
      <c r="IV9" s="573">
        <v>45171</v>
      </c>
      <c r="IW9" s="573">
        <v>45172</v>
      </c>
      <c r="IX9" s="573">
        <v>45173</v>
      </c>
      <c r="IY9" s="573">
        <v>45174</v>
      </c>
      <c r="IZ9" s="573">
        <v>45175</v>
      </c>
      <c r="JA9" s="573">
        <v>45176</v>
      </c>
      <c r="JB9" s="573">
        <v>45177</v>
      </c>
      <c r="JC9" s="573">
        <v>45178</v>
      </c>
      <c r="JD9" s="573">
        <v>45179</v>
      </c>
      <c r="JE9" s="573">
        <v>45180</v>
      </c>
      <c r="JF9" s="573">
        <v>45181</v>
      </c>
      <c r="JG9" s="573">
        <v>45182</v>
      </c>
      <c r="JH9" s="573">
        <v>45183</v>
      </c>
      <c r="JI9" s="573">
        <v>45184</v>
      </c>
      <c r="JJ9" s="573">
        <v>45185</v>
      </c>
      <c r="JK9" s="573">
        <v>45186</v>
      </c>
      <c r="JL9" s="573">
        <v>45187</v>
      </c>
      <c r="JM9" s="573">
        <v>45188</v>
      </c>
      <c r="JN9" s="573">
        <v>45189</v>
      </c>
      <c r="JO9" s="573">
        <v>45190</v>
      </c>
      <c r="JP9" s="573">
        <v>45191</v>
      </c>
      <c r="JQ9" s="573">
        <v>45192</v>
      </c>
      <c r="JR9" s="573">
        <v>45193</v>
      </c>
      <c r="JS9" s="573">
        <v>45194</v>
      </c>
      <c r="JT9" s="573">
        <v>45195</v>
      </c>
      <c r="JU9" s="573">
        <v>45196</v>
      </c>
      <c r="JV9" s="573">
        <v>45197</v>
      </c>
      <c r="JW9" s="573">
        <v>45198</v>
      </c>
      <c r="JX9" s="573">
        <v>45199</v>
      </c>
      <c r="JY9" s="573">
        <v>45200</v>
      </c>
      <c r="JZ9" s="573">
        <v>45201</v>
      </c>
      <c r="KA9" s="573">
        <v>45202</v>
      </c>
      <c r="KB9" s="573">
        <v>45203</v>
      </c>
      <c r="KC9" s="573">
        <v>45204</v>
      </c>
      <c r="KD9" s="573">
        <v>45205</v>
      </c>
      <c r="KE9" s="573">
        <v>45206</v>
      </c>
      <c r="KF9" s="573">
        <v>45207</v>
      </c>
      <c r="KG9" s="573">
        <v>45208</v>
      </c>
      <c r="KH9" s="573">
        <v>45209</v>
      </c>
      <c r="KI9" s="573">
        <v>45210</v>
      </c>
      <c r="KJ9" s="573">
        <v>45211</v>
      </c>
      <c r="KK9" s="573">
        <v>45212</v>
      </c>
      <c r="KL9" s="573">
        <v>45213</v>
      </c>
      <c r="KM9" s="573">
        <v>45214</v>
      </c>
      <c r="KN9" s="573">
        <v>45215</v>
      </c>
      <c r="KO9" s="573">
        <v>45216</v>
      </c>
      <c r="KP9" s="573">
        <v>45217</v>
      </c>
      <c r="KQ9" s="573">
        <v>45218</v>
      </c>
      <c r="KR9" s="573">
        <v>45219</v>
      </c>
      <c r="KS9" s="573">
        <v>45220</v>
      </c>
      <c r="KT9" s="573">
        <v>45221</v>
      </c>
      <c r="KU9" s="573">
        <v>45222</v>
      </c>
      <c r="KV9" s="573">
        <v>45223</v>
      </c>
      <c r="KW9" s="573">
        <v>45224</v>
      </c>
      <c r="KX9" s="573">
        <v>45225</v>
      </c>
      <c r="KY9" s="573">
        <v>45226</v>
      </c>
      <c r="KZ9" s="573">
        <v>45227</v>
      </c>
      <c r="LA9" s="573">
        <v>45228</v>
      </c>
      <c r="LB9" s="573">
        <v>45229</v>
      </c>
      <c r="LC9" s="573">
        <v>45230</v>
      </c>
      <c r="LD9" s="573">
        <v>45231</v>
      </c>
      <c r="LE9" s="573">
        <v>45232</v>
      </c>
      <c r="LF9" s="573">
        <v>45233</v>
      </c>
      <c r="LG9" s="573">
        <v>45234</v>
      </c>
      <c r="LH9" s="573">
        <v>45235</v>
      </c>
      <c r="LI9" s="573">
        <v>45236</v>
      </c>
      <c r="LJ9" s="573">
        <v>45237</v>
      </c>
      <c r="LK9" s="573">
        <v>45238</v>
      </c>
      <c r="LL9" s="573">
        <v>45239</v>
      </c>
      <c r="LM9" s="573">
        <v>45240</v>
      </c>
      <c r="LN9" s="573">
        <v>45241</v>
      </c>
      <c r="LO9" s="573">
        <v>45242</v>
      </c>
      <c r="LP9" s="573">
        <v>45243</v>
      </c>
      <c r="LQ9" s="573">
        <v>45244</v>
      </c>
      <c r="LR9" s="573">
        <v>45245</v>
      </c>
      <c r="LS9" s="573">
        <v>45246</v>
      </c>
      <c r="LT9" s="573">
        <v>45247</v>
      </c>
      <c r="LU9" s="573">
        <v>45248</v>
      </c>
      <c r="LV9" s="573">
        <v>45249</v>
      </c>
      <c r="LW9" s="573">
        <v>45250</v>
      </c>
      <c r="LX9" s="573">
        <v>45251</v>
      </c>
      <c r="LY9" s="573">
        <v>45252</v>
      </c>
      <c r="LZ9" s="573">
        <v>45253</v>
      </c>
      <c r="MA9" s="573">
        <v>45254</v>
      </c>
      <c r="MB9" s="573">
        <v>45255</v>
      </c>
      <c r="MC9" s="573">
        <v>45256</v>
      </c>
      <c r="MD9" s="573">
        <v>45257</v>
      </c>
      <c r="ME9" s="573">
        <v>45258</v>
      </c>
      <c r="MF9" s="573">
        <v>45259</v>
      </c>
      <c r="MG9" s="573">
        <v>45260</v>
      </c>
      <c r="MH9" s="573">
        <v>45261</v>
      </c>
      <c r="MI9" s="573">
        <v>45262</v>
      </c>
      <c r="MJ9" s="573">
        <v>45263</v>
      </c>
      <c r="MK9" s="573">
        <v>45264</v>
      </c>
      <c r="ML9" s="573">
        <v>45265</v>
      </c>
      <c r="MM9" s="573">
        <v>45266</v>
      </c>
      <c r="MN9" s="573">
        <v>45267</v>
      </c>
      <c r="MO9" s="573">
        <v>45268</v>
      </c>
      <c r="MP9" s="573">
        <v>45269</v>
      </c>
      <c r="MQ9" s="573">
        <v>45270</v>
      </c>
      <c r="MR9" s="573">
        <v>45271</v>
      </c>
      <c r="MS9" s="573">
        <v>45272</v>
      </c>
      <c r="MT9" s="573">
        <v>45273</v>
      </c>
      <c r="MU9" s="573">
        <v>45274</v>
      </c>
      <c r="MV9" s="573">
        <v>45275</v>
      </c>
      <c r="MW9" s="573">
        <v>45276</v>
      </c>
      <c r="MX9" s="573">
        <v>45277</v>
      </c>
      <c r="MY9" s="573">
        <v>45278</v>
      </c>
      <c r="MZ9" s="573">
        <v>45279</v>
      </c>
      <c r="NA9" s="573">
        <v>45280</v>
      </c>
      <c r="NB9" s="573">
        <v>45281</v>
      </c>
      <c r="NC9" s="573">
        <v>45282</v>
      </c>
      <c r="ND9" s="573">
        <v>45283</v>
      </c>
      <c r="NE9" s="573">
        <v>45284</v>
      </c>
      <c r="NF9" s="573">
        <v>45285</v>
      </c>
      <c r="NG9" s="573">
        <v>45286</v>
      </c>
      <c r="NH9" s="573">
        <v>45287</v>
      </c>
      <c r="NI9" s="573">
        <v>45288</v>
      </c>
      <c r="NJ9" s="573">
        <v>45289</v>
      </c>
      <c r="NK9" s="573">
        <v>45290</v>
      </c>
      <c r="NL9" s="573">
        <v>45291</v>
      </c>
    </row>
    <row r="10" spans="1:376" ht="15" customHeight="1">
      <c r="A10" s="219"/>
      <c r="B10" s="663" t="s">
        <v>286</v>
      </c>
      <c r="C10" s="540"/>
      <c r="D10" s="540"/>
      <c r="E10" s="540"/>
      <c r="F10" s="540"/>
      <c r="G10" s="540"/>
      <c r="H10" s="540"/>
      <c r="I10" s="541">
        <v>44965</v>
      </c>
      <c r="J10" s="270">
        <v>44972</v>
      </c>
      <c r="K10" s="359" t="str">
        <f>DATEDIF(I10,J10,"D")+1&amp;"일"</f>
        <v>8일</v>
      </c>
      <c r="L10" s="360"/>
      <c r="M10" s="542"/>
      <c r="N10" s="542"/>
      <c r="O10" s="542"/>
      <c r="P10" s="542"/>
      <c r="Q10" s="542"/>
      <c r="R10" s="542"/>
      <c r="S10" s="542"/>
      <c r="T10" s="542"/>
      <c r="U10" s="542"/>
      <c r="V10" s="542"/>
      <c r="W10" s="542"/>
      <c r="X10" s="542"/>
      <c r="Y10" s="542"/>
      <c r="Z10" s="542"/>
      <c r="AA10" s="542"/>
      <c r="AB10" s="542"/>
      <c r="AC10" s="542"/>
      <c r="AD10" s="542"/>
      <c r="AE10" s="542"/>
      <c r="AF10" s="542"/>
      <c r="AG10" s="542"/>
      <c r="AH10" s="542"/>
      <c r="AI10" s="542"/>
      <c r="AJ10" s="542"/>
      <c r="AK10" s="542"/>
      <c r="AL10" s="542"/>
      <c r="AM10" s="542"/>
      <c r="AN10" s="542"/>
      <c r="AO10" s="542"/>
      <c r="AP10" s="421"/>
      <c r="AQ10" s="360"/>
      <c r="AR10" s="542"/>
      <c r="AS10" s="542"/>
      <c r="AT10" s="542"/>
      <c r="AU10" s="542"/>
      <c r="AV10" s="542"/>
      <c r="AW10" s="542"/>
      <c r="AX10" s="542"/>
      <c r="AY10" s="542"/>
      <c r="AZ10" s="542"/>
      <c r="BA10" s="542"/>
      <c r="BB10" s="542"/>
      <c r="BC10" s="542"/>
      <c r="BD10" s="542"/>
      <c r="BE10" s="542"/>
      <c r="BF10" s="542"/>
      <c r="BG10" s="542"/>
      <c r="BH10" s="542"/>
      <c r="BI10" s="542"/>
      <c r="BJ10" s="542"/>
      <c r="BK10" s="542"/>
      <c r="BL10" s="542"/>
      <c r="BM10" s="542"/>
      <c r="BN10" s="542"/>
      <c r="BO10" s="542"/>
      <c r="BP10" s="542"/>
      <c r="BQ10" s="542"/>
      <c r="BR10" s="421"/>
      <c r="BS10" s="360"/>
      <c r="BT10" s="542"/>
      <c r="BU10" s="542"/>
      <c r="BV10" s="542"/>
      <c r="BW10" s="542"/>
      <c r="BX10" s="542"/>
      <c r="BY10" s="542"/>
      <c r="BZ10" s="542"/>
      <c r="CA10" s="542"/>
      <c r="CB10" s="542"/>
      <c r="CC10" s="542"/>
      <c r="CD10" s="542"/>
      <c r="CE10" s="542"/>
      <c r="CF10" s="542"/>
      <c r="CG10" s="542"/>
      <c r="CH10" s="542"/>
      <c r="CI10" s="542"/>
      <c r="CJ10" s="542"/>
      <c r="CK10" s="542"/>
      <c r="CL10" s="542"/>
      <c r="CM10" s="542"/>
      <c r="CN10" s="542"/>
      <c r="CO10" s="542"/>
      <c r="CP10" s="542"/>
      <c r="CQ10" s="542"/>
      <c r="CR10" s="542"/>
      <c r="CS10" s="542"/>
      <c r="CT10" s="542"/>
      <c r="CU10" s="542"/>
      <c r="CV10" s="542"/>
      <c r="CW10" s="421"/>
      <c r="CX10" s="542"/>
      <c r="CY10" s="542"/>
      <c r="CZ10" s="542"/>
      <c r="DA10" s="542"/>
      <c r="DB10" s="542"/>
      <c r="DC10" s="542"/>
      <c r="DD10" s="542"/>
      <c r="DE10" s="542"/>
      <c r="DF10" s="542"/>
      <c r="DG10" s="542"/>
      <c r="DH10" s="542"/>
      <c r="DI10" s="542"/>
      <c r="DJ10" s="542"/>
      <c r="DK10" s="542"/>
      <c r="DL10" s="542"/>
      <c r="DM10" s="542"/>
      <c r="DN10" s="542"/>
      <c r="DO10" s="542"/>
      <c r="DP10" s="542"/>
      <c r="DQ10" s="542"/>
      <c r="DR10" s="542"/>
      <c r="DS10" s="542"/>
      <c r="DT10" s="542"/>
      <c r="DU10" s="542"/>
      <c r="DV10" s="542"/>
      <c r="DW10" s="542"/>
      <c r="DX10" s="542"/>
      <c r="DY10" s="542"/>
      <c r="DZ10" s="542"/>
      <c r="EA10" s="542"/>
      <c r="EB10" s="360"/>
      <c r="EC10" s="542"/>
      <c r="ED10" s="542"/>
      <c r="EE10" s="542"/>
      <c r="EF10" s="542"/>
      <c r="EG10" s="542"/>
      <c r="EH10" s="542"/>
      <c r="EI10" s="542"/>
      <c r="EJ10" s="542"/>
      <c r="EK10" s="542"/>
      <c r="EL10" s="542"/>
      <c r="EM10" s="542"/>
      <c r="EN10" s="542"/>
      <c r="EO10" s="542"/>
      <c r="EP10" s="542"/>
      <c r="EQ10" s="542"/>
      <c r="ER10" s="542"/>
      <c r="ES10" s="542"/>
      <c r="ET10" s="542"/>
      <c r="EU10" s="542"/>
      <c r="EV10" s="542"/>
      <c r="EW10" s="542"/>
      <c r="EX10" s="542"/>
      <c r="EY10" s="542"/>
      <c r="EZ10" s="542"/>
      <c r="FA10" s="542"/>
      <c r="FB10" s="542"/>
      <c r="FC10" s="542"/>
      <c r="FD10" s="542"/>
      <c r="FE10" s="542"/>
      <c r="FF10" s="421"/>
      <c r="FG10" s="542"/>
      <c r="FH10" s="542"/>
      <c r="FI10" s="542"/>
      <c r="FJ10" s="542"/>
      <c r="FK10" s="542"/>
      <c r="FL10" s="542"/>
      <c r="FM10" s="542"/>
      <c r="FN10" s="542"/>
      <c r="FO10" s="542"/>
      <c r="FP10" s="542"/>
      <c r="FQ10" s="542"/>
      <c r="FR10" s="542"/>
      <c r="FS10" s="542"/>
      <c r="FT10" s="542"/>
      <c r="FU10" s="542"/>
      <c r="FV10" s="542"/>
      <c r="FW10" s="542"/>
      <c r="FX10" s="542"/>
      <c r="FY10" s="542"/>
      <c r="FZ10" s="542"/>
      <c r="GA10" s="542"/>
      <c r="GB10" s="542"/>
      <c r="GC10" s="542"/>
      <c r="GD10" s="542"/>
      <c r="GE10" s="542"/>
      <c r="GF10" s="542"/>
      <c r="GG10" s="542"/>
      <c r="GH10" s="542"/>
      <c r="GI10" s="542"/>
      <c r="GJ10" s="542"/>
      <c r="GK10" s="360"/>
      <c r="GL10" s="542"/>
      <c r="GM10" s="542"/>
      <c r="GN10" s="542"/>
      <c r="GO10" s="542"/>
      <c r="GP10" s="542"/>
      <c r="GQ10" s="542"/>
      <c r="GR10" s="542"/>
      <c r="GS10" s="542"/>
      <c r="GT10" s="542"/>
      <c r="GU10" s="542"/>
      <c r="GV10" s="542"/>
      <c r="GW10" s="542"/>
      <c r="GX10" s="542"/>
      <c r="GY10" s="542"/>
      <c r="GZ10" s="542"/>
      <c r="HA10" s="542"/>
      <c r="HB10" s="542"/>
      <c r="HC10" s="542"/>
      <c r="HD10" s="542"/>
      <c r="HE10" s="542"/>
      <c r="HF10" s="542"/>
      <c r="HG10" s="542"/>
      <c r="HH10" s="542"/>
      <c r="HI10" s="542"/>
      <c r="HJ10" s="542"/>
      <c r="HK10" s="542"/>
      <c r="HL10" s="542"/>
      <c r="HM10" s="542"/>
      <c r="HN10" s="542"/>
      <c r="HO10" s="421"/>
      <c r="HP10" s="542"/>
      <c r="HQ10" s="542"/>
      <c r="HR10" s="542"/>
      <c r="HS10" s="542"/>
      <c r="HT10" s="542"/>
      <c r="HU10" s="542"/>
      <c r="HV10" s="542"/>
      <c r="HW10" s="421"/>
      <c r="HX10" s="542"/>
      <c r="HY10" s="542"/>
      <c r="HZ10" s="542"/>
      <c r="IA10" s="542"/>
      <c r="IB10" s="542"/>
      <c r="IC10" s="542"/>
      <c r="ID10" s="542"/>
      <c r="IE10" s="542"/>
      <c r="IF10" s="542"/>
      <c r="IG10" s="542"/>
      <c r="IH10" s="542"/>
      <c r="II10" s="542"/>
      <c r="IJ10" s="542"/>
      <c r="IK10" s="542"/>
      <c r="IL10" s="542"/>
      <c r="IM10" s="542"/>
      <c r="IN10" s="542"/>
      <c r="IO10" s="542"/>
      <c r="IP10" s="542"/>
      <c r="IQ10" s="542"/>
      <c r="IR10" s="542"/>
      <c r="IS10" s="542"/>
      <c r="IT10" s="542"/>
      <c r="IU10" s="360"/>
      <c r="IV10" s="542"/>
      <c r="IW10" s="542"/>
      <c r="IX10" s="542"/>
      <c r="IY10" s="542"/>
      <c r="IZ10" s="542"/>
      <c r="JA10" s="542"/>
      <c r="JB10" s="542"/>
      <c r="JC10" s="542"/>
      <c r="JD10" s="542"/>
      <c r="JE10" s="542"/>
      <c r="JF10" s="542"/>
      <c r="JG10" s="542"/>
      <c r="JH10" s="542"/>
      <c r="JI10" s="542"/>
      <c r="JJ10" s="542"/>
      <c r="JK10" s="542"/>
      <c r="JL10" s="542"/>
      <c r="JM10" s="542"/>
      <c r="JN10" s="542"/>
      <c r="JO10" s="542"/>
      <c r="JP10" s="542"/>
      <c r="JQ10" s="542"/>
      <c r="JR10" s="542"/>
      <c r="JS10" s="542"/>
      <c r="JT10" s="542"/>
      <c r="JU10" s="542"/>
      <c r="JV10" s="542"/>
      <c r="JW10" s="542"/>
      <c r="JX10" s="421"/>
      <c r="JY10" s="360"/>
      <c r="JZ10" s="542"/>
      <c r="KA10" s="542"/>
      <c r="KB10" s="542"/>
      <c r="KC10" s="542"/>
      <c r="KD10" s="542"/>
      <c r="KE10" s="542"/>
      <c r="KF10" s="542"/>
      <c r="KG10" s="542"/>
      <c r="KH10" s="542"/>
      <c r="KI10" s="542"/>
      <c r="KJ10" s="542"/>
      <c r="KK10" s="542"/>
      <c r="KL10" s="542"/>
      <c r="KM10" s="542"/>
      <c r="KN10" s="542"/>
      <c r="KO10" s="542"/>
      <c r="KP10" s="542"/>
      <c r="KQ10" s="542"/>
      <c r="KR10" s="542"/>
      <c r="KS10" s="542"/>
      <c r="KT10" s="542"/>
      <c r="KU10" s="542"/>
      <c r="KV10" s="542"/>
      <c r="KW10" s="542"/>
      <c r="KX10" s="542"/>
      <c r="KY10" s="542"/>
      <c r="KZ10" s="542"/>
      <c r="LA10" s="542"/>
      <c r="LB10" s="542"/>
      <c r="LC10" s="421"/>
      <c r="LD10" s="542"/>
      <c r="LE10" s="542"/>
      <c r="LF10" s="542"/>
      <c r="LG10" s="542"/>
      <c r="LH10" s="542"/>
      <c r="LI10" s="542"/>
      <c r="LJ10" s="542"/>
      <c r="LK10" s="421"/>
      <c r="LL10" s="542"/>
      <c r="LM10" s="542"/>
      <c r="LN10" s="542"/>
      <c r="LO10" s="542"/>
      <c r="LP10" s="542"/>
      <c r="LQ10" s="542"/>
      <c r="LR10" s="542"/>
      <c r="LS10" s="542"/>
      <c r="LT10" s="542"/>
      <c r="LU10" s="542"/>
      <c r="LV10" s="542"/>
      <c r="LW10" s="542"/>
      <c r="LX10" s="542"/>
      <c r="LY10" s="542"/>
      <c r="LZ10" s="542"/>
      <c r="MA10" s="542"/>
      <c r="MB10" s="542"/>
      <c r="MC10" s="542"/>
      <c r="MD10" s="542"/>
      <c r="ME10" s="542"/>
      <c r="MF10" s="542"/>
      <c r="MG10" s="542"/>
      <c r="MH10" s="542"/>
      <c r="MI10" s="542"/>
      <c r="MJ10" s="542"/>
      <c r="MK10" s="542"/>
      <c r="ML10" s="421"/>
      <c r="MM10" s="542"/>
      <c r="MN10" s="542"/>
      <c r="MO10" s="542"/>
      <c r="MP10" s="542"/>
      <c r="MQ10" s="542"/>
      <c r="MR10" s="542"/>
      <c r="MS10" s="542"/>
      <c r="MT10" s="421"/>
      <c r="MU10" s="542"/>
      <c r="MV10" s="542"/>
      <c r="MW10" s="542"/>
      <c r="MX10" s="542"/>
      <c r="MY10" s="542"/>
      <c r="MZ10" s="542"/>
      <c r="NA10" s="542"/>
      <c r="NB10" s="542"/>
      <c r="NC10" s="542"/>
      <c r="ND10" s="542"/>
      <c r="NE10" s="542"/>
      <c r="NF10" s="542"/>
      <c r="NG10" s="542"/>
      <c r="NH10" s="542"/>
      <c r="NI10" s="542"/>
      <c r="NJ10" s="542"/>
      <c r="NK10" s="542"/>
      <c r="NL10" s="421"/>
    </row>
    <row r="11" spans="1:376" ht="15" customHeight="1">
      <c r="A11" s="219"/>
      <c r="B11" s="664"/>
      <c r="C11" s="643" t="s">
        <v>287</v>
      </c>
      <c r="D11" s="361" t="s">
        <v>288</v>
      </c>
      <c r="E11" s="362" t="s">
        <v>364</v>
      </c>
      <c r="F11" s="422" t="s">
        <v>289</v>
      </c>
      <c r="G11" s="423">
        <v>100</v>
      </c>
      <c r="H11" s="424"/>
      <c r="I11" s="363" t="s">
        <v>366</v>
      </c>
      <c r="J11" s="364">
        <v>44967</v>
      </c>
      <c r="K11" s="365" t="str">
        <f>NETWORKDAYS(I11,J11,휴일정보!$C$5:$C$27)&amp;"일"</f>
        <v>3일</v>
      </c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2"/>
      <c r="AM11" s="222"/>
      <c r="AN11" s="222"/>
      <c r="AO11" s="223"/>
      <c r="AP11" s="222"/>
      <c r="AQ11" s="237"/>
      <c r="AR11" s="237"/>
      <c r="AS11" s="237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22"/>
      <c r="BM11" s="223"/>
      <c r="BN11" s="222"/>
      <c r="BO11" s="222"/>
      <c r="BP11" s="223"/>
      <c r="BQ11" s="222"/>
      <c r="BR11" s="222"/>
      <c r="BS11" s="223"/>
      <c r="BT11" s="223"/>
      <c r="BU11" s="223"/>
      <c r="BV11" s="223"/>
      <c r="BW11" s="223"/>
      <c r="BX11" s="223"/>
      <c r="BY11" s="223"/>
      <c r="BZ11" s="223"/>
      <c r="CA11" s="223"/>
      <c r="CB11" s="223"/>
      <c r="CC11" s="223"/>
      <c r="CD11" s="223"/>
      <c r="CE11" s="223"/>
      <c r="CF11" s="223"/>
      <c r="CG11" s="223"/>
      <c r="CH11" s="223"/>
      <c r="CI11" s="223"/>
      <c r="CJ11" s="223"/>
      <c r="CK11" s="223"/>
      <c r="CL11" s="223"/>
      <c r="CM11" s="223"/>
      <c r="CN11" s="223"/>
      <c r="CO11" s="223"/>
      <c r="CP11" s="223"/>
      <c r="CQ11" s="223"/>
      <c r="CR11" s="223"/>
      <c r="CS11" s="222"/>
      <c r="CT11" s="222"/>
      <c r="CU11" s="222"/>
      <c r="CV11" s="223"/>
      <c r="CW11" s="222"/>
      <c r="CX11" s="222"/>
      <c r="CY11" s="223"/>
      <c r="CZ11" s="222"/>
      <c r="DA11" s="222"/>
      <c r="DB11" s="223"/>
      <c r="DC11" s="223"/>
      <c r="DD11" s="223"/>
      <c r="DE11" s="223"/>
      <c r="DF11" s="223"/>
      <c r="DG11" s="223"/>
      <c r="DH11" s="223"/>
      <c r="DI11" s="223"/>
      <c r="DJ11" s="223"/>
      <c r="DK11" s="223"/>
      <c r="DL11" s="223"/>
      <c r="DM11" s="223"/>
      <c r="DN11" s="223"/>
      <c r="DO11" s="223"/>
      <c r="DP11" s="223"/>
      <c r="DQ11" s="223"/>
      <c r="DR11" s="223"/>
      <c r="DS11" s="223"/>
      <c r="DT11" s="223"/>
      <c r="DU11" s="223"/>
      <c r="DV11" s="223"/>
      <c r="DW11" s="223"/>
      <c r="DX11" s="223"/>
      <c r="DY11" s="222"/>
      <c r="DZ11" s="222"/>
      <c r="EA11" s="223"/>
      <c r="EB11" s="222"/>
      <c r="EC11" s="222"/>
      <c r="ED11" s="223"/>
      <c r="EE11" s="222"/>
      <c r="EF11" s="222"/>
      <c r="EG11" s="223"/>
      <c r="EH11" s="223"/>
      <c r="EI11" s="223"/>
      <c r="EJ11" s="223"/>
      <c r="EK11" s="223"/>
      <c r="EL11" s="223"/>
      <c r="EM11" s="223"/>
      <c r="EN11" s="223"/>
      <c r="EO11" s="223"/>
      <c r="EP11" s="223"/>
      <c r="EQ11" s="223"/>
      <c r="ER11" s="223"/>
      <c r="ES11" s="223"/>
      <c r="ET11" s="223"/>
      <c r="EU11" s="223"/>
      <c r="EV11" s="223"/>
      <c r="EW11" s="223"/>
      <c r="EX11" s="223"/>
      <c r="EY11" s="223"/>
      <c r="EZ11" s="223"/>
      <c r="FA11" s="223"/>
      <c r="FB11" s="223"/>
      <c r="FC11" s="223"/>
      <c r="FD11" s="223"/>
      <c r="FE11" s="223"/>
      <c r="FF11" s="223"/>
      <c r="FG11" s="223"/>
      <c r="FH11" s="223"/>
      <c r="FI11" s="223"/>
      <c r="FJ11" s="222"/>
      <c r="FK11" s="222"/>
      <c r="FL11" s="223"/>
      <c r="FM11" s="222"/>
      <c r="FN11" s="222"/>
      <c r="FO11" s="223"/>
      <c r="FP11" s="222"/>
      <c r="FQ11" s="222"/>
      <c r="FR11" s="223"/>
      <c r="FS11" s="223"/>
      <c r="FT11" s="223"/>
      <c r="FU11" s="223"/>
      <c r="FV11" s="223"/>
      <c r="FW11" s="223"/>
      <c r="FX11" s="223"/>
      <c r="FY11" s="223"/>
      <c r="FZ11" s="223"/>
      <c r="GA11" s="223"/>
      <c r="GB11" s="223"/>
      <c r="GC11" s="223"/>
      <c r="GD11" s="223"/>
      <c r="GE11" s="223"/>
      <c r="GF11" s="223"/>
      <c r="GG11" s="223"/>
      <c r="GH11" s="223"/>
      <c r="GI11" s="223"/>
      <c r="GJ11" s="223"/>
      <c r="GK11" s="223"/>
      <c r="GL11" s="223"/>
      <c r="GM11" s="223"/>
      <c r="GN11" s="223"/>
      <c r="GO11" s="223"/>
      <c r="GP11" s="223"/>
      <c r="GQ11" s="223"/>
      <c r="GR11" s="223"/>
      <c r="GS11" s="223"/>
      <c r="GT11" s="223"/>
      <c r="GU11" s="222"/>
      <c r="GV11" s="222"/>
      <c r="GW11" s="223"/>
      <c r="GX11" s="222"/>
      <c r="GY11" s="222"/>
      <c r="GZ11" s="223"/>
      <c r="HA11" s="222"/>
      <c r="HB11" s="222"/>
      <c r="HC11" s="223"/>
      <c r="HD11" s="223"/>
      <c r="HE11" s="223"/>
      <c r="HF11" s="223"/>
      <c r="HG11" s="223"/>
      <c r="HH11" s="223"/>
      <c r="HI11" s="223"/>
      <c r="HJ11" s="223"/>
      <c r="HK11" s="223"/>
      <c r="HL11" s="223"/>
      <c r="HM11" s="223"/>
      <c r="HN11" s="223"/>
      <c r="HO11" s="223"/>
      <c r="HP11" s="223"/>
      <c r="HQ11" s="223"/>
      <c r="HR11" s="223"/>
      <c r="HS11" s="223"/>
      <c r="HT11" s="223"/>
      <c r="HU11" s="223"/>
      <c r="HV11" s="223"/>
      <c r="HW11" s="223"/>
      <c r="HX11" s="223"/>
      <c r="HY11" s="223"/>
      <c r="HZ11" s="223"/>
      <c r="IA11" s="223"/>
      <c r="IB11" s="223"/>
      <c r="IC11" s="223"/>
      <c r="ID11" s="222"/>
      <c r="IE11" s="222"/>
      <c r="IF11" s="223"/>
      <c r="IG11" s="222"/>
      <c r="IH11" s="222"/>
      <c r="II11" s="223"/>
      <c r="IJ11" s="222"/>
      <c r="IK11" s="222"/>
      <c r="IL11" s="223"/>
      <c r="IM11" s="223"/>
      <c r="IN11" s="223"/>
      <c r="IO11" s="223"/>
      <c r="IP11" s="223"/>
      <c r="IQ11" s="223"/>
      <c r="IR11" s="223"/>
      <c r="IS11" s="223"/>
      <c r="IT11" s="223"/>
      <c r="IU11" s="223"/>
      <c r="IV11" s="223"/>
      <c r="IW11" s="223"/>
      <c r="IX11" s="223"/>
      <c r="IY11" s="223"/>
      <c r="IZ11" s="223"/>
      <c r="JA11" s="223"/>
      <c r="JB11" s="223"/>
      <c r="JC11" s="223"/>
      <c r="JD11" s="223"/>
      <c r="JE11" s="223"/>
      <c r="JF11" s="222"/>
      <c r="JG11" s="222"/>
      <c r="JH11" s="223"/>
      <c r="JI11" s="222"/>
      <c r="JJ11" s="222"/>
      <c r="JK11" s="223"/>
      <c r="JL11" s="222"/>
      <c r="JM11" s="222"/>
      <c r="JN11" s="223"/>
      <c r="JO11" s="223"/>
      <c r="JP11" s="223"/>
      <c r="JQ11" s="223"/>
      <c r="JR11" s="223"/>
      <c r="JS11" s="223"/>
      <c r="JT11" s="223"/>
      <c r="JU11" s="223"/>
      <c r="JV11" s="223"/>
      <c r="JW11" s="223"/>
      <c r="JX11" s="223"/>
      <c r="JY11" s="223"/>
      <c r="JZ11" s="223"/>
      <c r="KA11" s="223"/>
      <c r="KB11" s="223"/>
      <c r="KC11" s="223"/>
      <c r="KD11" s="223"/>
      <c r="KE11" s="223"/>
      <c r="KF11" s="223"/>
      <c r="KG11" s="223"/>
      <c r="KH11" s="222"/>
      <c r="KI11" s="222"/>
      <c r="KJ11" s="223"/>
      <c r="KK11" s="222"/>
      <c r="KL11" s="222"/>
      <c r="KM11" s="223"/>
      <c r="KN11" s="222"/>
      <c r="KO11" s="222"/>
      <c r="KP11" s="223"/>
      <c r="KQ11" s="223"/>
      <c r="KR11" s="223"/>
      <c r="KS11" s="223"/>
      <c r="KT11" s="223"/>
      <c r="KU11" s="223"/>
      <c r="KV11" s="222"/>
      <c r="KW11" s="223"/>
      <c r="KX11" s="223"/>
      <c r="KY11" s="223"/>
      <c r="KZ11" s="223"/>
      <c r="LA11" s="223"/>
      <c r="LB11" s="258"/>
      <c r="LC11" s="264"/>
      <c r="LD11" s="223"/>
      <c r="LE11" s="223"/>
      <c r="LF11" s="223"/>
      <c r="LG11" s="223"/>
      <c r="LH11" s="223"/>
      <c r="LI11" s="223"/>
      <c r="LJ11" s="223"/>
      <c r="LK11" s="223"/>
      <c r="LL11" s="223"/>
      <c r="LM11" s="223"/>
      <c r="LN11" s="223"/>
      <c r="LO11" s="223"/>
      <c r="LP11" s="223"/>
      <c r="LQ11" s="223"/>
      <c r="LR11" s="222"/>
      <c r="LS11" s="222"/>
      <c r="LT11" s="223"/>
      <c r="LU11" s="222"/>
      <c r="LV11" s="222"/>
      <c r="LW11" s="223"/>
      <c r="LX11" s="222"/>
      <c r="LY11" s="222"/>
      <c r="LZ11" s="223"/>
      <c r="MA11" s="223"/>
      <c r="MB11" s="223"/>
      <c r="MC11" s="223"/>
      <c r="MD11" s="223"/>
      <c r="ME11" s="223"/>
      <c r="MF11" s="222"/>
      <c r="MG11" s="223"/>
      <c r="MH11" s="223"/>
      <c r="MI11" s="223"/>
      <c r="MJ11" s="223"/>
      <c r="MK11" s="223"/>
      <c r="ML11" s="258"/>
      <c r="MM11" s="223"/>
      <c r="MN11" s="223"/>
      <c r="MO11" s="223"/>
      <c r="MP11" s="223"/>
      <c r="MQ11" s="223"/>
      <c r="MR11" s="223"/>
      <c r="MS11" s="223"/>
      <c r="MT11" s="223"/>
      <c r="MU11" s="223"/>
      <c r="MV11" s="223"/>
      <c r="MW11" s="223"/>
      <c r="MX11" s="223"/>
      <c r="MY11" s="223"/>
      <c r="MZ11" s="223"/>
      <c r="NA11" s="222"/>
      <c r="NB11" s="222"/>
      <c r="NC11" s="223"/>
      <c r="ND11" s="222"/>
      <c r="NE11" s="222"/>
      <c r="NF11" s="223"/>
      <c r="NG11" s="222"/>
      <c r="NH11" s="222"/>
      <c r="NI11" s="223"/>
      <c r="NJ11" s="223"/>
      <c r="NK11" s="223"/>
      <c r="NL11" s="258"/>
    </row>
    <row r="12" spans="1:376" ht="15" customHeight="1">
      <c r="A12" s="219"/>
      <c r="B12" s="664"/>
      <c r="C12" s="644"/>
      <c r="D12" s="361" t="s">
        <v>291</v>
      </c>
      <c r="E12" s="362" t="s">
        <v>290</v>
      </c>
      <c r="F12" s="422" t="s">
        <v>316</v>
      </c>
      <c r="G12" s="423">
        <v>100</v>
      </c>
      <c r="H12" s="424" t="s">
        <v>292</v>
      </c>
      <c r="I12" s="363">
        <v>44970</v>
      </c>
      <c r="J12" s="364">
        <v>44971</v>
      </c>
      <c r="K12" s="365" t="str">
        <f>NETWORKDAYS(I12,J12,휴일정보!$C$5:$C$27)&amp;"일"</f>
        <v>2일</v>
      </c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  <c r="AK12" s="220"/>
      <c r="AL12" s="221"/>
      <c r="AM12" s="221"/>
      <c r="AN12" s="221"/>
      <c r="AO12" s="220"/>
      <c r="AP12" s="221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21"/>
      <c r="BM12" s="220"/>
      <c r="BN12" s="221"/>
      <c r="BO12" s="221"/>
      <c r="BP12" s="220"/>
      <c r="BQ12" s="221"/>
      <c r="BR12" s="221"/>
      <c r="BS12" s="220"/>
      <c r="BT12" s="220"/>
      <c r="BU12" s="220"/>
      <c r="BV12" s="220"/>
      <c r="BW12" s="220"/>
      <c r="BX12" s="220"/>
      <c r="BY12" s="220"/>
      <c r="BZ12" s="220"/>
      <c r="CA12" s="220"/>
      <c r="CB12" s="220"/>
      <c r="CC12" s="220"/>
      <c r="CD12" s="220"/>
      <c r="CE12" s="220"/>
      <c r="CF12" s="220"/>
      <c r="CG12" s="220"/>
      <c r="CH12" s="220"/>
      <c r="CI12" s="220"/>
      <c r="CJ12" s="220"/>
      <c r="CK12" s="220"/>
      <c r="CL12" s="220"/>
      <c r="CM12" s="220"/>
      <c r="CN12" s="220"/>
      <c r="CO12" s="220"/>
      <c r="CP12" s="220"/>
      <c r="CQ12" s="220"/>
      <c r="CR12" s="220"/>
      <c r="CS12" s="221"/>
      <c r="CT12" s="221"/>
      <c r="CU12" s="221"/>
      <c r="CV12" s="220"/>
      <c r="CW12" s="221"/>
      <c r="CX12" s="221"/>
      <c r="CY12" s="220"/>
      <c r="CZ12" s="221"/>
      <c r="DA12" s="221"/>
      <c r="DB12" s="220"/>
      <c r="DC12" s="220"/>
      <c r="DD12" s="220"/>
      <c r="DE12" s="220"/>
      <c r="DF12" s="220"/>
      <c r="DG12" s="220"/>
      <c r="DH12" s="220"/>
      <c r="DI12" s="220"/>
      <c r="DJ12" s="220"/>
      <c r="DK12" s="220"/>
      <c r="DL12" s="220"/>
      <c r="DM12" s="220"/>
      <c r="DN12" s="220"/>
      <c r="DO12" s="220"/>
      <c r="DP12" s="220"/>
      <c r="DQ12" s="220"/>
      <c r="DR12" s="220"/>
      <c r="DS12" s="220"/>
      <c r="DT12" s="220"/>
      <c r="DU12" s="220"/>
      <c r="DV12" s="220"/>
      <c r="DW12" s="220"/>
      <c r="DX12" s="220"/>
      <c r="DY12" s="221"/>
      <c r="DZ12" s="221"/>
      <c r="EA12" s="220"/>
      <c r="EB12" s="221"/>
      <c r="EC12" s="221"/>
      <c r="ED12" s="220"/>
      <c r="EE12" s="221"/>
      <c r="EF12" s="221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  <c r="EZ12" s="220"/>
      <c r="FA12" s="220"/>
      <c r="FB12" s="220"/>
      <c r="FC12" s="220"/>
      <c r="FD12" s="220"/>
      <c r="FE12" s="220"/>
      <c r="FF12" s="220"/>
      <c r="FG12" s="220"/>
      <c r="FH12" s="220"/>
      <c r="FI12" s="220"/>
      <c r="FJ12" s="221"/>
      <c r="FK12" s="221"/>
      <c r="FL12" s="220"/>
      <c r="FM12" s="221"/>
      <c r="FN12" s="221"/>
      <c r="FO12" s="220"/>
      <c r="FP12" s="221"/>
      <c r="FQ12" s="221"/>
      <c r="FR12" s="220"/>
      <c r="FS12" s="220"/>
      <c r="FT12" s="220"/>
      <c r="FU12" s="220"/>
      <c r="FV12" s="220"/>
      <c r="FW12" s="220"/>
      <c r="FX12" s="220"/>
      <c r="FY12" s="220"/>
      <c r="FZ12" s="220"/>
      <c r="GA12" s="220"/>
      <c r="GB12" s="220"/>
      <c r="GC12" s="220"/>
      <c r="GD12" s="220"/>
      <c r="GE12" s="220"/>
      <c r="GF12" s="220"/>
      <c r="GG12" s="220"/>
      <c r="GH12" s="220"/>
      <c r="GI12" s="220"/>
      <c r="GJ12" s="220"/>
      <c r="GK12" s="220"/>
      <c r="GL12" s="220"/>
      <c r="GM12" s="220"/>
      <c r="GN12" s="220"/>
      <c r="GO12" s="220"/>
      <c r="GP12" s="220"/>
      <c r="GQ12" s="220"/>
      <c r="GR12" s="220"/>
      <c r="GS12" s="220"/>
      <c r="GT12" s="220"/>
      <c r="GU12" s="221"/>
      <c r="GV12" s="221"/>
      <c r="GW12" s="220"/>
      <c r="GX12" s="221"/>
      <c r="GY12" s="221"/>
      <c r="GZ12" s="220"/>
      <c r="HA12" s="221"/>
      <c r="HB12" s="221"/>
      <c r="HC12" s="220"/>
      <c r="HD12" s="220"/>
      <c r="HE12" s="220"/>
      <c r="HF12" s="220"/>
      <c r="HG12" s="220"/>
      <c r="HH12" s="220"/>
      <c r="HI12" s="220"/>
      <c r="HJ12" s="220"/>
      <c r="HK12" s="220"/>
      <c r="HL12" s="220"/>
      <c r="HM12" s="220"/>
      <c r="HN12" s="220"/>
      <c r="HO12" s="220"/>
      <c r="HP12" s="220"/>
      <c r="HQ12" s="220"/>
      <c r="HR12" s="220"/>
      <c r="HS12" s="220"/>
      <c r="HT12" s="220"/>
      <c r="HU12" s="220"/>
      <c r="HV12" s="220"/>
      <c r="HW12" s="220"/>
      <c r="HX12" s="220"/>
      <c r="HY12" s="220"/>
      <c r="HZ12" s="220"/>
      <c r="IA12" s="220"/>
      <c r="IB12" s="220"/>
      <c r="IC12" s="220"/>
      <c r="ID12" s="221"/>
      <c r="IE12" s="221"/>
      <c r="IF12" s="220"/>
      <c r="IG12" s="221"/>
      <c r="IH12" s="221"/>
      <c r="II12" s="220"/>
      <c r="IJ12" s="221"/>
      <c r="IK12" s="221"/>
      <c r="IL12" s="220"/>
      <c r="IM12" s="220"/>
      <c r="IN12" s="220"/>
      <c r="IO12" s="220"/>
      <c r="IP12" s="220"/>
      <c r="IQ12" s="220"/>
      <c r="IR12" s="220"/>
      <c r="IS12" s="220"/>
      <c r="IT12" s="220"/>
      <c r="IU12" s="220"/>
      <c r="IV12" s="220"/>
      <c r="IW12" s="220"/>
      <c r="IX12" s="220"/>
      <c r="IY12" s="220"/>
      <c r="IZ12" s="220"/>
      <c r="JA12" s="220"/>
      <c r="JB12" s="220"/>
      <c r="JC12" s="220"/>
      <c r="JD12" s="223"/>
      <c r="JE12" s="223"/>
      <c r="JF12" s="221"/>
      <c r="JG12" s="221"/>
      <c r="JH12" s="220"/>
      <c r="JI12" s="221"/>
      <c r="JJ12" s="221"/>
      <c r="JK12" s="220"/>
      <c r="JL12" s="221"/>
      <c r="JM12" s="221"/>
      <c r="JN12" s="220"/>
      <c r="JO12" s="220"/>
      <c r="JP12" s="220"/>
      <c r="JQ12" s="220"/>
      <c r="JR12" s="220"/>
      <c r="JS12" s="220"/>
      <c r="JT12" s="220"/>
      <c r="JU12" s="220"/>
      <c r="JV12" s="220"/>
      <c r="JW12" s="220"/>
      <c r="JX12" s="220"/>
      <c r="JY12" s="220"/>
      <c r="JZ12" s="220"/>
      <c r="KA12" s="220"/>
      <c r="KB12" s="220"/>
      <c r="KC12" s="220"/>
      <c r="KD12" s="220"/>
      <c r="KE12" s="220"/>
      <c r="KF12" s="220"/>
      <c r="KG12" s="223"/>
      <c r="KH12" s="221"/>
      <c r="KI12" s="221"/>
      <c r="KJ12" s="220"/>
      <c r="KK12" s="221"/>
      <c r="KL12" s="221"/>
      <c r="KM12" s="220"/>
      <c r="KN12" s="221"/>
      <c r="KO12" s="221"/>
      <c r="KP12" s="220"/>
      <c r="KQ12" s="220"/>
      <c r="KR12" s="220"/>
      <c r="KS12" s="220"/>
      <c r="KT12" s="220"/>
      <c r="KU12" s="220"/>
      <c r="KV12" s="221"/>
      <c r="KW12" s="220"/>
      <c r="KX12" s="220"/>
      <c r="KY12" s="220"/>
      <c r="KZ12" s="220"/>
      <c r="LA12" s="220"/>
      <c r="LB12" s="259"/>
      <c r="LC12" s="265"/>
      <c r="LD12" s="220"/>
      <c r="LE12" s="220"/>
      <c r="LF12" s="220"/>
      <c r="LG12" s="220"/>
      <c r="LH12" s="220"/>
      <c r="LI12" s="220"/>
      <c r="LJ12" s="220"/>
      <c r="LK12" s="220"/>
      <c r="LL12" s="220"/>
      <c r="LM12" s="220"/>
      <c r="LN12" s="220"/>
      <c r="LO12" s="220"/>
      <c r="LP12" s="220"/>
      <c r="LQ12" s="223"/>
      <c r="LR12" s="221"/>
      <c r="LS12" s="221"/>
      <c r="LT12" s="220"/>
      <c r="LU12" s="221"/>
      <c r="LV12" s="221"/>
      <c r="LW12" s="220"/>
      <c r="LX12" s="221"/>
      <c r="LY12" s="221"/>
      <c r="LZ12" s="220"/>
      <c r="MA12" s="220"/>
      <c r="MB12" s="220"/>
      <c r="MC12" s="220"/>
      <c r="MD12" s="220"/>
      <c r="ME12" s="220"/>
      <c r="MF12" s="221"/>
      <c r="MG12" s="220"/>
      <c r="MH12" s="220"/>
      <c r="MI12" s="220"/>
      <c r="MJ12" s="220"/>
      <c r="MK12" s="220"/>
      <c r="ML12" s="259"/>
      <c r="MM12" s="220"/>
      <c r="MN12" s="220"/>
      <c r="MO12" s="220"/>
      <c r="MP12" s="220"/>
      <c r="MQ12" s="220"/>
      <c r="MR12" s="220"/>
      <c r="MS12" s="220"/>
      <c r="MT12" s="220"/>
      <c r="MU12" s="220"/>
      <c r="MV12" s="220"/>
      <c r="MW12" s="220"/>
      <c r="MX12" s="220"/>
      <c r="MY12" s="220"/>
      <c r="MZ12" s="223"/>
      <c r="NA12" s="221"/>
      <c r="NB12" s="221"/>
      <c r="NC12" s="220"/>
      <c r="ND12" s="221"/>
      <c r="NE12" s="221"/>
      <c r="NF12" s="220"/>
      <c r="NG12" s="221"/>
      <c r="NH12" s="221"/>
      <c r="NI12" s="220"/>
      <c r="NJ12" s="220"/>
      <c r="NK12" s="220"/>
      <c r="NL12" s="259"/>
    </row>
    <row r="13" spans="1:376" ht="15" customHeight="1">
      <c r="A13" s="219"/>
      <c r="B13" s="664"/>
      <c r="C13" s="543" t="s">
        <v>293</v>
      </c>
      <c r="D13" s="361" t="s">
        <v>294</v>
      </c>
      <c r="E13" s="362" t="s">
        <v>290</v>
      </c>
      <c r="F13" s="422" t="s">
        <v>289</v>
      </c>
      <c r="G13" s="423">
        <v>100</v>
      </c>
      <c r="H13" s="424" t="s">
        <v>67</v>
      </c>
      <c r="I13" s="363">
        <v>44970</v>
      </c>
      <c r="J13" s="364">
        <v>44971</v>
      </c>
      <c r="K13" s="365" t="str">
        <f>NETWORKDAYS(I13,J13,휴일정보!$C$5:$C$27)&amp;"일"</f>
        <v>2일</v>
      </c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  <c r="AK13" s="220"/>
      <c r="AL13" s="221"/>
      <c r="AM13" s="221"/>
      <c r="AN13" s="221"/>
      <c r="AO13" s="220"/>
      <c r="AP13" s="221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21"/>
      <c r="BM13" s="220"/>
      <c r="BN13" s="221"/>
      <c r="BO13" s="221"/>
      <c r="BP13" s="220"/>
      <c r="BQ13" s="221"/>
      <c r="BR13" s="221"/>
      <c r="BS13" s="220"/>
      <c r="BT13" s="220"/>
      <c r="BU13" s="220"/>
      <c r="BV13" s="220"/>
      <c r="BW13" s="220"/>
      <c r="BX13" s="220"/>
      <c r="BY13" s="220"/>
      <c r="BZ13" s="220"/>
      <c r="CA13" s="220"/>
      <c r="CB13" s="220"/>
      <c r="CC13" s="220"/>
      <c r="CD13" s="220"/>
      <c r="CE13" s="220"/>
      <c r="CF13" s="220"/>
      <c r="CG13" s="220"/>
      <c r="CH13" s="220"/>
      <c r="CI13" s="220"/>
      <c r="CJ13" s="220"/>
      <c r="CK13" s="220"/>
      <c r="CL13" s="220"/>
      <c r="CM13" s="220"/>
      <c r="CN13" s="220"/>
      <c r="CO13" s="220"/>
      <c r="CP13" s="220"/>
      <c r="CQ13" s="220"/>
      <c r="CR13" s="220"/>
      <c r="CS13" s="221"/>
      <c r="CT13" s="221"/>
      <c r="CU13" s="221"/>
      <c r="CV13" s="220"/>
      <c r="CW13" s="221"/>
      <c r="CX13" s="221"/>
      <c r="CY13" s="220"/>
      <c r="CZ13" s="221"/>
      <c r="DA13" s="221"/>
      <c r="DB13" s="220"/>
      <c r="DC13" s="220"/>
      <c r="DD13" s="220"/>
      <c r="DE13" s="220"/>
      <c r="DF13" s="220"/>
      <c r="DG13" s="220"/>
      <c r="DH13" s="220"/>
      <c r="DI13" s="220"/>
      <c r="DJ13" s="220"/>
      <c r="DK13" s="220"/>
      <c r="DL13" s="220"/>
      <c r="DM13" s="220"/>
      <c r="DN13" s="220"/>
      <c r="DO13" s="220"/>
      <c r="DP13" s="220"/>
      <c r="DQ13" s="220"/>
      <c r="DR13" s="220"/>
      <c r="DS13" s="220"/>
      <c r="DT13" s="220"/>
      <c r="DU13" s="220"/>
      <c r="DV13" s="220"/>
      <c r="DW13" s="220"/>
      <c r="DX13" s="220"/>
      <c r="DY13" s="221"/>
      <c r="DZ13" s="221"/>
      <c r="EA13" s="220"/>
      <c r="EB13" s="221"/>
      <c r="EC13" s="221"/>
      <c r="ED13" s="220"/>
      <c r="EE13" s="221"/>
      <c r="EF13" s="221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  <c r="EZ13" s="220"/>
      <c r="FA13" s="220"/>
      <c r="FB13" s="220"/>
      <c r="FC13" s="220"/>
      <c r="FD13" s="220"/>
      <c r="FE13" s="220"/>
      <c r="FF13" s="220"/>
      <c r="FG13" s="220"/>
      <c r="FH13" s="220"/>
      <c r="FI13" s="220"/>
      <c r="FJ13" s="221"/>
      <c r="FK13" s="221"/>
      <c r="FL13" s="220"/>
      <c r="FM13" s="221"/>
      <c r="FN13" s="221"/>
      <c r="FO13" s="220"/>
      <c r="FP13" s="221"/>
      <c r="FQ13" s="221"/>
      <c r="FR13" s="220"/>
      <c r="FS13" s="220"/>
      <c r="FT13" s="220"/>
      <c r="FU13" s="220"/>
      <c r="FV13" s="220"/>
      <c r="FW13" s="220"/>
      <c r="FX13" s="220"/>
      <c r="FY13" s="220"/>
      <c r="FZ13" s="220"/>
      <c r="GA13" s="220"/>
      <c r="GB13" s="220"/>
      <c r="GC13" s="220"/>
      <c r="GD13" s="220"/>
      <c r="GE13" s="220"/>
      <c r="GF13" s="220"/>
      <c r="GG13" s="220"/>
      <c r="GH13" s="220"/>
      <c r="GI13" s="220"/>
      <c r="GJ13" s="220"/>
      <c r="GK13" s="220"/>
      <c r="GL13" s="220"/>
      <c r="GM13" s="220"/>
      <c r="GN13" s="220"/>
      <c r="GO13" s="220"/>
      <c r="GP13" s="220"/>
      <c r="GQ13" s="220"/>
      <c r="GR13" s="220"/>
      <c r="GS13" s="220"/>
      <c r="GT13" s="220"/>
      <c r="GU13" s="221"/>
      <c r="GV13" s="221"/>
      <c r="GW13" s="220"/>
      <c r="GX13" s="221"/>
      <c r="GY13" s="221"/>
      <c r="GZ13" s="220"/>
      <c r="HA13" s="221"/>
      <c r="HB13" s="221"/>
      <c r="HC13" s="220"/>
      <c r="HD13" s="220"/>
      <c r="HE13" s="220"/>
      <c r="HF13" s="220"/>
      <c r="HG13" s="220"/>
      <c r="HH13" s="220"/>
      <c r="HI13" s="220"/>
      <c r="HJ13" s="220"/>
      <c r="HK13" s="220"/>
      <c r="HL13" s="220"/>
      <c r="HM13" s="220"/>
      <c r="HN13" s="220"/>
      <c r="HO13" s="220"/>
      <c r="HP13" s="220"/>
      <c r="HQ13" s="220"/>
      <c r="HR13" s="220"/>
      <c r="HS13" s="220"/>
      <c r="HT13" s="220"/>
      <c r="HU13" s="220"/>
      <c r="HV13" s="220"/>
      <c r="HW13" s="220"/>
      <c r="HX13" s="220"/>
      <c r="HY13" s="220"/>
      <c r="HZ13" s="220"/>
      <c r="IA13" s="220"/>
      <c r="IB13" s="220"/>
      <c r="IC13" s="220"/>
      <c r="ID13" s="221"/>
      <c r="IE13" s="221"/>
      <c r="IF13" s="220"/>
      <c r="IG13" s="221"/>
      <c r="IH13" s="221"/>
      <c r="II13" s="220"/>
      <c r="IJ13" s="221"/>
      <c r="IK13" s="221"/>
      <c r="IL13" s="220"/>
      <c r="IM13" s="220"/>
      <c r="IN13" s="220"/>
      <c r="IO13" s="220"/>
      <c r="IP13" s="220"/>
      <c r="IQ13" s="220"/>
      <c r="IR13" s="220"/>
      <c r="IS13" s="220"/>
      <c r="IT13" s="220"/>
      <c r="IU13" s="220"/>
      <c r="IV13" s="220"/>
      <c r="IW13" s="220"/>
      <c r="IX13" s="220"/>
      <c r="IY13" s="220"/>
      <c r="IZ13" s="220"/>
      <c r="JA13" s="220"/>
      <c r="JB13" s="220"/>
      <c r="JC13" s="220"/>
      <c r="JD13" s="223"/>
      <c r="JE13" s="223"/>
      <c r="JF13" s="221"/>
      <c r="JG13" s="221"/>
      <c r="JH13" s="220"/>
      <c r="JI13" s="221"/>
      <c r="JJ13" s="221"/>
      <c r="JK13" s="220"/>
      <c r="JL13" s="221"/>
      <c r="JM13" s="221"/>
      <c r="JN13" s="220"/>
      <c r="JO13" s="220"/>
      <c r="JP13" s="220"/>
      <c r="JQ13" s="220"/>
      <c r="JR13" s="220"/>
      <c r="JS13" s="220"/>
      <c r="JT13" s="220"/>
      <c r="JU13" s="220"/>
      <c r="JV13" s="220"/>
      <c r="JW13" s="220"/>
      <c r="JX13" s="220"/>
      <c r="JY13" s="220"/>
      <c r="JZ13" s="220"/>
      <c r="KA13" s="220"/>
      <c r="KB13" s="220"/>
      <c r="KC13" s="220"/>
      <c r="KD13" s="220"/>
      <c r="KE13" s="220"/>
      <c r="KF13" s="220"/>
      <c r="KG13" s="223"/>
      <c r="KH13" s="221"/>
      <c r="KI13" s="221"/>
      <c r="KJ13" s="220"/>
      <c r="KK13" s="221"/>
      <c r="KL13" s="221"/>
      <c r="KM13" s="220"/>
      <c r="KN13" s="221"/>
      <c r="KO13" s="221"/>
      <c r="KP13" s="220"/>
      <c r="KQ13" s="220"/>
      <c r="KR13" s="220"/>
      <c r="KS13" s="220"/>
      <c r="KT13" s="220"/>
      <c r="KU13" s="220"/>
      <c r="KV13" s="221"/>
      <c r="KW13" s="220"/>
      <c r="KX13" s="220"/>
      <c r="KY13" s="220"/>
      <c r="KZ13" s="220"/>
      <c r="LA13" s="220"/>
      <c r="LB13" s="259"/>
      <c r="LC13" s="265"/>
      <c r="LD13" s="220"/>
      <c r="LE13" s="220"/>
      <c r="LF13" s="220"/>
      <c r="LG13" s="220"/>
      <c r="LH13" s="220"/>
      <c r="LI13" s="220"/>
      <c r="LJ13" s="220"/>
      <c r="LK13" s="220"/>
      <c r="LL13" s="220"/>
      <c r="LM13" s="220"/>
      <c r="LN13" s="220"/>
      <c r="LO13" s="220"/>
      <c r="LP13" s="220"/>
      <c r="LQ13" s="223"/>
      <c r="LR13" s="221"/>
      <c r="LS13" s="221"/>
      <c r="LT13" s="220"/>
      <c r="LU13" s="221"/>
      <c r="LV13" s="221"/>
      <c r="LW13" s="220"/>
      <c r="LX13" s="221"/>
      <c r="LY13" s="221"/>
      <c r="LZ13" s="220"/>
      <c r="MA13" s="220"/>
      <c r="MB13" s="220"/>
      <c r="MC13" s="220"/>
      <c r="MD13" s="220"/>
      <c r="ME13" s="220"/>
      <c r="MF13" s="221"/>
      <c r="MG13" s="220"/>
      <c r="MH13" s="220"/>
      <c r="MI13" s="220"/>
      <c r="MJ13" s="220"/>
      <c r="MK13" s="220"/>
      <c r="ML13" s="259"/>
      <c r="MM13" s="220"/>
      <c r="MN13" s="220"/>
      <c r="MO13" s="220"/>
      <c r="MP13" s="220"/>
      <c r="MQ13" s="220"/>
      <c r="MR13" s="220"/>
      <c r="MS13" s="220"/>
      <c r="MT13" s="220"/>
      <c r="MU13" s="220"/>
      <c r="MV13" s="220"/>
      <c r="MW13" s="220"/>
      <c r="MX13" s="220"/>
      <c r="MY13" s="220"/>
      <c r="MZ13" s="223"/>
      <c r="NA13" s="221"/>
      <c r="NB13" s="221"/>
      <c r="NC13" s="220"/>
      <c r="ND13" s="221"/>
      <c r="NE13" s="221"/>
      <c r="NF13" s="220"/>
      <c r="NG13" s="221"/>
      <c r="NH13" s="221"/>
      <c r="NI13" s="220"/>
      <c r="NJ13" s="220"/>
      <c r="NK13" s="220"/>
      <c r="NL13" s="259"/>
    </row>
    <row r="14" spans="1:376" ht="15" customHeight="1">
      <c r="A14" s="219"/>
      <c r="B14" s="664"/>
      <c r="C14" s="543" t="s">
        <v>295</v>
      </c>
      <c r="D14" s="361" t="s">
        <v>377</v>
      </c>
      <c r="E14" s="362" t="s">
        <v>364</v>
      </c>
      <c r="F14" s="422" t="s">
        <v>316</v>
      </c>
      <c r="G14" s="423">
        <v>100</v>
      </c>
      <c r="H14" s="424"/>
      <c r="I14" s="363">
        <v>44967</v>
      </c>
      <c r="J14" s="363">
        <v>44970</v>
      </c>
      <c r="K14" s="365" t="str">
        <f>NETWORKDAYS(I14,J14,휴일정보!$C$5:$C$27)&amp;"일"</f>
        <v>2일</v>
      </c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1"/>
      <c r="AM14" s="221"/>
      <c r="AN14" s="221"/>
      <c r="AO14" s="220"/>
      <c r="AP14" s="221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  <c r="BL14" s="221"/>
      <c r="BM14" s="220"/>
      <c r="BN14" s="221"/>
      <c r="BO14" s="221"/>
      <c r="BP14" s="220"/>
      <c r="BQ14" s="221"/>
      <c r="BR14" s="221"/>
      <c r="BS14" s="220"/>
      <c r="BT14" s="220"/>
      <c r="BU14" s="220"/>
      <c r="BV14" s="220"/>
      <c r="BW14" s="220"/>
      <c r="BX14" s="220"/>
      <c r="BY14" s="220"/>
      <c r="BZ14" s="220"/>
      <c r="CA14" s="220"/>
      <c r="CB14" s="220"/>
      <c r="CC14" s="220"/>
      <c r="CD14" s="220"/>
      <c r="CE14" s="220"/>
      <c r="CF14" s="220"/>
      <c r="CG14" s="220"/>
      <c r="CH14" s="220"/>
      <c r="CI14" s="220"/>
      <c r="CJ14" s="220"/>
      <c r="CK14" s="220"/>
      <c r="CL14" s="220"/>
      <c r="CM14" s="220"/>
      <c r="CN14" s="220"/>
      <c r="CO14" s="220"/>
      <c r="CP14" s="220"/>
      <c r="CQ14" s="220"/>
      <c r="CR14" s="220"/>
      <c r="CS14" s="221"/>
      <c r="CT14" s="221"/>
      <c r="CU14" s="221"/>
      <c r="CV14" s="220"/>
      <c r="CW14" s="221"/>
      <c r="CX14" s="221"/>
      <c r="CY14" s="220"/>
      <c r="CZ14" s="221"/>
      <c r="DA14" s="221"/>
      <c r="DB14" s="220"/>
      <c r="DC14" s="220"/>
      <c r="DD14" s="220"/>
      <c r="DE14" s="220"/>
      <c r="DF14" s="220"/>
      <c r="DG14" s="220"/>
      <c r="DH14" s="220"/>
      <c r="DI14" s="220"/>
      <c r="DJ14" s="220"/>
      <c r="DK14" s="220"/>
      <c r="DL14" s="220"/>
      <c r="DM14" s="220"/>
      <c r="DN14" s="220"/>
      <c r="DO14" s="220"/>
      <c r="DP14" s="220"/>
      <c r="DQ14" s="220"/>
      <c r="DR14" s="220"/>
      <c r="DS14" s="220"/>
      <c r="DT14" s="220"/>
      <c r="DU14" s="220"/>
      <c r="DV14" s="220"/>
      <c r="DW14" s="220"/>
      <c r="DX14" s="220"/>
      <c r="DY14" s="221"/>
      <c r="DZ14" s="221"/>
      <c r="EA14" s="220"/>
      <c r="EB14" s="221"/>
      <c r="EC14" s="221"/>
      <c r="ED14" s="220"/>
      <c r="EE14" s="221"/>
      <c r="EF14" s="221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  <c r="EZ14" s="220"/>
      <c r="FA14" s="220"/>
      <c r="FB14" s="220"/>
      <c r="FC14" s="220"/>
      <c r="FD14" s="220"/>
      <c r="FE14" s="220"/>
      <c r="FF14" s="220"/>
      <c r="FG14" s="220"/>
      <c r="FH14" s="220"/>
      <c r="FI14" s="220"/>
      <c r="FJ14" s="221"/>
      <c r="FK14" s="221"/>
      <c r="FL14" s="220"/>
      <c r="FM14" s="221"/>
      <c r="FN14" s="221"/>
      <c r="FO14" s="220"/>
      <c r="FP14" s="221"/>
      <c r="FQ14" s="221"/>
      <c r="FR14" s="220"/>
      <c r="FS14" s="220"/>
      <c r="FT14" s="220"/>
      <c r="FU14" s="220"/>
      <c r="FV14" s="220"/>
      <c r="FW14" s="220"/>
      <c r="FX14" s="220"/>
      <c r="FY14" s="220"/>
      <c r="FZ14" s="220"/>
      <c r="GA14" s="220"/>
      <c r="GB14" s="220"/>
      <c r="GC14" s="220"/>
      <c r="GD14" s="220"/>
      <c r="GE14" s="220"/>
      <c r="GF14" s="220"/>
      <c r="GG14" s="220"/>
      <c r="GH14" s="220"/>
      <c r="GI14" s="220"/>
      <c r="GJ14" s="220"/>
      <c r="GK14" s="220"/>
      <c r="GL14" s="220"/>
      <c r="GM14" s="220"/>
      <c r="GN14" s="220"/>
      <c r="GO14" s="220"/>
      <c r="GP14" s="220"/>
      <c r="GQ14" s="220"/>
      <c r="GR14" s="220"/>
      <c r="GS14" s="220"/>
      <c r="GT14" s="220"/>
      <c r="GU14" s="221"/>
      <c r="GV14" s="221"/>
      <c r="GW14" s="220"/>
      <c r="GX14" s="221"/>
      <c r="GY14" s="221"/>
      <c r="GZ14" s="220"/>
      <c r="HA14" s="221"/>
      <c r="HB14" s="221"/>
      <c r="HC14" s="220"/>
      <c r="HD14" s="220"/>
      <c r="HE14" s="220"/>
      <c r="HF14" s="220"/>
      <c r="HG14" s="220"/>
      <c r="HH14" s="220"/>
      <c r="HI14" s="220"/>
      <c r="HJ14" s="220"/>
      <c r="HK14" s="220"/>
      <c r="HL14" s="220"/>
      <c r="HM14" s="220"/>
      <c r="HN14" s="220"/>
      <c r="HO14" s="220"/>
      <c r="HP14" s="220"/>
      <c r="HQ14" s="220"/>
      <c r="HR14" s="220"/>
      <c r="HS14" s="220"/>
      <c r="HT14" s="220"/>
      <c r="HU14" s="220"/>
      <c r="HV14" s="220"/>
      <c r="HW14" s="220"/>
      <c r="HX14" s="220"/>
      <c r="HY14" s="220"/>
      <c r="HZ14" s="220"/>
      <c r="IA14" s="220"/>
      <c r="IB14" s="220"/>
      <c r="IC14" s="220"/>
      <c r="ID14" s="221"/>
      <c r="IE14" s="221"/>
      <c r="IF14" s="220"/>
      <c r="IG14" s="221"/>
      <c r="IH14" s="221"/>
      <c r="II14" s="220"/>
      <c r="IJ14" s="221"/>
      <c r="IK14" s="221"/>
      <c r="IL14" s="220"/>
      <c r="IM14" s="220"/>
      <c r="IN14" s="220"/>
      <c r="IO14" s="220"/>
      <c r="IP14" s="220"/>
      <c r="IQ14" s="220"/>
      <c r="IR14" s="220"/>
      <c r="IS14" s="220"/>
      <c r="IT14" s="220"/>
      <c r="IU14" s="220"/>
      <c r="IV14" s="220"/>
      <c r="IW14" s="220"/>
      <c r="IX14" s="220"/>
      <c r="IY14" s="220"/>
      <c r="IZ14" s="220"/>
      <c r="JA14" s="220"/>
      <c r="JB14" s="220"/>
      <c r="JC14" s="220"/>
      <c r="JD14" s="223"/>
      <c r="JE14" s="223"/>
      <c r="JF14" s="221"/>
      <c r="JG14" s="221"/>
      <c r="JH14" s="220"/>
      <c r="JI14" s="221"/>
      <c r="JJ14" s="221"/>
      <c r="JK14" s="220"/>
      <c r="JL14" s="221"/>
      <c r="JM14" s="221"/>
      <c r="JN14" s="220"/>
      <c r="JO14" s="220"/>
      <c r="JP14" s="220"/>
      <c r="JQ14" s="220"/>
      <c r="JR14" s="220"/>
      <c r="JS14" s="220"/>
      <c r="JT14" s="220"/>
      <c r="JU14" s="220"/>
      <c r="JV14" s="220"/>
      <c r="JW14" s="220"/>
      <c r="JX14" s="220"/>
      <c r="JY14" s="220"/>
      <c r="JZ14" s="220"/>
      <c r="KA14" s="220"/>
      <c r="KB14" s="220"/>
      <c r="KC14" s="220"/>
      <c r="KD14" s="220"/>
      <c r="KE14" s="220"/>
      <c r="KF14" s="220"/>
      <c r="KG14" s="223"/>
      <c r="KH14" s="221"/>
      <c r="KI14" s="221"/>
      <c r="KJ14" s="220"/>
      <c r="KK14" s="221"/>
      <c r="KL14" s="221"/>
      <c r="KM14" s="220"/>
      <c r="KN14" s="221"/>
      <c r="KO14" s="221"/>
      <c r="KP14" s="220"/>
      <c r="KQ14" s="220"/>
      <c r="KR14" s="220"/>
      <c r="KS14" s="220"/>
      <c r="KT14" s="220"/>
      <c r="KU14" s="220"/>
      <c r="KV14" s="221"/>
      <c r="KW14" s="220"/>
      <c r="KX14" s="220"/>
      <c r="KY14" s="220"/>
      <c r="KZ14" s="220"/>
      <c r="LA14" s="220"/>
      <c r="LB14" s="259"/>
      <c r="LC14" s="265"/>
      <c r="LD14" s="220"/>
      <c r="LE14" s="220"/>
      <c r="LF14" s="220"/>
      <c r="LG14" s="220"/>
      <c r="LH14" s="220"/>
      <c r="LI14" s="220"/>
      <c r="LJ14" s="220"/>
      <c r="LK14" s="220"/>
      <c r="LL14" s="220"/>
      <c r="LM14" s="220"/>
      <c r="LN14" s="220"/>
      <c r="LO14" s="220"/>
      <c r="LP14" s="220"/>
      <c r="LQ14" s="223"/>
      <c r="LR14" s="221"/>
      <c r="LS14" s="221"/>
      <c r="LT14" s="220"/>
      <c r="LU14" s="221"/>
      <c r="LV14" s="221"/>
      <c r="LW14" s="220"/>
      <c r="LX14" s="221"/>
      <c r="LY14" s="221"/>
      <c r="LZ14" s="220"/>
      <c r="MA14" s="220"/>
      <c r="MB14" s="220"/>
      <c r="MC14" s="220"/>
      <c r="MD14" s="220"/>
      <c r="ME14" s="220"/>
      <c r="MF14" s="221"/>
      <c r="MG14" s="220"/>
      <c r="MH14" s="220"/>
      <c r="MI14" s="220"/>
      <c r="MJ14" s="220"/>
      <c r="MK14" s="220"/>
      <c r="ML14" s="259"/>
      <c r="MM14" s="220"/>
      <c r="MN14" s="220"/>
      <c r="MO14" s="220"/>
      <c r="MP14" s="220"/>
      <c r="MQ14" s="220"/>
      <c r="MR14" s="220"/>
      <c r="MS14" s="220"/>
      <c r="MT14" s="220"/>
      <c r="MU14" s="220"/>
      <c r="MV14" s="220"/>
      <c r="MW14" s="220"/>
      <c r="MX14" s="220"/>
      <c r="MY14" s="220"/>
      <c r="MZ14" s="223"/>
      <c r="NA14" s="221"/>
      <c r="NB14" s="221"/>
      <c r="NC14" s="220"/>
      <c r="ND14" s="221"/>
      <c r="NE14" s="221"/>
      <c r="NF14" s="220"/>
      <c r="NG14" s="221"/>
      <c r="NH14" s="221"/>
      <c r="NI14" s="220"/>
      <c r="NJ14" s="220"/>
      <c r="NK14" s="220"/>
      <c r="NL14" s="259"/>
    </row>
    <row r="15" spans="1:376" ht="15" customHeight="1">
      <c r="A15" s="219"/>
      <c r="B15" s="664"/>
      <c r="C15" s="488" t="s">
        <v>296</v>
      </c>
      <c r="D15" s="361" t="s">
        <v>378</v>
      </c>
      <c r="E15" s="362" t="s">
        <v>290</v>
      </c>
      <c r="F15" s="422" t="s">
        <v>316</v>
      </c>
      <c r="G15" s="423">
        <v>100</v>
      </c>
      <c r="H15" s="424"/>
      <c r="I15" s="363">
        <v>44967</v>
      </c>
      <c r="J15" s="363">
        <v>44970</v>
      </c>
      <c r="K15" s="365" t="str">
        <f>NETWORKDAYS(I15,J15,휴일정보!$C$5:$C$27)&amp;"일"</f>
        <v>2일</v>
      </c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1"/>
      <c r="AM15" s="221"/>
      <c r="AN15" s="221"/>
      <c r="AO15" s="220"/>
      <c r="AP15" s="221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235"/>
      <c r="BD15" s="235"/>
      <c r="BE15" s="235"/>
      <c r="BF15" s="235"/>
      <c r="BG15" s="235"/>
      <c r="BH15" s="235"/>
      <c r="BI15" s="235"/>
      <c r="BJ15" s="235"/>
      <c r="BK15" s="235"/>
      <c r="BL15" s="221"/>
      <c r="BM15" s="220"/>
      <c r="BN15" s="221"/>
      <c r="BO15" s="221"/>
      <c r="BP15" s="220"/>
      <c r="BQ15" s="221"/>
      <c r="BR15" s="221"/>
      <c r="BS15" s="220"/>
      <c r="BT15" s="220"/>
      <c r="BU15" s="220"/>
      <c r="BV15" s="220"/>
      <c r="BW15" s="220"/>
      <c r="BX15" s="220"/>
      <c r="BY15" s="220"/>
      <c r="BZ15" s="220"/>
      <c r="CA15" s="220"/>
      <c r="CB15" s="220"/>
      <c r="CC15" s="220"/>
      <c r="CD15" s="220"/>
      <c r="CE15" s="220"/>
      <c r="CF15" s="220"/>
      <c r="CG15" s="220"/>
      <c r="CH15" s="220"/>
      <c r="CI15" s="220"/>
      <c r="CJ15" s="220"/>
      <c r="CK15" s="220"/>
      <c r="CL15" s="220"/>
      <c r="CM15" s="220"/>
      <c r="CN15" s="220"/>
      <c r="CO15" s="220"/>
      <c r="CP15" s="220"/>
      <c r="CQ15" s="220"/>
      <c r="CR15" s="220"/>
      <c r="CS15" s="221"/>
      <c r="CT15" s="221"/>
      <c r="CU15" s="221"/>
      <c r="CV15" s="220"/>
      <c r="CW15" s="221"/>
      <c r="CX15" s="221"/>
      <c r="CY15" s="220"/>
      <c r="CZ15" s="221"/>
      <c r="DA15" s="221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0"/>
      <c r="DR15" s="220"/>
      <c r="DS15" s="220"/>
      <c r="DT15" s="220"/>
      <c r="DU15" s="220"/>
      <c r="DV15" s="220"/>
      <c r="DW15" s="220"/>
      <c r="DX15" s="220"/>
      <c r="DY15" s="221"/>
      <c r="DZ15" s="221"/>
      <c r="EA15" s="220"/>
      <c r="EB15" s="221"/>
      <c r="EC15" s="221"/>
      <c r="ED15" s="220"/>
      <c r="EE15" s="221"/>
      <c r="EF15" s="221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  <c r="EZ15" s="220"/>
      <c r="FA15" s="220"/>
      <c r="FB15" s="220"/>
      <c r="FC15" s="220"/>
      <c r="FD15" s="220"/>
      <c r="FE15" s="220"/>
      <c r="FF15" s="220"/>
      <c r="FG15" s="220"/>
      <c r="FH15" s="220"/>
      <c r="FI15" s="220"/>
      <c r="FJ15" s="221"/>
      <c r="FK15" s="221"/>
      <c r="FL15" s="220"/>
      <c r="FM15" s="221"/>
      <c r="FN15" s="221"/>
      <c r="FO15" s="220"/>
      <c r="FP15" s="221"/>
      <c r="FQ15" s="221"/>
      <c r="FR15" s="220"/>
      <c r="FS15" s="220"/>
      <c r="FT15" s="220"/>
      <c r="FU15" s="220"/>
      <c r="FV15" s="220"/>
      <c r="FW15" s="220"/>
      <c r="FX15" s="220"/>
      <c r="FY15" s="220"/>
      <c r="FZ15" s="220"/>
      <c r="GA15" s="220"/>
      <c r="GB15" s="220"/>
      <c r="GC15" s="220"/>
      <c r="GD15" s="220"/>
      <c r="GE15" s="220"/>
      <c r="GF15" s="220"/>
      <c r="GG15" s="220"/>
      <c r="GH15" s="220"/>
      <c r="GI15" s="220"/>
      <c r="GJ15" s="220"/>
      <c r="GK15" s="220"/>
      <c r="GL15" s="220"/>
      <c r="GM15" s="220"/>
      <c r="GN15" s="220"/>
      <c r="GO15" s="220"/>
      <c r="GP15" s="220"/>
      <c r="GQ15" s="220"/>
      <c r="GR15" s="220"/>
      <c r="GS15" s="220"/>
      <c r="GT15" s="220"/>
      <c r="GU15" s="221"/>
      <c r="GV15" s="221"/>
      <c r="GW15" s="220"/>
      <c r="GX15" s="221"/>
      <c r="GY15" s="221"/>
      <c r="GZ15" s="220"/>
      <c r="HA15" s="221"/>
      <c r="HB15" s="221"/>
      <c r="HC15" s="220"/>
      <c r="HD15" s="220"/>
      <c r="HE15" s="220"/>
      <c r="HF15" s="220"/>
      <c r="HG15" s="220"/>
      <c r="HH15" s="220"/>
      <c r="HI15" s="220"/>
      <c r="HJ15" s="220"/>
      <c r="HK15" s="220"/>
      <c r="HL15" s="220"/>
      <c r="HM15" s="220"/>
      <c r="HN15" s="220"/>
      <c r="HO15" s="220"/>
      <c r="HP15" s="220"/>
      <c r="HQ15" s="220"/>
      <c r="HR15" s="220"/>
      <c r="HS15" s="220"/>
      <c r="HT15" s="220"/>
      <c r="HU15" s="220"/>
      <c r="HV15" s="220"/>
      <c r="HW15" s="220"/>
      <c r="HX15" s="220"/>
      <c r="HY15" s="220"/>
      <c r="HZ15" s="220"/>
      <c r="IA15" s="220"/>
      <c r="IB15" s="220"/>
      <c r="IC15" s="220"/>
      <c r="ID15" s="221"/>
      <c r="IE15" s="221"/>
      <c r="IF15" s="220"/>
      <c r="IG15" s="221"/>
      <c r="IH15" s="221"/>
      <c r="II15" s="220"/>
      <c r="IJ15" s="221"/>
      <c r="IK15" s="221"/>
      <c r="IL15" s="220"/>
      <c r="IM15" s="220"/>
      <c r="IN15" s="220"/>
      <c r="IO15" s="220"/>
      <c r="IP15" s="220"/>
      <c r="IQ15" s="220"/>
      <c r="IR15" s="220"/>
      <c r="IS15" s="220"/>
      <c r="IT15" s="220"/>
      <c r="IU15" s="220"/>
      <c r="IV15" s="220"/>
      <c r="IW15" s="220"/>
      <c r="IX15" s="220"/>
      <c r="IY15" s="220"/>
      <c r="IZ15" s="220"/>
      <c r="JA15" s="220"/>
      <c r="JB15" s="220"/>
      <c r="JC15" s="220"/>
      <c r="JD15" s="223"/>
      <c r="JE15" s="223"/>
      <c r="JF15" s="221"/>
      <c r="JG15" s="221"/>
      <c r="JH15" s="220"/>
      <c r="JI15" s="221"/>
      <c r="JJ15" s="221"/>
      <c r="JK15" s="220"/>
      <c r="JL15" s="221"/>
      <c r="JM15" s="221"/>
      <c r="JN15" s="220"/>
      <c r="JO15" s="220"/>
      <c r="JP15" s="220"/>
      <c r="JQ15" s="220"/>
      <c r="JR15" s="220"/>
      <c r="JS15" s="220"/>
      <c r="JT15" s="220"/>
      <c r="JU15" s="220"/>
      <c r="JV15" s="220"/>
      <c r="JW15" s="220"/>
      <c r="JX15" s="220"/>
      <c r="JY15" s="220"/>
      <c r="JZ15" s="220"/>
      <c r="KA15" s="220"/>
      <c r="KB15" s="220"/>
      <c r="KC15" s="220"/>
      <c r="KD15" s="220"/>
      <c r="KE15" s="220"/>
      <c r="KF15" s="220"/>
      <c r="KG15" s="223"/>
      <c r="KH15" s="221"/>
      <c r="KI15" s="221"/>
      <c r="KJ15" s="220"/>
      <c r="KK15" s="221"/>
      <c r="KL15" s="221"/>
      <c r="KM15" s="220"/>
      <c r="KN15" s="221"/>
      <c r="KO15" s="221"/>
      <c r="KP15" s="220"/>
      <c r="KQ15" s="220"/>
      <c r="KR15" s="220"/>
      <c r="KS15" s="220"/>
      <c r="KT15" s="220"/>
      <c r="KU15" s="220"/>
      <c r="KV15" s="221"/>
      <c r="KW15" s="220"/>
      <c r="KX15" s="220"/>
      <c r="KY15" s="220"/>
      <c r="KZ15" s="220"/>
      <c r="LA15" s="220"/>
      <c r="LB15" s="259"/>
      <c r="LC15" s="265"/>
      <c r="LD15" s="220"/>
      <c r="LE15" s="220"/>
      <c r="LF15" s="220"/>
      <c r="LG15" s="220"/>
      <c r="LH15" s="220"/>
      <c r="LI15" s="220"/>
      <c r="LJ15" s="220"/>
      <c r="LK15" s="220"/>
      <c r="LL15" s="220"/>
      <c r="LM15" s="220"/>
      <c r="LN15" s="220"/>
      <c r="LO15" s="220"/>
      <c r="LP15" s="220"/>
      <c r="LQ15" s="223"/>
      <c r="LR15" s="221"/>
      <c r="LS15" s="221"/>
      <c r="LT15" s="220"/>
      <c r="LU15" s="221"/>
      <c r="LV15" s="221"/>
      <c r="LW15" s="220"/>
      <c r="LX15" s="221"/>
      <c r="LY15" s="221"/>
      <c r="LZ15" s="220"/>
      <c r="MA15" s="220"/>
      <c r="MB15" s="220"/>
      <c r="MC15" s="220"/>
      <c r="MD15" s="220"/>
      <c r="ME15" s="220"/>
      <c r="MF15" s="221"/>
      <c r="MG15" s="220"/>
      <c r="MH15" s="220"/>
      <c r="MI15" s="220"/>
      <c r="MJ15" s="220"/>
      <c r="MK15" s="220"/>
      <c r="ML15" s="259"/>
      <c r="MM15" s="220"/>
      <c r="MN15" s="220"/>
      <c r="MO15" s="220"/>
      <c r="MP15" s="220"/>
      <c r="MQ15" s="220"/>
      <c r="MR15" s="220"/>
      <c r="MS15" s="220"/>
      <c r="MT15" s="220"/>
      <c r="MU15" s="220"/>
      <c r="MV15" s="220"/>
      <c r="MW15" s="220"/>
      <c r="MX15" s="220"/>
      <c r="MY15" s="220"/>
      <c r="MZ15" s="223"/>
      <c r="NA15" s="221"/>
      <c r="NB15" s="221"/>
      <c r="NC15" s="220"/>
      <c r="ND15" s="221"/>
      <c r="NE15" s="221"/>
      <c r="NF15" s="220"/>
      <c r="NG15" s="221"/>
      <c r="NH15" s="221"/>
      <c r="NI15" s="220"/>
      <c r="NJ15" s="220"/>
      <c r="NK15" s="220"/>
      <c r="NL15" s="259"/>
    </row>
    <row r="16" spans="1:376" ht="15" customHeight="1">
      <c r="A16" s="219"/>
      <c r="B16" s="664"/>
      <c r="C16" s="487" t="s">
        <v>297</v>
      </c>
      <c r="D16" s="361" t="s">
        <v>298</v>
      </c>
      <c r="E16" s="362" t="s">
        <v>253</v>
      </c>
      <c r="F16" s="422" t="s">
        <v>316</v>
      </c>
      <c r="G16" s="423">
        <v>100</v>
      </c>
      <c r="H16" s="366" t="s">
        <v>365</v>
      </c>
      <c r="I16" s="363">
        <v>44971</v>
      </c>
      <c r="J16" s="363">
        <v>44972</v>
      </c>
      <c r="K16" s="365" t="str">
        <f>NETWORKDAYS(I16,J16,휴일정보!$C$5:$C$27)&amp;"일"</f>
        <v>2일</v>
      </c>
      <c r="L16" s="220"/>
      <c r="M16" s="220"/>
      <c r="N16" s="221"/>
      <c r="O16" s="221"/>
      <c r="P16" s="221"/>
      <c r="Q16" s="221"/>
      <c r="R16" s="220"/>
      <c r="S16" s="221"/>
      <c r="T16" s="221"/>
      <c r="U16" s="221"/>
      <c r="V16" s="221"/>
      <c r="W16" s="220"/>
      <c r="X16" s="221"/>
      <c r="Y16" s="221"/>
      <c r="Z16" s="221"/>
      <c r="AA16" s="221"/>
      <c r="AB16" s="220"/>
      <c r="AC16" s="221"/>
      <c r="AD16" s="221"/>
      <c r="AE16" s="221"/>
      <c r="AF16" s="221"/>
      <c r="AG16" s="220"/>
      <c r="AH16" s="221"/>
      <c r="AI16" s="221"/>
      <c r="AJ16" s="221"/>
      <c r="AK16" s="221"/>
      <c r="AL16" s="221"/>
      <c r="AM16" s="220"/>
      <c r="AN16" s="221"/>
      <c r="AO16" s="221"/>
      <c r="AP16" s="221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  <c r="BB16" s="235"/>
      <c r="BC16" s="235"/>
      <c r="BD16" s="235"/>
      <c r="BE16" s="235"/>
      <c r="BF16" s="235"/>
      <c r="BG16" s="235"/>
      <c r="BH16" s="235"/>
      <c r="BI16" s="235"/>
      <c r="BJ16" s="235"/>
      <c r="BK16" s="235"/>
      <c r="BL16" s="221"/>
      <c r="BM16" s="220"/>
      <c r="BN16" s="221"/>
      <c r="BO16" s="221"/>
      <c r="BP16" s="220"/>
      <c r="BQ16" s="221"/>
      <c r="BR16" s="221"/>
      <c r="BS16" s="221"/>
      <c r="BT16" s="220"/>
      <c r="BU16" s="221"/>
      <c r="BV16" s="221"/>
      <c r="BW16" s="221"/>
      <c r="BX16" s="221"/>
      <c r="BY16" s="220"/>
      <c r="BZ16" s="221"/>
      <c r="CA16" s="221"/>
      <c r="CB16" s="221"/>
      <c r="CC16" s="221"/>
      <c r="CD16" s="220"/>
      <c r="CE16" s="221"/>
      <c r="CF16" s="221"/>
      <c r="CG16" s="221"/>
      <c r="CH16" s="221"/>
      <c r="CI16" s="220"/>
      <c r="CJ16" s="221"/>
      <c r="CK16" s="221"/>
      <c r="CL16" s="221"/>
      <c r="CM16" s="221"/>
      <c r="CN16" s="220"/>
      <c r="CO16" s="221"/>
      <c r="CP16" s="221"/>
      <c r="CQ16" s="221"/>
      <c r="CR16" s="221"/>
      <c r="CS16" s="221"/>
      <c r="CT16" s="220"/>
      <c r="CU16" s="221"/>
      <c r="CV16" s="221"/>
      <c r="CW16" s="220"/>
      <c r="CX16" s="221"/>
      <c r="CY16" s="221"/>
      <c r="CZ16" s="220"/>
      <c r="DA16" s="221"/>
      <c r="DB16" s="221"/>
      <c r="DC16" s="220"/>
      <c r="DD16" s="221"/>
      <c r="DE16" s="221"/>
      <c r="DF16" s="220"/>
      <c r="DG16" s="221"/>
      <c r="DH16" s="221"/>
      <c r="DI16" s="220"/>
      <c r="DJ16" s="221"/>
      <c r="DK16" s="221"/>
      <c r="DL16" s="220"/>
      <c r="DM16" s="221"/>
      <c r="DN16" s="221"/>
      <c r="DO16" s="220"/>
      <c r="DP16" s="221"/>
      <c r="DQ16" s="221"/>
      <c r="DR16" s="220"/>
      <c r="DS16" s="221"/>
      <c r="DT16" s="221"/>
      <c r="DU16" s="220"/>
      <c r="DV16" s="221"/>
      <c r="DW16" s="221"/>
      <c r="DX16" s="220"/>
      <c r="DY16" s="221"/>
      <c r="DZ16" s="221"/>
      <c r="EA16" s="220"/>
      <c r="EB16" s="221"/>
      <c r="EC16" s="221"/>
      <c r="ED16" s="220"/>
      <c r="EE16" s="221"/>
      <c r="EF16" s="221"/>
      <c r="EG16" s="220"/>
      <c r="EH16" s="221"/>
      <c r="EI16" s="221"/>
      <c r="EJ16" s="220"/>
      <c r="EK16" s="221"/>
      <c r="EL16" s="221"/>
      <c r="EM16" s="220"/>
      <c r="EN16" s="221"/>
      <c r="EO16" s="221"/>
      <c r="EP16" s="220"/>
      <c r="EQ16" s="221"/>
      <c r="ER16" s="221"/>
      <c r="ES16" s="220"/>
      <c r="ET16" s="221"/>
      <c r="EU16" s="221"/>
      <c r="EV16" s="220"/>
      <c r="EW16" s="221"/>
      <c r="EX16" s="221"/>
      <c r="EY16" s="220"/>
      <c r="EZ16" s="221"/>
      <c r="FA16" s="221"/>
      <c r="FB16" s="220"/>
      <c r="FC16" s="221"/>
      <c r="FD16" s="221"/>
      <c r="FE16" s="221"/>
      <c r="FF16" s="220"/>
      <c r="FG16" s="221"/>
      <c r="FH16" s="221"/>
      <c r="FI16" s="220"/>
      <c r="FJ16" s="221"/>
      <c r="FK16" s="221"/>
      <c r="FL16" s="220"/>
      <c r="FM16" s="221"/>
      <c r="FN16" s="221"/>
      <c r="FO16" s="220"/>
      <c r="FP16" s="221"/>
      <c r="FQ16" s="221"/>
      <c r="FR16" s="220"/>
      <c r="FS16" s="221"/>
      <c r="FT16" s="221"/>
      <c r="FU16" s="220"/>
      <c r="FV16" s="221"/>
      <c r="FW16" s="221"/>
      <c r="FX16" s="220"/>
      <c r="FY16" s="221"/>
      <c r="FZ16" s="221"/>
      <c r="GA16" s="220"/>
      <c r="GB16" s="221"/>
      <c r="GC16" s="221"/>
      <c r="GD16" s="220"/>
      <c r="GE16" s="221"/>
      <c r="GF16" s="221"/>
      <c r="GG16" s="220"/>
      <c r="GH16" s="221"/>
      <c r="GI16" s="221"/>
      <c r="GJ16" s="220"/>
      <c r="GK16" s="221"/>
      <c r="GL16" s="221"/>
      <c r="GM16" s="220"/>
      <c r="GN16" s="221"/>
      <c r="GO16" s="221"/>
      <c r="GP16" s="221"/>
      <c r="GQ16" s="220"/>
      <c r="GR16" s="221"/>
      <c r="GS16" s="221"/>
      <c r="GT16" s="220"/>
      <c r="GU16" s="221"/>
      <c r="GV16" s="221"/>
      <c r="GW16" s="220"/>
      <c r="GX16" s="221"/>
      <c r="GY16" s="221"/>
      <c r="GZ16" s="220"/>
      <c r="HA16" s="221"/>
      <c r="HB16" s="221"/>
      <c r="HC16" s="220"/>
      <c r="HD16" s="221"/>
      <c r="HE16" s="221"/>
      <c r="HF16" s="220"/>
      <c r="HG16" s="221"/>
      <c r="HH16" s="221"/>
      <c r="HI16" s="221"/>
      <c r="HJ16" s="220"/>
      <c r="HK16" s="221"/>
      <c r="HL16" s="221"/>
      <c r="HM16" s="220"/>
      <c r="HN16" s="221"/>
      <c r="HO16" s="221"/>
      <c r="HP16" s="220"/>
      <c r="HQ16" s="221"/>
      <c r="HR16" s="221"/>
      <c r="HS16" s="220"/>
      <c r="HT16" s="221"/>
      <c r="HU16" s="221"/>
      <c r="HV16" s="220"/>
      <c r="HW16" s="221"/>
      <c r="HX16" s="221"/>
      <c r="HY16" s="221"/>
      <c r="HZ16" s="220"/>
      <c r="IA16" s="221"/>
      <c r="IB16" s="221"/>
      <c r="IC16" s="220"/>
      <c r="ID16" s="221"/>
      <c r="IE16" s="221"/>
      <c r="IF16" s="220"/>
      <c r="IG16" s="221"/>
      <c r="IH16" s="221"/>
      <c r="II16" s="220"/>
      <c r="IJ16" s="221"/>
      <c r="IK16" s="221"/>
      <c r="IL16" s="220"/>
      <c r="IM16" s="221"/>
      <c r="IN16" s="221"/>
      <c r="IO16" s="220"/>
      <c r="IP16" s="221"/>
      <c r="IQ16" s="221"/>
      <c r="IR16" s="220"/>
      <c r="IS16" s="221"/>
      <c r="IT16" s="221"/>
      <c r="IU16" s="220"/>
      <c r="IV16" s="221"/>
      <c r="IW16" s="221"/>
      <c r="IX16" s="220"/>
      <c r="IY16" s="221"/>
      <c r="IZ16" s="221"/>
      <c r="JA16" s="221"/>
      <c r="JB16" s="220"/>
      <c r="JC16" s="221"/>
      <c r="JD16" s="223"/>
      <c r="JE16" s="223"/>
      <c r="JF16" s="221"/>
      <c r="JG16" s="221"/>
      <c r="JH16" s="220"/>
      <c r="JI16" s="221"/>
      <c r="JJ16" s="221"/>
      <c r="JK16" s="220"/>
      <c r="JL16" s="221"/>
      <c r="JM16" s="221"/>
      <c r="JN16" s="220"/>
      <c r="JO16" s="221"/>
      <c r="JP16" s="221"/>
      <c r="JQ16" s="220"/>
      <c r="JR16" s="221"/>
      <c r="JS16" s="221"/>
      <c r="JT16" s="220"/>
      <c r="JU16" s="221"/>
      <c r="JV16" s="221"/>
      <c r="JW16" s="220"/>
      <c r="JX16" s="221"/>
      <c r="JY16" s="221"/>
      <c r="JZ16" s="220"/>
      <c r="KA16" s="221"/>
      <c r="KB16" s="221"/>
      <c r="KC16" s="221"/>
      <c r="KD16" s="220"/>
      <c r="KE16" s="221"/>
      <c r="KF16" s="221"/>
      <c r="KG16" s="223"/>
      <c r="KH16" s="221"/>
      <c r="KI16" s="221"/>
      <c r="KJ16" s="220"/>
      <c r="KK16" s="221"/>
      <c r="KL16" s="221"/>
      <c r="KM16" s="220"/>
      <c r="KN16" s="221"/>
      <c r="KO16" s="221"/>
      <c r="KP16" s="220"/>
      <c r="KQ16" s="221"/>
      <c r="KR16" s="221"/>
      <c r="KS16" s="220"/>
      <c r="KT16" s="221"/>
      <c r="KU16" s="221"/>
      <c r="KV16" s="221"/>
      <c r="KW16" s="220"/>
      <c r="KX16" s="221"/>
      <c r="KY16" s="221"/>
      <c r="KZ16" s="220"/>
      <c r="LA16" s="221"/>
      <c r="LB16" s="260"/>
      <c r="LC16" s="266"/>
      <c r="LD16" s="220"/>
      <c r="LE16" s="221"/>
      <c r="LF16" s="221"/>
      <c r="LG16" s="220"/>
      <c r="LH16" s="221"/>
      <c r="LI16" s="221"/>
      <c r="LJ16" s="220"/>
      <c r="LK16" s="221"/>
      <c r="LL16" s="221"/>
      <c r="LM16" s="221"/>
      <c r="LN16" s="220"/>
      <c r="LO16" s="221"/>
      <c r="LP16" s="221"/>
      <c r="LQ16" s="223"/>
      <c r="LR16" s="221"/>
      <c r="LS16" s="221"/>
      <c r="LT16" s="220"/>
      <c r="LU16" s="221"/>
      <c r="LV16" s="221"/>
      <c r="LW16" s="220"/>
      <c r="LX16" s="221"/>
      <c r="LY16" s="221"/>
      <c r="LZ16" s="220"/>
      <c r="MA16" s="221"/>
      <c r="MB16" s="221"/>
      <c r="MC16" s="220"/>
      <c r="MD16" s="221"/>
      <c r="ME16" s="221"/>
      <c r="MF16" s="221"/>
      <c r="MG16" s="220"/>
      <c r="MH16" s="221"/>
      <c r="MI16" s="221"/>
      <c r="MJ16" s="220"/>
      <c r="MK16" s="221"/>
      <c r="ML16" s="260"/>
      <c r="MM16" s="220"/>
      <c r="MN16" s="221"/>
      <c r="MO16" s="221"/>
      <c r="MP16" s="220"/>
      <c r="MQ16" s="221"/>
      <c r="MR16" s="221"/>
      <c r="MS16" s="220"/>
      <c r="MT16" s="221"/>
      <c r="MU16" s="221"/>
      <c r="MV16" s="221"/>
      <c r="MW16" s="220"/>
      <c r="MX16" s="221"/>
      <c r="MY16" s="221"/>
      <c r="MZ16" s="223"/>
      <c r="NA16" s="221"/>
      <c r="NB16" s="221"/>
      <c r="NC16" s="220"/>
      <c r="ND16" s="221"/>
      <c r="NE16" s="221"/>
      <c r="NF16" s="220"/>
      <c r="NG16" s="221"/>
      <c r="NH16" s="221"/>
      <c r="NI16" s="220"/>
      <c r="NJ16" s="221"/>
      <c r="NK16" s="221"/>
      <c r="NL16" s="260"/>
    </row>
    <row r="17" spans="1:376" ht="15" customHeight="1">
      <c r="A17" s="214"/>
      <c r="B17" s="667" t="s">
        <v>299</v>
      </c>
      <c r="C17" s="544"/>
      <c r="D17" s="544"/>
      <c r="E17" s="544"/>
      <c r="F17" s="544"/>
      <c r="G17" s="544"/>
      <c r="H17" s="544"/>
      <c r="I17" s="545">
        <v>44972</v>
      </c>
      <c r="J17" s="545">
        <v>44976</v>
      </c>
      <c r="K17" s="367" t="str">
        <f>NETWORKDAYS(I$17,J$17,휴일정보!$C$5:$C$27)&amp;"일"</f>
        <v>3일</v>
      </c>
      <c r="L17" s="546"/>
      <c r="M17" s="546"/>
      <c r="N17" s="546"/>
      <c r="O17" s="546"/>
      <c r="P17" s="546"/>
      <c r="Q17" s="546"/>
      <c r="R17" s="546"/>
      <c r="S17" s="546"/>
      <c r="T17" s="546"/>
      <c r="U17" s="546"/>
      <c r="V17" s="546"/>
      <c r="W17" s="546"/>
      <c r="X17" s="546"/>
      <c r="Y17" s="546"/>
      <c r="Z17" s="546"/>
      <c r="AA17" s="546"/>
      <c r="AB17" s="546"/>
      <c r="AC17" s="546"/>
      <c r="AD17" s="546"/>
      <c r="AE17" s="546"/>
      <c r="AF17" s="546"/>
      <c r="AG17" s="546"/>
      <c r="AH17" s="546"/>
      <c r="AI17" s="546"/>
      <c r="AJ17" s="546"/>
      <c r="AK17" s="546"/>
      <c r="AL17" s="546"/>
      <c r="AM17" s="546"/>
      <c r="AN17" s="546"/>
      <c r="AO17" s="546"/>
      <c r="AP17" s="546"/>
      <c r="AQ17" s="546"/>
      <c r="AR17" s="546"/>
      <c r="AS17" s="546"/>
      <c r="AT17" s="546"/>
      <c r="AU17" s="546"/>
      <c r="AV17" s="546"/>
      <c r="AW17" s="546"/>
      <c r="AX17" s="546"/>
      <c r="AY17" s="546"/>
      <c r="AZ17" s="546"/>
      <c r="BA17" s="546"/>
      <c r="BB17" s="546"/>
      <c r="BC17" s="546"/>
      <c r="BD17" s="546"/>
      <c r="BE17" s="546"/>
      <c r="BF17" s="546"/>
      <c r="BG17" s="546"/>
      <c r="BH17" s="546"/>
      <c r="BI17" s="546"/>
      <c r="BJ17" s="546"/>
      <c r="BK17" s="368"/>
      <c r="BL17" s="546"/>
      <c r="BM17" s="546"/>
      <c r="BN17" s="546"/>
      <c r="BO17" s="546"/>
      <c r="BP17" s="546"/>
      <c r="BQ17" s="546"/>
      <c r="BR17" s="546"/>
      <c r="BS17" s="546"/>
      <c r="BT17" s="546"/>
      <c r="BU17" s="546"/>
      <c r="BV17" s="546"/>
      <c r="BW17" s="546"/>
      <c r="BX17" s="546"/>
      <c r="BY17" s="546"/>
      <c r="BZ17" s="546"/>
      <c r="CA17" s="546"/>
      <c r="CB17" s="546"/>
      <c r="CC17" s="546"/>
      <c r="CD17" s="546"/>
      <c r="CE17" s="546"/>
      <c r="CF17" s="546"/>
      <c r="CG17" s="546"/>
      <c r="CH17" s="546"/>
      <c r="CI17" s="546"/>
      <c r="CJ17" s="546"/>
      <c r="CK17" s="546"/>
      <c r="CL17" s="546"/>
      <c r="CM17" s="546"/>
      <c r="CN17" s="546"/>
      <c r="CO17" s="546"/>
      <c r="CP17" s="546"/>
      <c r="CQ17" s="546"/>
      <c r="CR17" s="546"/>
      <c r="CS17" s="546"/>
      <c r="CT17" s="546"/>
      <c r="CU17" s="546"/>
      <c r="CV17" s="546"/>
      <c r="CW17" s="546"/>
      <c r="CX17" s="546"/>
      <c r="CY17" s="546"/>
      <c r="CZ17" s="546"/>
      <c r="DA17" s="546"/>
      <c r="DB17" s="546"/>
      <c r="DC17" s="546"/>
      <c r="DD17" s="546"/>
      <c r="DE17" s="546"/>
      <c r="DF17" s="546"/>
      <c r="DG17" s="546"/>
      <c r="DH17" s="546"/>
      <c r="DI17" s="546"/>
      <c r="DJ17" s="546"/>
      <c r="DK17" s="546"/>
      <c r="DL17" s="546"/>
      <c r="DM17" s="546"/>
      <c r="DN17" s="546"/>
      <c r="DO17" s="546"/>
      <c r="DP17" s="546"/>
      <c r="DQ17" s="546"/>
      <c r="DR17" s="546"/>
      <c r="DS17" s="546"/>
      <c r="DT17" s="546"/>
      <c r="DU17" s="546"/>
      <c r="DV17" s="546"/>
      <c r="DW17" s="546"/>
      <c r="DX17" s="546"/>
      <c r="DY17" s="546"/>
      <c r="DZ17" s="546"/>
      <c r="EA17" s="546"/>
      <c r="EB17" s="546"/>
      <c r="EC17" s="546"/>
      <c r="ED17" s="546"/>
      <c r="EE17" s="546"/>
      <c r="EF17" s="546"/>
      <c r="EG17" s="546"/>
      <c r="EH17" s="546"/>
      <c r="EI17" s="546"/>
      <c r="EJ17" s="546"/>
      <c r="EK17" s="546"/>
      <c r="EL17" s="546"/>
      <c r="EM17" s="546"/>
      <c r="EN17" s="546"/>
      <c r="EO17" s="546"/>
      <c r="EP17" s="546"/>
      <c r="EQ17" s="546"/>
      <c r="ER17" s="546"/>
      <c r="ES17" s="546"/>
      <c r="ET17" s="546"/>
      <c r="EU17" s="546"/>
      <c r="EV17" s="546"/>
      <c r="EW17" s="546"/>
      <c r="EX17" s="546"/>
      <c r="EY17" s="546"/>
      <c r="EZ17" s="546"/>
      <c r="FA17" s="546"/>
      <c r="FB17" s="546"/>
      <c r="FC17" s="546"/>
      <c r="FD17" s="546"/>
      <c r="FE17" s="546"/>
      <c r="FF17" s="546"/>
      <c r="FG17" s="546"/>
      <c r="FH17" s="546"/>
      <c r="FI17" s="546"/>
      <c r="FJ17" s="546"/>
      <c r="FK17" s="546"/>
      <c r="FL17" s="546"/>
      <c r="FM17" s="546"/>
      <c r="FN17" s="546"/>
      <c r="FO17" s="546"/>
      <c r="FP17" s="546"/>
      <c r="FQ17" s="546"/>
      <c r="FR17" s="546"/>
      <c r="FS17" s="546"/>
      <c r="FT17" s="546"/>
      <c r="FU17" s="546"/>
      <c r="FV17" s="546"/>
      <c r="FW17" s="546"/>
      <c r="FX17" s="546"/>
      <c r="FY17" s="546"/>
      <c r="FZ17" s="546"/>
      <c r="GA17" s="546"/>
      <c r="GB17" s="546"/>
      <c r="GC17" s="546"/>
      <c r="GD17" s="546"/>
      <c r="GE17" s="546"/>
      <c r="GF17" s="546"/>
      <c r="GG17" s="546"/>
      <c r="GH17" s="546"/>
      <c r="GI17" s="546"/>
      <c r="GJ17" s="546"/>
      <c r="GK17" s="546"/>
      <c r="GL17" s="546"/>
      <c r="GM17" s="546"/>
      <c r="GN17" s="546"/>
      <c r="GO17" s="546"/>
      <c r="GP17" s="546"/>
      <c r="GQ17" s="546"/>
      <c r="GR17" s="546"/>
      <c r="GS17" s="546"/>
      <c r="GT17" s="546"/>
      <c r="GU17" s="546"/>
      <c r="GV17" s="546"/>
      <c r="GW17" s="546"/>
      <c r="GX17" s="546"/>
      <c r="GY17" s="546"/>
      <c r="GZ17" s="546"/>
      <c r="HA17" s="546"/>
      <c r="HB17" s="546"/>
      <c r="HC17" s="546"/>
      <c r="HD17" s="546"/>
      <c r="HE17" s="546"/>
      <c r="HF17" s="546"/>
      <c r="HG17" s="546"/>
      <c r="HH17" s="546"/>
      <c r="HI17" s="546"/>
      <c r="HJ17" s="546"/>
      <c r="HK17" s="546"/>
      <c r="HL17" s="546"/>
      <c r="HM17" s="546"/>
      <c r="HN17" s="546"/>
      <c r="HO17" s="546"/>
      <c r="HP17" s="546"/>
      <c r="HQ17" s="546"/>
      <c r="HR17" s="546"/>
      <c r="HS17" s="546"/>
      <c r="HT17" s="546"/>
      <c r="HU17" s="546"/>
      <c r="HV17" s="546"/>
      <c r="HW17" s="546"/>
      <c r="HX17" s="546"/>
      <c r="HY17" s="546"/>
      <c r="HZ17" s="546"/>
      <c r="IA17" s="546"/>
      <c r="IB17" s="546"/>
      <c r="IC17" s="546"/>
      <c r="ID17" s="546"/>
      <c r="IE17" s="546"/>
      <c r="IF17" s="546"/>
      <c r="IG17" s="546"/>
      <c r="IH17" s="546"/>
      <c r="II17" s="546"/>
      <c r="IJ17" s="546"/>
      <c r="IK17" s="546"/>
      <c r="IL17" s="546"/>
      <c r="IM17" s="546"/>
      <c r="IN17" s="546"/>
      <c r="IO17" s="546"/>
      <c r="IP17" s="546"/>
      <c r="IQ17" s="546"/>
      <c r="IR17" s="546"/>
      <c r="IS17" s="546"/>
      <c r="IT17" s="546"/>
      <c r="IU17" s="546"/>
      <c r="IV17" s="546"/>
      <c r="IW17" s="546"/>
      <c r="IX17" s="546"/>
      <c r="IY17" s="546"/>
      <c r="IZ17" s="546"/>
      <c r="JA17" s="546"/>
      <c r="JB17" s="546"/>
      <c r="JC17" s="546"/>
      <c r="JD17" s="546"/>
      <c r="JE17" s="546"/>
      <c r="JF17" s="546"/>
      <c r="JG17" s="546"/>
      <c r="JH17" s="546"/>
      <c r="JI17" s="546"/>
      <c r="JJ17" s="546"/>
      <c r="JK17" s="546"/>
      <c r="JL17" s="546"/>
      <c r="JM17" s="546"/>
      <c r="JN17" s="546"/>
      <c r="JO17" s="546"/>
      <c r="JP17" s="546"/>
      <c r="JQ17" s="546"/>
      <c r="JR17" s="546"/>
      <c r="JS17" s="546"/>
      <c r="JT17" s="546"/>
      <c r="JU17" s="546"/>
      <c r="JV17" s="546"/>
      <c r="JW17" s="546"/>
      <c r="JX17" s="546"/>
      <c r="JY17" s="546"/>
      <c r="JZ17" s="546"/>
      <c r="KA17" s="546"/>
      <c r="KB17" s="546"/>
      <c r="KC17" s="546"/>
      <c r="KD17" s="546"/>
      <c r="KE17" s="546"/>
      <c r="KF17" s="546"/>
      <c r="KG17" s="546"/>
      <c r="KH17" s="546"/>
      <c r="KI17" s="546"/>
      <c r="KJ17" s="546"/>
      <c r="KK17" s="546"/>
      <c r="KL17" s="546"/>
      <c r="KM17" s="546"/>
      <c r="KN17" s="546"/>
      <c r="KO17" s="546"/>
      <c r="KP17" s="546"/>
      <c r="KQ17" s="546"/>
      <c r="KR17" s="546"/>
      <c r="KS17" s="546"/>
      <c r="KT17" s="546"/>
      <c r="KU17" s="546"/>
      <c r="KV17" s="546"/>
      <c r="KW17" s="546"/>
      <c r="KX17" s="546"/>
      <c r="KY17" s="546"/>
      <c r="KZ17" s="546"/>
      <c r="LA17" s="546"/>
      <c r="LB17" s="425"/>
      <c r="LC17" s="546"/>
      <c r="LD17" s="546"/>
      <c r="LE17" s="546"/>
      <c r="LF17" s="546"/>
      <c r="LG17" s="546"/>
      <c r="LH17" s="546"/>
      <c r="LI17" s="546"/>
      <c r="LJ17" s="546"/>
      <c r="LK17" s="546"/>
      <c r="LL17" s="546"/>
      <c r="LM17" s="546"/>
      <c r="LN17" s="546"/>
      <c r="LO17" s="546"/>
      <c r="LP17" s="546"/>
      <c r="LQ17" s="546"/>
      <c r="LR17" s="546"/>
      <c r="LS17" s="546"/>
      <c r="LT17" s="546"/>
      <c r="LU17" s="546"/>
      <c r="LV17" s="546"/>
      <c r="LW17" s="546"/>
      <c r="LX17" s="546"/>
      <c r="LY17" s="546"/>
      <c r="LZ17" s="546"/>
      <c r="MA17" s="546"/>
      <c r="MB17" s="546"/>
      <c r="MC17" s="546"/>
      <c r="MD17" s="546"/>
      <c r="ME17" s="546"/>
      <c r="MF17" s="546"/>
      <c r="MG17" s="546"/>
      <c r="MH17" s="546"/>
      <c r="MI17" s="546"/>
      <c r="MJ17" s="546"/>
      <c r="MK17" s="546"/>
      <c r="ML17" s="425"/>
      <c r="MM17" s="546"/>
      <c r="MN17" s="546"/>
      <c r="MO17" s="546"/>
      <c r="MP17" s="546"/>
      <c r="MQ17" s="546"/>
      <c r="MR17" s="546"/>
      <c r="MS17" s="546"/>
      <c r="MT17" s="546"/>
      <c r="MU17" s="546"/>
      <c r="MV17" s="546"/>
      <c r="MW17" s="546"/>
      <c r="MX17" s="546"/>
      <c r="MY17" s="546"/>
      <c r="MZ17" s="546"/>
      <c r="NA17" s="546"/>
      <c r="NB17" s="546"/>
      <c r="NC17" s="546"/>
      <c r="ND17" s="546"/>
      <c r="NE17" s="546"/>
      <c r="NF17" s="546"/>
      <c r="NG17" s="546"/>
      <c r="NH17" s="546"/>
      <c r="NI17" s="546"/>
      <c r="NJ17" s="546"/>
      <c r="NK17" s="546"/>
      <c r="NL17" s="425"/>
    </row>
    <row r="18" spans="1:376" ht="15" customHeight="1">
      <c r="A18" s="214"/>
      <c r="B18" s="668"/>
      <c r="C18" s="369" t="s">
        <v>300</v>
      </c>
      <c r="D18" s="370" t="s">
        <v>301</v>
      </c>
      <c r="E18" s="371" t="s">
        <v>421</v>
      </c>
      <c r="F18" s="426" t="s">
        <v>327</v>
      </c>
      <c r="G18" s="372">
        <v>0</v>
      </c>
      <c r="H18" s="373"/>
      <c r="I18" s="363">
        <v>44973</v>
      </c>
      <c r="J18" s="363">
        <v>44974</v>
      </c>
      <c r="K18" s="374" t="str">
        <f>NETWORKDAYS(I18,J18,휴일정보!$C$5:$C$27)&amp;"일"</f>
        <v>2일</v>
      </c>
      <c r="L18" s="220"/>
      <c r="M18" s="248"/>
      <c r="N18" s="248"/>
      <c r="O18" s="247"/>
      <c r="P18" s="248"/>
      <c r="Q18" s="247"/>
      <c r="R18" s="247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7"/>
      <c r="AM18" s="247"/>
      <c r="AN18" s="247"/>
      <c r="AO18" s="248"/>
      <c r="AP18" s="247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  <c r="BJ18" s="246"/>
      <c r="BK18" s="246"/>
      <c r="BL18" s="247"/>
      <c r="BM18" s="248"/>
      <c r="BN18" s="247"/>
      <c r="BO18" s="247"/>
      <c r="BP18" s="248"/>
      <c r="BQ18" s="247"/>
      <c r="BR18" s="247"/>
      <c r="BS18" s="248"/>
      <c r="BT18" s="248"/>
      <c r="BU18" s="248"/>
      <c r="BV18" s="247"/>
      <c r="BW18" s="248"/>
      <c r="BX18" s="247"/>
      <c r="BY18" s="247"/>
      <c r="BZ18" s="248"/>
      <c r="CA18" s="248"/>
      <c r="CB18" s="248"/>
      <c r="CC18" s="248"/>
      <c r="CD18" s="248"/>
      <c r="CE18" s="248"/>
      <c r="CF18" s="248"/>
      <c r="CG18" s="248"/>
      <c r="CH18" s="248"/>
      <c r="CI18" s="248"/>
      <c r="CJ18" s="248"/>
      <c r="CK18" s="248"/>
      <c r="CL18" s="248"/>
      <c r="CM18" s="248"/>
      <c r="CN18" s="248"/>
      <c r="CO18" s="248"/>
      <c r="CP18" s="248"/>
      <c r="CQ18" s="248"/>
      <c r="CR18" s="248"/>
      <c r="CS18" s="247"/>
      <c r="CT18" s="247"/>
      <c r="CU18" s="247"/>
      <c r="CV18" s="248"/>
      <c r="CW18" s="247"/>
      <c r="CX18" s="247"/>
      <c r="CY18" s="248"/>
      <c r="CZ18" s="247"/>
      <c r="DA18" s="247"/>
      <c r="DB18" s="248"/>
      <c r="DC18" s="248"/>
      <c r="DD18" s="248"/>
      <c r="DE18" s="247"/>
      <c r="DF18" s="248"/>
      <c r="DG18" s="247"/>
      <c r="DH18" s="247"/>
      <c r="DI18" s="248"/>
      <c r="DJ18" s="248"/>
      <c r="DK18" s="248"/>
      <c r="DL18" s="248"/>
      <c r="DM18" s="248"/>
      <c r="DN18" s="248"/>
      <c r="DO18" s="248"/>
      <c r="DP18" s="248"/>
      <c r="DQ18" s="248"/>
      <c r="DR18" s="248"/>
      <c r="DS18" s="248"/>
      <c r="DT18" s="248"/>
      <c r="DU18" s="248"/>
      <c r="DV18" s="248"/>
      <c r="DW18" s="248"/>
      <c r="DX18" s="248"/>
      <c r="DY18" s="247"/>
      <c r="DZ18" s="247"/>
      <c r="EA18" s="248"/>
      <c r="EB18" s="247"/>
      <c r="EC18" s="247"/>
      <c r="ED18" s="248"/>
      <c r="EE18" s="247"/>
      <c r="EF18" s="247"/>
      <c r="EG18" s="248"/>
      <c r="EH18" s="248"/>
      <c r="EI18" s="248"/>
      <c r="EJ18" s="247"/>
      <c r="EK18" s="248"/>
      <c r="EL18" s="247"/>
      <c r="EM18" s="247"/>
      <c r="EN18" s="248"/>
      <c r="EO18" s="248"/>
      <c r="EP18" s="248"/>
      <c r="EQ18" s="248"/>
      <c r="ER18" s="248"/>
      <c r="ES18" s="248"/>
      <c r="ET18" s="248"/>
      <c r="EU18" s="248"/>
      <c r="EV18" s="248"/>
      <c r="EW18" s="248"/>
      <c r="EX18" s="248"/>
      <c r="EY18" s="248"/>
      <c r="EZ18" s="248"/>
      <c r="FA18" s="248"/>
      <c r="FB18" s="248"/>
      <c r="FC18" s="248"/>
      <c r="FD18" s="248"/>
      <c r="FE18" s="248"/>
      <c r="FF18" s="248"/>
      <c r="FG18" s="248"/>
      <c r="FH18" s="248"/>
      <c r="FI18" s="248"/>
      <c r="FJ18" s="247"/>
      <c r="FK18" s="247"/>
      <c r="FL18" s="248"/>
      <c r="FM18" s="247"/>
      <c r="FN18" s="247"/>
      <c r="FO18" s="248"/>
      <c r="FP18" s="247"/>
      <c r="FQ18" s="247"/>
      <c r="FR18" s="248"/>
      <c r="FS18" s="248"/>
      <c r="FT18" s="248"/>
      <c r="FU18" s="247"/>
      <c r="FV18" s="248"/>
      <c r="FW18" s="247"/>
      <c r="FX18" s="247"/>
      <c r="FY18" s="248"/>
      <c r="FZ18" s="248"/>
      <c r="GA18" s="248"/>
      <c r="GB18" s="248"/>
      <c r="GC18" s="248"/>
      <c r="GD18" s="248"/>
      <c r="GE18" s="248"/>
      <c r="GF18" s="248"/>
      <c r="GG18" s="248"/>
      <c r="GH18" s="248"/>
      <c r="GI18" s="248"/>
      <c r="GJ18" s="248"/>
      <c r="GK18" s="248"/>
      <c r="GL18" s="248"/>
      <c r="GM18" s="248"/>
      <c r="GN18" s="248"/>
      <c r="GO18" s="248"/>
      <c r="GP18" s="248"/>
      <c r="GQ18" s="248"/>
      <c r="GR18" s="248"/>
      <c r="GS18" s="248"/>
      <c r="GT18" s="248"/>
      <c r="GU18" s="247"/>
      <c r="GV18" s="247"/>
      <c r="GW18" s="248"/>
      <c r="GX18" s="247"/>
      <c r="GY18" s="247"/>
      <c r="GZ18" s="248"/>
      <c r="HA18" s="247"/>
      <c r="HB18" s="247"/>
      <c r="HC18" s="248"/>
      <c r="HD18" s="248"/>
      <c r="HE18" s="248"/>
      <c r="HF18" s="247"/>
      <c r="HG18" s="248"/>
      <c r="HH18" s="247"/>
      <c r="HI18" s="248"/>
      <c r="HJ18" s="248"/>
      <c r="HK18" s="248"/>
      <c r="HL18" s="248"/>
      <c r="HM18" s="248"/>
      <c r="HN18" s="248"/>
      <c r="HO18" s="248"/>
      <c r="HP18" s="248"/>
      <c r="HQ18" s="248"/>
      <c r="HR18" s="248"/>
      <c r="HS18" s="248"/>
      <c r="HT18" s="248"/>
      <c r="HU18" s="248"/>
      <c r="HV18" s="248"/>
      <c r="HW18" s="248"/>
      <c r="HX18" s="248"/>
      <c r="HY18" s="248"/>
      <c r="HZ18" s="248"/>
      <c r="IA18" s="248"/>
      <c r="IB18" s="248"/>
      <c r="IC18" s="248"/>
      <c r="ID18" s="247"/>
      <c r="IE18" s="247"/>
      <c r="IF18" s="248"/>
      <c r="IG18" s="247"/>
      <c r="IH18" s="247"/>
      <c r="II18" s="248"/>
      <c r="IJ18" s="247"/>
      <c r="IK18" s="247"/>
      <c r="IL18" s="248"/>
      <c r="IM18" s="248"/>
      <c r="IN18" s="248"/>
      <c r="IO18" s="247"/>
      <c r="IP18" s="248"/>
      <c r="IQ18" s="247"/>
      <c r="IR18" s="248"/>
      <c r="IS18" s="248"/>
      <c r="IT18" s="248"/>
      <c r="IU18" s="248"/>
      <c r="IV18" s="248"/>
      <c r="IW18" s="248"/>
      <c r="IX18" s="248"/>
      <c r="IY18" s="248"/>
      <c r="IZ18" s="248"/>
      <c r="JA18" s="248"/>
      <c r="JB18" s="248"/>
      <c r="JC18" s="248"/>
      <c r="JD18" s="248"/>
      <c r="JE18" s="248"/>
      <c r="JF18" s="247"/>
      <c r="JG18" s="247"/>
      <c r="JH18" s="248"/>
      <c r="JI18" s="247"/>
      <c r="JJ18" s="247"/>
      <c r="JK18" s="248"/>
      <c r="JL18" s="247"/>
      <c r="JM18" s="247"/>
      <c r="JN18" s="248"/>
      <c r="JO18" s="248"/>
      <c r="JP18" s="248"/>
      <c r="JQ18" s="247"/>
      <c r="JR18" s="248"/>
      <c r="JS18" s="247"/>
      <c r="JT18" s="248"/>
      <c r="JU18" s="248"/>
      <c r="JV18" s="248"/>
      <c r="JW18" s="248"/>
      <c r="JX18" s="248"/>
      <c r="JY18" s="248"/>
      <c r="JZ18" s="248"/>
      <c r="KA18" s="248"/>
      <c r="KB18" s="248"/>
      <c r="KC18" s="248"/>
      <c r="KD18" s="248"/>
      <c r="KE18" s="248"/>
      <c r="KF18" s="248"/>
      <c r="KG18" s="248"/>
      <c r="KH18" s="247"/>
      <c r="KI18" s="247"/>
      <c r="KJ18" s="248"/>
      <c r="KK18" s="247"/>
      <c r="KL18" s="247"/>
      <c r="KM18" s="248"/>
      <c r="KN18" s="247"/>
      <c r="KO18" s="247"/>
      <c r="KP18" s="248"/>
      <c r="KQ18" s="248"/>
      <c r="KR18" s="248"/>
      <c r="KS18" s="247"/>
      <c r="KT18" s="248"/>
      <c r="KU18" s="247"/>
      <c r="KV18" s="247"/>
      <c r="KW18" s="248"/>
      <c r="KX18" s="248"/>
      <c r="KY18" s="248"/>
      <c r="KZ18" s="247"/>
      <c r="LA18" s="248"/>
      <c r="LB18" s="261"/>
      <c r="LC18" s="268"/>
      <c r="LD18" s="248"/>
      <c r="LE18" s="248"/>
      <c r="LF18" s="248"/>
      <c r="LG18" s="248"/>
      <c r="LH18" s="248"/>
      <c r="LI18" s="248"/>
      <c r="LJ18" s="248"/>
      <c r="LK18" s="248"/>
      <c r="LL18" s="248"/>
      <c r="LM18" s="248"/>
      <c r="LN18" s="248"/>
      <c r="LO18" s="248"/>
      <c r="LP18" s="248"/>
      <c r="LQ18" s="248"/>
      <c r="LR18" s="247"/>
      <c r="LS18" s="247"/>
      <c r="LT18" s="248"/>
      <c r="LU18" s="247"/>
      <c r="LV18" s="247"/>
      <c r="LW18" s="248"/>
      <c r="LX18" s="247"/>
      <c r="LY18" s="247"/>
      <c r="LZ18" s="248"/>
      <c r="MA18" s="248"/>
      <c r="MB18" s="248"/>
      <c r="MC18" s="247"/>
      <c r="MD18" s="248"/>
      <c r="ME18" s="247"/>
      <c r="MF18" s="247"/>
      <c r="MG18" s="248"/>
      <c r="MH18" s="248"/>
      <c r="MI18" s="248"/>
      <c r="MJ18" s="247"/>
      <c r="MK18" s="248"/>
      <c r="ML18" s="261"/>
      <c r="MM18" s="248"/>
      <c r="MN18" s="248"/>
      <c r="MO18" s="248"/>
      <c r="MP18" s="248"/>
      <c r="MQ18" s="248"/>
      <c r="MR18" s="248"/>
      <c r="MS18" s="248"/>
      <c r="MT18" s="248"/>
      <c r="MU18" s="248"/>
      <c r="MV18" s="248"/>
      <c r="MW18" s="248"/>
      <c r="MX18" s="248"/>
      <c r="MY18" s="248"/>
      <c r="MZ18" s="248"/>
      <c r="NA18" s="247"/>
      <c r="NB18" s="247"/>
      <c r="NC18" s="248"/>
      <c r="ND18" s="247"/>
      <c r="NE18" s="247"/>
      <c r="NF18" s="248"/>
      <c r="NG18" s="247"/>
      <c r="NH18" s="247"/>
      <c r="NI18" s="248"/>
      <c r="NJ18" s="248"/>
      <c r="NK18" s="248"/>
      <c r="NL18" s="261"/>
    </row>
    <row r="19" spans="1:376" ht="15" customHeight="1">
      <c r="A19" s="214"/>
      <c r="B19" s="668"/>
      <c r="C19" s="369" t="s">
        <v>302</v>
      </c>
      <c r="D19" s="370" t="s">
        <v>303</v>
      </c>
      <c r="E19" s="371" t="s">
        <v>367</v>
      </c>
      <c r="F19" s="426" t="s">
        <v>327</v>
      </c>
      <c r="G19" s="372">
        <v>0</v>
      </c>
      <c r="H19" s="373" t="s">
        <v>304</v>
      </c>
      <c r="I19" s="363">
        <v>44973</v>
      </c>
      <c r="J19" s="363">
        <v>44974</v>
      </c>
      <c r="K19" s="374" t="str">
        <f>NETWORKDAYS(I19,J19,휴일정보!$C$5:$C$27)&amp;"일"</f>
        <v>2일</v>
      </c>
      <c r="L19" s="220"/>
      <c r="M19" s="223"/>
      <c r="N19" s="223"/>
      <c r="O19" s="222"/>
      <c r="P19" s="223"/>
      <c r="Q19" s="222"/>
      <c r="R19" s="222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2"/>
      <c r="AM19" s="222"/>
      <c r="AN19" s="222"/>
      <c r="AO19" s="223"/>
      <c r="AP19" s="222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22"/>
      <c r="BM19" s="223"/>
      <c r="BN19" s="222"/>
      <c r="BO19" s="222"/>
      <c r="BP19" s="223"/>
      <c r="BQ19" s="222"/>
      <c r="BR19" s="222"/>
      <c r="BS19" s="223"/>
      <c r="BT19" s="223"/>
      <c r="BU19" s="223"/>
      <c r="BV19" s="222"/>
      <c r="BW19" s="223"/>
      <c r="BX19" s="222"/>
      <c r="BY19" s="222"/>
      <c r="BZ19" s="223"/>
      <c r="CA19" s="223"/>
      <c r="CB19" s="223"/>
      <c r="CC19" s="223"/>
      <c r="CD19" s="223"/>
      <c r="CE19" s="223"/>
      <c r="CF19" s="223"/>
      <c r="CG19" s="223"/>
      <c r="CH19" s="223"/>
      <c r="CI19" s="223"/>
      <c r="CJ19" s="223"/>
      <c r="CK19" s="223"/>
      <c r="CL19" s="223"/>
      <c r="CM19" s="223"/>
      <c r="CN19" s="223"/>
      <c r="CO19" s="223"/>
      <c r="CP19" s="223"/>
      <c r="CQ19" s="223"/>
      <c r="CR19" s="223"/>
      <c r="CS19" s="222"/>
      <c r="CT19" s="222"/>
      <c r="CU19" s="222"/>
      <c r="CV19" s="223"/>
      <c r="CW19" s="222"/>
      <c r="CX19" s="222"/>
      <c r="CY19" s="223"/>
      <c r="CZ19" s="222"/>
      <c r="DA19" s="222"/>
      <c r="DB19" s="223"/>
      <c r="DC19" s="223"/>
      <c r="DD19" s="223"/>
      <c r="DE19" s="222"/>
      <c r="DF19" s="223"/>
      <c r="DG19" s="222"/>
      <c r="DH19" s="222"/>
      <c r="DI19" s="223"/>
      <c r="DJ19" s="223"/>
      <c r="DK19" s="223"/>
      <c r="DL19" s="223"/>
      <c r="DM19" s="223"/>
      <c r="DN19" s="223"/>
      <c r="DO19" s="223"/>
      <c r="DP19" s="223"/>
      <c r="DQ19" s="223"/>
      <c r="DR19" s="223"/>
      <c r="DS19" s="223"/>
      <c r="DT19" s="223"/>
      <c r="DU19" s="223"/>
      <c r="DV19" s="223"/>
      <c r="DW19" s="223"/>
      <c r="DX19" s="223"/>
      <c r="DY19" s="222"/>
      <c r="DZ19" s="222"/>
      <c r="EA19" s="223"/>
      <c r="EB19" s="222"/>
      <c r="EC19" s="222"/>
      <c r="ED19" s="223"/>
      <c r="EE19" s="222"/>
      <c r="EF19" s="222"/>
      <c r="EG19" s="223"/>
      <c r="EH19" s="223"/>
      <c r="EI19" s="223"/>
      <c r="EJ19" s="222"/>
      <c r="EK19" s="223"/>
      <c r="EL19" s="222"/>
      <c r="EM19" s="222"/>
      <c r="EN19" s="223"/>
      <c r="EO19" s="223"/>
      <c r="EP19" s="223"/>
      <c r="EQ19" s="223"/>
      <c r="ER19" s="223"/>
      <c r="ES19" s="223"/>
      <c r="ET19" s="223"/>
      <c r="EU19" s="223"/>
      <c r="EV19" s="223"/>
      <c r="EW19" s="223"/>
      <c r="EX19" s="223"/>
      <c r="EY19" s="223"/>
      <c r="EZ19" s="223"/>
      <c r="FA19" s="223"/>
      <c r="FB19" s="223"/>
      <c r="FC19" s="223"/>
      <c r="FD19" s="223"/>
      <c r="FE19" s="223"/>
      <c r="FF19" s="223"/>
      <c r="FG19" s="223"/>
      <c r="FH19" s="223"/>
      <c r="FI19" s="223"/>
      <c r="FJ19" s="222"/>
      <c r="FK19" s="222"/>
      <c r="FL19" s="223"/>
      <c r="FM19" s="222"/>
      <c r="FN19" s="222"/>
      <c r="FO19" s="223"/>
      <c r="FP19" s="222"/>
      <c r="FQ19" s="222"/>
      <c r="FR19" s="223"/>
      <c r="FS19" s="223"/>
      <c r="FT19" s="223"/>
      <c r="FU19" s="222"/>
      <c r="FV19" s="223"/>
      <c r="FW19" s="222"/>
      <c r="FX19" s="222"/>
      <c r="FY19" s="223"/>
      <c r="FZ19" s="223"/>
      <c r="GA19" s="223"/>
      <c r="GB19" s="223"/>
      <c r="GC19" s="223"/>
      <c r="GD19" s="223"/>
      <c r="GE19" s="223"/>
      <c r="GF19" s="223"/>
      <c r="GG19" s="223"/>
      <c r="GH19" s="223"/>
      <c r="GI19" s="223"/>
      <c r="GJ19" s="223"/>
      <c r="GK19" s="223"/>
      <c r="GL19" s="223"/>
      <c r="GM19" s="223"/>
      <c r="GN19" s="223"/>
      <c r="GO19" s="223"/>
      <c r="GP19" s="223"/>
      <c r="GQ19" s="223"/>
      <c r="GR19" s="223"/>
      <c r="GS19" s="223"/>
      <c r="GT19" s="223"/>
      <c r="GU19" s="222"/>
      <c r="GV19" s="222"/>
      <c r="GW19" s="223"/>
      <c r="GX19" s="222"/>
      <c r="GY19" s="222"/>
      <c r="GZ19" s="223"/>
      <c r="HA19" s="222"/>
      <c r="HB19" s="222"/>
      <c r="HC19" s="223"/>
      <c r="HD19" s="223"/>
      <c r="HE19" s="223"/>
      <c r="HF19" s="222"/>
      <c r="HG19" s="223"/>
      <c r="HH19" s="222"/>
      <c r="HI19" s="223"/>
      <c r="HJ19" s="223"/>
      <c r="HK19" s="223"/>
      <c r="HL19" s="223"/>
      <c r="HM19" s="223"/>
      <c r="HN19" s="223"/>
      <c r="HO19" s="223"/>
      <c r="HP19" s="223"/>
      <c r="HQ19" s="223"/>
      <c r="HR19" s="223"/>
      <c r="HS19" s="223"/>
      <c r="HT19" s="223"/>
      <c r="HU19" s="223"/>
      <c r="HV19" s="223"/>
      <c r="HW19" s="223"/>
      <c r="HX19" s="223"/>
      <c r="HY19" s="223"/>
      <c r="HZ19" s="223"/>
      <c r="IA19" s="223"/>
      <c r="IB19" s="223"/>
      <c r="IC19" s="223"/>
      <c r="ID19" s="222"/>
      <c r="IE19" s="222"/>
      <c r="IF19" s="223"/>
      <c r="IG19" s="222"/>
      <c r="IH19" s="222"/>
      <c r="II19" s="223"/>
      <c r="IJ19" s="222"/>
      <c r="IK19" s="222"/>
      <c r="IL19" s="223"/>
      <c r="IM19" s="223"/>
      <c r="IN19" s="223"/>
      <c r="IO19" s="222"/>
      <c r="IP19" s="223"/>
      <c r="IQ19" s="222"/>
      <c r="IR19" s="223"/>
      <c r="IS19" s="223"/>
      <c r="IT19" s="223"/>
      <c r="IU19" s="223"/>
      <c r="IV19" s="223"/>
      <c r="IW19" s="223"/>
      <c r="IX19" s="223"/>
      <c r="IY19" s="223"/>
      <c r="IZ19" s="223"/>
      <c r="JA19" s="223"/>
      <c r="JB19" s="223"/>
      <c r="JC19" s="223"/>
      <c r="JD19" s="223"/>
      <c r="JE19" s="223"/>
      <c r="JF19" s="222"/>
      <c r="JG19" s="222"/>
      <c r="JH19" s="223"/>
      <c r="JI19" s="222"/>
      <c r="JJ19" s="222"/>
      <c r="JK19" s="223"/>
      <c r="JL19" s="222"/>
      <c r="JM19" s="222"/>
      <c r="JN19" s="223"/>
      <c r="JO19" s="223"/>
      <c r="JP19" s="223"/>
      <c r="JQ19" s="222"/>
      <c r="JR19" s="223"/>
      <c r="JS19" s="222"/>
      <c r="JT19" s="223"/>
      <c r="JU19" s="223"/>
      <c r="JV19" s="223"/>
      <c r="JW19" s="223"/>
      <c r="JX19" s="223"/>
      <c r="JY19" s="223"/>
      <c r="JZ19" s="223"/>
      <c r="KA19" s="223"/>
      <c r="KB19" s="223"/>
      <c r="KC19" s="223"/>
      <c r="KD19" s="223"/>
      <c r="KE19" s="223"/>
      <c r="KF19" s="223"/>
      <c r="KG19" s="223"/>
      <c r="KH19" s="222"/>
      <c r="KI19" s="222"/>
      <c r="KJ19" s="223"/>
      <c r="KK19" s="222"/>
      <c r="KL19" s="222"/>
      <c r="KM19" s="223"/>
      <c r="KN19" s="222"/>
      <c r="KO19" s="222"/>
      <c r="KP19" s="223"/>
      <c r="KQ19" s="223"/>
      <c r="KR19" s="223"/>
      <c r="KS19" s="222"/>
      <c r="KT19" s="223"/>
      <c r="KU19" s="222"/>
      <c r="KV19" s="222"/>
      <c r="KW19" s="223"/>
      <c r="KX19" s="223"/>
      <c r="KY19" s="223"/>
      <c r="KZ19" s="222"/>
      <c r="LA19" s="223"/>
      <c r="LB19" s="262"/>
      <c r="LC19" s="269"/>
      <c r="LD19" s="223"/>
      <c r="LE19" s="223"/>
      <c r="LF19" s="223"/>
      <c r="LG19" s="223"/>
      <c r="LH19" s="223"/>
      <c r="LI19" s="223"/>
      <c r="LJ19" s="223"/>
      <c r="LK19" s="223"/>
      <c r="LL19" s="223"/>
      <c r="LM19" s="223"/>
      <c r="LN19" s="223"/>
      <c r="LO19" s="223"/>
      <c r="LP19" s="223"/>
      <c r="LQ19" s="223"/>
      <c r="LR19" s="222"/>
      <c r="LS19" s="222"/>
      <c r="LT19" s="223"/>
      <c r="LU19" s="222"/>
      <c r="LV19" s="222"/>
      <c r="LW19" s="223"/>
      <c r="LX19" s="222"/>
      <c r="LY19" s="222"/>
      <c r="LZ19" s="223"/>
      <c r="MA19" s="223"/>
      <c r="MB19" s="223"/>
      <c r="MC19" s="222"/>
      <c r="MD19" s="223"/>
      <c r="ME19" s="222"/>
      <c r="MF19" s="222"/>
      <c r="MG19" s="223"/>
      <c r="MH19" s="223"/>
      <c r="MI19" s="223"/>
      <c r="MJ19" s="222"/>
      <c r="MK19" s="223"/>
      <c r="ML19" s="262"/>
      <c r="MM19" s="223"/>
      <c r="MN19" s="223"/>
      <c r="MO19" s="223"/>
      <c r="MP19" s="223"/>
      <c r="MQ19" s="223"/>
      <c r="MR19" s="223"/>
      <c r="MS19" s="223"/>
      <c r="MT19" s="223"/>
      <c r="MU19" s="223"/>
      <c r="MV19" s="223"/>
      <c r="MW19" s="223"/>
      <c r="MX19" s="223"/>
      <c r="MY19" s="223"/>
      <c r="MZ19" s="223"/>
      <c r="NA19" s="222"/>
      <c r="NB19" s="222"/>
      <c r="NC19" s="223"/>
      <c r="ND19" s="222"/>
      <c r="NE19" s="222"/>
      <c r="NF19" s="223"/>
      <c r="NG19" s="222"/>
      <c r="NH19" s="222"/>
      <c r="NI19" s="223"/>
      <c r="NJ19" s="223"/>
      <c r="NK19" s="223"/>
      <c r="NL19" s="262"/>
    </row>
    <row r="20" spans="1:376" ht="15" customHeight="1">
      <c r="A20" s="214"/>
      <c r="B20" s="668"/>
      <c r="C20" s="369" t="s">
        <v>305</v>
      </c>
      <c r="D20" s="370" t="s">
        <v>118</v>
      </c>
      <c r="E20" s="371" t="s">
        <v>422</v>
      </c>
      <c r="F20" s="426" t="s">
        <v>327</v>
      </c>
      <c r="G20" s="372">
        <v>0</v>
      </c>
      <c r="H20" s="373" t="s">
        <v>376</v>
      </c>
      <c r="I20" s="363">
        <v>44973</v>
      </c>
      <c r="J20" s="363">
        <v>44974</v>
      </c>
      <c r="K20" s="374" t="str">
        <f>NETWORKDAYS(I20,J20,휴일정보!$C$5:$C$27)&amp;"일"</f>
        <v>2일</v>
      </c>
      <c r="L20" s="220"/>
      <c r="M20" s="220"/>
      <c r="N20" s="220"/>
      <c r="O20" s="221"/>
      <c r="P20" s="220"/>
      <c r="Q20" s="221"/>
      <c r="R20" s="221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1"/>
      <c r="AM20" s="221"/>
      <c r="AN20" s="221"/>
      <c r="AO20" s="220"/>
      <c r="AP20" s="221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5"/>
      <c r="BI20" s="235"/>
      <c r="BJ20" s="235"/>
      <c r="BK20" s="235"/>
      <c r="BL20" s="221"/>
      <c r="BM20" s="220"/>
      <c r="BN20" s="221"/>
      <c r="BO20" s="221"/>
      <c r="BP20" s="220"/>
      <c r="BQ20" s="221"/>
      <c r="BR20" s="221"/>
      <c r="BS20" s="220"/>
      <c r="BT20" s="220"/>
      <c r="BU20" s="220"/>
      <c r="BV20" s="221"/>
      <c r="BW20" s="220"/>
      <c r="BX20" s="221"/>
      <c r="BY20" s="221"/>
      <c r="BZ20" s="220"/>
      <c r="CA20" s="220"/>
      <c r="CB20" s="220"/>
      <c r="CC20" s="220"/>
      <c r="CD20" s="220"/>
      <c r="CE20" s="220"/>
      <c r="CF20" s="220"/>
      <c r="CG20" s="220"/>
      <c r="CH20" s="220"/>
      <c r="CI20" s="220"/>
      <c r="CJ20" s="220"/>
      <c r="CK20" s="220"/>
      <c r="CL20" s="220"/>
      <c r="CM20" s="220"/>
      <c r="CN20" s="220"/>
      <c r="CO20" s="220"/>
      <c r="CP20" s="220"/>
      <c r="CQ20" s="220"/>
      <c r="CR20" s="220"/>
      <c r="CS20" s="221"/>
      <c r="CT20" s="221"/>
      <c r="CU20" s="221"/>
      <c r="CV20" s="220"/>
      <c r="CW20" s="221"/>
      <c r="CX20" s="221"/>
      <c r="CY20" s="220"/>
      <c r="CZ20" s="221"/>
      <c r="DA20" s="221"/>
      <c r="DB20" s="220"/>
      <c r="DC20" s="220"/>
      <c r="DD20" s="220"/>
      <c r="DE20" s="221"/>
      <c r="DF20" s="220"/>
      <c r="DG20" s="221"/>
      <c r="DH20" s="221"/>
      <c r="DI20" s="220"/>
      <c r="DJ20" s="220"/>
      <c r="DK20" s="220"/>
      <c r="DL20" s="220"/>
      <c r="DM20" s="220"/>
      <c r="DN20" s="220"/>
      <c r="DO20" s="220"/>
      <c r="DP20" s="220"/>
      <c r="DQ20" s="220"/>
      <c r="DR20" s="220"/>
      <c r="DS20" s="220"/>
      <c r="DT20" s="220"/>
      <c r="DU20" s="220"/>
      <c r="DV20" s="220"/>
      <c r="DW20" s="220"/>
      <c r="DX20" s="220"/>
      <c r="DY20" s="221"/>
      <c r="DZ20" s="221"/>
      <c r="EA20" s="220"/>
      <c r="EB20" s="221"/>
      <c r="EC20" s="221"/>
      <c r="ED20" s="220"/>
      <c r="EE20" s="221"/>
      <c r="EF20" s="221"/>
      <c r="EG20" s="220"/>
      <c r="EH20" s="220"/>
      <c r="EI20" s="220"/>
      <c r="EJ20" s="221"/>
      <c r="EK20" s="220"/>
      <c r="EL20" s="221"/>
      <c r="EM20" s="221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  <c r="EZ20" s="220"/>
      <c r="FA20" s="220"/>
      <c r="FB20" s="220"/>
      <c r="FC20" s="220"/>
      <c r="FD20" s="220"/>
      <c r="FE20" s="220"/>
      <c r="FF20" s="220"/>
      <c r="FG20" s="220"/>
      <c r="FH20" s="220"/>
      <c r="FI20" s="220"/>
      <c r="FJ20" s="221"/>
      <c r="FK20" s="221"/>
      <c r="FL20" s="220"/>
      <c r="FM20" s="221"/>
      <c r="FN20" s="221"/>
      <c r="FO20" s="220"/>
      <c r="FP20" s="221"/>
      <c r="FQ20" s="221"/>
      <c r="FR20" s="220"/>
      <c r="FS20" s="220"/>
      <c r="FT20" s="220"/>
      <c r="FU20" s="221"/>
      <c r="FV20" s="220"/>
      <c r="FW20" s="221"/>
      <c r="FX20" s="221"/>
      <c r="FY20" s="220"/>
      <c r="FZ20" s="220"/>
      <c r="GA20" s="220"/>
      <c r="GB20" s="220"/>
      <c r="GC20" s="220"/>
      <c r="GD20" s="220"/>
      <c r="GE20" s="220"/>
      <c r="GF20" s="220"/>
      <c r="GG20" s="220"/>
      <c r="GH20" s="220"/>
      <c r="GI20" s="220"/>
      <c r="GJ20" s="220"/>
      <c r="GK20" s="220"/>
      <c r="GL20" s="220"/>
      <c r="GM20" s="220"/>
      <c r="GN20" s="220"/>
      <c r="GO20" s="220"/>
      <c r="GP20" s="220"/>
      <c r="GQ20" s="220"/>
      <c r="GR20" s="220"/>
      <c r="GS20" s="220"/>
      <c r="GT20" s="220"/>
      <c r="GU20" s="221"/>
      <c r="GV20" s="221"/>
      <c r="GW20" s="220"/>
      <c r="GX20" s="221"/>
      <c r="GY20" s="221"/>
      <c r="GZ20" s="220"/>
      <c r="HA20" s="221"/>
      <c r="HB20" s="221"/>
      <c r="HC20" s="220"/>
      <c r="HD20" s="220"/>
      <c r="HE20" s="220"/>
      <c r="HF20" s="221"/>
      <c r="HG20" s="220"/>
      <c r="HH20" s="221"/>
      <c r="HI20" s="220"/>
      <c r="HJ20" s="220"/>
      <c r="HK20" s="220"/>
      <c r="HL20" s="220"/>
      <c r="HM20" s="220"/>
      <c r="HN20" s="220"/>
      <c r="HO20" s="220"/>
      <c r="HP20" s="220"/>
      <c r="HQ20" s="220"/>
      <c r="HR20" s="220"/>
      <c r="HS20" s="220"/>
      <c r="HT20" s="220"/>
      <c r="HU20" s="220"/>
      <c r="HV20" s="220"/>
      <c r="HW20" s="220"/>
      <c r="HX20" s="220"/>
      <c r="HY20" s="220"/>
      <c r="HZ20" s="220"/>
      <c r="IA20" s="220"/>
      <c r="IB20" s="220"/>
      <c r="IC20" s="220"/>
      <c r="ID20" s="221"/>
      <c r="IE20" s="221"/>
      <c r="IF20" s="220"/>
      <c r="IG20" s="221"/>
      <c r="IH20" s="221"/>
      <c r="II20" s="220"/>
      <c r="IJ20" s="221"/>
      <c r="IK20" s="221"/>
      <c r="IL20" s="220"/>
      <c r="IM20" s="220"/>
      <c r="IN20" s="220"/>
      <c r="IO20" s="221"/>
      <c r="IP20" s="220"/>
      <c r="IQ20" s="221"/>
      <c r="IR20" s="220"/>
      <c r="IS20" s="220"/>
      <c r="IT20" s="220"/>
      <c r="IU20" s="220"/>
      <c r="IV20" s="220"/>
      <c r="IW20" s="220"/>
      <c r="IX20" s="220"/>
      <c r="IY20" s="220"/>
      <c r="IZ20" s="220"/>
      <c r="JA20" s="220"/>
      <c r="JB20" s="220"/>
      <c r="JC20" s="220"/>
      <c r="JD20" s="220"/>
      <c r="JE20" s="220"/>
      <c r="JF20" s="221"/>
      <c r="JG20" s="221"/>
      <c r="JH20" s="220"/>
      <c r="JI20" s="221"/>
      <c r="JJ20" s="221"/>
      <c r="JK20" s="220"/>
      <c r="JL20" s="221"/>
      <c r="JM20" s="221"/>
      <c r="JN20" s="220"/>
      <c r="JO20" s="220"/>
      <c r="JP20" s="220"/>
      <c r="JQ20" s="221"/>
      <c r="JR20" s="220"/>
      <c r="JS20" s="221"/>
      <c r="JT20" s="220"/>
      <c r="JU20" s="220"/>
      <c r="JV20" s="220"/>
      <c r="JW20" s="220"/>
      <c r="JX20" s="220"/>
      <c r="JY20" s="220"/>
      <c r="JZ20" s="220"/>
      <c r="KA20" s="220"/>
      <c r="KB20" s="220"/>
      <c r="KC20" s="220"/>
      <c r="KD20" s="220"/>
      <c r="KE20" s="220"/>
      <c r="KF20" s="220"/>
      <c r="KG20" s="220"/>
      <c r="KH20" s="221"/>
      <c r="KI20" s="221"/>
      <c r="KJ20" s="220"/>
      <c r="KK20" s="221"/>
      <c r="KL20" s="221"/>
      <c r="KM20" s="220"/>
      <c r="KN20" s="221"/>
      <c r="KO20" s="221"/>
      <c r="KP20" s="220"/>
      <c r="KQ20" s="220"/>
      <c r="KR20" s="220"/>
      <c r="KS20" s="221"/>
      <c r="KT20" s="220"/>
      <c r="KU20" s="221"/>
      <c r="KV20" s="221"/>
      <c r="KW20" s="220"/>
      <c r="KX20" s="220"/>
      <c r="KY20" s="220"/>
      <c r="KZ20" s="221"/>
      <c r="LA20" s="220"/>
      <c r="LB20" s="260"/>
      <c r="LC20" s="266"/>
      <c r="LD20" s="220"/>
      <c r="LE20" s="220"/>
      <c r="LF20" s="220"/>
      <c r="LG20" s="220"/>
      <c r="LH20" s="220"/>
      <c r="LI20" s="220"/>
      <c r="LJ20" s="220"/>
      <c r="LK20" s="220"/>
      <c r="LL20" s="220"/>
      <c r="LM20" s="220"/>
      <c r="LN20" s="220"/>
      <c r="LO20" s="220"/>
      <c r="LP20" s="220"/>
      <c r="LQ20" s="220"/>
      <c r="LR20" s="221"/>
      <c r="LS20" s="221"/>
      <c r="LT20" s="220"/>
      <c r="LU20" s="221"/>
      <c r="LV20" s="221"/>
      <c r="LW20" s="220"/>
      <c r="LX20" s="221"/>
      <c r="LY20" s="221"/>
      <c r="LZ20" s="220"/>
      <c r="MA20" s="220"/>
      <c r="MB20" s="220"/>
      <c r="MC20" s="221"/>
      <c r="MD20" s="220"/>
      <c r="ME20" s="221"/>
      <c r="MF20" s="221"/>
      <c r="MG20" s="220"/>
      <c r="MH20" s="220"/>
      <c r="MI20" s="220"/>
      <c r="MJ20" s="221"/>
      <c r="MK20" s="220"/>
      <c r="ML20" s="260"/>
      <c r="MM20" s="220"/>
      <c r="MN20" s="220"/>
      <c r="MO20" s="220"/>
      <c r="MP20" s="220"/>
      <c r="MQ20" s="220"/>
      <c r="MR20" s="220"/>
      <c r="MS20" s="220"/>
      <c r="MT20" s="220"/>
      <c r="MU20" s="220"/>
      <c r="MV20" s="220"/>
      <c r="MW20" s="220"/>
      <c r="MX20" s="220"/>
      <c r="MY20" s="220"/>
      <c r="MZ20" s="220"/>
      <c r="NA20" s="221"/>
      <c r="NB20" s="221"/>
      <c r="NC20" s="220"/>
      <c r="ND20" s="221"/>
      <c r="NE20" s="221"/>
      <c r="NF20" s="220"/>
      <c r="NG20" s="221"/>
      <c r="NH20" s="221"/>
      <c r="NI20" s="220"/>
      <c r="NJ20" s="220"/>
      <c r="NK20" s="220"/>
      <c r="NL20" s="260"/>
    </row>
    <row r="21" spans="1:376" ht="15" customHeight="1">
      <c r="A21" s="214"/>
      <c r="B21" s="668"/>
      <c r="C21" s="489" t="s">
        <v>306</v>
      </c>
      <c r="D21" s="370" t="s">
        <v>307</v>
      </c>
      <c r="E21" s="371" t="s">
        <v>290</v>
      </c>
      <c r="F21" s="426" t="s">
        <v>327</v>
      </c>
      <c r="G21" s="372">
        <v>0</v>
      </c>
      <c r="H21" s="373" t="s">
        <v>308</v>
      </c>
      <c r="I21" s="363">
        <v>44968</v>
      </c>
      <c r="J21" s="363">
        <v>44970</v>
      </c>
      <c r="K21" s="374" t="str">
        <f>NETWORKDAYS(I21,J21,휴일정보!$C$5:$C$27)&amp;"일"</f>
        <v>1일</v>
      </c>
      <c r="L21" s="220"/>
      <c r="M21" s="220"/>
      <c r="N21" s="220"/>
      <c r="O21" s="221"/>
      <c r="P21" s="220"/>
      <c r="Q21" s="221"/>
      <c r="R21" s="221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1"/>
      <c r="AM21" s="221"/>
      <c r="AN21" s="221"/>
      <c r="AO21" s="220"/>
      <c r="AP21" s="221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21"/>
      <c r="BM21" s="220"/>
      <c r="BN21" s="221"/>
      <c r="BO21" s="221"/>
      <c r="BP21" s="220"/>
      <c r="BQ21" s="221"/>
      <c r="BR21" s="221"/>
      <c r="BS21" s="220"/>
      <c r="BT21" s="220"/>
      <c r="BU21" s="220"/>
      <c r="BV21" s="221"/>
      <c r="BW21" s="220"/>
      <c r="BX21" s="221"/>
      <c r="BY21" s="221"/>
      <c r="BZ21" s="220"/>
      <c r="CA21" s="220"/>
      <c r="CB21" s="220"/>
      <c r="CC21" s="220"/>
      <c r="CD21" s="220"/>
      <c r="CE21" s="220"/>
      <c r="CF21" s="220"/>
      <c r="CG21" s="220"/>
      <c r="CH21" s="220"/>
      <c r="CI21" s="220"/>
      <c r="CJ21" s="220"/>
      <c r="CK21" s="220"/>
      <c r="CL21" s="220"/>
      <c r="CM21" s="220"/>
      <c r="CN21" s="220"/>
      <c r="CO21" s="220"/>
      <c r="CP21" s="220"/>
      <c r="CQ21" s="220"/>
      <c r="CR21" s="220"/>
      <c r="CS21" s="221"/>
      <c r="CT21" s="221"/>
      <c r="CU21" s="221"/>
      <c r="CV21" s="220"/>
      <c r="CW21" s="221"/>
      <c r="CX21" s="221"/>
      <c r="CY21" s="220"/>
      <c r="CZ21" s="221"/>
      <c r="DA21" s="221"/>
      <c r="DB21" s="220"/>
      <c r="DC21" s="220"/>
      <c r="DD21" s="220"/>
      <c r="DE21" s="221"/>
      <c r="DF21" s="220"/>
      <c r="DG21" s="221"/>
      <c r="DH21" s="221"/>
      <c r="DI21" s="220"/>
      <c r="DJ21" s="220"/>
      <c r="DK21" s="220"/>
      <c r="DL21" s="220"/>
      <c r="DM21" s="220"/>
      <c r="DN21" s="220"/>
      <c r="DO21" s="220"/>
      <c r="DP21" s="220"/>
      <c r="DQ21" s="220"/>
      <c r="DR21" s="220"/>
      <c r="DS21" s="220"/>
      <c r="DT21" s="220"/>
      <c r="DU21" s="220"/>
      <c r="DV21" s="220"/>
      <c r="DW21" s="220"/>
      <c r="DX21" s="220"/>
      <c r="DY21" s="221"/>
      <c r="DZ21" s="221"/>
      <c r="EA21" s="220"/>
      <c r="EB21" s="221"/>
      <c r="EC21" s="221"/>
      <c r="ED21" s="220"/>
      <c r="EE21" s="221"/>
      <c r="EF21" s="221"/>
      <c r="EG21" s="220"/>
      <c r="EH21" s="220"/>
      <c r="EI21" s="220"/>
      <c r="EJ21" s="221"/>
      <c r="EK21" s="220"/>
      <c r="EL21" s="221"/>
      <c r="EM21" s="221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  <c r="EZ21" s="220"/>
      <c r="FA21" s="220"/>
      <c r="FB21" s="220"/>
      <c r="FC21" s="220"/>
      <c r="FD21" s="220"/>
      <c r="FE21" s="220"/>
      <c r="FF21" s="220"/>
      <c r="FG21" s="220"/>
      <c r="FH21" s="220"/>
      <c r="FI21" s="220"/>
      <c r="FJ21" s="221"/>
      <c r="FK21" s="221"/>
      <c r="FL21" s="220"/>
      <c r="FM21" s="221"/>
      <c r="FN21" s="221"/>
      <c r="FO21" s="220"/>
      <c r="FP21" s="221"/>
      <c r="FQ21" s="221"/>
      <c r="FR21" s="220"/>
      <c r="FS21" s="220"/>
      <c r="FT21" s="220"/>
      <c r="FU21" s="221"/>
      <c r="FV21" s="220"/>
      <c r="FW21" s="221"/>
      <c r="FX21" s="221"/>
      <c r="FY21" s="220"/>
      <c r="FZ21" s="220"/>
      <c r="GA21" s="220"/>
      <c r="GB21" s="220"/>
      <c r="GC21" s="220"/>
      <c r="GD21" s="220"/>
      <c r="GE21" s="220"/>
      <c r="GF21" s="220"/>
      <c r="GG21" s="220"/>
      <c r="GH21" s="220"/>
      <c r="GI21" s="220"/>
      <c r="GJ21" s="220"/>
      <c r="GK21" s="220"/>
      <c r="GL21" s="220"/>
      <c r="GM21" s="220"/>
      <c r="GN21" s="220"/>
      <c r="GO21" s="220"/>
      <c r="GP21" s="220"/>
      <c r="GQ21" s="220"/>
      <c r="GR21" s="220"/>
      <c r="GS21" s="220"/>
      <c r="GT21" s="220"/>
      <c r="GU21" s="221"/>
      <c r="GV21" s="221"/>
      <c r="GW21" s="220"/>
      <c r="GX21" s="221"/>
      <c r="GY21" s="221"/>
      <c r="GZ21" s="220"/>
      <c r="HA21" s="221"/>
      <c r="HB21" s="221"/>
      <c r="HC21" s="220"/>
      <c r="HD21" s="220"/>
      <c r="HE21" s="220"/>
      <c r="HF21" s="221"/>
      <c r="HG21" s="220"/>
      <c r="HH21" s="221"/>
      <c r="HI21" s="220"/>
      <c r="HJ21" s="220"/>
      <c r="HK21" s="220"/>
      <c r="HL21" s="220"/>
      <c r="HM21" s="220"/>
      <c r="HN21" s="220"/>
      <c r="HO21" s="220"/>
      <c r="HP21" s="220"/>
      <c r="HQ21" s="220"/>
      <c r="HR21" s="220"/>
      <c r="HS21" s="220"/>
      <c r="HT21" s="220"/>
      <c r="HU21" s="220"/>
      <c r="HV21" s="220"/>
      <c r="HW21" s="220"/>
      <c r="HX21" s="220"/>
      <c r="HY21" s="220"/>
      <c r="HZ21" s="220"/>
      <c r="IA21" s="220"/>
      <c r="IB21" s="220"/>
      <c r="IC21" s="220"/>
      <c r="ID21" s="221"/>
      <c r="IE21" s="221"/>
      <c r="IF21" s="220"/>
      <c r="IG21" s="221"/>
      <c r="IH21" s="221"/>
      <c r="II21" s="220"/>
      <c r="IJ21" s="221"/>
      <c r="IK21" s="221"/>
      <c r="IL21" s="220"/>
      <c r="IM21" s="220"/>
      <c r="IN21" s="220"/>
      <c r="IO21" s="221"/>
      <c r="IP21" s="220"/>
      <c r="IQ21" s="221"/>
      <c r="IR21" s="220"/>
      <c r="IS21" s="220"/>
      <c r="IT21" s="220"/>
      <c r="IU21" s="220"/>
      <c r="IV21" s="220"/>
      <c r="IW21" s="220"/>
      <c r="IX21" s="220"/>
      <c r="IY21" s="220"/>
      <c r="IZ21" s="220"/>
      <c r="JA21" s="220"/>
      <c r="JB21" s="220"/>
      <c r="JC21" s="220"/>
      <c r="JD21" s="220"/>
      <c r="JE21" s="220"/>
      <c r="JF21" s="221"/>
      <c r="JG21" s="221"/>
      <c r="JH21" s="220"/>
      <c r="JI21" s="221"/>
      <c r="JJ21" s="221"/>
      <c r="JK21" s="220"/>
      <c r="JL21" s="221"/>
      <c r="JM21" s="221"/>
      <c r="JN21" s="220"/>
      <c r="JO21" s="220"/>
      <c r="JP21" s="220"/>
      <c r="JQ21" s="221"/>
      <c r="JR21" s="220"/>
      <c r="JS21" s="221"/>
      <c r="JT21" s="220"/>
      <c r="JU21" s="220"/>
      <c r="JV21" s="220"/>
      <c r="JW21" s="220"/>
      <c r="JX21" s="220"/>
      <c r="JY21" s="220"/>
      <c r="JZ21" s="220"/>
      <c r="KA21" s="220"/>
      <c r="KB21" s="220"/>
      <c r="KC21" s="220"/>
      <c r="KD21" s="220"/>
      <c r="KE21" s="220"/>
      <c r="KF21" s="220"/>
      <c r="KG21" s="220"/>
      <c r="KH21" s="221"/>
      <c r="KI21" s="221"/>
      <c r="KJ21" s="220"/>
      <c r="KK21" s="221"/>
      <c r="KL21" s="221"/>
      <c r="KM21" s="220"/>
      <c r="KN21" s="221"/>
      <c r="KO21" s="221"/>
      <c r="KP21" s="220"/>
      <c r="KQ21" s="220"/>
      <c r="KR21" s="220"/>
      <c r="KS21" s="221"/>
      <c r="KT21" s="220"/>
      <c r="KU21" s="221"/>
      <c r="KV21" s="221"/>
      <c r="KW21" s="220"/>
      <c r="KX21" s="220"/>
      <c r="KY21" s="220"/>
      <c r="KZ21" s="221"/>
      <c r="LA21" s="220"/>
      <c r="LB21" s="260"/>
      <c r="LC21" s="266"/>
      <c r="LD21" s="220"/>
      <c r="LE21" s="220"/>
      <c r="LF21" s="220"/>
      <c r="LG21" s="220"/>
      <c r="LH21" s="220"/>
      <c r="LI21" s="220"/>
      <c r="LJ21" s="220"/>
      <c r="LK21" s="220"/>
      <c r="LL21" s="220"/>
      <c r="LM21" s="220"/>
      <c r="LN21" s="220"/>
      <c r="LO21" s="220"/>
      <c r="LP21" s="220"/>
      <c r="LQ21" s="220"/>
      <c r="LR21" s="221"/>
      <c r="LS21" s="221"/>
      <c r="LT21" s="220"/>
      <c r="LU21" s="221"/>
      <c r="LV21" s="221"/>
      <c r="LW21" s="220"/>
      <c r="LX21" s="221"/>
      <c r="LY21" s="221"/>
      <c r="LZ21" s="220"/>
      <c r="MA21" s="220"/>
      <c r="MB21" s="220"/>
      <c r="MC21" s="221"/>
      <c r="MD21" s="220"/>
      <c r="ME21" s="221"/>
      <c r="MF21" s="221"/>
      <c r="MG21" s="220"/>
      <c r="MH21" s="220"/>
      <c r="MI21" s="220"/>
      <c r="MJ21" s="221"/>
      <c r="MK21" s="220"/>
      <c r="ML21" s="260"/>
      <c r="MM21" s="220"/>
      <c r="MN21" s="220"/>
      <c r="MO21" s="220"/>
      <c r="MP21" s="220"/>
      <c r="MQ21" s="220"/>
      <c r="MR21" s="220"/>
      <c r="MS21" s="220"/>
      <c r="MT21" s="220"/>
      <c r="MU21" s="220"/>
      <c r="MV21" s="220"/>
      <c r="MW21" s="220"/>
      <c r="MX21" s="220"/>
      <c r="MY21" s="220"/>
      <c r="MZ21" s="220"/>
      <c r="NA21" s="221"/>
      <c r="NB21" s="221"/>
      <c r="NC21" s="220"/>
      <c r="ND21" s="221"/>
      <c r="NE21" s="221"/>
      <c r="NF21" s="220"/>
      <c r="NG21" s="221"/>
      <c r="NH21" s="221"/>
      <c r="NI21" s="220"/>
      <c r="NJ21" s="220"/>
      <c r="NK21" s="220"/>
      <c r="NL21" s="260"/>
    </row>
    <row r="22" spans="1:376" ht="15" customHeight="1">
      <c r="A22" s="214"/>
      <c r="B22" s="668"/>
      <c r="C22" s="674" t="s">
        <v>309</v>
      </c>
      <c r="D22" s="370" t="s">
        <v>310</v>
      </c>
      <c r="E22" s="371" t="s">
        <v>290</v>
      </c>
      <c r="F22" s="426" t="s">
        <v>327</v>
      </c>
      <c r="G22" s="372">
        <v>0</v>
      </c>
      <c r="H22" s="373" t="s">
        <v>308</v>
      </c>
      <c r="I22" s="363">
        <v>44972</v>
      </c>
      <c r="J22" s="363">
        <v>44976</v>
      </c>
      <c r="K22" s="374" t="str">
        <f>NETWORKDAYS(I22,J22,휴일정보!$C$5:$C$27)&amp;"일"</f>
        <v>3일</v>
      </c>
      <c r="L22" s="220"/>
      <c r="M22" s="220"/>
      <c r="N22" s="220"/>
      <c r="O22" s="221"/>
      <c r="P22" s="220"/>
      <c r="Q22" s="221"/>
      <c r="R22" s="221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1"/>
      <c r="AM22" s="221"/>
      <c r="AN22" s="221"/>
      <c r="AO22" s="220"/>
      <c r="AP22" s="221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21"/>
      <c r="BM22" s="220"/>
      <c r="BN22" s="221"/>
      <c r="BO22" s="221"/>
      <c r="BP22" s="220"/>
      <c r="BQ22" s="221"/>
      <c r="BR22" s="221"/>
      <c r="BS22" s="220"/>
      <c r="BT22" s="220"/>
      <c r="BU22" s="220"/>
      <c r="BV22" s="221"/>
      <c r="BW22" s="220"/>
      <c r="BX22" s="221"/>
      <c r="BY22" s="221"/>
      <c r="BZ22" s="220"/>
      <c r="CA22" s="220"/>
      <c r="CB22" s="220"/>
      <c r="CC22" s="220"/>
      <c r="CD22" s="220"/>
      <c r="CE22" s="220"/>
      <c r="CF22" s="220"/>
      <c r="CG22" s="220"/>
      <c r="CH22" s="220"/>
      <c r="CI22" s="220"/>
      <c r="CJ22" s="220"/>
      <c r="CK22" s="220"/>
      <c r="CL22" s="220"/>
      <c r="CM22" s="220"/>
      <c r="CN22" s="220"/>
      <c r="CO22" s="220"/>
      <c r="CP22" s="220"/>
      <c r="CQ22" s="220"/>
      <c r="CR22" s="220"/>
      <c r="CS22" s="221"/>
      <c r="CT22" s="221"/>
      <c r="CU22" s="221"/>
      <c r="CV22" s="220"/>
      <c r="CW22" s="221"/>
      <c r="CX22" s="221"/>
      <c r="CY22" s="220"/>
      <c r="CZ22" s="221"/>
      <c r="DA22" s="221"/>
      <c r="DB22" s="220"/>
      <c r="DC22" s="220"/>
      <c r="DD22" s="220"/>
      <c r="DE22" s="221"/>
      <c r="DF22" s="220"/>
      <c r="DG22" s="221"/>
      <c r="DH22" s="221"/>
      <c r="DI22" s="220"/>
      <c r="DJ22" s="220"/>
      <c r="DK22" s="220"/>
      <c r="DL22" s="220"/>
      <c r="DM22" s="220"/>
      <c r="DN22" s="220"/>
      <c r="DO22" s="220"/>
      <c r="DP22" s="220"/>
      <c r="DQ22" s="220"/>
      <c r="DR22" s="220"/>
      <c r="DS22" s="220"/>
      <c r="DT22" s="220"/>
      <c r="DU22" s="220"/>
      <c r="DV22" s="220"/>
      <c r="DW22" s="220"/>
      <c r="DX22" s="220"/>
      <c r="DY22" s="221"/>
      <c r="DZ22" s="221"/>
      <c r="EA22" s="220"/>
      <c r="EB22" s="221"/>
      <c r="EC22" s="221"/>
      <c r="ED22" s="220"/>
      <c r="EE22" s="221"/>
      <c r="EF22" s="221"/>
      <c r="EG22" s="220"/>
      <c r="EH22" s="220"/>
      <c r="EI22" s="220"/>
      <c r="EJ22" s="221"/>
      <c r="EK22" s="220"/>
      <c r="EL22" s="221"/>
      <c r="EM22" s="221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  <c r="EZ22" s="220"/>
      <c r="FA22" s="220"/>
      <c r="FB22" s="220"/>
      <c r="FC22" s="220"/>
      <c r="FD22" s="220"/>
      <c r="FE22" s="220"/>
      <c r="FF22" s="220"/>
      <c r="FG22" s="220"/>
      <c r="FH22" s="220"/>
      <c r="FI22" s="220"/>
      <c r="FJ22" s="221"/>
      <c r="FK22" s="221"/>
      <c r="FL22" s="220"/>
      <c r="FM22" s="221"/>
      <c r="FN22" s="221"/>
      <c r="FO22" s="220"/>
      <c r="FP22" s="221"/>
      <c r="FQ22" s="221"/>
      <c r="FR22" s="220"/>
      <c r="FS22" s="220"/>
      <c r="FT22" s="220"/>
      <c r="FU22" s="221"/>
      <c r="FV22" s="220"/>
      <c r="FW22" s="221"/>
      <c r="FX22" s="221"/>
      <c r="FY22" s="220"/>
      <c r="FZ22" s="220"/>
      <c r="GA22" s="220"/>
      <c r="GB22" s="220"/>
      <c r="GC22" s="220"/>
      <c r="GD22" s="220"/>
      <c r="GE22" s="220"/>
      <c r="GF22" s="220"/>
      <c r="GG22" s="220"/>
      <c r="GH22" s="220"/>
      <c r="GI22" s="220"/>
      <c r="GJ22" s="220"/>
      <c r="GK22" s="220"/>
      <c r="GL22" s="220"/>
      <c r="GM22" s="220"/>
      <c r="GN22" s="220"/>
      <c r="GO22" s="220"/>
      <c r="GP22" s="220"/>
      <c r="GQ22" s="220"/>
      <c r="GR22" s="220"/>
      <c r="GS22" s="220"/>
      <c r="GT22" s="220"/>
      <c r="GU22" s="221"/>
      <c r="GV22" s="221"/>
      <c r="GW22" s="220"/>
      <c r="GX22" s="221"/>
      <c r="GY22" s="221"/>
      <c r="GZ22" s="220"/>
      <c r="HA22" s="221"/>
      <c r="HB22" s="221"/>
      <c r="HC22" s="220"/>
      <c r="HD22" s="220"/>
      <c r="HE22" s="220"/>
      <c r="HF22" s="221"/>
      <c r="HG22" s="220"/>
      <c r="HH22" s="221"/>
      <c r="HI22" s="220"/>
      <c r="HJ22" s="220"/>
      <c r="HK22" s="220"/>
      <c r="HL22" s="220"/>
      <c r="HM22" s="220"/>
      <c r="HN22" s="220"/>
      <c r="HO22" s="220"/>
      <c r="HP22" s="220"/>
      <c r="HQ22" s="220"/>
      <c r="HR22" s="220"/>
      <c r="HS22" s="220"/>
      <c r="HT22" s="220"/>
      <c r="HU22" s="220"/>
      <c r="HV22" s="220"/>
      <c r="HW22" s="220"/>
      <c r="HX22" s="220"/>
      <c r="HY22" s="220"/>
      <c r="HZ22" s="220"/>
      <c r="IA22" s="220"/>
      <c r="IB22" s="220"/>
      <c r="IC22" s="220"/>
      <c r="ID22" s="221"/>
      <c r="IE22" s="221"/>
      <c r="IF22" s="220"/>
      <c r="IG22" s="221"/>
      <c r="IH22" s="221"/>
      <c r="II22" s="220"/>
      <c r="IJ22" s="221"/>
      <c r="IK22" s="221"/>
      <c r="IL22" s="220"/>
      <c r="IM22" s="220"/>
      <c r="IN22" s="220"/>
      <c r="IO22" s="221"/>
      <c r="IP22" s="220"/>
      <c r="IQ22" s="221"/>
      <c r="IR22" s="220"/>
      <c r="IS22" s="220"/>
      <c r="IT22" s="220"/>
      <c r="IU22" s="220"/>
      <c r="IV22" s="220"/>
      <c r="IW22" s="220"/>
      <c r="IX22" s="220"/>
      <c r="IY22" s="220"/>
      <c r="IZ22" s="220"/>
      <c r="JA22" s="220"/>
      <c r="JB22" s="220"/>
      <c r="JC22" s="220"/>
      <c r="JD22" s="220"/>
      <c r="JE22" s="220"/>
      <c r="JF22" s="221"/>
      <c r="JG22" s="221"/>
      <c r="JH22" s="220"/>
      <c r="JI22" s="221"/>
      <c r="JJ22" s="221"/>
      <c r="JK22" s="220"/>
      <c r="JL22" s="221"/>
      <c r="JM22" s="221"/>
      <c r="JN22" s="220"/>
      <c r="JO22" s="220"/>
      <c r="JP22" s="220"/>
      <c r="JQ22" s="221"/>
      <c r="JR22" s="220"/>
      <c r="JS22" s="221"/>
      <c r="JT22" s="220"/>
      <c r="JU22" s="220"/>
      <c r="JV22" s="220"/>
      <c r="JW22" s="220"/>
      <c r="JX22" s="220"/>
      <c r="JY22" s="220"/>
      <c r="JZ22" s="220"/>
      <c r="KA22" s="220"/>
      <c r="KB22" s="220"/>
      <c r="KC22" s="220"/>
      <c r="KD22" s="220"/>
      <c r="KE22" s="220"/>
      <c r="KF22" s="220"/>
      <c r="KG22" s="220"/>
      <c r="KH22" s="221"/>
      <c r="KI22" s="221"/>
      <c r="KJ22" s="220"/>
      <c r="KK22" s="221"/>
      <c r="KL22" s="221"/>
      <c r="KM22" s="220"/>
      <c r="KN22" s="221"/>
      <c r="KO22" s="221"/>
      <c r="KP22" s="220"/>
      <c r="KQ22" s="220"/>
      <c r="KR22" s="220"/>
      <c r="KS22" s="221"/>
      <c r="KT22" s="220"/>
      <c r="KU22" s="221"/>
      <c r="KV22" s="221"/>
      <c r="KW22" s="220"/>
      <c r="KX22" s="220"/>
      <c r="KY22" s="220"/>
      <c r="KZ22" s="221"/>
      <c r="LA22" s="220"/>
      <c r="LB22" s="260"/>
      <c r="LC22" s="266"/>
      <c r="LD22" s="220"/>
      <c r="LE22" s="220"/>
      <c r="LF22" s="220"/>
      <c r="LG22" s="220"/>
      <c r="LH22" s="220"/>
      <c r="LI22" s="220"/>
      <c r="LJ22" s="220"/>
      <c r="LK22" s="220"/>
      <c r="LL22" s="220"/>
      <c r="LM22" s="220"/>
      <c r="LN22" s="220"/>
      <c r="LO22" s="220"/>
      <c r="LP22" s="220"/>
      <c r="LQ22" s="220"/>
      <c r="LR22" s="221"/>
      <c r="LS22" s="221"/>
      <c r="LT22" s="220"/>
      <c r="LU22" s="221"/>
      <c r="LV22" s="221"/>
      <c r="LW22" s="220"/>
      <c r="LX22" s="221"/>
      <c r="LY22" s="221"/>
      <c r="LZ22" s="220"/>
      <c r="MA22" s="220"/>
      <c r="MB22" s="220"/>
      <c r="MC22" s="221"/>
      <c r="MD22" s="220"/>
      <c r="ME22" s="221"/>
      <c r="MF22" s="221"/>
      <c r="MG22" s="220"/>
      <c r="MH22" s="220"/>
      <c r="MI22" s="220"/>
      <c r="MJ22" s="221"/>
      <c r="MK22" s="220"/>
      <c r="ML22" s="260"/>
      <c r="MM22" s="220"/>
      <c r="MN22" s="220"/>
      <c r="MO22" s="220"/>
      <c r="MP22" s="220"/>
      <c r="MQ22" s="220"/>
      <c r="MR22" s="220"/>
      <c r="MS22" s="220"/>
      <c r="MT22" s="220"/>
      <c r="MU22" s="220"/>
      <c r="MV22" s="220"/>
      <c r="MW22" s="220"/>
      <c r="MX22" s="220"/>
      <c r="MY22" s="220"/>
      <c r="MZ22" s="220"/>
      <c r="NA22" s="221"/>
      <c r="NB22" s="221"/>
      <c r="NC22" s="220"/>
      <c r="ND22" s="221"/>
      <c r="NE22" s="221"/>
      <c r="NF22" s="220"/>
      <c r="NG22" s="221"/>
      <c r="NH22" s="221"/>
      <c r="NI22" s="220"/>
      <c r="NJ22" s="220"/>
      <c r="NK22" s="220"/>
      <c r="NL22" s="260"/>
    </row>
    <row r="23" spans="1:376" ht="15" customHeight="1">
      <c r="A23" s="214"/>
      <c r="B23" s="668"/>
      <c r="C23" s="675"/>
      <c r="D23" s="370" t="s">
        <v>368</v>
      </c>
      <c r="E23" s="371" t="s">
        <v>290</v>
      </c>
      <c r="F23" s="426" t="s">
        <v>327</v>
      </c>
      <c r="G23" s="372">
        <v>0</v>
      </c>
      <c r="H23" s="373" t="s">
        <v>308</v>
      </c>
      <c r="I23" s="363">
        <v>44972</v>
      </c>
      <c r="J23" s="363">
        <v>44976</v>
      </c>
      <c r="K23" s="374" t="str">
        <f>NETWORKDAYS(I23,J23,휴일정보!$C$5:$C$27)&amp;"일"</f>
        <v>3일</v>
      </c>
      <c r="L23" s="220"/>
      <c r="M23" s="220"/>
      <c r="N23" s="220"/>
      <c r="O23" s="221"/>
      <c r="P23" s="220"/>
      <c r="Q23" s="221"/>
      <c r="R23" s="221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0"/>
      <c r="AL23" s="221"/>
      <c r="AM23" s="221"/>
      <c r="AN23" s="221"/>
      <c r="AO23" s="220"/>
      <c r="AP23" s="221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21"/>
      <c r="BM23" s="220"/>
      <c r="BN23" s="221"/>
      <c r="BO23" s="221"/>
      <c r="BP23" s="220"/>
      <c r="BQ23" s="221"/>
      <c r="BR23" s="221"/>
      <c r="BS23" s="220"/>
      <c r="BT23" s="220"/>
      <c r="BU23" s="220"/>
      <c r="BV23" s="221"/>
      <c r="BW23" s="220"/>
      <c r="BX23" s="221"/>
      <c r="BY23" s="221"/>
      <c r="BZ23" s="220"/>
      <c r="CA23" s="220"/>
      <c r="CB23" s="220"/>
      <c r="CC23" s="220"/>
      <c r="CD23" s="220"/>
      <c r="CE23" s="220"/>
      <c r="CF23" s="220"/>
      <c r="CG23" s="220"/>
      <c r="CH23" s="220"/>
      <c r="CI23" s="220"/>
      <c r="CJ23" s="220"/>
      <c r="CK23" s="220"/>
      <c r="CL23" s="220"/>
      <c r="CM23" s="220"/>
      <c r="CN23" s="220"/>
      <c r="CO23" s="220"/>
      <c r="CP23" s="220"/>
      <c r="CQ23" s="220"/>
      <c r="CR23" s="220"/>
      <c r="CS23" s="221"/>
      <c r="CT23" s="221"/>
      <c r="CU23" s="221"/>
      <c r="CV23" s="220"/>
      <c r="CW23" s="221"/>
      <c r="CX23" s="221"/>
      <c r="CY23" s="220"/>
      <c r="CZ23" s="221"/>
      <c r="DA23" s="221"/>
      <c r="DB23" s="220"/>
      <c r="DC23" s="220"/>
      <c r="DD23" s="220"/>
      <c r="DE23" s="221"/>
      <c r="DF23" s="220"/>
      <c r="DG23" s="221"/>
      <c r="DH23" s="221"/>
      <c r="DI23" s="220"/>
      <c r="DJ23" s="220"/>
      <c r="DK23" s="220"/>
      <c r="DL23" s="220"/>
      <c r="DM23" s="220"/>
      <c r="DN23" s="220"/>
      <c r="DO23" s="220"/>
      <c r="DP23" s="220"/>
      <c r="DQ23" s="220"/>
      <c r="DR23" s="220"/>
      <c r="DS23" s="220"/>
      <c r="DT23" s="220"/>
      <c r="DU23" s="220"/>
      <c r="DV23" s="220"/>
      <c r="DW23" s="220"/>
      <c r="DX23" s="220"/>
      <c r="DY23" s="221"/>
      <c r="DZ23" s="221"/>
      <c r="EA23" s="220"/>
      <c r="EB23" s="221"/>
      <c r="EC23" s="221"/>
      <c r="ED23" s="220"/>
      <c r="EE23" s="221"/>
      <c r="EF23" s="221"/>
      <c r="EG23" s="220"/>
      <c r="EH23" s="220"/>
      <c r="EI23" s="220"/>
      <c r="EJ23" s="221"/>
      <c r="EK23" s="220"/>
      <c r="EL23" s="221"/>
      <c r="EM23" s="221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  <c r="EZ23" s="220"/>
      <c r="FA23" s="220"/>
      <c r="FB23" s="220"/>
      <c r="FC23" s="220"/>
      <c r="FD23" s="220"/>
      <c r="FE23" s="220"/>
      <c r="FF23" s="220"/>
      <c r="FG23" s="220"/>
      <c r="FH23" s="220"/>
      <c r="FI23" s="220"/>
      <c r="FJ23" s="221"/>
      <c r="FK23" s="221"/>
      <c r="FL23" s="220"/>
      <c r="FM23" s="221"/>
      <c r="FN23" s="221"/>
      <c r="FO23" s="220"/>
      <c r="FP23" s="221"/>
      <c r="FQ23" s="221"/>
      <c r="FR23" s="220"/>
      <c r="FS23" s="220"/>
      <c r="FT23" s="220"/>
      <c r="FU23" s="221"/>
      <c r="FV23" s="220"/>
      <c r="FW23" s="221"/>
      <c r="FX23" s="221"/>
      <c r="FY23" s="220"/>
      <c r="FZ23" s="220"/>
      <c r="GA23" s="220"/>
      <c r="GB23" s="220"/>
      <c r="GC23" s="220"/>
      <c r="GD23" s="220"/>
      <c r="GE23" s="220"/>
      <c r="GF23" s="220"/>
      <c r="GG23" s="220"/>
      <c r="GH23" s="220"/>
      <c r="GI23" s="220"/>
      <c r="GJ23" s="220"/>
      <c r="GK23" s="220"/>
      <c r="GL23" s="220"/>
      <c r="GM23" s="220"/>
      <c r="GN23" s="220"/>
      <c r="GO23" s="220"/>
      <c r="GP23" s="220"/>
      <c r="GQ23" s="220"/>
      <c r="GR23" s="220"/>
      <c r="GS23" s="220"/>
      <c r="GT23" s="220"/>
      <c r="GU23" s="221"/>
      <c r="GV23" s="221"/>
      <c r="GW23" s="220"/>
      <c r="GX23" s="221"/>
      <c r="GY23" s="221"/>
      <c r="GZ23" s="220"/>
      <c r="HA23" s="221"/>
      <c r="HB23" s="221"/>
      <c r="HC23" s="220"/>
      <c r="HD23" s="220"/>
      <c r="HE23" s="220"/>
      <c r="HF23" s="221"/>
      <c r="HG23" s="220"/>
      <c r="HH23" s="221"/>
      <c r="HI23" s="220"/>
      <c r="HJ23" s="220"/>
      <c r="HK23" s="220"/>
      <c r="HL23" s="220"/>
      <c r="HM23" s="220"/>
      <c r="HN23" s="220"/>
      <c r="HO23" s="220"/>
      <c r="HP23" s="220"/>
      <c r="HQ23" s="220"/>
      <c r="HR23" s="220"/>
      <c r="HS23" s="220"/>
      <c r="HT23" s="220"/>
      <c r="HU23" s="220"/>
      <c r="HV23" s="220"/>
      <c r="HW23" s="220"/>
      <c r="HX23" s="220"/>
      <c r="HY23" s="220"/>
      <c r="HZ23" s="220"/>
      <c r="IA23" s="220"/>
      <c r="IB23" s="220"/>
      <c r="IC23" s="220"/>
      <c r="ID23" s="221"/>
      <c r="IE23" s="221"/>
      <c r="IF23" s="220"/>
      <c r="IG23" s="221"/>
      <c r="IH23" s="221"/>
      <c r="II23" s="220"/>
      <c r="IJ23" s="221"/>
      <c r="IK23" s="221"/>
      <c r="IL23" s="220"/>
      <c r="IM23" s="220"/>
      <c r="IN23" s="220"/>
      <c r="IO23" s="221"/>
      <c r="IP23" s="220"/>
      <c r="IQ23" s="221"/>
      <c r="IR23" s="220"/>
      <c r="IS23" s="220"/>
      <c r="IT23" s="220"/>
      <c r="IU23" s="220"/>
      <c r="IV23" s="220"/>
      <c r="IW23" s="220"/>
      <c r="IX23" s="220"/>
      <c r="IY23" s="220"/>
      <c r="IZ23" s="220"/>
      <c r="JA23" s="220"/>
      <c r="JB23" s="220"/>
      <c r="JC23" s="220"/>
      <c r="JD23" s="220"/>
      <c r="JE23" s="220"/>
      <c r="JF23" s="221"/>
      <c r="JG23" s="221"/>
      <c r="JH23" s="220"/>
      <c r="JI23" s="221"/>
      <c r="JJ23" s="221"/>
      <c r="JK23" s="220"/>
      <c r="JL23" s="221"/>
      <c r="JM23" s="221"/>
      <c r="JN23" s="220"/>
      <c r="JO23" s="220"/>
      <c r="JP23" s="220"/>
      <c r="JQ23" s="221"/>
      <c r="JR23" s="220"/>
      <c r="JS23" s="221"/>
      <c r="JT23" s="220"/>
      <c r="JU23" s="220"/>
      <c r="JV23" s="220"/>
      <c r="JW23" s="220"/>
      <c r="JX23" s="220"/>
      <c r="JY23" s="220"/>
      <c r="JZ23" s="220"/>
      <c r="KA23" s="220"/>
      <c r="KB23" s="220"/>
      <c r="KC23" s="220"/>
      <c r="KD23" s="220"/>
      <c r="KE23" s="220"/>
      <c r="KF23" s="220"/>
      <c r="KG23" s="220"/>
      <c r="KH23" s="221"/>
      <c r="KI23" s="221"/>
      <c r="KJ23" s="220"/>
      <c r="KK23" s="221"/>
      <c r="KL23" s="221"/>
      <c r="KM23" s="220"/>
      <c r="KN23" s="221"/>
      <c r="KO23" s="221"/>
      <c r="KP23" s="220"/>
      <c r="KQ23" s="220"/>
      <c r="KR23" s="220"/>
      <c r="KS23" s="221"/>
      <c r="KT23" s="220"/>
      <c r="KU23" s="221"/>
      <c r="KV23" s="221"/>
      <c r="KW23" s="220"/>
      <c r="KX23" s="220"/>
      <c r="KY23" s="220"/>
      <c r="KZ23" s="221"/>
      <c r="LA23" s="220"/>
      <c r="LB23" s="260"/>
      <c r="LC23" s="266"/>
      <c r="LD23" s="220"/>
      <c r="LE23" s="220"/>
      <c r="LF23" s="220"/>
      <c r="LG23" s="220"/>
      <c r="LH23" s="220"/>
      <c r="LI23" s="220"/>
      <c r="LJ23" s="220"/>
      <c r="LK23" s="220"/>
      <c r="LL23" s="220"/>
      <c r="LM23" s="220"/>
      <c r="LN23" s="220"/>
      <c r="LO23" s="220"/>
      <c r="LP23" s="220"/>
      <c r="LQ23" s="220"/>
      <c r="LR23" s="221"/>
      <c r="LS23" s="221"/>
      <c r="LT23" s="220"/>
      <c r="LU23" s="221"/>
      <c r="LV23" s="221"/>
      <c r="LW23" s="220"/>
      <c r="LX23" s="221"/>
      <c r="LY23" s="221"/>
      <c r="LZ23" s="220"/>
      <c r="MA23" s="220"/>
      <c r="MB23" s="220"/>
      <c r="MC23" s="221"/>
      <c r="MD23" s="220"/>
      <c r="ME23" s="221"/>
      <c r="MF23" s="221"/>
      <c r="MG23" s="220"/>
      <c r="MH23" s="220"/>
      <c r="MI23" s="220"/>
      <c r="MJ23" s="221"/>
      <c r="MK23" s="220"/>
      <c r="ML23" s="260"/>
      <c r="MM23" s="220"/>
      <c r="MN23" s="220"/>
      <c r="MO23" s="220"/>
      <c r="MP23" s="220"/>
      <c r="MQ23" s="220"/>
      <c r="MR23" s="220"/>
      <c r="MS23" s="220"/>
      <c r="MT23" s="220"/>
      <c r="MU23" s="220"/>
      <c r="MV23" s="220"/>
      <c r="MW23" s="220"/>
      <c r="MX23" s="220"/>
      <c r="MY23" s="220"/>
      <c r="MZ23" s="220"/>
      <c r="NA23" s="221"/>
      <c r="NB23" s="221"/>
      <c r="NC23" s="220"/>
      <c r="ND23" s="221"/>
      <c r="NE23" s="221"/>
      <c r="NF23" s="220"/>
      <c r="NG23" s="221"/>
      <c r="NH23" s="221"/>
      <c r="NI23" s="220"/>
      <c r="NJ23" s="220"/>
      <c r="NK23" s="220"/>
      <c r="NL23" s="260"/>
    </row>
    <row r="24" spans="1:376" ht="15" customHeight="1">
      <c r="A24" s="214"/>
      <c r="B24" s="668"/>
      <c r="C24" s="675"/>
      <c r="D24" s="370" t="s">
        <v>369</v>
      </c>
      <c r="E24" s="371" t="s">
        <v>290</v>
      </c>
      <c r="F24" s="426" t="s">
        <v>327</v>
      </c>
      <c r="G24" s="372">
        <v>0</v>
      </c>
      <c r="H24" s="373" t="s">
        <v>308</v>
      </c>
      <c r="I24" s="363">
        <v>44972</v>
      </c>
      <c r="J24" s="363">
        <v>44976</v>
      </c>
      <c r="K24" s="374" t="str">
        <f>NETWORKDAYS(I24,J24,휴일정보!$C$5:$C$27)&amp;"일"</f>
        <v>3일</v>
      </c>
      <c r="L24" s="220"/>
      <c r="M24" s="220"/>
      <c r="N24" s="220"/>
      <c r="O24" s="221"/>
      <c r="P24" s="220"/>
      <c r="Q24" s="221"/>
      <c r="R24" s="221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0"/>
      <c r="AL24" s="221"/>
      <c r="AM24" s="221"/>
      <c r="AN24" s="221"/>
      <c r="AO24" s="220"/>
      <c r="AP24" s="221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5"/>
      <c r="BH24" s="235"/>
      <c r="BI24" s="235"/>
      <c r="BJ24" s="235"/>
      <c r="BK24" s="235"/>
      <c r="BL24" s="221"/>
      <c r="BM24" s="220"/>
      <c r="BN24" s="221"/>
      <c r="BO24" s="221"/>
      <c r="BP24" s="220"/>
      <c r="BQ24" s="221"/>
      <c r="BR24" s="221"/>
      <c r="BS24" s="220"/>
      <c r="BT24" s="220"/>
      <c r="BU24" s="220"/>
      <c r="BV24" s="221"/>
      <c r="BW24" s="220"/>
      <c r="BX24" s="221"/>
      <c r="BY24" s="221"/>
      <c r="BZ24" s="220"/>
      <c r="CA24" s="220"/>
      <c r="CB24" s="220"/>
      <c r="CC24" s="220"/>
      <c r="CD24" s="220"/>
      <c r="CE24" s="220"/>
      <c r="CF24" s="220"/>
      <c r="CG24" s="220"/>
      <c r="CH24" s="220"/>
      <c r="CI24" s="220"/>
      <c r="CJ24" s="220"/>
      <c r="CK24" s="220"/>
      <c r="CL24" s="220"/>
      <c r="CM24" s="220"/>
      <c r="CN24" s="220"/>
      <c r="CO24" s="220"/>
      <c r="CP24" s="220"/>
      <c r="CQ24" s="220"/>
      <c r="CR24" s="220"/>
      <c r="CS24" s="221"/>
      <c r="CT24" s="221"/>
      <c r="CU24" s="221"/>
      <c r="CV24" s="220"/>
      <c r="CW24" s="221"/>
      <c r="CX24" s="221"/>
      <c r="CY24" s="220"/>
      <c r="CZ24" s="221"/>
      <c r="DA24" s="221"/>
      <c r="DB24" s="220"/>
      <c r="DC24" s="220"/>
      <c r="DD24" s="220"/>
      <c r="DE24" s="221"/>
      <c r="DF24" s="220"/>
      <c r="DG24" s="221"/>
      <c r="DH24" s="221"/>
      <c r="DI24" s="220"/>
      <c r="DJ24" s="220"/>
      <c r="DK24" s="220"/>
      <c r="DL24" s="220"/>
      <c r="DM24" s="220"/>
      <c r="DN24" s="220"/>
      <c r="DO24" s="220"/>
      <c r="DP24" s="220"/>
      <c r="DQ24" s="220"/>
      <c r="DR24" s="220"/>
      <c r="DS24" s="220"/>
      <c r="DT24" s="220"/>
      <c r="DU24" s="220"/>
      <c r="DV24" s="220"/>
      <c r="DW24" s="220"/>
      <c r="DX24" s="220"/>
      <c r="DY24" s="221"/>
      <c r="DZ24" s="221"/>
      <c r="EA24" s="220"/>
      <c r="EB24" s="221"/>
      <c r="EC24" s="221"/>
      <c r="ED24" s="220"/>
      <c r="EE24" s="221"/>
      <c r="EF24" s="221"/>
      <c r="EG24" s="220"/>
      <c r="EH24" s="220"/>
      <c r="EI24" s="220"/>
      <c r="EJ24" s="221"/>
      <c r="EK24" s="220"/>
      <c r="EL24" s="221"/>
      <c r="EM24" s="221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  <c r="EZ24" s="220"/>
      <c r="FA24" s="220"/>
      <c r="FB24" s="220"/>
      <c r="FC24" s="220"/>
      <c r="FD24" s="220"/>
      <c r="FE24" s="220"/>
      <c r="FF24" s="220"/>
      <c r="FG24" s="220"/>
      <c r="FH24" s="220"/>
      <c r="FI24" s="220"/>
      <c r="FJ24" s="221"/>
      <c r="FK24" s="221"/>
      <c r="FL24" s="220"/>
      <c r="FM24" s="221"/>
      <c r="FN24" s="221"/>
      <c r="FO24" s="220"/>
      <c r="FP24" s="221"/>
      <c r="FQ24" s="221"/>
      <c r="FR24" s="220"/>
      <c r="FS24" s="220"/>
      <c r="FT24" s="220"/>
      <c r="FU24" s="221"/>
      <c r="FV24" s="220"/>
      <c r="FW24" s="221"/>
      <c r="FX24" s="221"/>
      <c r="FY24" s="220"/>
      <c r="FZ24" s="220"/>
      <c r="GA24" s="220"/>
      <c r="GB24" s="220"/>
      <c r="GC24" s="220"/>
      <c r="GD24" s="220"/>
      <c r="GE24" s="220"/>
      <c r="GF24" s="220"/>
      <c r="GG24" s="220"/>
      <c r="GH24" s="220"/>
      <c r="GI24" s="220"/>
      <c r="GJ24" s="220"/>
      <c r="GK24" s="220"/>
      <c r="GL24" s="220"/>
      <c r="GM24" s="220"/>
      <c r="GN24" s="220"/>
      <c r="GO24" s="220"/>
      <c r="GP24" s="220"/>
      <c r="GQ24" s="220"/>
      <c r="GR24" s="220"/>
      <c r="GS24" s="220"/>
      <c r="GT24" s="220"/>
      <c r="GU24" s="221"/>
      <c r="GV24" s="221"/>
      <c r="GW24" s="220"/>
      <c r="GX24" s="221"/>
      <c r="GY24" s="221"/>
      <c r="GZ24" s="220"/>
      <c r="HA24" s="221"/>
      <c r="HB24" s="221"/>
      <c r="HC24" s="220"/>
      <c r="HD24" s="220"/>
      <c r="HE24" s="220"/>
      <c r="HF24" s="221"/>
      <c r="HG24" s="220"/>
      <c r="HH24" s="221"/>
      <c r="HI24" s="220"/>
      <c r="HJ24" s="220"/>
      <c r="HK24" s="220"/>
      <c r="HL24" s="220"/>
      <c r="HM24" s="220"/>
      <c r="HN24" s="220"/>
      <c r="HO24" s="220"/>
      <c r="HP24" s="220"/>
      <c r="HQ24" s="220"/>
      <c r="HR24" s="220"/>
      <c r="HS24" s="220"/>
      <c r="HT24" s="220"/>
      <c r="HU24" s="220"/>
      <c r="HV24" s="220"/>
      <c r="HW24" s="220"/>
      <c r="HX24" s="220"/>
      <c r="HY24" s="220"/>
      <c r="HZ24" s="220"/>
      <c r="IA24" s="220"/>
      <c r="IB24" s="220"/>
      <c r="IC24" s="220"/>
      <c r="ID24" s="221"/>
      <c r="IE24" s="221"/>
      <c r="IF24" s="220"/>
      <c r="IG24" s="221"/>
      <c r="IH24" s="221"/>
      <c r="II24" s="220"/>
      <c r="IJ24" s="221"/>
      <c r="IK24" s="221"/>
      <c r="IL24" s="220"/>
      <c r="IM24" s="220"/>
      <c r="IN24" s="220"/>
      <c r="IO24" s="221"/>
      <c r="IP24" s="220"/>
      <c r="IQ24" s="221"/>
      <c r="IR24" s="220"/>
      <c r="IS24" s="220"/>
      <c r="IT24" s="220"/>
      <c r="IU24" s="220"/>
      <c r="IV24" s="220"/>
      <c r="IW24" s="220"/>
      <c r="IX24" s="220"/>
      <c r="IY24" s="220"/>
      <c r="IZ24" s="220"/>
      <c r="JA24" s="220"/>
      <c r="JB24" s="220"/>
      <c r="JC24" s="220"/>
      <c r="JD24" s="220"/>
      <c r="JE24" s="220"/>
      <c r="JF24" s="221"/>
      <c r="JG24" s="221"/>
      <c r="JH24" s="220"/>
      <c r="JI24" s="221"/>
      <c r="JJ24" s="221"/>
      <c r="JK24" s="220"/>
      <c r="JL24" s="221"/>
      <c r="JM24" s="221"/>
      <c r="JN24" s="220"/>
      <c r="JO24" s="220"/>
      <c r="JP24" s="220"/>
      <c r="JQ24" s="221"/>
      <c r="JR24" s="220"/>
      <c r="JS24" s="221"/>
      <c r="JT24" s="220"/>
      <c r="JU24" s="220"/>
      <c r="JV24" s="220"/>
      <c r="JW24" s="220"/>
      <c r="JX24" s="220"/>
      <c r="JY24" s="220"/>
      <c r="JZ24" s="220"/>
      <c r="KA24" s="220"/>
      <c r="KB24" s="220"/>
      <c r="KC24" s="220"/>
      <c r="KD24" s="220"/>
      <c r="KE24" s="220"/>
      <c r="KF24" s="220"/>
      <c r="KG24" s="220"/>
      <c r="KH24" s="221"/>
      <c r="KI24" s="221"/>
      <c r="KJ24" s="220"/>
      <c r="KK24" s="221"/>
      <c r="KL24" s="221"/>
      <c r="KM24" s="220"/>
      <c r="KN24" s="221"/>
      <c r="KO24" s="221"/>
      <c r="KP24" s="220"/>
      <c r="KQ24" s="220"/>
      <c r="KR24" s="220"/>
      <c r="KS24" s="221"/>
      <c r="KT24" s="220"/>
      <c r="KU24" s="221"/>
      <c r="KV24" s="221"/>
      <c r="KW24" s="220"/>
      <c r="KX24" s="220"/>
      <c r="KY24" s="220"/>
      <c r="KZ24" s="221"/>
      <c r="LA24" s="220"/>
      <c r="LB24" s="260"/>
      <c r="LC24" s="266"/>
      <c r="LD24" s="220"/>
      <c r="LE24" s="220"/>
      <c r="LF24" s="220"/>
      <c r="LG24" s="220"/>
      <c r="LH24" s="220"/>
      <c r="LI24" s="220"/>
      <c r="LJ24" s="220"/>
      <c r="LK24" s="220"/>
      <c r="LL24" s="220"/>
      <c r="LM24" s="220"/>
      <c r="LN24" s="220"/>
      <c r="LO24" s="220"/>
      <c r="LP24" s="220"/>
      <c r="LQ24" s="220"/>
      <c r="LR24" s="221"/>
      <c r="LS24" s="221"/>
      <c r="LT24" s="220"/>
      <c r="LU24" s="221"/>
      <c r="LV24" s="221"/>
      <c r="LW24" s="220"/>
      <c r="LX24" s="221"/>
      <c r="LY24" s="221"/>
      <c r="LZ24" s="220"/>
      <c r="MA24" s="220"/>
      <c r="MB24" s="220"/>
      <c r="MC24" s="221"/>
      <c r="MD24" s="220"/>
      <c r="ME24" s="221"/>
      <c r="MF24" s="221"/>
      <c r="MG24" s="220"/>
      <c r="MH24" s="220"/>
      <c r="MI24" s="220"/>
      <c r="MJ24" s="221"/>
      <c r="MK24" s="220"/>
      <c r="ML24" s="260"/>
      <c r="MM24" s="220"/>
      <c r="MN24" s="220"/>
      <c r="MO24" s="220"/>
      <c r="MP24" s="220"/>
      <c r="MQ24" s="220"/>
      <c r="MR24" s="220"/>
      <c r="MS24" s="220"/>
      <c r="MT24" s="220"/>
      <c r="MU24" s="220"/>
      <c r="MV24" s="220"/>
      <c r="MW24" s="220"/>
      <c r="MX24" s="220"/>
      <c r="MY24" s="220"/>
      <c r="MZ24" s="220"/>
      <c r="NA24" s="221"/>
      <c r="NB24" s="221"/>
      <c r="NC24" s="220"/>
      <c r="ND24" s="221"/>
      <c r="NE24" s="221"/>
      <c r="NF24" s="220"/>
      <c r="NG24" s="221"/>
      <c r="NH24" s="221"/>
      <c r="NI24" s="220"/>
      <c r="NJ24" s="220"/>
      <c r="NK24" s="220"/>
      <c r="NL24" s="260"/>
    </row>
    <row r="25" spans="1:376" ht="15" customHeight="1">
      <c r="A25" s="214"/>
      <c r="B25" s="668"/>
      <c r="C25" s="675"/>
      <c r="D25" s="370" t="s">
        <v>370</v>
      </c>
      <c r="E25" s="371" t="s">
        <v>290</v>
      </c>
      <c r="F25" s="426" t="s">
        <v>327</v>
      </c>
      <c r="G25" s="372">
        <v>0</v>
      </c>
      <c r="H25" s="373" t="s">
        <v>308</v>
      </c>
      <c r="I25" s="363">
        <v>44972</v>
      </c>
      <c r="J25" s="363">
        <v>44976</v>
      </c>
      <c r="K25" s="374" t="str">
        <f>NETWORKDAYS(I25,J25,휴일정보!$C$5:$C$27)&amp;"일"</f>
        <v>3일</v>
      </c>
      <c r="L25" s="220"/>
      <c r="M25" s="220"/>
      <c r="N25" s="220"/>
      <c r="O25" s="221"/>
      <c r="P25" s="220"/>
      <c r="Q25" s="221"/>
      <c r="R25" s="221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  <c r="AK25" s="220"/>
      <c r="AL25" s="221"/>
      <c r="AM25" s="221"/>
      <c r="AN25" s="221"/>
      <c r="AO25" s="220"/>
      <c r="AP25" s="221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35"/>
      <c r="BF25" s="235"/>
      <c r="BG25" s="235"/>
      <c r="BH25" s="235"/>
      <c r="BI25" s="235"/>
      <c r="BJ25" s="235"/>
      <c r="BK25" s="235"/>
      <c r="BL25" s="221"/>
      <c r="BM25" s="220"/>
      <c r="BN25" s="221"/>
      <c r="BO25" s="221"/>
      <c r="BP25" s="220"/>
      <c r="BQ25" s="221"/>
      <c r="BR25" s="221"/>
      <c r="BS25" s="220"/>
      <c r="BT25" s="220"/>
      <c r="BU25" s="220"/>
      <c r="BV25" s="221"/>
      <c r="BW25" s="220"/>
      <c r="BX25" s="221"/>
      <c r="BY25" s="221"/>
      <c r="BZ25" s="220"/>
      <c r="CA25" s="220"/>
      <c r="CB25" s="220"/>
      <c r="CC25" s="220"/>
      <c r="CD25" s="220"/>
      <c r="CE25" s="220"/>
      <c r="CF25" s="220"/>
      <c r="CG25" s="220"/>
      <c r="CH25" s="220"/>
      <c r="CI25" s="220"/>
      <c r="CJ25" s="220"/>
      <c r="CK25" s="220"/>
      <c r="CL25" s="220"/>
      <c r="CM25" s="220"/>
      <c r="CN25" s="220"/>
      <c r="CO25" s="220"/>
      <c r="CP25" s="220"/>
      <c r="CQ25" s="220"/>
      <c r="CR25" s="220"/>
      <c r="CS25" s="221"/>
      <c r="CT25" s="221"/>
      <c r="CU25" s="221"/>
      <c r="CV25" s="220"/>
      <c r="CW25" s="221"/>
      <c r="CX25" s="221"/>
      <c r="CY25" s="220"/>
      <c r="CZ25" s="221"/>
      <c r="DA25" s="221"/>
      <c r="DB25" s="220"/>
      <c r="DC25" s="220"/>
      <c r="DD25" s="220"/>
      <c r="DE25" s="221"/>
      <c r="DF25" s="220"/>
      <c r="DG25" s="221"/>
      <c r="DH25" s="221"/>
      <c r="DI25" s="220"/>
      <c r="DJ25" s="220"/>
      <c r="DK25" s="220"/>
      <c r="DL25" s="220"/>
      <c r="DM25" s="220"/>
      <c r="DN25" s="220"/>
      <c r="DO25" s="220"/>
      <c r="DP25" s="220"/>
      <c r="DQ25" s="220"/>
      <c r="DR25" s="220"/>
      <c r="DS25" s="220"/>
      <c r="DT25" s="220"/>
      <c r="DU25" s="220"/>
      <c r="DV25" s="220"/>
      <c r="DW25" s="220"/>
      <c r="DX25" s="220"/>
      <c r="DY25" s="221"/>
      <c r="DZ25" s="221"/>
      <c r="EA25" s="220"/>
      <c r="EB25" s="221"/>
      <c r="EC25" s="221"/>
      <c r="ED25" s="220"/>
      <c r="EE25" s="221"/>
      <c r="EF25" s="221"/>
      <c r="EG25" s="220"/>
      <c r="EH25" s="220"/>
      <c r="EI25" s="220"/>
      <c r="EJ25" s="221"/>
      <c r="EK25" s="220"/>
      <c r="EL25" s="221"/>
      <c r="EM25" s="221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  <c r="EZ25" s="220"/>
      <c r="FA25" s="220"/>
      <c r="FB25" s="220"/>
      <c r="FC25" s="220"/>
      <c r="FD25" s="220"/>
      <c r="FE25" s="220"/>
      <c r="FF25" s="220"/>
      <c r="FG25" s="220"/>
      <c r="FH25" s="220"/>
      <c r="FI25" s="220"/>
      <c r="FJ25" s="221"/>
      <c r="FK25" s="221"/>
      <c r="FL25" s="220"/>
      <c r="FM25" s="221"/>
      <c r="FN25" s="221"/>
      <c r="FO25" s="220"/>
      <c r="FP25" s="221"/>
      <c r="FQ25" s="221"/>
      <c r="FR25" s="220"/>
      <c r="FS25" s="220"/>
      <c r="FT25" s="220"/>
      <c r="FU25" s="221"/>
      <c r="FV25" s="220"/>
      <c r="FW25" s="221"/>
      <c r="FX25" s="221"/>
      <c r="FY25" s="220"/>
      <c r="FZ25" s="220"/>
      <c r="GA25" s="220"/>
      <c r="GB25" s="220"/>
      <c r="GC25" s="220"/>
      <c r="GD25" s="220"/>
      <c r="GE25" s="220"/>
      <c r="GF25" s="220"/>
      <c r="GG25" s="220"/>
      <c r="GH25" s="220"/>
      <c r="GI25" s="220"/>
      <c r="GJ25" s="220"/>
      <c r="GK25" s="220"/>
      <c r="GL25" s="220"/>
      <c r="GM25" s="220"/>
      <c r="GN25" s="220"/>
      <c r="GO25" s="220"/>
      <c r="GP25" s="220"/>
      <c r="GQ25" s="220"/>
      <c r="GR25" s="220"/>
      <c r="GS25" s="220"/>
      <c r="GT25" s="220"/>
      <c r="GU25" s="221"/>
      <c r="GV25" s="221"/>
      <c r="GW25" s="220"/>
      <c r="GX25" s="221"/>
      <c r="GY25" s="221"/>
      <c r="GZ25" s="220"/>
      <c r="HA25" s="221"/>
      <c r="HB25" s="221"/>
      <c r="HC25" s="220"/>
      <c r="HD25" s="220"/>
      <c r="HE25" s="220"/>
      <c r="HF25" s="221"/>
      <c r="HG25" s="220"/>
      <c r="HH25" s="221"/>
      <c r="HI25" s="220"/>
      <c r="HJ25" s="220"/>
      <c r="HK25" s="220"/>
      <c r="HL25" s="220"/>
      <c r="HM25" s="220"/>
      <c r="HN25" s="220"/>
      <c r="HO25" s="220"/>
      <c r="HP25" s="220"/>
      <c r="HQ25" s="220"/>
      <c r="HR25" s="220"/>
      <c r="HS25" s="220"/>
      <c r="HT25" s="220"/>
      <c r="HU25" s="220"/>
      <c r="HV25" s="220"/>
      <c r="HW25" s="220"/>
      <c r="HX25" s="220"/>
      <c r="HY25" s="220"/>
      <c r="HZ25" s="220"/>
      <c r="IA25" s="220"/>
      <c r="IB25" s="220"/>
      <c r="IC25" s="220"/>
      <c r="ID25" s="221"/>
      <c r="IE25" s="221"/>
      <c r="IF25" s="220"/>
      <c r="IG25" s="221"/>
      <c r="IH25" s="221"/>
      <c r="II25" s="220"/>
      <c r="IJ25" s="221"/>
      <c r="IK25" s="221"/>
      <c r="IL25" s="220"/>
      <c r="IM25" s="220"/>
      <c r="IN25" s="220"/>
      <c r="IO25" s="221"/>
      <c r="IP25" s="220"/>
      <c r="IQ25" s="221"/>
      <c r="IR25" s="220"/>
      <c r="IS25" s="220"/>
      <c r="IT25" s="220"/>
      <c r="IU25" s="220"/>
      <c r="IV25" s="220"/>
      <c r="IW25" s="220"/>
      <c r="IX25" s="220"/>
      <c r="IY25" s="220"/>
      <c r="IZ25" s="220"/>
      <c r="JA25" s="220"/>
      <c r="JB25" s="220"/>
      <c r="JC25" s="220"/>
      <c r="JD25" s="220"/>
      <c r="JE25" s="220"/>
      <c r="JF25" s="221"/>
      <c r="JG25" s="221"/>
      <c r="JH25" s="220"/>
      <c r="JI25" s="221"/>
      <c r="JJ25" s="221"/>
      <c r="JK25" s="220"/>
      <c r="JL25" s="221"/>
      <c r="JM25" s="221"/>
      <c r="JN25" s="220"/>
      <c r="JO25" s="220"/>
      <c r="JP25" s="220"/>
      <c r="JQ25" s="221"/>
      <c r="JR25" s="220"/>
      <c r="JS25" s="221"/>
      <c r="JT25" s="220"/>
      <c r="JU25" s="220"/>
      <c r="JV25" s="220"/>
      <c r="JW25" s="220"/>
      <c r="JX25" s="220"/>
      <c r="JY25" s="220"/>
      <c r="JZ25" s="220"/>
      <c r="KA25" s="220"/>
      <c r="KB25" s="220"/>
      <c r="KC25" s="220"/>
      <c r="KD25" s="220"/>
      <c r="KE25" s="220"/>
      <c r="KF25" s="220"/>
      <c r="KG25" s="220"/>
      <c r="KH25" s="221"/>
      <c r="KI25" s="221"/>
      <c r="KJ25" s="220"/>
      <c r="KK25" s="221"/>
      <c r="KL25" s="221"/>
      <c r="KM25" s="220"/>
      <c r="KN25" s="221"/>
      <c r="KO25" s="221"/>
      <c r="KP25" s="220"/>
      <c r="KQ25" s="220"/>
      <c r="KR25" s="220"/>
      <c r="KS25" s="221"/>
      <c r="KT25" s="220"/>
      <c r="KU25" s="221"/>
      <c r="KV25" s="221"/>
      <c r="KW25" s="220"/>
      <c r="KX25" s="220"/>
      <c r="KY25" s="220"/>
      <c r="KZ25" s="221"/>
      <c r="LA25" s="220"/>
      <c r="LB25" s="260"/>
      <c r="LC25" s="266"/>
      <c r="LD25" s="220"/>
      <c r="LE25" s="220"/>
      <c r="LF25" s="220"/>
      <c r="LG25" s="220"/>
      <c r="LH25" s="220"/>
      <c r="LI25" s="220"/>
      <c r="LJ25" s="220"/>
      <c r="LK25" s="220"/>
      <c r="LL25" s="220"/>
      <c r="LM25" s="220"/>
      <c r="LN25" s="220"/>
      <c r="LO25" s="220"/>
      <c r="LP25" s="220"/>
      <c r="LQ25" s="220"/>
      <c r="LR25" s="221"/>
      <c r="LS25" s="221"/>
      <c r="LT25" s="220"/>
      <c r="LU25" s="221"/>
      <c r="LV25" s="221"/>
      <c r="LW25" s="220"/>
      <c r="LX25" s="221"/>
      <c r="LY25" s="221"/>
      <c r="LZ25" s="220"/>
      <c r="MA25" s="220"/>
      <c r="MB25" s="220"/>
      <c r="MC25" s="221"/>
      <c r="MD25" s="220"/>
      <c r="ME25" s="221"/>
      <c r="MF25" s="221"/>
      <c r="MG25" s="220"/>
      <c r="MH25" s="220"/>
      <c r="MI25" s="220"/>
      <c r="MJ25" s="221"/>
      <c r="MK25" s="220"/>
      <c r="ML25" s="260"/>
      <c r="MM25" s="220"/>
      <c r="MN25" s="220"/>
      <c r="MO25" s="220"/>
      <c r="MP25" s="220"/>
      <c r="MQ25" s="220"/>
      <c r="MR25" s="220"/>
      <c r="MS25" s="220"/>
      <c r="MT25" s="220"/>
      <c r="MU25" s="220"/>
      <c r="MV25" s="220"/>
      <c r="MW25" s="220"/>
      <c r="MX25" s="220"/>
      <c r="MY25" s="220"/>
      <c r="MZ25" s="220"/>
      <c r="NA25" s="221"/>
      <c r="NB25" s="221"/>
      <c r="NC25" s="220"/>
      <c r="ND25" s="221"/>
      <c r="NE25" s="221"/>
      <c r="NF25" s="220"/>
      <c r="NG25" s="221"/>
      <c r="NH25" s="221"/>
      <c r="NI25" s="220"/>
      <c r="NJ25" s="220"/>
      <c r="NK25" s="220"/>
      <c r="NL25" s="260"/>
    </row>
    <row r="26" spans="1:376" ht="15" customHeight="1">
      <c r="A26" s="214"/>
      <c r="B26" s="668"/>
      <c r="C26" s="675"/>
      <c r="D26" s="370" t="s">
        <v>371</v>
      </c>
      <c r="E26" s="371" t="s">
        <v>290</v>
      </c>
      <c r="F26" s="426" t="s">
        <v>327</v>
      </c>
      <c r="G26" s="372">
        <v>0</v>
      </c>
      <c r="H26" s="373" t="s">
        <v>308</v>
      </c>
      <c r="I26" s="363">
        <v>44972</v>
      </c>
      <c r="J26" s="363">
        <v>44976</v>
      </c>
      <c r="K26" s="374" t="str">
        <f>NETWORKDAYS(I26,J26,휴일정보!$C$5:$C$27)&amp;"일"</f>
        <v>3일</v>
      </c>
      <c r="L26" s="220"/>
      <c r="M26" s="220"/>
      <c r="N26" s="220"/>
      <c r="O26" s="221"/>
      <c r="P26" s="220"/>
      <c r="Q26" s="221"/>
      <c r="R26" s="221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1"/>
      <c r="AM26" s="221"/>
      <c r="AN26" s="221"/>
      <c r="AO26" s="220"/>
      <c r="AP26" s="221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5"/>
      <c r="BH26" s="235"/>
      <c r="BI26" s="235"/>
      <c r="BJ26" s="235"/>
      <c r="BK26" s="235"/>
      <c r="BL26" s="221"/>
      <c r="BM26" s="220"/>
      <c r="BN26" s="221"/>
      <c r="BO26" s="221"/>
      <c r="BP26" s="220"/>
      <c r="BQ26" s="221"/>
      <c r="BR26" s="221"/>
      <c r="BS26" s="220"/>
      <c r="BT26" s="220"/>
      <c r="BU26" s="220"/>
      <c r="BV26" s="221"/>
      <c r="BW26" s="220"/>
      <c r="BX26" s="221"/>
      <c r="BY26" s="221"/>
      <c r="BZ26" s="220"/>
      <c r="CA26" s="220"/>
      <c r="CB26" s="220"/>
      <c r="CC26" s="220"/>
      <c r="CD26" s="220"/>
      <c r="CE26" s="220"/>
      <c r="CF26" s="220"/>
      <c r="CG26" s="220"/>
      <c r="CH26" s="220"/>
      <c r="CI26" s="220"/>
      <c r="CJ26" s="220"/>
      <c r="CK26" s="220"/>
      <c r="CL26" s="220"/>
      <c r="CM26" s="220"/>
      <c r="CN26" s="220"/>
      <c r="CO26" s="220"/>
      <c r="CP26" s="220"/>
      <c r="CQ26" s="220"/>
      <c r="CR26" s="220"/>
      <c r="CS26" s="221"/>
      <c r="CT26" s="221"/>
      <c r="CU26" s="221"/>
      <c r="CV26" s="220"/>
      <c r="CW26" s="221"/>
      <c r="CX26" s="221"/>
      <c r="CY26" s="220"/>
      <c r="CZ26" s="221"/>
      <c r="DA26" s="221"/>
      <c r="DB26" s="220"/>
      <c r="DC26" s="220"/>
      <c r="DD26" s="220"/>
      <c r="DE26" s="221"/>
      <c r="DF26" s="220"/>
      <c r="DG26" s="221"/>
      <c r="DH26" s="221"/>
      <c r="DI26" s="220"/>
      <c r="DJ26" s="220"/>
      <c r="DK26" s="220"/>
      <c r="DL26" s="220"/>
      <c r="DM26" s="220"/>
      <c r="DN26" s="220"/>
      <c r="DO26" s="220"/>
      <c r="DP26" s="220"/>
      <c r="DQ26" s="220"/>
      <c r="DR26" s="220"/>
      <c r="DS26" s="220"/>
      <c r="DT26" s="220"/>
      <c r="DU26" s="220"/>
      <c r="DV26" s="220"/>
      <c r="DW26" s="220"/>
      <c r="DX26" s="220"/>
      <c r="DY26" s="221"/>
      <c r="DZ26" s="221"/>
      <c r="EA26" s="220"/>
      <c r="EB26" s="221"/>
      <c r="EC26" s="221"/>
      <c r="ED26" s="220"/>
      <c r="EE26" s="221"/>
      <c r="EF26" s="221"/>
      <c r="EG26" s="220"/>
      <c r="EH26" s="220"/>
      <c r="EI26" s="220"/>
      <c r="EJ26" s="221"/>
      <c r="EK26" s="220"/>
      <c r="EL26" s="221"/>
      <c r="EM26" s="221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  <c r="EZ26" s="220"/>
      <c r="FA26" s="220"/>
      <c r="FB26" s="220"/>
      <c r="FC26" s="220"/>
      <c r="FD26" s="220"/>
      <c r="FE26" s="220"/>
      <c r="FF26" s="220"/>
      <c r="FG26" s="220"/>
      <c r="FH26" s="220"/>
      <c r="FI26" s="220"/>
      <c r="FJ26" s="221"/>
      <c r="FK26" s="221"/>
      <c r="FL26" s="220"/>
      <c r="FM26" s="221"/>
      <c r="FN26" s="221"/>
      <c r="FO26" s="220"/>
      <c r="FP26" s="221"/>
      <c r="FQ26" s="221"/>
      <c r="FR26" s="220"/>
      <c r="FS26" s="220"/>
      <c r="FT26" s="220"/>
      <c r="FU26" s="221"/>
      <c r="FV26" s="220"/>
      <c r="FW26" s="221"/>
      <c r="FX26" s="221"/>
      <c r="FY26" s="220"/>
      <c r="FZ26" s="220"/>
      <c r="GA26" s="220"/>
      <c r="GB26" s="220"/>
      <c r="GC26" s="220"/>
      <c r="GD26" s="220"/>
      <c r="GE26" s="220"/>
      <c r="GF26" s="220"/>
      <c r="GG26" s="220"/>
      <c r="GH26" s="220"/>
      <c r="GI26" s="220"/>
      <c r="GJ26" s="220"/>
      <c r="GK26" s="220"/>
      <c r="GL26" s="220"/>
      <c r="GM26" s="220"/>
      <c r="GN26" s="220"/>
      <c r="GO26" s="220"/>
      <c r="GP26" s="220"/>
      <c r="GQ26" s="220"/>
      <c r="GR26" s="220"/>
      <c r="GS26" s="220"/>
      <c r="GT26" s="220"/>
      <c r="GU26" s="221"/>
      <c r="GV26" s="221"/>
      <c r="GW26" s="220"/>
      <c r="GX26" s="221"/>
      <c r="GY26" s="221"/>
      <c r="GZ26" s="220"/>
      <c r="HA26" s="221"/>
      <c r="HB26" s="221"/>
      <c r="HC26" s="220"/>
      <c r="HD26" s="220"/>
      <c r="HE26" s="220"/>
      <c r="HF26" s="221"/>
      <c r="HG26" s="220"/>
      <c r="HH26" s="221"/>
      <c r="HI26" s="220"/>
      <c r="HJ26" s="220"/>
      <c r="HK26" s="220"/>
      <c r="HL26" s="220"/>
      <c r="HM26" s="220"/>
      <c r="HN26" s="220"/>
      <c r="HO26" s="220"/>
      <c r="HP26" s="220"/>
      <c r="HQ26" s="220"/>
      <c r="HR26" s="220"/>
      <c r="HS26" s="220"/>
      <c r="HT26" s="220"/>
      <c r="HU26" s="220"/>
      <c r="HV26" s="220"/>
      <c r="HW26" s="220"/>
      <c r="HX26" s="220"/>
      <c r="HY26" s="220"/>
      <c r="HZ26" s="220"/>
      <c r="IA26" s="220"/>
      <c r="IB26" s="220"/>
      <c r="IC26" s="220"/>
      <c r="ID26" s="221"/>
      <c r="IE26" s="221"/>
      <c r="IF26" s="220"/>
      <c r="IG26" s="221"/>
      <c r="IH26" s="221"/>
      <c r="II26" s="220"/>
      <c r="IJ26" s="221"/>
      <c r="IK26" s="221"/>
      <c r="IL26" s="220"/>
      <c r="IM26" s="220"/>
      <c r="IN26" s="220"/>
      <c r="IO26" s="221"/>
      <c r="IP26" s="220"/>
      <c r="IQ26" s="221"/>
      <c r="IR26" s="220"/>
      <c r="IS26" s="220"/>
      <c r="IT26" s="220"/>
      <c r="IU26" s="220"/>
      <c r="IV26" s="220"/>
      <c r="IW26" s="220"/>
      <c r="IX26" s="220"/>
      <c r="IY26" s="220"/>
      <c r="IZ26" s="220"/>
      <c r="JA26" s="220"/>
      <c r="JB26" s="220"/>
      <c r="JC26" s="220"/>
      <c r="JD26" s="220"/>
      <c r="JE26" s="220"/>
      <c r="JF26" s="221"/>
      <c r="JG26" s="221"/>
      <c r="JH26" s="220"/>
      <c r="JI26" s="221"/>
      <c r="JJ26" s="221"/>
      <c r="JK26" s="220"/>
      <c r="JL26" s="221"/>
      <c r="JM26" s="221"/>
      <c r="JN26" s="220"/>
      <c r="JO26" s="220"/>
      <c r="JP26" s="220"/>
      <c r="JQ26" s="221"/>
      <c r="JR26" s="220"/>
      <c r="JS26" s="221"/>
      <c r="JT26" s="220"/>
      <c r="JU26" s="220"/>
      <c r="JV26" s="220"/>
      <c r="JW26" s="220"/>
      <c r="JX26" s="220"/>
      <c r="JY26" s="220"/>
      <c r="JZ26" s="220"/>
      <c r="KA26" s="220"/>
      <c r="KB26" s="220"/>
      <c r="KC26" s="220"/>
      <c r="KD26" s="220"/>
      <c r="KE26" s="220"/>
      <c r="KF26" s="220"/>
      <c r="KG26" s="220"/>
      <c r="KH26" s="221"/>
      <c r="KI26" s="221"/>
      <c r="KJ26" s="220"/>
      <c r="KK26" s="221"/>
      <c r="KL26" s="221"/>
      <c r="KM26" s="220"/>
      <c r="KN26" s="221"/>
      <c r="KO26" s="221"/>
      <c r="KP26" s="220"/>
      <c r="KQ26" s="220"/>
      <c r="KR26" s="220"/>
      <c r="KS26" s="221"/>
      <c r="KT26" s="220"/>
      <c r="KU26" s="221"/>
      <c r="KV26" s="221"/>
      <c r="KW26" s="220"/>
      <c r="KX26" s="220"/>
      <c r="KY26" s="220"/>
      <c r="KZ26" s="221"/>
      <c r="LA26" s="220"/>
      <c r="LB26" s="260"/>
      <c r="LC26" s="266"/>
      <c r="LD26" s="220"/>
      <c r="LE26" s="220"/>
      <c r="LF26" s="220"/>
      <c r="LG26" s="220"/>
      <c r="LH26" s="220"/>
      <c r="LI26" s="220"/>
      <c r="LJ26" s="220"/>
      <c r="LK26" s="220"/>
      <c r="LL26" s="220"/>
      <c r="LM26" s="220"/>
      <c r="LN26" s="220"/>
      <c r="LO26" s="220"/>
      <c r="LP26" s="220"/>
      <c r="LQ26" s="220"/>
      <c r="LR26" s="221"/>
      <c r="LS26" s="221"/>
      <c r="LT26" s="220"/>
      <c r="LU26" s="221"/>
      <c r="LV26" s="221"/>
      <c r="LW26" s="220"/>
      <c r="LX26" s="221"/>
      <c r="LY26" s="221"/>
      <c r="LZ26" s="220"/>
      <c r="MA26" s="220"/>
      <c r="MB26" s="220"/>
      <c r="MC26" s="221"/>
      <c r="MD26" s="220"/>
      <c r="ME26" s="221"/>
      <c r="MF26" s="221"/>
      <c r="MG26" s="220"/>
      <c r="MH26" s="220"/>
      <c r="MI26" s="220"/>
      <c r="MJ26" s="221"/>
      <c r="MK26" s="220"/>
      <c r="ML26" s="260"/>
      <c r="MM26" s="220"/>
      <c r="MN26" s="220"/>
      <c r="MO26" s="220"/>
      <c r="MP26" s="220"/>
      <c r="MQ26" s="220"/>
      <c r="MR26" s="220"/>
      <c r="MS26" s="220"/>
      <c r="MT26" s="220"/>
      <c r="MU26" s="220"/>
      <c r="MV26" s="220"/>
      <c r="MW26" s="220"/>
      <c r="MX26" s="220"/>
      <c r="MY26" s="220"/>
      <c r="MZ26" s="220"/>
      <c r="NA26" s="221"/>
      <c r="NB26" s="221"/>
      <c r="NC26" s="220"/>
      <c r="ND26" s="221"/>
      <c r="NE26" s="221"/>
      <c r="NF26" s="220"/>
      <c r="NG26" s="221"/>
      <c r="NH26" s="221"/>
      <c r="NI26" s="220"/>
      <c r="NJ26" s="220"/>
      <c r="NK26" s="220"/>
      <c r="NL26" s="260"/>
    </row>
    <row r="27" spans="1:376" ht="15" customHeight="1">
      <c r="A27" s="214"/>
      <c r="B27" s="668"/>
      <c r="C27" s="646" t="s">
        <v>311</v>
      </c>
      <c r="D27" s="370" t="s">
        <v>372</v>
      </c>
      <c r="E27" s="371" t="s">
        <v>290</v>
      </c>
      <c r="F27" s="426" t="s">
        <v>327</v>
      </c>
      <c r="G27" s="372">
        <v>0</v>
      </c>
      <c r="H27" s="373" t="s">
        <v>308</v>
      </c>
      <c r="I27" s="363">
        <v>44972</v>
      </c>
      <c r="J27" s="363">
        <v>44976</v>
      </c>
      <c r="K27" s="374" t="str">
        <f>NETWORKDAYS(I27,J27,휴일정보!$C$5:$C$27)&amp;"일"</f>
        <v>3일</v>
      </c>
      <c r="L27" s="220"/>
      <c r="M27" s="220"/>
      <c r="N27" s="220"/>
      <c r="O27" s="221"/>
      <c r="P27" s="220"/>
      <c r="Q27" s="221"/>
      <c r="R27" s="221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1"/>
      <c r="AM27" s="221"/>
      <c r="AN27" s="221"/>
      <c r="AO27" s="220"/>
      <c r="AP27" s="221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21"/>
      <c r="BM27" s="220"/>
      <c r="BN27" s="221"/>
      <c r="BO27" s="221"/>
      <c r="BP27" s="220"/>
      <c r="BQ27" s="221"/>
      <c r="BR27" s="221"/>
      <c r="BS27" s="220"/>
      <c r="BT27" s="220"/>
      <c r="BU27" s="220"/>
      <c r="BV27" s="221"/>
      <c r="BW27" s="220"/>
      <c r="BX27" s="221"/>
      <c r="BY27" s="221"/>
      <c r="BZ27" s="220"/>
      <c r="CA27" s="220"/>
      <c r="CB27" s="220"/>
      <c r="CC27" s="220"/>
      <c r="CD27" s="220"/>
      <c r="CE27" s="220"/>
      <c r="CF27" s="220"/>
      <c r="CG27" s="220"/>
      <c r="CH27" s="220"/>
      <c r="CI27" s="220"/>
      <c r="CJ27" s="220"/>
      <c r="CK27" s="220"/>
      <c r="CL27" s="220"/>
      <c r="CM27" s="220"/>
      <c r="CN27" s="220"/>
      <c r="CO27" s="220"/>
      <c r="CP27" s="220"/>
      <c r="CQ27" s="220"/>
      <c r="CR27" s="220"/>
      <c r="CS27" s="221"/>
      <c r="CT27" s="221"/>
      <c r="CU27" s="221"/>
      <c r="CV27" s="220"/>
      <c r="CW27" s="221"/>
      <c r="CX27" s="221"/>
      <c r="CY27" s="220"/>
      <c r="CZ27" s="221"/>
      <c r="DA27" s="221"/>
      <c r="DB27" s="220"/>
      <c r="DC27" s="220"/>
      <c r="DD27" s="220"/>
      <c r="DE27" s="221"/>
      <c r="DF27" s="220"/>
      <c r="DG27" s="221"/>
      <c r="DH27" s="221"/>
      <c r="DI27" s="220"/>
      <c r="DJ27" s="220"/>
      <c r="DK27" s="220"/>
      <c r="DL27" s="220"/>
      <c r="DM27" s="220"/>
      <c r="DN27" s="220"/>
      <c r="DO27" s="220"/>
      <c r="DP27" s="220"/>
      <c r="DQ27" s="220"/>
      <c r="DR27" s="220"/>
      <c r="DS27" s="220"/>
      <c r="DT27" s="220"/>
      <c r="DU27" s="220"/>
      <c r="DV27" s="220"/>
      <c r="DW27" s="220"/>
      <c r="DX27" s="220"/>
      <c r="DY27" s="221"/>
      <c r="DZ27" s="221"/>
      <c r="EA27" s="220"/>
      <c r="EB27" s="221"/>
      <c r="EC27" s="221"/>
      <c r="ED27" s="220"/>
      <c r="EE27" s="221"/>
      <c r="EF27" s="221"/>
      <c r="EG27" s="220"/>
      <c r="EH27" s="220"/>
      <c r="EI27" s="220"/>
      <c r="EJ27" s="221"/>
      <c r="EK27" s="220"/>
      <c r="EL27" s="221"/>
      <c r="EM27" s="221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  <c r="EZ27" s="220"/>
      <c r="FA27" s="220"/>
      <c r="FB27" s="220"/>
      <c r="FC27" s="220"/>
      <c r="FD27" s="220"/>
      <c r="FE27" s="220"/>
      <c r="FF27" s="220"/>
      <c r="FG27" s="220"/>
      <c r="FH27" s="220"/>
      <c r="FI27" s="220"/>
      <c r="FJ27" s="221"/>
      <c r="FK27" s="221"/>
      <c r="FL27" s="220"/>
      <c r="FM27" s="221"/>
      <c r="FN27" s="221"/>
      <c r="FO27" s="220"/>
      <c r="FP27" s="221"/>
      <c r="FQ27" s="221"/>
      <c r="FR27" s="220"/>
      <c r="FS27" s="220"/>
      <c r="FT27" s="220"/>
      <c r="FU27" s="221"/>
      <c r="FV27" s="220"/>
      <c r="FW27" s="221"/>
      <c r="FX27" s="221"/>
      <c r="FY27" s="220"/>
      <c r="FZ27" s="220"/>
      <c r="GA27" s="220"/>
      <c r="GB27" s="220"/>
      <c r="GC27" s="220"/>
      <c r="GD27" s="220"/>
      <c r="GE27" s="220"/>
      <c r="GF27" s="220"/>
      <c r="GG27" s="220"/>
      <c r="GH27" s="220"/>
      <c r="GI27" s="220"/>
      <c r="GJ27" s="220"/>
      <c r="GK27" s="220"/>
      <c r="GL27" s="220"/>
      <c r="GM27" s="220"/>
      <c r="GN27" s="220"/>
      <c r="GO27" s="220"/>
      <c r="GP27" s="220"/>
      <c r="GQ27" s="220"/>
      <c r="GR27" s="220"/>
      <c r="GS27" s="220"/>
      <c r="GT27" s="220"/>
      <c r="GU27" s="221"/>
      <c r="GV27" s="221"/>
      <c r="GW27" s="220"/>
      <c r="GX27" s="221"/>
      <c r="GY27" s="221"/>
      <c r="GZ27" s="220"/>
      <c r="HA27" s="221"/>
      <c r="HB27" s="221"/>
      <c r="HC27" s="220"/>
      <c r="HD27" s="220"/>
      <c r="HE27" s="220"/>
      <c r="HF27" s="221"/>
      <c r="HG27" s="220"/>
      <c r="HH27" s="221"/>
      <c r="HI27" s="220"/>
      <c r="HJ27" s="220"/>
      <c r="HK27" s="220"/>
      <c r="HL27" s="220"/>
      <c r="HM27" s="220"/>
      <c r="HN27" s="220"/>
      <c r="HO27" s="220"/>
      <c r="HP27" s="220"/>
      <c r="HQ27" s="220"/>
      <c r="HR27" s="220"/>
      <c r="HS27" s="220"/>
      <c r="HT27" s="220"/>
      <c r="HU27" s="220"/>
      <c r="HV27" s="220"/>
      <c r="HW27" s="220"/>
      <c r="HX27" s="220"/>
      <c r="HY27" s="220"/>
      <c r="HZ27" s="220"/>
      <c r="IA27" s="220"/>
      <c r="IB27" s="220"/>
      <c r="IC27" s="220"/>
      <c r="ID27" s="221"/>
      <c r="IE27" s="221"/>
      <c r="IF27" s="220"/>
      <c r="IG27" s="221"/>
      <c r="IH27" s="221"/>
      <c r="II27" s="220"/>
      <c r="IJ27" s="221"/>
      <c r="IK27" s="221"/>
      <c r="IL27" s="220"/>
      <c r="IM27" s="220"/>
      <c r="IN27" s="220"/>
      <c r="IO27" s="221"/>
      <c r="IP27" s="220"/>
      <c r="IQ27" s="221"/>
      <c r="IR27" s="220"/>
      <c r="IS27" s="220"/>
      <c r="IT27" s="220"/>
      <c r="IU27" s="220"/>
      <c r="IV27" s="220"/>
      <c r="IW27" s="220"/>
      <c r="IX27" s="220"/>
      <c r="IY27" s="220"/>
      <c r="IZ27" s="220"/>
      <c r="JA27" s="220"/>
      <c r="JB27" s="220"/>
      <c r="JC27" s="220"/>
      <c r="JD27" s="220"/>
      <c r="JE27" s="220"/>
      <c r="JF27" s="221"/>
      <c r="JG27" s="221"/>
      <c r="JH27" s="220"/>
      <c r="JI27" s="221"/>
      <c r="JJ27" s="221"/>
      <c r="JK27" s="220"/>
      <c r="JL27" s="221"/>
      <c r="JM27" s="221"/>
      <c r="JN27" s="220"/>
      <c r="JO27" s="220"/>
      <c r="JP27" s="220"/>
      <c r="JQ27" s="221"/>
      <c r="JR27" s="220"/>
      <c r="JS27" s="221"/>
      <c r="JT27" s="220"/>
      <c r="JU27" s="220"/>
      <c r="JV27" s="220"/>
      <c r="JW27" s="220"/>
      <c r="JX27" s="220"/>
      <c r="JY27" s="220"/>
      <c r="JZ27" s="220"/>
      <c r="KA27" s="220"/>
      <c r="KB27" s="220"/>
      <c r="KC27" s="220"/>
      <c r="KD27" s="220"/>
      <c r="KE27" s="220"/>
      <c r="KF27" s="220"/>
      <c r="KG27" s="220"/>
      <c r="KH27" s="221"/>
      <c r="KI27" s="221"/>
      <c r="KJ27" s="220"/>
      <c r="KK27" s="221"/>
      <c r="KL27" s="221"/>
      <c r="KM27" s="220"/>
      <c r="KN27" s="221"/>
      <c r="KO27" s="221"/>
      <c r="KP27" s="220"/>
      <c r="KQ27" s="220"/>
      <c r="KR27" s="220"/>
      <c r="KS27" s="221"/>
      <c r="KT27" s="220"/>
      <c r="KU27" s="221"/>
      <c r="KV27" s="221"/>
      <c r="KW27" s="220"/>
      <c r="KX27" s="220"/>
      <c r="KY27" s="220"/>
      <c r="KZ27" s="221"/>
      <c r="LA27" s="220"/>
      <c r="LB27" s="260"/>
      <c r="LC27" s="266"/>
      <c r="LD27" s="220"/>
      <c r="LE27" s="220"/>
      <c r="LF27" s="220"/>
      <c r="LG27" s="220"/>
      <c r="LH27" s="220"/>
      <c r="LI27" s="220"/>
      <c r="LJ27" s="220"/>
      <c r="LK27" s="220"/>
      <c r="LL27" s="220"/>
      <c r="LM27" s="220"/>
      <c r="LN27" s="220"/>
      <c r="LO27" s="220"/>
      <c r="LP27" s="220"/>
      <c r="LQ27" s="220"/>
      <c r="LR27" s="221"/>
      <c r="LS27" s="221"/>
      <c r="LT27" s="220"/>
      <c r="LU27" s="221"/>
      <c r="LV27" s="221"/>
      <c r="LW27" s="220"/>
      <c r="LX27" s="221"/>
      <c r="LY27" s="221"/>
      <c r="LZ27" s="220"/>
      <c r="MA27" s="220"/>
      <c r="MB27" s="220"/>
      <c r="MC27" s="221"/>
      <c r="MD27" s="220"/>
      <c r="ME27" s="221"/>
      <c r="MF27" s="221"/>
      <c r="MG27" s="220"/>
      <c r="MH27" s="220"/>
      <c r="MI27" s="220"/>
      <c r="MJ27" s="221"/>
      <c r="MK27" s="220"/>
      <c r="ML27" s="260"/>
      <c r="MM27" s="220"/>
      <c r="MN27" s="220"/>
      <c r="MO27" s="220"/>
      <c r="MP27" s="220"/>
      <c r="MQ27" s="220"/>
      <c r="MR27" s="220"/>
      <c r="MS27" s="220"/>
      <c r="MT27" s="220"/>
      <c r="MU27" s="220"/>
      <c r="MV27" s="220"/>
      <c r="MW27" s="220"/>
      <c r="MX27" s="220"/>
      <c r="MY27" s="220"/>
      <c r="MZ27" s="220"/>
      <c r="NA27" s="221"/>
      <c r="NB27" s="221"/>
      <c r="NC27" s="220"/>
      <c r="ND27" s="221"/>
      <c r="NE27" s="221"/>
      <c r="NF27" s="220"/>
      <c r="NG27" s="221"/>
      <c r="NH27" s="221"/>
      <c r="NI27" s="220"/>
      <c r="NJ27" s="220"/>
      <c r="NK27" s="220"/>
      <c r="NL27" s="260"/>
    </row>
    <row r="28" spans="1:376" ht="15" customHeight="1">
      <c r="A28" s="214"/>
      <c r="B28" s="668"/>
      <c r="C28" s="646"/>
      <c r="D28" s="370" t="s">
        <v>373</v>
      </c>
      <c r="E28" s="371" t="s">
        <v>290</v>
      </c>
      <c r="F28" s="426" t="s">
        <v>327</v>
      </c>
      <c r="G28" s="372">
        <v>0</v>
      </c>
      <c r="H28" s="373" t="s">
        <v>308</v>
      </c>
      <c r="I28" s="363">
        <v>44972</v>
      </c>
      <c r="J28" s="363">
        <v>44976</v>
      </c>
      <c r="K28" s="374" t="str">
        <f>NETWORKDAYS(I28,J28,휴일정보!$C$5:$C$27)&amp;"일"</f>
        <v>3일</v>
      </c>
      <c r="L28" s="220"/>
      <c r="M28" s="220"/>
      <c r="N28" s="220"/>
      <c r="O28" s="221"/>
      <c r="P28" s="220"/>
      <c r="Q28" s="221"/>
      <c r="R28" s="221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1"/>
      <c r="AM28" s="221"/>
      <c r="AN28" s="221"/>
      <c r="AO28" s="220"/>
      <c r="AP28" s="221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21"/>
      <c r="BM28" s="220"/>
      <c r="BN28" s="221"/>
      <c r="BO28" s="221"/>
      <c r="BP28" s="220"/>
      <c r="BQ28" s="221"/>
      <c r="BR28" s="221"/>
      <c r="BS28" s="220"/>
      <c r="BT28" s="220"/>
      <c r="BU28" s="220"/>
      <c r="BV28" s="221"/>
      <c r="BW28" s="220"/>
      <c r="BX28" s="221"/>
      <c r="BY28" s="221"/>
      <c r="BZ28" s="220"/>
      <c r="CA28" s="220"/>
      <c r="CB28" s="220"/>
      <c r="CC28" s="220"/>
      <c r="CD28" s="220"/>
      <c r="CE28" s="220"/>
      <c r="CF28" s="220"/>
      <c r="CG28" s="220"/>
      <c r="CH28" s="220"/>
      <c r="CI28" s="220"/>
      <c r="CJ28" s="220"/>
      <c r="CK28" s="220"/>
      <c r="CL28" s="220"/>
      <c r="CM28" s="220"/>
      <c r="CN28" s="220"/>
      <c r="CO28" s="220"/>
      <c r="CP28" s="220"/>
      <c r="CQ28" s="220"/>
      <c r="CR28" s="220"/>
      <c r="CS28" s="221"/>
      <c r="CT28" s="221"/>
      <c r="CU28" s="221"/>
      <c r="CV28" s="220"/>
      <c r="CW28" s="221"/>
      <c r="CX28" s="221"/>
      <c r="CY28" s="220"/>
      <c r="CZ28" s="221"/>
      <c r="DA28" s="221"/>
      <c r="DB28" s="220"/>
      <c r="DC28" s="220"/>
      <c r="DD28" s="220"/>
      <c r="DE28" s="221"/>
      <c r="DF28" s="220"/>
      <c r="DG28" s="221"/>
      <c r="DH28" s="221"/>
      <c r="DI28" s="220"/>
      <c r="DJ28" s="220"/>
      <c r="DK28" s="220"/>
      <c r="DL28" s="220"/>
      <c r="DM28" s="220"/>
      <c r="DN28" s="220"/>
      <c r="DO28" s="220"/>
      <c r="DP28" s="220"/>
      <c r="DQ28" s="220"/>
      <c r="DR28" s="220"/>
      <c r="DS28" s="220"/>
      <c r="DT28" s="220"/>
      <c r="DU28" s="220"/>
      <c r="DV28" s="220"/>
      <c r="DW28" s="220"/>
      <c r="DX28" s="220"/>
      <c r="DY28" s="221"/>
      <c r="DZ28" s="221"/>
      <c r="EA28" s="220"/>
      <c r="EB28" s="221"/>
      <c r="EC28" s="221"/>
      <c r="ED28" s="220"/>
      <c r="EE28" s="221"/>
      <c r="EF28" s="221"/>
      <c r="EG28" s="220"/>
      <c r="EH28" s="220"/>
      <c r="EI28" s="220"/>
      <c r="EJ28" s="221"/>
      <c r="EK28" s="220"/>
      <c r="EL28" s="221"/>
      <c r="EM28" s="221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  <c r="EZ28" s="220"/>
      <c r="FA28" s="220"/>
      <c r="FB28" s="220"/>
      <c r="FC28" s="220"/>
      <c r="FD28" s="220"/>
      <c r="FE28" s="220"/>
      <c r="FF28" s="220"/>
      <c r="FG28" s="220"/>
      <c r="FH28" s="220"/>
      <c r="FI28" s="220"/>
      <c r="FJ28" s="221"/>
      <c r="FK28" s="221"/>
      <c r="FL28" s="220"/>
      <c r="FM28" s="221"/>
      <c r="FN28" s="221"/>
      <c r="FO28" s="220"/>
      <c r="FP28" s="221"/>
      <c r="FQ28" s="221"/>
      <c r="FR28" s="220"/>
      <c r="FS28" s="220"/>
      <c r="FT28" s="220"/>
      <c r="FU28" s="221"/>
      <c r="FV28" s="220"/>
      <c r="FW28" s="221"/>
      <c r="FX28" s="221"/>
      <c r="FY28" s="220"/>
      <c r="FZ28" s="220"/>
      <c r="GA28" s="220"/>
      <c r="GB28" s="220"/>
      <c r="GC28" s="220"/>
      <c r="GD28" s="220"/>
      <c r="GE28" s="220"/>
      <c r="GF28" s="220"/>
      <c r="GG28" s="220"/>
      <c r="GH28" s="220"/>
      <c r="GI28" s="220"/>
      <c r="GJ28" s="220"/>
      <c r="GK28" s="220"/>
      <c r="GL28" s="220"/>
      <c r="GM28" s="220"/>
      <c r="GN28" s="220"/>
      <c r="GO28" s="220"/>
      <c r="GP28" s="220"/>
      <c r="GQ28" s="220"/>
      <c r="GR28" s="220"/>
      <c r="GS28" s="220"/>
      <c r="GT28" s="220"/>
      <c r="GU28" s="221"/>
      <c r="GV28" s="221"/>
      <c r="GW28" s="220"/>
      <c r="GX28" s="221"/>
      <c r="GY28" s="221"/>
      <c r="GZ28" s="220"/>
      <c r="HA28" s="221"/>
      <c r="HB28" s="221"/>
      <c r="HC28" s="220"/>
      <c r="HD28" s="220"/>
      <c r="HE28" s="220"/>
      <c r="HF28" s="221"/>
      <c r="HG28" s="220"/>
      <c r="HH28" s="221"/>
      <c r="HI28" s="220"/>
      <c r="HJ28" s="220"/>
      <c r="HK28" s="220"/>
      <c r="HL28" s="220"/>
      <c r="HM28" s="220"/>
      <c r="HN28" s="220"/>
      <c r="HO28" s="220"/>
      <c r="HP28" s="220"/>
      <c r="HQ28" s="220"/>
      <c r="HR28" s="220"/>
      <c r="HS28" s="220"/>
      <c r="HT28" s="220"/>
      <c r="HU28" s="220"/>
      <c r="HV28" s="220"/>
      <c r="HW28" s="220"/>
      <c r="HX28" s="220"/>
      <c r="HY28" s="220"/>
      <c r="HZ28" s="220"/>
      <c r="IA28" s="220"/>
      <c r="IB28" s="220"/>
      <c r="IC28" s="220"/>
      <c r="ID28" s="221"/>
      <c r="IE28" s="221"/>
      <c r="IF28" s="220"/>
      <c r="IG28" s="221"/>
      <c r="IH28" s="221"/>
      <c r="II28" s="220"/>
      <c r="IJ28" s="221"/>
      <c r="IK28" s="221"/>
      <c r="IL28" s="220"/>
      <c r="IM28" s="220"/>
      <c r="IN28" s="220"/>
      <c r="IO28" s="221"/>
      <c r="IP28" s="220"/>
      <c r="IQ28" s="221"/>
      <c r="IR28" s="220"/>
      <c r="IS28" s="220"/>
      <c r="IT28" s="220"/>
      <c r="IU28" s="220"/>
      <c r="IV28" s="220"/>
      <c r="IW28" s="220"/>
      <c r="IX28" s="220"/>
      <c r="IY28" s="220"/>
      <c r="IZ28" s="220"/>
      <c r="JA28" s="220"/>
      <c r="JB28" s="220"/>
      <c r="JC28" s="220"/>
      <c r="JD28" s="220"/>
      <c r="JE28" s="220"/>
      <c r="JF28" s="221"/>
      <c r="JG28" s="221"/>
      <c r="JH28" s="220"/>
      <c r="JI28" s="221"/>
      <c r="JJ28" s="221"/>
      <c r="JK28" s="220"/>
      <c r="JL28" s="221"/>
      <c r="JM28" s="221"/>
      <c r="JN28" s="220"/>
      <c r="JO28" s="220"/>
      <c r="JP28" s="220"/>
      <c r="JQ28" s="221"/>
      <c r="JR28" s="220"/>
      <c r="JS28" s="221"/>
      <c r="JT28" s="220"/>
      <c r="JU28" s="220"/>
      <c r="JV28" s="220"/>
      <c r="JW28" s="220"/>
      <c r="JX28" s="220"/>
      <c r="JY28" s="220"/>
      <c r="JZ28" s="220"/>
      <c r="KA28" s="220"/>
      <c r="KB28" s="220"/>
      <c r="KC28" s="220"/>
      <c r="KD28" s="220"/>
      <c r="KE28" s="220"/>
      <c r="KF28" s="220"/>
      <c r="KG28" s="220"/>
      <c r="KH28" s="221"/>
      <c r="KI28" s="221"/>
      <c r="KJ28" s="220"/>
      <c r="KK28" s="221"/>
      <c r="KL28" s="221"/>
      <c r="KM28" s="220"/>
      <c r="KN28" s="221"/>
      <c r="KO28" s="221"/>
      <c r="KP28" s="220"/>
      <c r="KQ28" s="220"/>
      <c r="KR28" s="220"/>
      <c r="KS28" s="221"/>
      <c r="KT28" s="220"/>
      <c r="KU28" s="221"/>
      <c r="KV28" s="221"/>
      <c r="KW28" s="220"/>
      <c r="KX28" s="220"/>
      <c r="KY28" s="220"/>
      <c r="KZ28" s="221"/>
      <c r="LA28" s="220"/>
      <c r="LB28" s="260"/>
      <c r="LC28" s="266"/>
      <c r="LD28" s="220"/>
      <c r="LE28" s="220"/>
      <c r="LF28" s="220"/>
      <c r="LG28" s="220"/>
      <c r="LH28" s="220"/>
      <c r="LI28" s="220"/>
      <c r="LJ28" s="220"/>
      <c r="LK28" s="220"/>
      <c r="LL28" s="220"/>
      <c r="LM28" s="220"/>
      <c r="LN28" s="220"/>
      <c r="LO28" s="220"/>
      <c r="LP28" s="220"/>
      <c r="LQ28" s="220"/>
      <c r="LR28" s="221"/>
      <c r="LS28" s="221"/>
      <c r="LT28" s="220"/>
      <c r="LU28" s="221"/>
      <c r="LV28" s="221"/>
      <c r="LW28" s="220"/>
      <c r="LX28" s="221"/>
      <c r="LY28" s="221"/>
      <c r="LZ28" s="220"/>
      <c r="MA28" s="220"/>
      <c r="MB28" s="220"/>
      <c r="MC28" s="221"/>
      <c r="MD28" s="220"/>
      <c r="ME28" s="221"/>
      <c r="MF28" s="221"/>
      <c r="MG28" s="220"/>
      <c r="MH28" s="220"/>
      <c r="MI28" s="220"/>
      <c r="MJ28" s="221"/>
      <c r="MK28" s="220"/>
      <c r="ML28" s="260"/>
      <c r="MM28" s="220"/>
      <c r="MN28" s="220"/>
      <c r="MO28" s="220"/>
      <c r="MP28" s="220"/>
      <c r="MQ28" s="220"/>
      <c r="MR28" s="220"/>
      <c r="MS28" s="220"/>
      <c r="MT28" s="220"/>
      <c r="MU28" s="220"/>
      <c r="MV28" s="220"/>
      <c r="MW28" s="220"/>
      <c r="MX28" s="220"/>
      <c r="MY28" s="220"/>
      <c r="MZ28" s="220"/>
      <c r="NA28" s="221"/>
      <c r="NB28" s="221"/>
      <c r="NC28" s="220"/>
      <c r="ND28" s="221"/>
      <c r="NE28" s="221"/>
      <c r="NF28" s="220"/>
      <c r="NG28" s="221"/>
      <c r="NH28" s="221"/>
      <c r="NI28" s="220"/>
      <c r="NJ28" s="220"/>
      <c r="NK28" s="220"/>
      <c r="NL28" s="260"/>
    </row>
    <row r="29" spans="1:376" ht="15" customHeight="1">
      <c r="A29" s="214"/>
      <c r="B29" s="668"/>
      <c r="C29" s="646"/>
      <c r="D29" s="370" t="s">
        <v>374</v>
      </c>
      <c r="E29" s="371" t="s">
        <v>290</v>
      </c>
      <c r="F29" s="426" t="s">
        <v>327</v>
      </c>
      <c r="G29" s="372">
        <v>0</v>
      </c>
      <c r="H29" s="375" t="s">
        <v>308</v>
      </c>
      <c r="I29" s="363">
        <v>44972</v>
      </c>
      <c r="J29" s="363">
        <v>44976</v>
      </c>
      <c r="K29" s="374" t="str">
        <f>NETWORKDAYS(I29,J29,휴일정보!$C$5:$C$27)&amp;"일"</f>
        <v>3일</v>
      </c>
      <c r="L29" s="220"/>
      <c r="M29" s="220"/>
      <c r="N29" s="220"/>
      <c r="O29" s="221"/>
      <c r="P29" s="220"/>
      <c r="Q29" s="221"/>
      <c r="R29" s="221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1"/>
      <c r="AM29" s="221"/>
      <c r="AN29" s="221"/>
      <c r="AO29" s="220"/>
      <c r="AP29" s="221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21"/>
      <c r="BM29" s="220"/>
      <c r="BN29" s="221"/>
      <c r="BO29" s="221"/>
      <c r="BP29" s="220"/>
      <c r="BQ29" s="221"/>
      <c r="BR29" s="221"/>
      <c r="BS29" s="220"/>
      <c r="BT29" s="220"/>
      <c r="BU29" s="220"/>
      <c r="BV29" s="221"/>
      <c r="BW29" s="220"/>
      <c r="BX29" s="221"/>
      <c r="BY29" s="221"/>
      <c r="BZ29" s="220"/>
      <c r="CA29" s="220"/>
      <c r="CB29" s="220"/>
      <c r="CC29" s="220"/>
      <c r="CD29" s="220"/>
      <c r="CE29" s="220"/>
      <c r="CF29" s="220"/>
      <c r="CG29" s="220"/>
      <c r="CH29" s="220"/>
      <c r="CI29" s="220"/>
      <c r="CJ29" s="220"/>
      <c r="CK29" s="220"/>
      <c r="CL29" s="220"/>
      <c r="CM29" s="220"/>
      <c r="CN29" s="220"/>
      <c r="CO29" s="220"/>
      <c r="CP29" s="220"/>
      <c r="CQ29" s="220"/>
      <c r="CR29" s="220"/>
      <c r="CS29" s="221"/>
      <c r="CT29" s="221"/>
      <c r="CU29" s="221"/>
      <c r="CV29" s="220"/>
      <c r="CW29" s="221"/>
      <c r="CX29" s="221"/>
      <c r="CY29" s="220"/>
      <c r="CZ29" s="221"/>
      <c r="DA29" s="221"/>
      <c r="DB29" s="220"/>
      <c r="DC29" s="220"/>
      <c r="DD29" s="220"/>
      <c r="DE29" s="221"/>
      <c r="DF29" s="220"/>
      <c r="DG29" s="221"/>
      <c r="DH29" s="221"/>
      <c r="DI29" s="220"/>
      <c r="DJ29" s="220"/>
      <c r="DK29" s="220"/>
      <c r="DL29" s="220"/>
      <c r="DM29" s="220"/>
      <c r="DN29" s="220"/>
      <c r="DO29" s="220"/>
      <c r="DP29" s="220"/>
      <c r="DQ29" s="220"/>
      <c r="DR29" s="220"/>
      <c r="DS29" s="220"/>
      <c r="DT29" s="220"/>
      <c r="DU29" s="220"/>
      <c r="DV29" s="220"/>
      <c r="DW29" s="220"/>
      <c r="DX29" s="220"/>
      <c r="DY29" s="221"/>
      <c r="DZ29" s="221"/>
      <c r="EA29" s="220"/>
      <c r="EB29" s="221"/>
      <c r="EC29" s="221"/>
      <c r="ED29" s="220"/>
      <c r="EE29" s="221"/>
      <c r="EF29" s="221"/>
      <c r="EG29" s="220"/>
      <c r="EH29" s="220"/>
      <c r="EI29" s="220"/>
      <c r="EJ29" s="221"/>
      <c r="EK29" s="220"/>
      <c r="EL29" s="221"/>
      <c r="EM29" s="221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  <c r="EZ29" s="220"/>
      <c r="FA29" s="220"/>
      <c r="FB29" s="220"/>
      <c r="FC29" s="220"/>
      <c r="FD29" s="220"/>
      <c r="FE29" s="220"/>
      <c r="FF29" s="220"/>
      <c r="FG29" s="220"/>
      <c r="FH29" s="220"/>
      <c r="FI29" s="220"/>
      <c r="FJ29" s="221"/>
      <c r="FK29" s="221"/>
      <c r="FL29" s="220"/>
      <c r="FM29" s="221"/>
      <c r="FN29" s="221"/>
      <c r="FO29" s="220"/>
      <c r="FP29" s="221"/>
      <c r="FQ29" s="221"/>
      <c r="FR29" s="220"/>
      <c r="FS29" s="220"/>
      <c r="FT29" s="220"/>
      <c r="FU29" s="221"/>
      <c r="FV29" s="220"/>
      <c r="FW29" s="221"/>
      <c r="FX29" s="221"/>
      <c r="FY29" s="220"/>
      <c r="FZ29" s="220"/>
      <c r="GA29" s="220"/>
      <c r="GB29" s="220"/>
      <c r="GC29" s="220"/>
      <c r="GD29" s="220"/>
      <c r="GE29" s="220"/>
      <c r="GF29" s="220"/>
      <c r="GG29" s="220"/>
      <c r="GH29" s="220"/>
      <c r="GI29" s="220"/>
      <c r="GJ29" s="220"/>
      <c r="GK29" s="220"/>
      <c r="GL29" s="220"/>
      <c r="GM29" s="220"/>
      <c r="GN29" s="220"/>
      <c r="GO29" s="220"/>
      <c r="GP29" s="220"/>
      <c r="GQ29" s="220"/>
      <c r="GR29" s="220"/>
      <c r="GS29" s="220"/>
      <c r="GT29" s="220"/>
      <c r="GU29" s="221"/>
      <c r="GV29" s="221"/>
      <c r="GW29" s="220"/>
      <c r="GX29" s="221"/>
      <c r="GY29" s="221"/>
      <c r="GZ29" s="220"/>
      <c r="HA29" s="221"/>
      <c r="HB29" s="221"/>
      <c r="HC29" s="220"/>
      <c r="HD29" s="220"/>
      <c r="HE29" s="220"/>
      <c r="HF29" s="221"/>
      <c r="HG29" s="220"/>
      <c r="HH29" s="221"/>
      <c r="HI29" s="220"/>
      <c r="HJ29" s="220"/>
      <c r="HK29" s="220"/>
      <c r="HL29" s="220"/>
      <c r="HM29" s="220"/>
      <c r="HN29" s="220"/>
      <c r="HO29" s="220"/>
      <c r="HP29" s="220"/>
      <c r="HQ29" s="220"/>
      <c r="HR29" s="220"/>
      <c r="HS29" s="220"/>
      <c r="HT29" s="220"/>
      <c r="HU29" s="220"/>
      <c r="HV29" s="220"/>
      <c r="HW29" s="220"/>
      <c r="HX29" s="220"/>
      <c r="HY29" s="220"/>
      <c r="HZ29" s="220"/>
      <c r="IA29" s="220"/>
      <c r="IB29" s="220"/>
      <c r="IC29" s="220"/>
      <c r="ID29" s="221"/>
      <c r="IE29" s="221"/>
      <c r="IF29" s="220"/>
      <c r="IG29" s="221"/>
      <c r="IH29" s="221"/>
      <c r="II29" s="220"/>
      <c r="IJ29" s="221"/>
      <c r="IK29" s="221"/>
      <c r="IL29" s="220"/>
      <c r="IM29" s="220"/>
      <c r="IN29" s="220"/>
      <c r="IO29" s="221"/>
      <c r="IP29" s="220"/>
      <c r="IQ29" s="221"/>
      <c r="IR29" s="220"/>
      <c r="IS29" s="220"/>
      <c r="IT29" s="220"/>
      <c r="IU29" s="220"/>
      <c r="IV29" s="220"/>
      <c r="IW29" s="220"/>
      <c r="IX29" s="220"/>
      <c r="IY29" s="220"/>
      <c r="IZ29" s="220"/>
      <c r="JA29" s="220"/>
      <c r="JB29" s="220"/>
      <c r="JC29" s="220"/>
      <c r="JD29" s="220"/>
      <c r="JE29" s="220"/>
      <c r="JF29" s="221"/>
      <c r="JG29" s="221"/>
      <c r="JH29" s="220"/>
      <c r="JI29" s="221"/>
      <c r="JJ29" s="221"/>
      <c r="JK29" s="220"/>
      <c r="JL29" s="221"/>
      <c r="JM29" s="221"/>
      <c r="JN29" s="220"/>
      <c r="JO29" s="220"/>
      <c r="JP29" s="220"/>
      <c r="JQ29" s="221"/>
      <c r="JR29" s="220"/>
      <c r="JS29" s="221"/>
      <c r="JT29" s="220"/>
      <c r="JU29" s="220"/>
      <c r="JV29" s="220"/>
      <c r="JW29" s="220"/>
      <c r="JX29" s="220"/>
      <c r="JY29" s="220"/>
      <c r="JZ29" s="220"/>
      <c r="KA29" s="220"/>
      <c r="KB29" s="220"/>
      <c r="KC29" s="220"/>
      <c r="KD29" s="220"/>
      <c r="KE29" s="220"/>
      <c r="KF29" s="220"/>
      <c r="KG29" s="220"/>
      <c r="KH29" s="221"/>
      <c r="KI29" s="221"/>
      <c r="KJ29" s="220"/>
      <c r="KK29" s="221"/>
      <c r="KL29" s="221"/>
      <c r="KM29" s="220"/>
      <c r="KN29" s="221"/>
      <c r="KO29" s="221"/>
      <c r="KP29" s="220"/>
      <c r="KQ29" s="220"/>
      <c r="KR29" s="220"/>
      <c r="KS29" s="221"/>
      <c r="KT29" s="220"/>
      <c r="KU29" s="221"/>
      <c r="KV29" s="221"/>
      <c r="KW29" s="220"/>
      <c r="KX29" s="220"/>
      <c r="KY29" s="220"/>
      <c r="KZ29" s="221"/>
      <c r="LA29" s="220"/>
      <c r="LB29" s="260"/>
      <c r="LC29" s="266"/>
      <c r="LD29" s="220"/>
      <c r="LE29" s="220"/>
      <c r="LF29" s="220"/>
      <c r="LG29" s="220"/>
      <c r="LH29" s="220"/>
      <c r="LI29" s="220"/>
      <c r="LJ29" s="220"/>
      <c r="LK29" s="220"/>
      <c r="LL29" s="220"/>
      <c r="LM29" s="220"/>
      <c r="LN29" s="220"/>
      <c r="LO29" s="220"/>
      <c r="LP29" s="220"/>
      <c r="LQ29" s="220"/>
      <c r="LR29" s="221"/>
      <c r="LS29" s="221"/>
      <c r="LT29" s="220"/>
      <c r="LU29" s="221"/>
      <c r="LV29" s="221"/>
      <c r="LW29" s="220"/>
      <c r="LX29" s="221"/>
      <c r="LY29" s="221"/>
      <c r="LZ29" s="220"/>
      <c r="MA29" s="220"/>
      <c r="MB29" s="220"/>
      <c r="MC29" s="221"/>
      <c r="MD29" s="220"/>
      <c r="ME29" s="221"/>
      <c r="MF29" s="221"/>
      <c r="MG29" s="220"/>
      <c r="MH29" s="220"/>
      <c r="MI29" s="220"/>
      <c r="MJ29" s="221"/>
      <c r="MK29" s="220"/>
      <c r="ML29" s="260"/>
      <c r="MM29" s="220"/>
      <c r="MN29" s="220"/>
      <c r="MO29" s="220"/>
      <c r="MP29" s="220"/>
      <c r="MQ29" s="220"/>
      <c r="MR29" s="220"/>
      <c r="MS29" s="220"/>
      <c r="MT29" s="220"/>
      <c r="MU29" s="220"/>
      <c r="MV29" s="220"/>
      <c r="MW29" s="220"/>
      <c r="MX29" s="220"/>
      <c r="MY29" s="220"/>
      <c r="MZ29" s="220"/>
      <c r="NA29" s="221"/>
      <c r="NB29" s="221"/>
      <c r="NC29" s="220"/>
      <c r="ND29" s="221"/>
      <c r="NE29" s="221"/>
      <c r="NF29" s="220"/>
      <c r="NG29" s="221"/>
      <c r="NH29" s="221"/>
      <c r="NI29" s="220"/>
      <c r="NJ29" s="220"/>
      <c r="NK29" s="220"/>
      <c r="NL29" s="260"/>
    </row>
    <row r="30" spans="1:376" ht="15" customHeight="1">
      <c r="A30" s="214"/>
      <c r="B30" s="668"/>
      <c r="C30" s="646"/>
      <c r="D30" s="370" t="s">
        <v>375</v>
      </c>
      <c r="E30" s="371" t="s">
        <v>290</v>
      </c>
      <c r="F30" s="426" t="s">
        <v>327</v>
      </c>
      <c r="G30" s="372">
        <v>0</v>
      </c>
      <c r="H30" s="375" t="s">
        <v>308</v>
      </c>
      <c r="I30" s="363">
        <v>44972</v>
      </c>
      <c r="J30" s="363">
        <v>44976</v>
      </c>
      <c r="K30" s="374" t="str">
        <f>NETWORKDAYS(I30,J30,휴일정보!$C$5:$C$27)&amp;"일"</f>
        <v>3일</v>
      </c>
      <c r="L30" s="220"/>
      <c r="M30" s="220"/>
      <c r="N30" s="220"/>
      <c r="O30" s="221"/>
      <c r="P30" s="220"/>
      <c r="Q30" s="221"/>
      <c r="R30" s="221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1"/>
      <c r="AM30" s="221"/>
      <c r="AN30" s="221"/>
      <c r="AO30" s="220"/>
      <c r="AP30" s="221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21"/>
      <c r="BM30" s="220"/>
      <c r="BN30" s="221"/>
      <c r="BO30" s="221"/>
      <c r="BP30" s="220"/>
      <c r="BQ30" s="221"/>
      <c r="BR30" s="221"/>
      <c r="BS30" s="220"/>
      <c r="BT30" s="220"/>
      <c r="BU30" s="220"/>
      <c r="BV30" s="221"/>
      <c r="BW30" s="220"/>
      <c r="BX30" s="221"/>
      <c r="BY30" s="221"/>
      <c r="BZ30" s="220"/>
      <c r="CA30" s="220"/>
      <c r="CB30" s="220"/>
      <c r="CC30" s="220"/>
      <c r="CD30" s="220"/>
      <c r="CE30" s="220"/>
      <c r="CF30" s="220"/>
      <c r="CG30" s="220"/>
      <c r="CH30" s="220"/>
      <c r="CI30" s="220"/>
      <c r="CJ30" s="220"/>
      <c r="CK30" s="220"/>
      <c r="CL30" s="220"/>
      <c r="CM30" s="220"/>
      <c r="CN30" s="220"/>
      <c r="CO30" s="220"/>
      <c r="CP30" s="220"/>
      <c r="CQ30" s="220"/>
      <c r="CR30" s="220"/>
      <c r="CS30" s="221"/>
      <c r="CT30" s="221"/>
      <c r="CU30" s="221"/>
      <c r="CV30" s="220"/>
      <c r="CW30" s="221"/>
      <c r="CX30" s="221"/>
      <c r="CY30" s="220"/>
      <c r="CZ30" s="221"/>
      <c r="DA30" s="221"/>
      <c r="DB30" s="220"/>
      <c r="DC30" s="220"/>
      <c r="DD30" s="220"/>
      <c r="DE30" s="221"/>
      <c r="DF30" s="220"/>
      <c r="DG30" s="221"/>
      <c r="DH30" s="221"/>
      <c r="DI30" s="220"/>
      <c r="DJ30" s="220"/>
      <c r="DK30" s="220"/>
      <c r="DL30" s="220"/>
      <c r="DM30" s="220"/>
      <c r="DN30" s="220"/>
      <c r="DO30" s="220"/>
      <c r="DP30" s="220"/>
      <c r="DQ30" s="220"/>
      <c r="DR30" s="220"/>
      <c r="DS30" s="220"/>
      <c r="DT30" s="220"/>
      <c r="DU30" s="220"/>
      <c r="DV30" s="220"/>
      <c r="DW30" s="220"/>
      <c r="DX30" s="220"/>
      <c r="DY30" s="221"/>
      <c r="DZ30" s="221"/>
      <c r="EA30" s="220"/>
      <c r="EB30" s="221"/>
      <c r="EC30" s="221"/>
      <c r="ED30" s="220"/>
      <c r="EE30" s="221"/>
      <c r="EF30" s="221"/>
      <c r="EG30" s="220"/>
      <c r="EH30" s="220"/>
      <c r="EI30" s="220"/>
      <c r="EJ30" s="221"/>
      <c r="EK30" s="220"/>
      <c r="EL30" s="221"/>
      <c r="EM30" s="221"/>
      <c r="EN30" s="220"/>
      <c r="EO30" s="220"/>
      <c r="EP30" s="220"/>
      <c r="EQ30" s="220"/>
      <c r="ER30" s="220"/>
      <c r="ES30" s="220"/>
      <c r="ET30" s="220"/>
      <c r="EU30" s="220"/>
      <c r="EV30" s="220"/>
      <c r="EW30" s="220"/>
      <c r="EX30" s="220"/>
      <c r="EY30" s="220"/>
      <c r="EZ30" s="220"/>
      <c r="FA30" s="220"/>
      <c r="FB30" s="220"/>
      <c r="FC30" s="220"/>
      <c r="FD30" s="220"/>
      <c r="FE30" s="220"/>
      <c r="FF30" s="220"/>
      <c r="FG30" s="220"/>
      <c r="FH30" s="220"/>
      <c r="FI30" s="220"/>
      <c r="FJ30" s="221"/>
      <c r="FK30" s="221"/>
      <c r="FL30" s="220"/>
      <c r="FM30" s="221"/>
      <c r="FN30" s="221"/>
      <c r="FO30" s="220"/>
      <c r="FP30" s="221"/>
      <c r="FQ30" s="221"/>
      <c r="FR30" s="220"/>
      <c r="FS30" s="220"/>
      <c r="FT30" s="220"/>
      <c r="FU30" s="221"/>
      <c r="FV30" s="220"/>
      <c r="FW30" s="221"/>
      <c r="FX30" s="221"/>
      <c r="FY30" s="220"/>
      <c r="FZ30" s="220"/>
      <c r="GA30" s="220"/>
      <c r="GB30" s="220"/>
      <c r="GC30" s="220"/>
      <c r="GD30" s="220"/>
      <c r="GE30" s="220"/>
      <c r="GF30" s="220"/>
      <c r="GG30" s="220"/>
      <c r="GH30" s="220"/>
      <c r="GI30" s="220"/>
      <c r="GJ30" s="220"/>
      <c r="GK30" s="220"/>
      <c r="GL30" s="220"/>
      <c r="GM30" s="220"/>
      <c r="GN30" s="220"/>
      <c r="GO30" s="220"/>
      <c r="GP30" s="220"/>
      <c r="GQ30" s="220"/>
      <c r="GR30" s="220"/>
      <c r="GS30" s="220"/>
      <c r="GT30" s="220"/>
      <c r="GU30" s="221"/>
      <c r="GV30" s="221"/>
      <c r="GW30" s="220"/>
      <c r="GX30" s="221"/>
      <c r="GY30" s="221"/>
      <c r="GZ30" s="220"/>
      <c r="HA30" s="221"/>
      <c r="HB30" s="221"/>
      <c r="HC30" s="220"/>
      <c r="HD30" s="220"/>
      <c r="HE30" s="220"/>
      <c r="HF30" s="221"/>
      <c r="HG30" s="220"/>
      <c r="HH30" s="221"/>
      <c r="HI30" s="220"/>
      <c r="HJ30" s="220"/>
      <c r="HK30" s="220"/>
      <c r="HL30" s="220"/>
      <c r="HM30" s="220"/>
      <c r="HN30" s="220"/>
      <c r="HO30" s="220"/>
      <c r="HP30" s="220"/>
      <c r="HQ30" s="220"/>
      <c r="HR30" s="220"/>
      <c r="HS30" s="220"/>
      <c r="HT30" s="220"/>
      <c r="HU30" s="220"/>
      <c r="HV30" s="220"/>
      <c r="HW30" s="220"/>
      <c r="HX30" s="220"/>
      <c r="HY30" s="220"/>
      <c r="HZ30" s="220"/>
      <c r="IA30" s="220"/>
      <c r="IB30" s="220"/>
      <c r="IC30" s="220"/>
      <c r="ID30" s="221"/>
      <c r="IE30" s="221"/>
      <c r="IF30" s="220"/>
      <c r="IG30" s="221"/>
      <c r="IH30" s="221"/>
      <c r="II30" s="220"/>
      <c r="IJ30" s="221"/>
      <c r="IK30" s="221"/>
      <c r="IL30" s="220"/>
      <c r="IM30" s="220"/>
      <c r="IN30" s="220"/>
      <c r="IO30" s="221"/>
      <c r="IP30" s="220"/>
      <c r="IQ30" s="221"/>
      <c r="IR30" s="220"/>
      <c r="IS30" s="220"/>
      <c r="IT30" s="220"/>
      <c r="IU30" s="220"/>
      <c r="IV30" s="220"/>
      <c r="IW30" s="220"/>
      <c r="IX30" s="220"/>
      <c r="IY30" s="220"/>
      <c r="IZ30" s="220"/>
      <c r="JA30" s="220"/>
      <c r="JB30" s="220"/>
      <c r="JC30" s="220"/>
      <c r="JD30" s="220"/>
      <c r="JE30" s="220"/>
      <c r="JF30" s="221"/>
      <c r="JG30" s="221"/>
      <c r="JH30" s="220"/>
      <c r="JI30" s="221"/>
      <c r="JJ30" s="221"/>
      <c r="JK30" s="220"/>
      <c r="JL30" s="221"/>
      <c r="JM30" s="221"/>
      <c r="JN30" s="220"/>
      <c r="JO30" s="220"/>
      <c r="JP30" s="220"/>
      <c r="JQ30" s="221"/>
      <c r="JR30" s="220"/>
      <c r="JS30" s="221"/>
      <c r="JT30" s="220"/>
      <c r="JU30" s="220"/>
      <c r="JV30" s="220"/>
      <c r="JW30" s="220"/>
      <c r="JX30" s="220"/>
      <c r="JY30" s="220"/>
      <c r="JZ30" s="220"/>
      <c r="KA30" s="220"/>
      <c r="KB30" s="220"/>
      <c r="KC30" s="220"/>
      <c r="KD30" s="220"/>
      <c r="KE30" s="220"/>
      <c r="KF30" s="220"/>
      <c r="KG30" s="220"/>
      <c r="KH30" s="221"/>
      <c r="KI30" s="221"/>
      <c r="KJ30" s="220"/>
      <c r="KK30" s="221"/>
      <c r="KL30" s="221"/>
      <c r="KM30" s="220"/>
      <c r="KN30" s="221"/>
      <c r="KO30" s="221"/>
      <c r="KP30" s="220"/>
      <c r="KQ30" s="220"/>
      <c r="KR30" s="220"/>
      <c r="KS30" s="221"/>
      <c r="KT30" s="220"/>
      <c r="KU30" s="221"/>
      <c r="KV30" s="221"/>
      <c r="KW30" s="220"/>
      <c r="KX30" s="220"/>
      <c r="KY30" s="220"/>
      <c r="KZ30" s="221"/>
      <c r="LA30" s="220"/>
      <c r="LB30" s="260"/>
      <c r="LC30" s="266"/>
      <c r="LD30" s="220"/>
      <c r="LE30" s="220"/>
      <c r="LF30" s="220"/>
      <c r="LG30" s="220"/>
      <c r="LH30" s="220"/>
      <c r="LI30" s="220"/>
      <c r="LJ30" s="220"/>
      <c r="LK30" s="220"/>
      <c r="LL30" s="220"/>
      <c r="LM30" s="220"/>
      <c r="LN30" s="220"/>
      <c r="LO30" s="220"/>
      <c r="LP30" s="220"/>
      <c r="LQ30" s="220"/>
      <c r="LR30" s="221"/>
      <c r="LS30" s="221"/>
      <c r="LT30" s="220"/>
      <c r="LU30" s="221"/>
      <c r="LV30" s="221"/>
      <c r="LW30" s="220"/>
      <c r="LX30" s="221"/>
      <c r="LY30" s="221"/>
      <c r="LZ30" s="220"/>
      <c r="MA30" s="220"/>
      <c r="MB30" s="220"/>
      <c r="MC30" s="221"/>
      <c r="MD30" s="220"/>
      <c r="ME30" s="221"/>
      <c r="MF30" s="221"/>
      <c r="MG30" s="220"/>
      <c r="MH30" s="220"/>
      <c r="MI30" s="220"/>
      <c r="MJ30" s="221"/>
      <c r="MK30" s="220"/>
      <c r="ML30" s="260"/>
      <c r="MM30" s="220"/>
      <c r="MN30" s="220"/>
      <c r="MO30" s="220"/>
      <c r="MP30" s="220"/>
      <c r="MQ30" s="220"/>
      <c r="MR30" s="220"/>
      <c r="MS30" s="220"/>
      <c r="MT30" s="220"/>
      <c r="MU30" s="220"/>
      <c r="MV30" s="220"/>
      <c r="MW30" s="220"/>
      <c r="MX30" s="220"/>
      <c r="MY30" s="220"/>
      <c r="MZ30" s="220"/>
      <c r="NA30" s="221"/>
      <c r="NB30" s="221"/>
      <c r="NC30" s="220"/>
      <c r="ND30" s="221"/>
      <c r="NE30" s="221"/>
      <c r="NF30" s="220"/>
      <c r="NG30" s="221"/>
      <c r="NH30" s="221"/>
      <c r="NI30" s="220"/>
      <c r="NJ30" s="220"/>
      <c r="NK30" s="220"/>
      <c r="NL30" s="260"/>
    </row>
    <row r="31" spans="1:376" ht="15" customHeight="1">
      <c r="A31" s="214"/>
      <c r="B31" s="724" t="s">
        <v>312</v>
      </c>
      <c r="C31" s="547"/>
      <c r="D31" s="547"/>
      <c r="E31" s="547"/>
      <c r="F31" s="547"/>
      <c r="G31" s="547"/>
      <c r="H31" s="547"/>
      <c r="I31" s="548">
        <v>44972</v>
      </c>
      <c r="J31" s="548">
        <v>44976</v>
      </c>
      <c r="K31" s="376" t="str">
        <f>NETWORKDAYS(I$31,J$31,휴일정보!$C$5:$C$27)&amp;"일"</f>
        <v>3일</v>
      </c>
      <c r="L31" s="549"/>
      <c r="M31" s="549"/>
      <c r="N31" s="549"/>
      <c r="O31" s="549"/>
      <c r="P31" s="549"/>
      <c r="Q31" s="549"/>
      <c r="R31" s="549"/>
      <c r="S31" s="549"/>
      <c r="T31" s="549"/>
      <c r="U31" s="549"/>
      <c r="V31" s="549"/>
      <c r="W31" s="549"/>
      <c r="X31" s="549"/>
      <c r="Y31" s="549"/>
      <c r="Z31" s="549"/>
      <c r="AA31" s="549"/>
      <c r="AB31" s="549"/>
      <c r="AC31" s="549"/>
      <c r="AD31" s="549"/>
      <c r="AE31" s="549"/>
      <c r="AF31" s="549"/>
      <c r="AG31" s="549"/>
      <c r="AH31" s="549"/>
      <c r="AI31" s="549"/>
      <c r="AJ31" s="549"/>
      <c r="AK31" s="549"/>
      <c r="AL31" s="549"/>
      <c r="AM31" s="549"/>
      <c r="AN31" s="549"/>
      <c r="AO31" s="549"/>
      <c r="AP31" s="549"/>
      <c r="AQ31" s="549"/>
      <c r="AR31" s="549"/>
      <c r="AS31" s="549"/>
      <c r="AT31" s="549"/>
      <c r="AU31" s="549"/>
      <c r="AV31" s="549"/>
      <c r="AW31" s="549"/>
      <c r="AX31" s="549"/>
      <c r="AY31" s="549"/>
      <c r="AZ31" s="549"/>
      <c r="BA31" s="549"/>
      <c r="BB31" s="549"/>
      <c r="BC31" s="549"/>
      <c r="BD31" s="549"/>
      <c r="BE31" s="549"/>
      <c r="BF31" s="549"/>
      <c r="BG31" s="549"/>
      <c r="BH31" s="549"/>
      <c r="BI31" s="549"/>
      <c r="BJ31" s="549"/>
      <c r="BK31" s="549"/>
      <c r="BL31" s="549"/>
      <c r="BM31" s="639"/>
      <c r="BN31" s="639"/>
      <c r="BO31" s="639"/>
      <c r="BP31" s="639"/>
      <c r="BQ31" s="639"/>
      <c r="BR31" s="639"/>
      <c r="BS31" s="639"/>
      <c r="BT31" s="639"/>
      <c r="BU31" s="549"/>
      <c r="BV31" s="549"/>
      <c r="BW31" s="549"/>
      <c r="BX31" s="549"/>
      <c r="BY31" s="549"/>
      <c r="BZ31" s="549"/>
      <c r="CA31" s="549"/>
      <c r="CB31" s="549"/>
      <c r="CC31" s="549"/>
      <c r="CD31" s="549"/>
      <c r="CE31" s="549"/>
      <c r="CF31" s="549"/>
      <c r="CG31" s="549"/>
      <c r="CH31" s="549"/>
      <c r="CI31" s="549"/>
      <c r="CJ31" s="549"/>
      <c r="CK31" s="549"/>
      <c r="CL31" s="549"/>
      <c r="CM31" s="549"/>
      <c r="CN31" s="549"/>
      <c r="CO31" s="549"/>
      <c r="CP31" s="549"/>
      <c r="CQ31" s="549"/>
      <c r="CR31" s="549"/>
      <c r="CS31" s="549"/>
      <c r="CT31" s="549"/>
      <c r="CU31" s="549"/>
      <c r="CV31" s="639"/>
      <c r="CW31" s="639"/>
      <c r="CX31" s="639"/>
      <c r="CY31" s="639"/>
      <c r="CZ31" s="639"/>
      <c r="DA31" s="639"/>
      <c r="DB31" s="639"/>
      <c r="DC31" s="639"/>
      <c r="DD31" s="549"/>
      <c r="DE31" s="549"/>
      <c r="DF31" s="549"/>
      <c r="DG31" s="549"/>
      <c r="DH31" s="549"/>
      <c r="DI31" s="549"/>
      <c r="DJ31" s="549"/>
      <c r="DK31" s="549"/>
      <c r="DL31" s="549"/>
      <c r="DM31" s="549"/>
      <c r="DN31" s="549"/>
      <c r="DO31" s="549"/>
      <c r="DP31" s="549"/>
      <c r="DQ31" s="549"/>
      <c r="DR31" s="549"/>
      <c r="DS31" s="549"/>
      <c r="DT31" s="549"/>
      <c r="DU31" s="549"/>
      <c r="DV31" s="549"/>
      <c r="DW31" s="549"/>
      <c r="DX31" s="549"/>
      <c r="DY31" s="549"/>
      <c r="DZ31" s="549"/>
      <c r="EA31" s="639"/>
      <c r="EB31" s="639"/>
      <c r="EC31" s="639"/>
      <c r="ED31" s="639"/>
      <c r="EE31" s="639"/>
      <c r="EF31" s="639"/>
      <c r="EG31" s="639"/>
      <c r="EH31" s="639"/>
      <c r="EI31" s="549"/>
      <c r="EJ31" s="549"/>
      <c r="EK31" s="549"/>
      <c r="EL31" s="549"/>
      <c r="EM31" s="549"/>
      <c r="EN31" s="549"/>
      <c r="EO31" s="549"/>
      <c r="EP31" s="549"/>
      <c r="EQ31" s="549"/>
      <c r="ER31" s="549"/>
      <c r="ES31" s="549"/>
      <c r="ET31" s="549"/>
      <c r="EU31" s="549"/>
      <c r="EV31" s="549"/>
      <c r="EW31" s="549"/>
      <c r="EX31" s="549"/>
      <c r="EY31" s="549"/>
      <c r="EZ31" s="549"/>
      <c r="FA31" s="549"/>
      <c r="FB31" s="549"/>
      <c r="FC31" s="549"/>
      <c r="FD31" s="549"/>
      <c r="FE31" s="549"/>
      <c r="FF31" s="549"/>
      <c r="FG31" s="549"/>
      <c r="FH31" s="549"/>
      <c r="FI31" s="549"/>
      <c r="FJ31" s="549"/>
      <c r="FK31" s="549"/>
      <c r="FL31" s="639"/>
      <c r="FM31" s="639"/>
      <c r="FN31" s="639"/>
      <c r="FO31" s="639"/>
      <c r="FP31" s="639"/>
      <c r="FQ31" s="639"/>
      <c r="FR31" s="639"/>
      <c r="FS31" s="639"/>
      <c r="FT31" s="549"/>
      <c r="FU31" s="549"/>
      <c r="FV31" s="549"/>
      <c r="FW31" s="549"/>
      <c r="FX31" s="549"/>
      <c r="FY31" s="549"/>
      <c r="FZ31" s="549"/>
      <c r="GA31" s="549"/>
      <c r="GB31" s="549"/>
      <c r="GC31" s="549"/>
      <c r="GD31" s="549"/>
      <c r="GE31" s="549"/>
      <c r="GF31" s="549"/>
      <c r="GG31" s="549"/>
      <c r="GH31" s="549"/>
      <c r="GI31" s="549"/>
      <c r="GJ31" s="549"/>
      <c r="GK31" s="549"/>
      <c r="GL31" s="549"/>
      <c r="GM31" s="549"/>
      <c r="GN31" s="549"/>
      <c r="GO31" s="549"/>
      <c r="GP31" s="549"/>
      <c r="GQ31" s="549"/>
      <c r="GR31" s="549"/>
      <c r="GS31" s="549"/>
      <c r="GT31" s="549"/>
      <c r="GU31" s="549"/>
      <c r="GV31" s="549"/>
      <c r="GW31" s="639"/>
      <c r="GX31" s="639"/>
      <c r="GY31" s="639"/>
      <c r="GZ31" s="639"/>
      <c r="HA31" s="639"/>
      <c r="HB31" s="639"/>
      <c r="HC31" s="639"/>
      <c r="HD31" s="639"/>
      <c r="HE31" s="549"/>
      <c r="HF31" s="549"/>
      <c r="HG31" s="549"/>
      <c r="HH31" s="549"/>
      <c r="HI31" s="549"/>
      <c r="HJ31" s="549"/>
      <c r="HK31" s="549"/>
      <c r="HL31" s="549"/>
      <c r="HM31" s="549"/>
      <c r="HN31" s="549"/>
      <c r="HO31" s="549"/>
      <c r="HP31" s="549"/>
      <c r="HQ31" s="549"/>
      <c r="HR31" s="549"/>
      <c r="HS31" s="549"/>
      <c r="HT31" s="549"/>
      <c r="HU31" s="549"/>
      <c r="HV31" s="549"/>
      <c r="HW31" s="549"/>
      <c r="HX31" s="549"/>
      <c r="HY31" s="549"/>
      <c r="HZ31" s="549"/>
      <c r="IA31" s="549"/>
      <c r="IB31" s="549"/>
      <c r="IC31" s="549"/>
      <c r="ID31" s="549"/>
      <c r="IE31" s="549"/>
      <c r="IF31" s="639"/>
      <c r="IG31" s="639"/>
      <c r="IH31" s="639"/>
      <c r="II31" s="639"/>
      <c r="IJ31" s="639"/>
      <c r="IK31" s="639"/>
      <c r="IL31" s="639"/>
      <c r="IM31" s="639"/>
      <c r="IN31" s="549"/>
      <c r="IO31" s="549"/>
      <c r="IP31" s="549"/>
      <c r="IQ31" s="549"/>
      <c r="IR31" s="549"/>
      <c r="IS31" s="549"/>
      <c r="IT31" s="549"/>
      <c r="IU31" s="549"/>
      <c r="IV31" s="549"/>
      <c r="IW31" s="549"/>
      <c r="IX31" s="549"/>
      <c r="IY31" s="549"/>
      <c r="IZ31" s="549"/>
      <c r="JA31" s="549"/>
      <c r="JB31" s="549"/>
      <c r="JC31" s="549"/>
      <c r="JD31" s="549"/>
      <c r="JE31" s="549"/>
      <c r="JF31" s="549"/>
      <c r="JG31" s="549"/>
      <c r="JH31" s="639"/>
      <c r="JI31" s="639"/>
      <c r="JJ31" s="639"/>
      <c r="JK31" s="639"/>
      <c r="JL31" s="639"/>
      <c r="JM31" s="639"/>
      <c r="JN31" s="639"/>
      <c r="JO31" s="639"/>
      <c r="JP31" s="549"/>
      <c r="JQ31" s="549"/>
      <c r="JR31" s="549"/>
      <c r="JS31" s="549"/>
      <c r="JT31" s="549"/>
      <c r="JU31" s="549"/>
      <c r="JV31" s="549"/>
      <c r="JW31" s="549"/>
      <c r="JX31" s="549"/>
      <c r="JY31" s="549"/>
      <c r="JZ31" s="549"/>
      <c r="KA31" s="549"/>
      <c r="KB31" s="549"/>
      <c r="KC31" s="549"/>
      <c r="KD31" s="549"/>
      <c r="KE31" s="549"/>
      <c r="KF31" s="549"/>
      <c r="KG31" s="549"/>
      <c r="KH31" s="549"/>
      <c r="KI31" s="549"/>
      <c r="KJ31" s="639"/>
      <c r="KK31" s="639"/>
      <c r="KL31" s="639"/>
      <c r="KM31" s="639"/>
      <c r="KN31" s="639"/>
      <c r="KO31" s="639"/>
      <c r="KP31" s="639"/>
      <c r="KQ31" s="639"/>
      <c r="KR31" s="549"/>
      <c r="KS31" s="549"/>
      <c r="KT31" s="549"/>
      <c r="KU31" s="549"/>
      <c r="KV31" s="257"/>
      <c r="KW31" s="257"/>
      <c r="KX31" s="257"/>
      <c r="KY31" s="549"/>
      <c r="KZ31" s="549"/>
      <c r="LA31" s="549"/>
      <c r="LB31" s="427"/>
      <c r="LC31" s="549"/>
      <c r="LD31" s="549"/>
      <c r="LE31" s="549"/>
      <c r="LF31" s="549"/>
      <c r="LG31" s="549"/>
      <c r="LH31" s="549"/>
      <c r="LI31" s="549"/>
      <c r="LJ31" s="549"/>
      <c r="LK31" s="549"/>
      <c r="LL31" s="549"/>
      <c r="LM31" s="549"/>
      <c r="LN31" s="549"/>
      <c r="LO31" s="549"/>
      <c r="LP31" s="549"/>
      <c r="LQ31" s="549"/>
      <c r="LR31" s="549"/>
      <c r="LS31" s="549"/>
      <c r="LT31" s="639"/>
      <c r="LU31" s="639"/>
      <c r="LV31" s="639"/>
      <c r="LW31" s="639"/>
      <c r="LX31" s="639"/>
      <c r="LY31" s="639"/>
      <c r="LZ31" s="639"/>
      <c r="MA31" s="639"/>
      <c r="MB31" s="549"/>
      <c r="MC31" s="549"/>
      <c r="MD31" s="549"/>
      <c r="ME31" s="549"/>
      <c r="MF31" s="257"/>
      <c r="MG31" s="257"/>
      <c r="MH31" s="257"/>
      <c r="MI31" s="549"/>
      <c r="MJ31" s="549"/>
      <c r="MK31" s="549"/>
      <c r="ML31" s="427"/>
      <c r="MM31" s="549"/>
      <c r="MN31" s="549"/>
      <c r="MO31" s="549"/>
      <c r="MP31" s="549"/>
      <c r="MQ31" s="549"/>
      <c r="MR31" s="549"/>
      <c r="MS31" s="549"/>
      <c r="MT31" s="549"/>
      <c r="MU31" s="549"/>
      <c r="MV31" s="549"/>
      <c r="MW31" s="549"/>
      <c r="MX31" s="549"/>
      <c r="MY31" s="549"/>
      <c r="MZ31" s="549"/>
      <c r="NA31" s="549"/>
      <c r="NB31" s="549"/>
      <c r="NC31" s="639"/>
      <c r="ND31" s="639"/>
      <c r="NE31" s="639"/>
      <c r="NF31" s="639"/>
      <c r="NG31" s="639"/>
      <c r="NH31" s="639"/>
      <c r="NI31" s="639"/>
      <c r="NJ31" s="639"/>
      <c r="NK31" s="549"/>
      <c r="NL31" s="427"/>
    </row>
    <row r="32" spans="1:376" ht="15" customHeight="1">
      <c r="A32" s="214"/>
      <c r="B32" s="725"/>
      <c r="C32" s="645" t="s">
        <v>313</v>
      </c>
      <c r="D32" s="428" t="s">
        <v>314</v>
      </c>
      <c r="E32" s="377" t="s">
        <v>290</v>
      </c>
      <c r="F32" s="378" t="s">
        <v>380</v>
      </c>
      <c r="G32" s="379">
        <v>0</v>
      </c>
      <c r="H32" s="380" t="s">
        <v>315</v>
      </c>
      <c r="I32" s="363">
        <v>44972</v>
      </c>
      <c r="J32" s="363">
        <v>44976</v>
      </c>
      <c r="K32" s="383" t="str">
        <f>NETWORKDAYS(I32,J32,휴일정보!$C$5:$C$27)&amp;"일"</f>
        <v>3일</v>
      </c>
      <c r="L32" s="220"/>
      <c r="M32" s="223"/>
      <c r="N32" s="223"/>
      <c r="O32" s="222"/>
      <c r="P32" s="223"/>
      <c r="Q32" s="222"/>
      <c r="R32" s="222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2"/>
      <c r="AM32" s="222"/>
      <c r="AN32" s="222"/>
      <c r="AO32" s="223"/>
      <c r="AP32" s="222"/>
      <c r="AQ32" s="237"/>
      <c r="AR32" s="237"/>
      <c r="AS32" s="237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22"/>
      <c r="BM32" s="223"/>
      <c r="BN32" s="222"/>
      <c r="BO32" s="222"/>
      <c r="BP32" s="223"/>
      <c r="BQ32" s="222"/>
      <c r="BR32" s="222"/>
      <c r="BS32" s="223"/>
      <c r="BT32" s="223"/>
      <c r="BU32" s="223"/>
      <c r="BV32" s="222"/>
      <c r="BW32" s="223"/>
      <c r="BX32" s="222"/>
      <c r="BY32" s="222"/>
      <c r="BZ32" s="223"/>
      <c r="CA32" s="223"/>
      <c r="CB32" s="223"/>
      <c r="CC32" s="223"/>
      <c r="CD32" s="223"/>
      <c r="CE32" s="223"/>
      <c r="CF32" s="223"/>
      <c r="CG32" s="223"/>
      <c r="CH32" s="223"/>
      <c r="CI32" s="223"/>
      <c r="CJ32" s="223"/>
      <c r="CK32" s="223"/>
      <c r="CL32" s="223"/>
      <c r="CM32" s="223"/>
      <c r="CN32" s="223"/>
      <c r="CO32" s="223"/>
      <c r="CP32" s="223"/>
      <c r="CQ32" s="223"/>
      <c r="CR32" s="223"/>
      <c r="CS32" s="222"/>
      <c r="CT32" s="222"/>
      <c r="CU32" s="222"/>
      <c r="CV32" s="223"/>
      <c r="CW32" s="222"/>
      <c r="CX32" s="222"/>
      <c r="CY32" s="223"/>
      <c r="CZ32" s="222"/>
      <c r="DA32" s="222"/>
      <c r="DB32" s="223"/>
      <c r="DC32" s="251"/>
      <c r="DD32" s="251"/>
      <c r="DE32" s="251"/>
      <c r="DF32" s="223"/>
      <c r="DG32" s="222"/>
      <c r="DH32" s="222"/>
      <c r="DI32" s="223"/>
      <c r="DJ32" s="223"/>
      <c r="DK32" s="223"/>
      <c r="DL32" s="223"/>
      <c r="DM32" s="223"/>
      <c r="DN32" s="223"/>
      <c r="DO32" s="251"/>
      <c r="DP32" s="251"/>
      <c r="DQ32" s="251"/>
      <c r="DR32" s="251"/>
      <c r="DS32" s="251"/>
      <c r="DT32" s="223"/>
      <c r="DU32" s="223"/>
      <c r="DV32" s="223"/>
      <c r="DW32" s="251"/>
      <c r="DX32" s="251"/>
      <c r="DY32" s="251"/>
      <c r="DZ32" s="251"/>
      <c r="EA32" s="252"/>
      <c r="EB32" s="252"/>
      <c r="EC32" s="221"/>
      <c r="ED32" s="251"/>
      <c r="EE32" s="251"/>
      <c r="EF32" s="251"/>
      <c r="EG32" s="251"/>
      <c r="EH32" s="252"/>
      <c r="EI32" s="252"/>
      <c r="EJ32" s="251"/>
      <c r="EK32" s="251"/>
      <c r="EL32" s="251"/>
      <c r="EM32" s="222"/>
      <c r="EN32" s="223"/>
      <c r="EO32" s="223"/>
      <c r="EP32" s="223"/>
      <c r="EQ32" s="223"/>
      <c r="ER32" s="223"/>
      <c r="ES32" s="223"/>
      <c r="ET32" s="223"/>
      <c r="EU32" s="223"/>
      <c r="EV32" s="223"/>
      <c r="EW32" s="223"/>
      <c r="EX32" s="223"/>
      <c r="EY32" s="223"/>
      <c r="EZ32" s="223"/>
      <c r="FA32" s="223"/>
      <c r="FB32" s="223"/>
      <c r="FC32" s="223"/>
      <c r="FD32" s="223"/>
      <c r="FE32" s="223"/>
      <c r="FF32" s="223"/>
      <c r="FG32" s="223"/>
      <c r="FH32" s="223"/>
      <c r="FI32" s="223"/>
      <c r="FJ32" s="222"/>
      <c r="FK32" s="222"/>
      <c r="FL32" s="223"/>
      <c r="FM32" s="222"/>
      <c r="FN32" s="222"/>
      <c r="FO32" s="223"/>
      <c r="FP32" s="222"/>
      <c r="FQ32" s="222"/>
      <c r="FR32" s="223"/>
      <c r="FS32" s="223"/>
      <c r="FT32" s="223"/>
      <c r="FU32" s="222"/>
      <c r="FV32" s="223"/>
      <c r="FW32" s="222"/>
      <c r="FX32" s="222"/>
      <c r="FY32" s="223"/>
      <c r="FZ32" s="223"/>
      <c r="GA32" s="223"/>
      <c r="GB32" s="223"/>
      <c r="GC32" s="223"/>
      <c r="GD32" s="223"/>
      <c r="GE32" s="223"/>
      <c r="GF32" s="223"/>
      <c r="GG32" s="223"/>
      <c r="GH32" s="223"/>
      <c r="GI32" s="223"/>
      <c r="GJ32" s="223"/>
      <c r="GK32" s="223"/>
      <c r="GL32" s="223"/>
      <c r="GM32" s="223"/>
      <c r="GN32" s="223"/>
      <c r="GO32" s="223"/>
      <c r="GP32" s="223"/>
      <c r="GQ32" s="223"/>
      <c r="GR32" s="223"/>
      <c r="GS32" s="223"/>
      <c r="GT32" s="223"/>
      <c r="GU32" s="222"/>
      <c r="GV32" s="222"/>
      <c r="GW32" s="223"/>
      <c r="GX32" s="222"/>
      <c r="GY32" s="222"/>
      <c r="GZ32" s="223"/>
      <c r="HA32" s="222"/>
      <c r="HB32" s="222"/>
      <c r="HC32" s="223"/>
      <c r="HD32" s="223"/>
      <c r="HE32" s="223"/>
      <c r="HF32" s="222"/>
      <c r="HG32" s="223"/>
      <c r="HH32" s="222"/>
      <c r="HI32" s="223"/>
      <c r="HJ32" s="223"/>
      <c r="HK32" s="223"/>
      <c r="HL32" s="223"/>
      <c r="HM32" s="223"/>
      <c r="HN32" s="223"/>
      <c r="HO32" s="223"/>
      <c r="HP32" s="223"/>
      <c r="HQ32" s="223"/>
      <c r="HR32" s="223"/>
      <c r="HS32" s="223"/>
      <c r="HT32" s="223"/>
      <c r="HU32" s="223"/>
      <c r="HV32" s="223"/>
      <c r="HW32" s="223"/>
      <c r="HX32" s="223"/>
      <c r="HY32" s="223"/>
      <c r="HZ32" s="223"/>
      <c r="IA32" s="223"/>
      <c r="IB32" s="223"/>
      <c r="IC32" s="223"/>
      <c r="ID32" s="222"/>
      <c r="IE32" s="222"/>
      <c r="IF32" s="223"/>
      <c r="IG32" s="222"/>
      <c r="IH32" s="222"/>
      <c r="II32" s="223"/>
      <c r="IJ32" s="222"/>
      <c r="IK32" s="222"/>
      <c r="IL32" s="223"/>
      <c r="IM32" s="223"/>
      <c r="IN32" s="223"/>
      <c r="IO32" s="222"/>
      <c r="IP32" s="223"/>
      <c r="IQ32" s="222"/>
      <c r="IR32" s="223"/>
      <c r="IS32" s="223"/>
      <c r="IT32" s="223"/>
      <c r="IU32" s="223"/>
      <c r="IV32" s="223"/>
      <c r="IW32" s="223"/>
      <c r="IX32" s="223"/>
      <c r="IY32" s="223"/>
      <c r="IZ32" s="223"/>
      <c r="JA32" s="223"/>
      <c r="JB32" s="223"/>
      <c r="JC32" s="223"/>
      <c r="JD32" s="223"/>
      <c r="JE32" s="223"/>
      <c r="JF32" s="223"/>
      <c r="JG32" s="223"/>
      <c r="JH32" s="223"/>
      <c r="JI32" s="222"/>
      <c r="JJ32" s="222"/>
      <c r="JK32" s="223"/>
      <c r="JL32" s="222"/>
      <c r="JM32" s="222"/>
      <c r="JN32" s="223"/>
      <c r="JO32" s="223"/>
      <c r="JP32" s="223"/>
      <c r="JQ32" s="222"/>
      <c r="JR32" s="223"/>
      <c r="JS32" s="222"/>
      <c r="JT32" s="223"/>
      <c r="JU32" s="223"/>
      <c r="JV32" s="223"/>
      <c r="JW32" s="223"/>
      <c r="JX32" s="223"/>
      <c r="JY32" s="223"/>
      <c r="JZ32" s="223"/>
      <c r="KA32" s="223"/>
      <c r="KB32" s="223"/>
      <c r="KC32" s="223"/>
      <c r="KD32" s="223"/>
      <c r="KE32" s="223"/>
      <c r="KF32" s="223"/>
      <c r="KG32" s="225"/>
      <c r="KH32" s="222"/>
      <c r="KI32" s="222"/>
      <c r="KJ32" s="223"/>
      <c r="KK32" s="222"/>
      <c r="KL32" s="222"/>
      <c r="KM32" s="223"/>
      <c r="KN32" s="222"/>
      <c r="KO32" s="222"/>
      <c r="KP32" s="223"/>
      <c r="KQ32" s="223"/>
      <c r="KR32" s="223"/>
      <c r="KS32" s="222"/>
      <c r="KT32" s="223"/>
      <c r="KU32" s="222"/>
      <c r="KV32" s="222"/>
      <c r="KW32" s="223"/>
      <c r="KX32" s="223"/>
      <c r="KY32" s="223"/>
      <c r="KZ32" s="222"/>
      <c r="LA32" s="223"/>
      <c r="LB32" s="262"/>
      <c r="LC32" s="269"/>
      <c r="LD32" s="223"/>
      <c r="LE32" s="223"/>
      <c r="LF32" s="223"/>
      <c r="LG32" s="223"/>
      <c r="LH32" s="223"/>
      <c r="LI32" s="223"/>
      <c r="LJ32" s="223"/>
      <c r="LK32" s="223"/>
      <c r="LL32" s="223"/>
      <c r="LM32" s="223"/>
      <c r="LN32" s="223"/>
      <c r="LO32" s="223"/>
      <c r="LP32" s="223"/>
      <c r="LQ32" s="225"/>
      <c r="LR32" s="222"/>
      <c r="LS32" s="222"/>
      <c r="LT32" s="223"/>
      <c r="LU32" s="222"/>
      <c r="LV32" s="222"/>
      <c r="LW32" s="223"/>
      <c r="LX32" s="222"/>
      <c r="LY32" s="222"/>
      <c r="LZ32" s="223"/>
      <c r="MA32" s="223"/>
      <c r="MB32" s="223"/>
      <c r="MC32" s="222"/>
      <c r="MD32" s="223"/>
      <c r="ME32" s="222"/>
      <c r="MF32" s="222"/>
      <c r="MG32" s="223"/>
      <c r="MH32" s="223"/>
      <c r="MI32" s="223"/>
      <c r="MJ32" s="222"/>
      <c r="MK32" s="223"/>
      <c r="ML32" s="262"/>
      <c r="MM32" s="223"/>
      <c r="MN32" s="223"/>
      <c r="MO32" s="223"/>
      <c r="MP32" s="223"/>
      <c r="MQ32" s="223"/>
      <c r="MR32" s="223"/>
      <c r="MS32" s="223"/>
      <c r="MT32" s="223"/>
      <c r="MU32" s="223"/>
      <c r="MV32" s="223"/>
      <c r="MW32" s="223"/>
      <c r="MX32" s="223"/>
      <c r="MY32" s="223"/>
      <c r="MZ32" s="225"/>
      <c r="NA32" s="222"/>
      <c r="NB32" s="222"/>
      <c r="NC32" s="223"/>
      <c r="ND32" s="222"/>
      <c r="NE32" s="222"/>
      <c r="NF32" s="223"/>
      <c r="NG32" s="222"/>
      <c r="NH32" s="222"/>
      <c r="NI32" s="223"/>
      <c r="NJ32" s="223"/>
      <c r="NK32" s="223"/>
      <c r="NL32" s="262"/>
    </row>
    <row r="33" spans="1:376" ht="15" customHeight="1">
      <c r="A33" s="214"/>
      <c r="B33" s="725"/>
      <c r="C33" s="645"/>
      <c r="D33" s="428" t="s">
        <v>368</v>
      </c>
      <c r="E33" s="377" t="s">
        <v>290</v>
      </c>
      <c r="F33" s="378" t="s">
        <v>380</v>
      </c>
      <c r="G33" s="379">
        <v>0</v>
      </c>
      <c r="H33" s="380" t="s">
        <v>315</v>
      </c>
      <c r="I33" s="363">
        <v>44972</v>
      </c>
      <c r="J33" s="363">
        <v>44976</v>
      </c>
      <c r="K33" s="383" t="str">
        <f>NETWORKDAYS(I33,J33,휴일정보!$C$5:$C$27)&amp;"일"</f>
        <v>3일</v>
      </c>
      <c r="L33" s="220"/>
      <c r="M33" s="223"/>
      <c r="N33" s="223"/>
      <c r="O33" s="222"/>
      <c r="P33" s="223"/>
      <c r="Q33" s="222"/>
      <c r="R33" s="222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3"/>
      <c r="AL33" s="222"/>
      <c r="AM33" s="222"/>
      <c r="AN33" s="222"/>
      <c r="AO33" s="223"/>
      <c r="AP33" s="222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22"/>
      <c r="BM33" s="223"/>
      <c r="BN33" s="222"/>
      <c r="BO33" s="222"/>
      <c r="BP33" s="223"/>
      <c r="BQ33" s="222"/>
      <c r="BR33" s="222"/>
      <c r="BS33" s="223"/>
      <c r="BT33" s="223"/>
      <c r="BU33" s="223"/>
      <c r="BV33" s="222"/>
      <c r="BW33" s="223"/>
      <c r="BX33" s="222"/>
      <c r="BY33" s="222"/>
      <c r="BZ33" s="223"/>
      <c r="CA33" s="223"/>
      <c r="CB33" s="223"/>
      <c r="CC33" s="223"/>
      <c r="CD33" s="223"/>
      <c r="CE33" s="223"/>
      <c r="CF33" s="223"/>
      <c r="CG33" s="223"/>
      <c r="CH33" s="223"/>
      <c r="CI33" s="223"/>
      <c r="CJ33" s="223"/>
      <c r="CK33" s="223"/>
      <c r="CL33" s="223"/>
      <c r="CM33" s="223"/>
      <c r="CN33" s="223"/>
      <c r="CO33" s="223"/>
      <c r="CP33" s="223"/>
      <c r="CQ33" s="223"/>
      <c r="CR33" s="223"/>
      <c r="CS33" s="222"/>
      <c r="CT33" s="222"/>
      <c r="CU33" s="222"/>
      <c r="CV33" s="223"/>
      <c r="CW33" s="222"/>
      <c r="CX33" s="222"/>
      <c r="CY33" s="223"/>
      <c r="CZ33" s="222"/>
      <c r="DA33" s="222"/>
      <c r="DB33" s="223"/>
      <c r="DC33" s="251"/>
      <c r="DD33" s="251"/>
      <c r="DE33" s="251"/>
      <c r="DF33" s="223"/>
      <c r="DG33" s="222"/>
      <c r="DH33" s="222"/>
      <c r="DI33" s="223"/>
      <c r="DJ33" s="223"/>
      <c r="DK33" s="223"/>
      <c r="DL33" s="223"/>
      <c r="DM33" s="223"/>
      <c r="DN33" s="223"/>
      <c r="DO33" s="251"/>
      <c r="DP33" s="251"/>
      <c r="DQ33" s="251"/>
      <c r="DR33" s="251"/>
      <c r="DS33" s="251"/>
      <c r="DT33" s="223"/>
      <c r="DU33" s="223"/>
      <c r="DV33" s="223"/>
      <c r="DW33" s="251"/>
      <c r="DX33" s="251"/>
      <c r="DY33" s="251"/>
      <c r="DZ33" s="251"/>
      <c r="EA33" s="252"/>
      <c r="EB33" s="252"/>
      <c r="EC33" s="221"/>
      <c r="ED33" s="251"/>
      <c r="EE33" s="251"/>
      <c r="EF33" s="251"/>
      <c r="EG33" s="251"/>
      <c r="EH33" s="252"/>
      <c r="EI33" s="252"/>
      <c r="EJ33" s="251"/>
      <c r="EK33" s="251"/>
      <c r="EL33" s="251"/>
      <c r="EM33" s="222"/>
      <c r="EN33" s="223"/>
      <c r="EO33" s="223"/>
      <c r="EP33" s="223"/>
      <c r="EQ33" s="223"/>
      <c r="ER33" s="223"/>
      <c r="ES33" s="223"/>
      <c r="ET33" s="223"/>
      <c r="EU33" s="223"/>
      <c r="EV33" s="223"/>
      <c r="EW33" s="223"/>
      <c r="EX33" s="223"/>
      <c r="EY33" s="223"/>
      <c r="EZ33" s="223"/>
      <c r="FA33" s="223"/>
      <c r="FB33" s="223"/>
      <c r="FC33" s="223"/>
      <c r="FD33" s="223"/>
      <c r="FE33" s="223"/>
      <c r="FF33" s="223"/>
      <c r="FG33" s="223"/>
      <c r="FH33" s="223"/>
      <c r="FI33" s="223"/>
      <c r="FJ33" s="222"/>
      <c r="FK33" s="222"/>
      <c r="FL33" s="223"/>
      <c r="FM33" s="222"/>
      <c r="FN33" s="222"/>
      <c r="FO33" s="223"/>
      <c r="FP33" s="222"/>
      <c r="FQ33" s="222"/>
      <c r="FR33" s="223"/>
      <c r="FS33" s="223"/>
      <c r="FT33" s="223"/>
      <c r="FU33" s="222"/>
      <c r="FV33" s="223"/>
      <c r="FW33" s="222"/>
      <c r="FX33" s="222"/>
      <c r="FY33" s="223"/>
      <c r="FZ33" s="223"/>
      <c r="GA33" s="223"/>
      <c r="GB33" s="223"/>
      <c r="GC33" s="223"/>
      <c r="GD33" s="223"/>
      <c r="GE33" s="223"/>
      <c r="GF33" s="223"/>
      <c r="GG33" s="223"/>
      <c r="GH33" s="223"/>
      <c r="GI33" s="223"/>
      <c r="GJ33" s="223"/>
      <c r="GK33" s="223"/>
      <c r="GL33" s="223"/>
      <c r="GM33" s="223"/>
      <c r="GN33" s="223"/>
      <c r="GO33" s="223"/>
      <c r="GP33" s="223"/>
      <c r="GQ33" s="223"/>
      <c r="GR33" s="223"/>
      <c r="GS33" s="223"/>
      <c r="GT33" s="223"/>
      <c r="GU33" s="222"/>
      <c r="GV33" s="222"/>
      <c r="GW33" s="223"/>
      <c r="GX33" s="222"/>
      <c r="GY33" s="222"/>
      <c r="GZ33" s="223"/>
      <c r="HA33" s="222"/>
      <c r="HB33" s="222"/>
      <c r="HC33" s="223"/>
      <c r="HD33" s="223"/>
      <c r="HE33" s="223"/>
      <c r="HF33" s="222"/>
      <c r="HG33" s="223"/>
      <c r="HH33" s="222"/>
      <c r="HI33" s="223"/>
      <c r="HJ33" s="223"/>
      <c r="HK33" s="223"/>
      <c r="HL33" s="223"/>
      <c r="HM33" s="223"/>
      <c r="HN33" s="223"/>
      <c r="HO33" s="223"/>
      <c r="HP33" s="223"/>
      <c r="HQ33" s="223"/>
      <c r="HR33" s="223"/>
      <c r="HS33" s="223"/>
      <c r="HT33" s="223"/>
      <c r="HU33" s="223"/>
      <c r="HV33" s="223"/>
      <c r="HW33" s="223"/>
      <c r="HX33" s="223"/>
      <c r="HY33" s="223"/>
      <c r="HZ33" s="223"/>
      <c r="IA33" s="223"/>
      <c r="IB33" s="223"/>
      <c r="IC33" s="223"/>
      <c r="ID33" s="222"/>
      <c r="IE33" s="222"/>
      <c r="IF33" s="223"/>
      <c r="IG33" s="222"/>
      <c r="IH33" s="222"/>
      <c r="II33" s="223"/>
      <c r="IJ33" s="222"/>
      <c r="IK33" s="222"/>
      <c r="IL33" s="223"/>
      <c r="IM33" s="223"/>
      <c r="IN33" s="223"/>
      <c r="IO33" s="222"/>
      <c r="IP33" s="223"/>
      <c r="IQ33" s="222"/>
      <c r="IR33" s="223"/>
      <c r="IS33" s="223"/>
      <c r="IT33" s="223"/>
      <c r="IU33" s="223"/>
      <c r="IV33" s="223"/>
      <c r="IW33" s="223"/>
      <c r="IX33" s="223"/>
      <c r="IY33" s="223"/>
      <c r="IZ33" s="223"/>
      <c r="JA33" s="223"/>
      <c r="JB33" s="223"/>
      <c r="JC33" s="223"/>
      <c r="JD33" s="249"/>
      <c r="JE33" s="249"/>
      <c r="JF33" s="223"/>
      <c r="JG33" s="223"/>
      <c r="JH33" s="223"/>
      <c r="JI33" s="222"/>
      <c r="JJ33" s="222"/>
      <c r="JK33" s="223"/>
      <c r="JL33" s="222"/>
      <c r="JM33" s="222"/>
      <c r="JN33" s="223"/>
      <c r="JO33" s="223"/>
      <c r="JP33" s="223"/>
      <c r="JQ33" s="222"/>
      <c r="JR33" s="223"/>
      <c r="JS33" s="222"/>
      <c r="JT33" s="223"/>
      <c r="JU33" s="223"/>
      <c r="JV33" s="223"/>
      <c r="JW33" s="223"/>
      <c r="JX33" s="223"/>
      <c r="JY33" s="223"/>
      <c r="JZ33" s="223"/>
      <c r="KA33" s="223"/>
      <c r="KB33" s="223"/>
      <c r="KC33" s="223"/>
      <c r="KD33" s="223"/>
      <c r="KE33" s="223"/>
      <c r="KF33" s="223"/>
      <c r="KG33" s="225"/>
      <c r="KH33" s="222"/>
      <c r="KI33" s="222"/>
      <c r="KJ33" s="223"/>
      <c r="KK33" s="222"/>
      <c r="KL33" s="222"/>
      <c r="KM33" s="223"/>
      <c r="KN33" s="222"/>
      <c r="KO33" s="222"/>
      <c r="KP33" s="223"/>
      <c r="KQ33" s="223"/>
      <c r="KR33" s="223"/>
      <c r="KS33" s="222"/>
      <c r="KT33" s="223"/>
      <c r="KU33" s="222"/>
      <c r="KV33" s="222"/>
      <c r="KW33" s="223"/>
      <c r="KX33" s="223"/>
      <c r="KY33" s="223"/>
      <c r="KZ33" s="222"/>
      <c r="LA33" s="223"/>
      <c r="LB33" s="262"/>
      <c r="LC33" s="269"/>
      <c r="LD33" s="223"/>
      <c r="LE33" s="223"/>
      <c r="LF33" s="223"/>
      <c r="LG33" s="223"/>
      <c r="LH33" s="223"/>
      <c r="LI33" s="223"/>
      <c r="LJ33" s="223"/>
      <c r="LK33" s="223"/>
      <c r="LL33" s="223"/>
      <c r="LM33" s="223"/>
      <c r="LN33" s="223"/>
      <c r="LO33" s="223"/>
      <c r="LP33" s="223"/>
      <c r="LQ33" s="225"/>
      <c r="LR33" s="222"/>
      <c r="LS33" s="222"/>
      <c r="LT33" s="223"/>
      <c r="LU33" s="222"/>
      <c r="LV33" s="222"/>
      <c r="LW33" s="223"/>
      <c r="LX33" s="222"/>
      <c r="LY33" s="222"/>
      <c r="LZ33" s="223"/>
      <c r="MA33" s="223"/>
      <c r="MB33" s="223"/>
      <c r="MC33" s="222"/>
      <c r="MD33" s="223"/>
      <c r="ME33" s="222"/>
      <c r="MF33" s="222"/>
      <c r="MG33" s="223"/>
      <c r="MH33" s="223"/>
      <c r="MI33" s="223"/>
      <c r="MJ33" s="222"/>
      <c r="MK33" s="223"/>
      <c r="ML33" s="262"/>
      <c r="MM33" s="223"/>
      <c r="MN33" s="223"/>
      <c r="MO33" s="223"/>
      <c r="MP33" s="223"/>
      <c r="MQ33" s="223"/>
      <c r="MR33" s="223"/>
      <c r="MS33" s="223"/>
      <c r="MT33" s="223"/>
      <c r="MU33" s="223"/>
      <c r="MV33" s="223"/>
      <c r="MW33" s="223"/>
      <c r="MX33" s="223"/>
      <c r="MY33" s="223"/>
      <c r="MZ33" s="225"/>
      <c r="NA33" s="222"/>
      <c r="NB33" s="222"/>
      <c r="NC33" s="223"/>
      <c r="ND33" s="222"/>
      <c r="NE33" s="222"/>
      <c r="NF33" s="223"/>
      <c r="NG33" s="222"/>
      <c r="NH33" s="222"/>
      <c r="NI33" s="223"/>
      <c r="NJ33" s="223"/>
      <c r="NK33" s="223"/>
      <c r="NL33" s="262"/>
    </row>
    <row r="34" spans="1:376" ht="15" customHeight="1">
      <c r="A34" s="214"/>
      <c r="B34" s="725"/>
      <c r="C34" s="645"/>
      <c r="D34" s="428" t="s">
        <v>369</v>
      </c>
      <c r="E34" s="377" t="s">
        <v>290</v>
      </c>
      <c r="F34" s="378" t="s">
        <v>380</v>
      </c>
      <c r="G34" s="379">
        <v>0</v>
      </c>
      <c r="H34" s="380" t="s">
        <v>315</v>
      </c>
      <c r="I34" s="363">
        <v>44972</v>
      </c>
      <c r="J34" s="363">
        <v>44976</v>
      </c>
      <c r="K34" s="383" t="str">
        <f>NETWORKDAYS(I34,J34,휴일정보!$C$5:$C$27)&amp;"일"</f>
        <v>3일</v>
      </c>
      <c r="L34" s="220"/>
      <c r="M34" s="223"/>
      <c r="N34" s="223"/>
      <c r="O34" s="222"/>
      <c r="P34" s="223"/>
      <c r="Q34" s="222"/>
      <c r="R34" s="222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2"/>
      <c r="AM34" s="222"/>
      <c r="AN34" s="222"/>
      <c r="AO34" s="223"/>
      <c r="AP34" s="222"/>
      <c r="AQ34" s="237"/>
      <c r="AR34" s="237"/>
      <c r="AS34" s="237"/>
      <c r="AT34" s="237"/>
      <c r="AU34" s="237"/>
      <c r="AV34" s="237"/>
      <c r="AW34" s="237"/>
      <c r="AX34" s="237"/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7"/>
      <c r="BL34" s="222"/>
      <c r="BM34" s="223"/>
      <c r="BN34" s="222"/>
      <c r="BO34" s="222"/>
      <c r="BP34" s="223"/>
      <c r="BQ34" s="222"/>
      <c r="BR34" s="222"/>
      <c r="BS34" s="223"/>
      <c r="BT34" s="223"/>
      <c r="BU34" s="223"/>
      <c r="BV34" s="222"/>
      <c r="BW34" s="223"/>
      <c r="BX34" s="222"/>
      <c r="BY34" s="222"/>
      <c r="BZ34" s="223"/>
      <c r="CA34" s="223"/>
      <c r="CB34" s="223"/>
      <c r="CC34" s="223"/>
      <c r="CD34" s="223"/>
      <c r="CE34" s="223"/>
      <c r="CF34" s="223"/>
      <c r="CG34" s="223"/>
      <c r="CH34" s="223"/>
      <c r="CI34" s="223"/>
      <c r="CJ34" s="223"/>
      <c r="CK34" s="223"/>
      <c r="CL34" s="223"/>
      <c r="CM34" s="223"/>
      <c r="CN34" s="223"/>
      <c r="CO34" s="223"/>
      <c r="CP34" s="223"/>
      <c r="CQ34" s="223"/>
      <c r="CR34" s="223"/>
      <c r="CS34" s="222"/>
      <c r="CT34" s="222"/>
      <c r="CU34" s="222"/>
      <c r="CV34" s="223"/>
      <c r="CW34" s="222"/>
      <c r="CX34" s="222"/>
      <c r="CY34" s="223"/>
      <c r="CZ34" s="222"/>
      <c r="DA34" s="222"/>
      <c r="DB34" s="223"/>
      <c r="DC34" s="251"/>
      <c r="DD34" s="251"/>
      <c r="DE34" s="251"/>
      <c r="DF34" s="223"/>
      <c r="DG34" s="222"/>
      <c r="DH34" s="222"/>
      <c r="DI34" s="223"/>
      <c r="DJ34" s="223"/>
      <c r="DK34" s="223"/>
      <c r="DL34" s="223"/>
      <c r="DM34" s="223"/>
      <c r="DN34" s="223"/>
      <c r="DO34" s="251"/>
      <c r="DP34" s="251"/>
      <c r="DQ34" s="251"/>
      <c r="DR34" s="251"/>
      <c r="DS34" s="251"/>
      <c r="DT34" s="223"/>
      <c r="DU34" s="223"/>
      <c r="DV34" s="223"/>
      <c r="DW34" s="251"/>
      <c r="DX34" s="251"/>
      <c r="DY34" s="251"/>
      <c r="DZ34" s="251"/>
      <c r="EA34" s="252"/>
      <c r="EB34" s="252"/>
      <c r="EC34" s="221"/>
      <c r="ED34" s="251"/>
      <c r="EE34" s="251"/>
      <c r="EF34" s="251"/>
      <c r="EG34" s="251"/>
      <c r="EH34" s="252"/>
      <c r="EI34" s="252"/>
      <c r="EJ34" s="251"/>
      <c r="EK34" s="251"/>
      <c r="EL34" s="251"/>
      <c r="EM34" s="222"/>
      <c r="EN34" s="223"/>
      <c r="EO34" s="223"/>
      <c r="EP34" s="223"/>
      <c r="EQ34" s="223"/>
      <c r="ER34" s="223"/>
      <c r="ES34" s="223"/>
      <c r="ET34" s="223"/>
      <c r="EU34" s="223"/>
      <c r="EV34" s="223"/>
      <c r="EW34" s="223"/>
      <c r="EX34" s="223"/>
      <c r="EY34" s="223"/>
      <c r="EZ34" s="223"/>
      <c r="FA34" s="223"/>
      <c r="FB34" s="223"/>
      <c r="FC34" s="223"/>
      <c r="FD34" s="223"/>
      <c r="FE34" s="223"/>
      <c r="FF34" s="223"/>
      <c r="FG34" s="223"/>
      <c r="FH34" s="223"/>
      <c r="FI34" s="223"/>
      <c r="FJ34" s="222"/>
      <c r="FK34" s="222"/>
      <c r="FL34" s="223"/>
      <c r="FM34" s="222"/>
      <c r="FN34" s="222"/>
      <c r="FO34" s="223"/>
      <c r="FP34" s="222"/>
      <c r="FQ34" s="222"/>
      <c r="FR34" s="223"/>
      <c r="FS34" s="223"/>
      <c r="FT34" s="223"/>
      <c r="FU34" s="222"/>
      <c r="FV34" s="223"/>
      <c r="FW34" s="222"/>
      <c r="FX34" s="222"/>
      <c r="FY34" s="223"/>
      <c r="FZ34" s="223"/>
      <c r="GA34" s="223"/>
      <c r="GB34" s="223"/>
      <c r="GC34" s="223"/>
      <c r="GD34" s="223"/>
      <c r="GE34" s="223"/>
      <c r="GF34" s="223"/>
      <c r="GG34" s="223"/>
      <c r="GH34" s="223"/>
      <c r="GI34" s="223"/>
      <c r="GJ34" s="223"/>
      <c r="GK34" s="223"/>
      <c r="GL34" s="223"/>
      <c r="GM34" s="223"/>
      <c r="GN34" s="223"/>
      <c r="GO34" s="223"/>
      <c r="GP34" s="223"/>
      <c r="GQ34" s="223"/>
      <c r="GR34" s="223"/>
      <c r="GS34" s="223"/>
      <c r="GT34" s="223"/>
      <c r="GU34" s="222"/>
      <c r="GV34" s="222"/>
      <c r="GW34" s="223"/>
      <c r="GX34" s="222"/>
      <c r="GY34" s="222"/>
      <c r="GZ34" s="223"/>
      <c r="HA34" s="222"/>
      <c r="HB34" s="222"/>
      <c r="HC34" s="223"/>
      <c r="HD34" s="223"/>
      <c r="HE34" s="223"/>
      <c r="HF34" s="222"/>
      <c r="HG34" s="223"/>
      <c r="HH34" s="222"/>
      <c r="HI34" s="223"/>
      <c r="HJ34" s="223"/>
      <c r="HK34" s="223"/>
      <c r="HL34" s="223"/>
      <c r="HM34" s="223"/>
      <c r="HN34" s="223"/>
      <c r="HO34" s="223"/>
      <c r="HP34" s="223"/>
      <c r="HQ34" s="223"/>
      <c r="HR34" s="223"/>
      <c r="HS34" s="223"/>
      <c r="HT34" s="223"/>
      <c r="HU34" s="223"/>
      <c r="HV34" s="223"/>
      <c r="HW34" s="223"/>
      <c r="HX34" s="223"/>
      <c r="HY34" s="223"/>
      <c r="HZ34" s="223"/>
      <c r="IA34" s="223"/>
      <c r="IB34" s="223"/>
      <c r="IC34" s="223"/>
      <c r="ID34" s="222"/>
      <c r="IE34" s="222"/>
      <c r="IF34" s="223"/>
      <c r="IG34" s="222"/>
      <c r="IH34" s="222"/>
      <c r="II34" s="223"/>
      <c r="IJ34" s="222"/>
      <c r="IK34" s="222"/>
      <c r="IL34" s="223"/>
      <c r="IM34" s="223"/>
      <c r="IN34" s="223"/>
      <c r="IO34" s="222"/>
      <c r="IP34" s="223"/>
      <c r="IQ34" s="222"/>
      <c r="IR34" s="223"/>
      <c r="IS34" s="223"/>
      <c r="IT34" s="223"/>
      <c r="IU34" s="223"/>
      <c r="IV34" s="223"/>
      <c r="IW34" s="223"/>
      <c r="IX34" s="223"/>
      <c r="IY34" s="223"/>
      <c r="IZ34" s="223"/>
      <c r="JA34" s="223"/>
      <c r="JB34" s="223"/>
      <c r="JC34" s="223"/>
      <c r="JD34" s="223"/>
      <c r="JE34" s="223"/>
      <c r="JF34" s="223"/>
      <c r="JG34" s="223"/>
      <c r="JH34" s="223"/>
      <c r="JI34" s="222"/>
      <c r="JJ34" s="222"/>
      <c r="JK34" s="223"/>
      <c r="JL34" s="222"/>
      <c r="JM34" s="222"/>
      <c r="JN34" s="223"/>
      <c r="JO34" s="223"/>
      <c r="JP34" s="223"/>
      <c r="JQ34" s="222"/>
      <c r="JR34" s="223"/>
      <c r="JS34" s="222"/>
      <c r="JT34" s="223"/>
      <c r="JU34" s="223"/>
      <c r="JV34" s="223"/>
      <c r="JW34" s="223"/>
      <c r="JX34" s="223"/>
      <c r="JY34" s="223"/>
      <c r="JZ34" s="223"/>
      <c r="KA34" s="223"/>
      <c r="KB34" s="223"/>
      <c r="KC34" s="223"/>
      <c r="KD34" s="223"/>
      <c r="KE34" s="223"/>
      <c r="KF34" s="223"/>
      <c r="KG34" s="225"/>
      <c r="KH34" s="222"/>
      <c r="KI34" s="222"/>
      <c r="KJ34" s="223"/>
      <c r="KK34" s="222"/>
      <c r="KL34" s="222"/>
      <c r="KM34" s="223"/>
      <c r="KN34" s="222"/>
      <c r="KO34" s="222"/>
      <c r="KP34" s="223"/>
      <c r="KQ34" s="223"/>
      <c r="KR34" s="223"/>
      <c r="KS34" s="222"/>
      <c r="KT34" s="223"/>
      <c r="KU34" s="222"/>
      <c r="KV34" s="222"/>
      <c r="KW34" s="223"/>
      <c r="KX34" s="223"/>
      <c r="KY34" s="223"/>
      <c r="KZ34" s="222"/>
      <c r="LA34" s="223"/>
      <c r="LB34" s="262"/>
      <c r="LC34" s="269"/>
      <c r="LD34" s="223"/>
      <c r="LE34" s="223"/>
      <c r="LF34" s="223"/>
      <c r="LG34" s="223"/>
      <c r="LH34" s="223"/>
      <c r="LI34" s="223"/>
      <c r="LJ34" s="223"/>
      <c r="LK34" s="223"/>
      <c r="LL34" s="223"/>
      <c r="LM34" s="223"/>
      <c r="LN34" s="223"/>
      <c r="LO34" s="223"/>
      <c r="LP34" s="223"/>
      <c r="LQ34" s="225"/>
      <c r="LR34" s="222"/>
      <c r="LS34" s="222"/>
      <c r="LT34" s="223"/>
      <c r="LU34" s="222"/>
      <c r="LV34" s="222"/>
      <c r="LW34" s="223"/>
      <c r="LX34" s="222"/>
      <c r="LY34" s="222"/>
      <c r="LZ34" s="223"/>
      <c r="MA34" s="223"/>
      <c r="MB34" s="223"/>
      <c r="MC34" s="222"/>
      <c r="MD34" s="223"/>
      <c r="ME34" s="222"/>
      <c r="MF34" s="222"/>
      <c r="MG34" s="223"/>
      <c r="MH34" s="223"/>
      <c r="MI34" s="223"/>
      <c r="MJ34" s="222"/>
      <c r="MK34" s="223"/>
      <c r="ML34" s="262"/>
      <c r="MM34" s="223"/>
      <c r="MN34" s="223"/>
      <c r="MO34" s="223"/>
      <c r="MP34" s="223"/>
      <c r="MQ34" s="223"/>
      <c r="MR34" s="223"/>
      <c r="MS34" s="223"/>
      <c r="MT34" s="223"/>
      <c r="MU34" s="223"/>
      <c r="MV34" s="223"/>
      <c r="MW34" s="223"/>
      <c r="MX34" s="223"/>
      <c r="MY34" s="223"/>
      <c r="MZ34" s="225"/>
      <c r="NA34" s="222"/>
      <c r="NB34" s="222"/>
      <c r="NC34" s="223"/>
      <c r="ND34" s="222"/>
      <c r="NE34" s="222"/>
      <c r="NF34" s="223"/>
      <c r="NG34" s="222"/>
      <c r="NH34" s="222"/>
      <c r="NI34" s="223"/>
      <c r="NJ34" s="223"/>
      <c r="NK34" s="223"/>
      <c r="NL34" s="262"/>
    </row>
    <row r="35" spans="1:376" ht="15" customHeight="1">
      <c r="A35" s="214"/>
      <c r="B35" s="725"/>
      <c r="C35" s="645"/>
      <c r="D35" s="428" t="s">
        <v>370</v>
      </c>
      <c r="E35" s="377" t="s">
        <v>290</v>
      </c>
      <c r="F35" s="378" t="s">
        <v>380</v>
      </c>
      <c r="G35" s="379">
        <v>0</v>
      </c>
      <c r="H35" s="380" t="s">
        <v>315</v>
      </c>
      <c r="I35" s="363">
        <v>44972</v>
      </c>
      <c r="J35" s="363">
        <v>44976</v>
      </c>
      <c r="K35" s="383" t="str">
        <f>NETWORKDAYS(I35,J35,휴일정보!$C$5:$C$27)&amp;"일"</f>
        <v>3일</v>
      </c>
      <c r="L35" s="220"/>
      <c r="M35" s="223"/>
      <c r="N35" s="223"/>
      <c r="O35" s="222"/>
      <c r="P35" s="223"/>
      <c r="Q35" s="222"/>
      <c r="R35" s="222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2"/>
      <c r="AM35" s="222"/>
      <c r="AN35" s="222"/>
      <c r="AO35" s="223"/>
      <c r="AP35" s="222"/>
      <c r="AQ35" s="237"/>
      <c r="AR35" s="237"/>
      <c r="AS35" s="237"/>
      <c r="AT35" s="237"/>
      <c r="AU35" s="237"/>
      <c r="AV35" s="237"/>
      <c r="AW35" s="237"/>
      <c r="AX35" s="237"/>
      <c r="AY35" s="237"/>
      <c r="AZ35" s="237"/>
      <c r="BA35" s="237"/>
      <c r="BB35" s="237"/>
      <c r="BC35" s="237"/>
      <c r="BD35" s="237"/>
      <c r="BE35" s="237"/>
      <c r="BF35" s="237"/>
      <c r="BG35" s="237"/>
      <c r="BH35" s="237"/>
      <c r="BI35" s="237"/>
      <c r="BJ35" s="237"/>
      <c r="BK35" s="237"/>
      <c r="BL35" s="222"/>
      <c r="BM35" s="223"/>
      <c r="BN35" s="222"/>
      <c r="BO35" s="222"/>
      <c r="BP35" s="223"/>
      <c r="BQ35" s="222"/>
      <c r="BR35" s="222"/>
      <c r="BS35" s="223"/>
      <c r="BT35" s="223"/>
      <c r="BU35" s="223"/>
      <c r="BV35" s="222"/>
      <c r="BW35" s="223"/>
      <c r="BX35" s="222"/>
      <c r="BY35" s="222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2"/>
      <c r="CT35" s="222"/>
      <c r="CU35" s="222"/>
      <c r="CV35" s="223"/>
      <c r="CW35" s="222"/>
      <c r="CX35" s="222"/>
      <c r="CY35" s="223"/>
      <c r="CZ35" s="222"/>
      <c r="DA35" s="222"/>
      <c r="DB35" s="223"/>
      <c r="DC35" s="251"/>
      <c r="DD35" s="251"/>
      <c r="DE35" s="251"/>
      <c r="DF35" s="223"/>
      <c r="DG35" s="222"/>
      <c r="DH35" s="222"/>
      <c r="DI35" s="223"/>
      <c r="DJ35" s="223"/>
      <c r="DK35" s="223"/>
      <c r="DL35" s="223"/>
      <c r="DM35" s="223"/>
      <c r="DN35" s="223"/>
      <c r="DO35" s="251"/>
      <c r="DP35" s="251"/>
      <c r="DQ35" s="251"/>
      <c r="DR35" s="251"/>
      <c r="DS35" s="251"/>
      <c r="DT35" s="223"/>
      <c r="DU35" s="223"/>
      <c r="DV35" s="223"/>
      <c r="DW35" s="251"/>
      <c r="DX35" s="251"/>
      <c r="DY35" s="251"/>
      <c r="DZ35" s="251"/>
      <c r="EA35" s="252"/>
      <c r="EB35" s="252"/>
      <c r="EC35" s="221"/>
      <c r="ED35" s="251"/>
      <c r="EE35" s="251"/>
      <c r="EF35" s="251"/>
      <c r="EG35" s="251"/>
      <c r="EH35" s="252"/>
      <c r="EI35" s="252"/>
      <c r="EJ35" s="251"/>
      <c r="EK35" s="251"/>
      <c r="EL35" s="251"/>
      <c r="EM35" s="222"/>
      <c r="EN35" s="223"/>
      <c r="EO35" s="223"/>
      <c r="EP35" s="223"/>
      <c r="EQ35" s="223"/>
      <c r="ER35" s="223"/>
      <c r="ES35" s="223"/>
      <c r="ET35" s="223"/>
      <c r="EU35" s="223"/>
      <c r="EV35" s="223"/>
      <c r="EW35" s="223"/>
      <c r="EX35" s="223"/>
      <c r="EY35" s="223"/>
      <c r="EZ35" s="223"/>
      <c r="FA35" s="223"/>
      <c r="FB35" s="223"/>
      <c r="FC35" s="223"/>
      <c r="FD35" s="223"/>
      <c r="FE35" s="223"/>
      <c r="FF35" s="223"/>
      <c r="FG35" s="223"/>
      <c r="FH35" s="223"/>
      <c r="FI35" s="223"/>
      <c r="FJ35" s="222"/>
      <c r="FK35" s="222"/>
      <c r="FL35" s="223"/>
      <c r="FM35" s="222"/>
      <c r="FN35" s="222"/>
      <c r="FO35" s="223"/>
      <c r="FP35" s="222"/>
      <c r="FQ35" s="222"/>
      <c r="FR35" s="223"/>
      <c r="FS35" s="223"/>
      <c r="FT35" s="223"/>
      <c r="FU35" s="222"/>
      <c r="FV35" s="223"/>
      <c r="FW35" s="222"/>
      <c r="FX35" s="222"/>
      <c r="FY35" s="223"/>
      <c r="FZ35" s="223"/>
      <c r="GA35" s="223"/>
      <c r="GB35" s="223"/>
      <c r="GC35" s="223"/>
      <c r="GD35" s="223"/>
      <c r="GE35" s="223"/>
      <c r="GF35" s="223"/>
      <c r="GG35" s="223"/>
      <c r="GH35" s="223"/>
      <c r="GI35" s="223"/>
      <c r="GJ35" s="223"/>
      <c r="GK35" s="223"/>
      <c r="GL35" s="223"/>
      <c r="GM35" s="223"/>
      <c r="GN35" s="223"/>
      <c r="GO35" s="223"/>
      <c r="GP35" s="223"/>
      <c r="GQ35" s="223"/>
      <c r="GR35" s="223"/>
      <c r="GS35" s="223"/>
      <c r="GT35" s="223"/>
      <c r="GU35" s="222"/>
      <c r="GV35" s="222"/>
      <c r="GW35" s="223"/>
      <c r="GX35" s="222"/>
      <c r="GY35" s="222"/>
      <c r="GZ35" s="223"/>
      <c r="HA35" s="222"/>
      <c r="HB35" s="222"/>
      <c r="HC35" s="223"/>
      <c r="HD35" s="223"/>
      <c r="HE35" s="223"/>
      <c r="HF35" s="222"/>
      <c r="HG35" s="223"/>
      <c r="HH35" s="222"/>
      <c r="HI35" s="223"/>
      <c r="HJ35" s="223"/>
      <c r="HK35" s="223"/>
      <c r="HL35" s="223"/>
      <c r="HM35" s="223"/>
      <c r="HN35" s="223"/>
      <c r="HO35" s="223"/>
      <c r="HP35" s="223"/>
      <c r="HQ35" s="223"/>
      <c r="HR35" s="223"/>
      <c r="HS35" s="223"/>
      <c r="HT35" s="223"/>
      <c r="HU35" s="223"/>
      <c r="HV35" s="223"/>
      <c r="HW35" s="223"/>
      <c r="HX35" s="223"/>
      <c r="HY35" s="223"/>
      <c r="HZ35" s="223"/>
      <c r="IA35" s="223"/>
      <c r="IB35" s="223"/>
      <c r="IC35" s="223"/>
      <c r="ID35" s="222"/>
      <c r="IE35" s="222"/>
      <c r="IF35" s="223"/>
      <c r="IG35" s="222"/>
      <c r="IH35" s="222"/>
      <c r="II35" s="223"/>
      <c r="IJ35" s="222"/>
      <c r="IK35" s="222"/>
      <c r="IL35" s="223"/>
      <c r="IM35" s="223"/>
      <c r="IN35" s="223"/>
      <c r="IO35" s="222"/>
      <c r="IP35" s="223"/>
      <c r="IQ35" s="222"/>
      <c r="IR35" s="223"/>
      <c r="IS35" s="223"/>
      <c r="IT35" s="223"/>
      <c r="IU35" s="223"/>
      <c r="IV35" s="223"/>
      <c r="IW35" s="223"/>
      <c r="IX35" s="223"/>
      <c r="IY35" s="223"/>
      <c r="IZ35" s="223"/>
      <c r="JA35" s="223"/>
      <c r="JB35" s="223"/>
      <c r="JC35" s="223"/>
      <c r="JD35" s="249"/>
      <c r="JE35" s="249"/>
      <c r="JF35" s="223"/>
      <c r="JG35" s="223"/>
      <c r="JH35" s="223"/>
      <c r="JI35" s="222"/>
      <c r="JJ35" s="222"/>
      <c r="JK35" s="223"/>
      <c r="JL35" s="222"/>
      <c r="JM35" s="222"/>
      <c r="JN35" s="223"/>
      <c r="JO35" s="223"/>
      <c r="JP35" s="223"/>
      <c r="JQ35" s="222"/>
      <c r="JR35" s="223"/>
      <c r="JS35" s="222"/>
      <c r="JT35" s="223"/>
      <c r="JU35" s="223"/>
      <c r="JV35" s="223"/>
      <c r="JW35" s="223"/>
      <c r="JX35" s="223"/>
      <c r="JY35" s="223"/>
      <c r="JZ35" s="223"/>
      <c r="KA35" s="223"/>
      <c r="KB35" s="223"/>
      <c r="KC35" s="223"/>
      <c r="KD35" s="223"/>
      <c r="KE35" s="223"/>
      <c r="KF35" s="223"/>
      <c r="KG35" s="225"/>
      <c r="KH35" s="222"/>
      <c r="KI35" s="222"/>
      <c r="KJ35" s="223"/>
      <c r="KK35" s="222"/>
      <c r="KL35" s="222"/>
      <c r="KM35" s="223"/>
      <c r="KN35" s="222"/>
      <c r="KO35" s="222"/>
      <c r="KP35" s="223"/>
      <c r="KQ35" s="223"/>
      <c r="KR35" s="223"/>
      <c r="KS35" s="222"/>
      <c r="KT35" s="223"/>
      <c r="KU35" s="222"/>
      <c r="KV35" s="222"/>
      <c r="KW35" s="223"/>
      <c r="KX35" s="223"/>
      <c r="KY35" s="223"/>
      <c r="KZ35" s="222"/>
      <c r="LA35" s="223"/>
      <c r="LB35" s="262"/>
      <c r="LC35" s="269"/>
      <c r="LD35" s="223"/>
      <c r="LE35" s="223"/>
      <c r="LF35" s="223"/>
      <c r="LG35" s="223"/>
      <c r="LH35" s="223"/>
      <c r="LI35" s="223"/>
      <c r="LJ35" s="223"/>
      <c r="LK35" s="223"/>
      <c r="LL35" s="223"/>
      <c r="LM35" s="223"/>
      <c r="LN35" s="223"/>
      <c r="LO35" s="223"/>
      <c r="LP35" s="223"/>
      <c r="LQ35" s="225"/>
      <c r="LR35" s="222"/>
      <c r="LS35" s="222"/>
      <c r="LT35" s="223"/>
      <c r="LU35" s="222"/>
      <c r="LV35" s="222"/>
      <c r="LW35" s="223"/>
      <c r="LX35" s="222"/>
      <c r="LY35" s="222"/>
      <c r="LZ35" s="223"/>
      <c r="MA35" s="223"/>
      <c r="MB35" s="223"/>
      <c r="MC35" s="222"/>
      <c r="MD35" s="223"/>
      <c r="ME35" s="222"/>
      <c r="MF35" s="222"/>
      <c r="MG35" s="223"/>
      <c r="MH35" s="223"/>
      <c r="MI35" s="223"/>
      <c r="MJ35" s="222"/>
      <c r="MK35" s="223"/>
      <c r="ML35" s="262"/>
      <c r="MM35" s="223"/>
      <c r="MN35" s="223"/>
      <c r="MO35" s="223"/>
      <c r="MP35" s="223"/>
      <c r="MQ35" s="223"/>
      <c r="MR35" s="223"/>
      <c r="MS35" s="223"/>
      <c r="MT35" s="223"/>
      <c r="MU35" s="223"/>
      <c r="MV35" s="223"/>
      <c r="MW35" s="223"/>
      <c r="MX35" s="223"/>
      <c r="MY35" s="223"/>
      <c r="MZ35" s="225"/>
      <c r="NA35" s="222"/>
      <c r="NB35" s="222"/>
      <c r="NC35" s="223"/>
      <c r="ND35" s="222"/>
      <c r="NE35" s="222"/>
      <c r="NF35" s="223"/>
      <c r="NG35" s="222"/>
      <c r="NH35" s="222"/>
      <c r="NI35" s="223"/>
      <c r="NJ35" s="223"/>
      <c r="NK35" s="223"/>
      <c r="NL35" s="262"/>
    </row>
    <row r="36" spans="1:376" ht="15" customHeight="1">
      <c r="A36" s="214"/>
      <c r="B36" s="725"/>
      <c r="C36" s="645"/>
      <c r="D36" s="428" t="s">
        <v>371</v>
      </c>
      <c r="E36" s="377" t="s">
        <v>290</v>
      </c>
      <c r="F36" s="378" t="s">
        <v>380</v>
      </c>
      <c r="G36" s="379">
        <v>0</v>
      </c>
      <c r="H36" s="380" t="s">
        <v>315</v>
      </c>
      <c r="I36" s="363">
        <v>44972</v>
      </c>
      <c r="J36" s="363">
        <v>44976</v>
      </c>
      <c r="K36" s="383" t="str">
        <f>NETWORKDAYS(I36,J36,휴일정보!$C$5:$C$27)&amp;"일"</f>
        <v>3일</v>
      </c>
      <c r="L36" s="220"/>
      <c r="M36" s="223"/>
      <c r="N36" s="223"/>
      <c r="O36" s="222"/>
      <c r="P36" s="223"/>
      <c r="Q36" s="222"/>
      <c r="R36" s="222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3"/>
      <c r="AL36" s="222"/>
      <c r="AM36" s="222"/>
      <c r="AN36" s="222"/>
      <c r="AO36" s="223"/>
      <c r="AP36" s="222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22"/>
      <c r="BM36" s="223"/>
      <c r="BN36" s="222"/>
      <c r="BO36" s="222"/>
      <c r="BP36" s="223"/>
      <c r="BQ36" s="222"/>
      <c r="BR36" s="222"/>
      <c r="BS36" s="223"/>
      <c r="BT36" s="223"/>
      <c r="BU36" s="223"/>
      <c r="BV36" s="222"/>
      <c r="BW36" s="223"/>
      <c r="BX36" s="222"/>
      <c r="BY36" s="222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2"/>
      <c r="CT36" s="222"/>
      <c r="CU36" s="222"/>
      <c r="CV36" s="223"/>
      <c r="CW36" s="222"/>
      <c r="CX36" s="222"/>
      <c r="CY36" s="223"/>
      <c r="CZ36" s="222"/>
      <c r="DA36" s="222"/>
      <c r="DB36" s="223"/>
      <c r="DC36" s="251"/>
      <c r="DD36" s="251"/>
      <c r="DE36" s="251"/>
      <c r="DF36" s="223"/>
      <c r="DG36" s="222"/>
      <c r="DH36" s="222"/>
      <c r="DI36" s="223"/>
      <c r="DJ36" s="223"/>
      <c r="DK36" s="223"/>
      <c r="DL36" s="223"/>
      <c r="DM36" s="223"/>
      <c r="DN36" s="223"/>
      <c r="DO36" s="251"/>
      <c r="DP36" s="251"/>
      <c r="DQ36" s="251"/>
      <c r="DR36" s="251"/>
      <c r="DS36" s="251"/>
      <c r="DT36" s="223"/>
      <c r="DU36" s="223"/>
      <c r="DV36" s="223"/>
      <c r="DW36" s="251"/>
      <c r="DX36" s="251"/>
      <c r="DY36" s="251"/>
      <c r="DZ36" s="251"/>
      <c r="EA36" s="252"/>
      <c r="EB36" s="252"/>
      <c r="EC36" s="221"/>
      <c r="ED36" s="251"/>
      <c r="EE36" s="251"/>
      <c r="EF36" s="251"/>
      <c r="EG36" s="251"/>
      <c r="EH36" s="252"/>
      <c r="EI36" s="252"/>
      <c r="EJ36" s="251"/>
      <c r="EK36" s="251"/>
      <c r="EL36" s="251"/>
      <c r="EM36" s="222"/>
      <c r="EN36" s="223"/>
      <c r="EO36" s="223"/>
      <c r="EP36" s="223"/>
      <c r="EQ36" s="223"/>
      <c r="ER36" s="223"/>
      <c r="ES36" s="223"/>
      <c r="ET36" s="223"/>
      <c r="EU36" s="223"/>
      <c r="EV36" s="223"/>
      <c r="EW36" s="223"/>
      <c r="EX36" s="223"/>
      <c r="EY36" s="223"/>
      <c r="EZ36" s="223"/>
      <c r="FA36" s="223"/>
      <c r="FB36" s="223"/>
      <c r="FC36" s="223"/>
      <c r="FD36" s="223"/>
      <c r="FE36" s="223"/>
      <c r="FF36" s="223"/>
      <c r="FG36" s="223"/>
      <c r="FH36" s="223"/>
      <c r="FI36" s="223"/>
      <c r="FJ36" s="222"/>
      <c r="FK36" s="222"/>
      <c r="FL36" s="223"/>
      <c r="FM36" s="222"/>
      <c r="FN36" s="222"/>
      <c r="FO36" s="223"/>
      <c r="FP36" s="222"/>
      <c r="FQ36" s="222"/>
      <c r="FR36" s="223"/>
      <c r="FS36" s="223"/>
      <c r="FT36" s="223"/>
      <c r="FU36" s="222"/>
      <c r="FV36" s="223"/>
      <c r="FW36" s="222"/>
      <c r="FX36" s="222"/>
      <c r="FY36" s="223"/>
      <c r="FZ36" s="223"/>
      <c r="GA36" s="223"/>
      <c r="GB36" s="223"/>
      <c r="GC36" s="223"/>
      <c r="GD36" s="223"/>
      <c r="GE36" s="223"/>
      <c r="GF36" s="223"/>
      <c r="GG36" s="223"/>
      <c r="GH36" s="223"/>
      <c r="GI36" s="223"/>
      <c r="GJ36" s="223"/>
      <c r="GK36" s="223"/>
      <c r="GL36" s="223"/>
      <c r="GM36" s="223"/>
      <c r="GN36" s="223"/>
      <c r="GO36" s="223"/>
      <c r="GP36" s="223"/>
      <c r="GQ36" s="223"/>
      <c r="GR36" s="223"/>
      <c r="GS36" s="223"/>
      <c r="GT36" s="223"/>
      <c r="GU36" s="222"/>
      <c r="GV36" s="222"/>
      <c r="GW36" s="223"/>
      <c r="GX36" s="222"/>
      <c r="GY36" s="222"/>
      <c r="GZ36" s="223"/>
      <c r="HA36" s="222"/>
      <c r="HB36" s="222"/>
      <c r="HC36" s="223"/>
      <c r="HD36" s="223"/>
      <c r="HE36" s="223"/>
      <c r="HF36" s="222"/>
      <c r="HG36" s="223"/>
      <c r="HH36" s="222"/>
      <c r="HI36" s="223"/>
      <c r="HJ36" s="223"/>
      <c r="HK36" s="223"/>
      <c r="HL36" s="223"/>
      <c r="HM36" s="223"/>
      <c r="HN36" s="223"/>
      <c r="HO36" s="223"/>
      <c r="HP36" s="223"/>
      <c r="HQ36" s="223"/>
      <c r="HR36" s="223"/>
      <c r="HS36" s="223"/>
      <c r="HT36" s="223"/>
      <c r="HU36" s="223"/>
      <c r="HV36" s="223"/>
      <c r="HW36" s="223"/>
      <c r="HX36" s="223"/>
      <c r="HY36" s="223"/>
      <c r="HZ36" s="223"/>
      <c r="IA36" s="223"/>
      <c r="IB36" s="223"/>
      <c r="IC36" s="223"/>
      <c r="ID36" s="222"/>
      <c r="IE36" s="222"/>
      <c r="IF36" s="223"/>
      <c r="IG36" s="222"/>
      <c r="IH36" s="222"/>
      <c r="II36" s="223"/>
      <c r="IJ36" s="222"/>
      <c r="IK36" s="222"/>
      <c r="IL36" s="223"/>
      <c r="IM36" s="223"/>
      <c r="IN36" s="223"/>
      <c r="IO36" s="222"/>
      <c r="IP36" s="223"/>
      <c r="IQ36" s="222"/>
      <c r="IR36" s="223"/>
      <c r="IS36" s="223"/>
      <c r="IT36" s="223"/>
      <c r="IU36" s="223"/>
      <c r="IV36" s="223"/>
      <c r="IW36" s="223"/>
      <c r="IX36" s="223"/>
      <c r="IY36" s="223"/>
      <c r="IZ36" s="223"/>
      <c r="JA36" s="223"/>
      <c r="JB36" s="223"/>
      <c r="JC36" s="223"/>
      <c r="JD36" s="249"/>
      <c r="JE36" s="249"/>
      <c r="JF36" s="223"/>
      <c r="JG36" s="223"/>
      <c r="JH36" s="223"/>
      <c r="JI36" s="222"/>
      <c r="JJ36" s="222"/>
      <c r="JK36" s="223"/>
      <c r="JL36" s="222"/>
      <c r="JM36" s="222"/>
      <c r="JN36" s="223"/>
      <c r="JO36" s="223"/>
      <c r="JP36" s="223"/>
      <c r="JQ36" s="222"/>
      <c r="JR36" s="223"/>
      <c r="JS36" s="222"/>
      <c r="JT36" s="223"/>
      <c r="JU36" s="223"/>
      <c r="JV36" s="223"/>
      <c r="JW36" s="223"/>
      <c r="JX36" s="223"/>
      <c r="JY36" s="223"/>
      <c r="JZ36" s="223"/>
      <c r="KA36" s="223"/>
      <c r="KB36" s="223"/>
      <c r="KC36" s="223"/>
      <c r="KD36" s="223"/>
      <c r="KE36" s="223"/>
      <c r="KF36" s="223"/>
      <c r="KG36" s="225"/>
      <c r="KH36" s="222"/>
      <c r="KI36" s="222"/>
      <c r="KJ36" s="223"/>
      <c r="KK36" s="222"/>
      <c r="KL36" s="222"/>
      <c r="KM36" s="223"/>
      <c r="KN36" s="222"/>
      <c r="KO36" s="222"/>
      <c r="KP36" s="223"/>
      <c r="KQ36" s="223"/>
      <c r="KR36" s="223"/>
      <c r="KS36" s="222"/>
      <c r="KT36" s="223"/>
      <c r="KU36" s="222"/>
      <c r="KV36" s="222"/>
      <c r="KW36" s="223"/>
      <c r="KX36" s="223"/>
      <c r="KY36" s="223"/>
      <c r="KZ36" s="222"/>
      <c r="LA36" s="223"/>
      <c r="LB36" s="262"/>
      <c r="LC36" s="269"/>
      <c r="LD36" s="223"/>
      <c r="LE36" s="223"/>
      <c r="LF36" s="223"/>
      <c r="LG36" s="223"/>
      <c r="LH36" s="223"/>
      <c r="LI36" s="223"/>
      <c r="LJ36" s="223"/>
      <c r="LK36" s="223"/>
      <c r="LL36" s="223"/>
      <c r="LM36" s="223"/>
      <c r="LN36" s="223"/>
      <c r="LO36" s="223"/>
      <c r="LP36" s="223"/>
      <c r="LQ36" s="225"/>
      <c r="LR36" s="222"/>
      <c r="LS36" s="222"/>
      <c r="LT36" s="223"/>
      <c r="LU36" s="222"/>
      <c r="LV36" s="222"/>
      <c r="LW36" s="223"/>
      <c r="LX36" s="222"/>
      <c r="LY36" s="222"/>
      <c r="LZ36" s="223"/>
      <c r="MA36" s="223"/>
      <c r="MB36" s="223"/>
      <c r="MC36" s="222"/>
      <c r="MD36" s="223"/>
      <c r="ME36" s="222"/>
      <c r="MF36" s="222"/>
      <c r="MG36" s="223"/>
      <c r="MH36" s="223"/>
      <c r="MI36" s="223"/>
      <c r="MJ36" s="222"/>
      <c r="MK36" s="223"/>
      <c r="ML36" s="262"/>
      <c r="MM36" s="223"/>
      <c r="MN36" s="223"/>
      <c r="MO36" s="223"/>
      <c r="MP36" s="223"/>
      <c r="MQ36" s="223"/>
      <c r="MR36" s="223"/>
      <c r="MS36" s="223"/>
      <c r="MT36" s="223"/>
      <c r="MU36" s="223"/>
      <c r="MV36" s="223"/>
      <c r="MW36" s="223"/>
      <c r="MX36" s="223"/>
      <c r="MY36" s="223"/>
      <c r="MZ36" s="225"/>
      <c r="NA36" s="222"/>
      <c r="NB36" s="222"/>
      <c r="NC36" s="223"/>
      <c r="ND36" s="222"/>
      <c r="NE36" s="222"/>
      <c r="NF36" s="223"/>
      <c r="NG36" s="222"/>
      <c r="NH36" s="222"/>
      <c r="NI36" s="223"/>
      <c r="NJ36" s="223"/>
      <c r="NK36" s="223"/>
      <c r="NL36" s="262"/>
    </row>
    <row r="37" spans="1:376" ht="15" customHeight="1">
      <c r="A37" s="214"/>
      <c r="B37" s="725"/>
      <c r="C37" s="645" t="s">
        <v>379</v>
      </c>
      <c r="D37" s="428" t="s">
        <v>372</v>
      </c>
      <c r="E37" s="377" t="s">
        <v>290</v>
      </c>
      <c r="F37" s="378" t="s">
        <v>380</v>
      </c>
      <c r="G37" s="379">
        <v>0</v>
      </c>
      <c r="H37" s="380" t="s">
        <v>315</v>
      </c>
      <c r="I37" s="363">
        <v>44972</v>
      </c>
      <c r="J37" s="363">
        <v>44976</v>
      </c>
      <c r="K37" s="383" t="str">
        <f>NETWORKDAYS(I37,J37,휴일정보!$C$5:$C$27)&amp;"일"</f>
        <v>3일</v>
      </c>
      <c r="L37" s="220"/>
      <c r="M37" s="223"/>
      <c r="N37" s="223"/>
      <c r="O37" s="222"/>
      <c r="P37" s="223"/>
      <c r="Q37" s="222"/>
      <c r="R37" s="222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2"/>
      <c r="AM37" s="222"/>
      <c r="AN37" s="222"/>
      <c r="AO37" s="223"/>
      <c r="AP37" s="222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22"/>
      <c r="BM37" s="223"/>
      <c r="BN37" s="222"/>
      <c r="BO37" s="222"/>
      <c r="BP37" s="223"/>
      <c r="BQ37" s="222"/>
      <c r="BR37" s="222"/>
      <c r="BS37" s="223"/>
      <c r="BT37" s="223"/>
      <c r="BU37" s="223"/>
      <c r="BV37" s="222"/>
      <c r="BW37" s="223"/>
      <c r="BX37" s="222"/>
      <c r="BY37" s="222"/>
      <c r="BZ37" s="223"/>
      <c r="CA37" s="223"/>
      <c r="CB37" s="223"/>
      <c r="CC37" s="223"/>
      <c r="CD37" s="223"/>
      <c r="CE37" s="223"/>
      <c r="CF37" s="223"/>
      <c r="CG37" s="223"/>
      <c r="CH37" s="223"/>
      <c r="CI37" s="223"/>
      <c r="CJ37" s="223"/>
      <c r="CK37" s="223"/>
      <c r="CL37" s="223"/>
      <c r="CM37" s="223"/>
      <c r="CN37" s="223"/>
      <c r="CO37" s="223"/>
      <c r="CP37" s="223"/>
      <c r="CQ37" s="223"/>
      <c r="CR37" s="223"/>
      <c r="CS37" s="222"/>
      <c r="CT37" s="222"/>
      <c r="CU37" s="222"/>
      <c r="CV37" s="223"/>
      <c r="CW37" s="222"/>
      <c r="CX37" s="222"/>
      <c r="CY37" s="223"/>
      <c r="CZ37" s="222"/>
      <c r="DA37" s="222"/>
      <c r="DB37" s="223"/>
      <c r="DC37" s="251"/>
      <c r="DD37" s="251"/>
      <c r="DE37" s="251"/>
      <c r="DF37" s="223"/>
      <c r="DG37" s="222"/>
      <c r="DH37" s="222"/>
      <c r="DI37" s="223"/>
      <c r="DJ37" s="223"/>
      <c r="DK37" s="223"/>
      <c r="DL37" s="223"/>
      <c r="DM37" s="223"/>
      <c r="DN37" s="223"/>
      <c r="DO37" s="251"/>
      <c r="DP37" s="251"/>
      <c r="DQ37" s="251"/>
      <c r="DR37" s="251"/>
      <c r="DS37" s="251"/>
      <c r="DT37" s="223"/>
      <c r="DU37" s="223"/>
      <c r="DV37" s="223"/>
      <c r="DW37" s="251"/>
      <c r="DX37" s="251"/>
      <c r="DY37" s="251"/>
      <c r="DZ37" s="251"/>
      <c r="EA37" s="252"/>
      <c r="EB37" s="252"/>
      <c r="EC37" s="221"/>
      <c r="ED37" s="251"/>
      <c r="EE37" s="251"/>
      <c r="EF37" s="251"/>
      <c r="EG37" s="251"/>
      <c r="EH37" s="252"/>
      <c r="EI37" s="252"/>
      <c r="EJ37" s="251"/>
      <c r="EK37" s="251"/>
      <c r="EL37" s="251"/>
      <c r="EM37" s="222"/>
      <c r="EN37" s="223"/>
      <c r="EO37" s="223"/>
      <c r="EP37" s="223"/>
      <c r="EQ37" s="223"/>
      <c r="ER37" s="223"/>
      <c r="ES37" s="223"/>
      <c r="ET37" s="223"/>
      <c r="EU37" s="223"/>
      <c r="EV37" s="223"/>
      <c r="EW37" s="223"/>
      <c r="EX37" s="223"/>
      <c r="EY37" s="223"/>
      <c r="EZ37" s="223"/>
      <c r="FA37" s="223"/>
      <c r="FB37" s="223"/>
      <c r="FC37" s="223"/>
      <c r="FD37" s="223"/>
      <c r="FE37" s="223"/>
      <c r="FF37" s="223"/>
      <c r="FG37" s="223"/>
      <c r="FH37" s="223"/>
      <c r="FI37" s="223"/>
      <c r="FJ37" s="222"/>
      <c r="FK37" s="222"/>
      <c r="FL37" s="223"/>
      <c r="FM37" s="222"/>
      <c r="FN37" s="222"/>
      <c r="FO37" s="223"/>
      <c r="FP37" s="222"/>
      <c r="FQ37" s="222"/>
      <c r="FR37" s="223"/>
      <c r="FS37" s="223"/>
      <c r="FT37" s="223"/>
      <c r="FU37" s="222"/>
      <c r="FV37" s="223"/>
      <c r="FW37" s="222"/>
      <c r="FX37" s="222"/>
      <c r="FY37" s="223"/>
      <c r="FZ37" s="223"/>
      <c r="GA37" s="223"/>
      <c r="GB37" s="223"/>
      <c r="GC37" s="223"/>
      <c r="GD37" s="223"/>
      <c r="GE37" s="223"/>
      <c r="GF37" s="223"/>
      <c r="GG37" s="223"/>
      <c r="GH37" s="223"/>
      <c r="GI37" s="223"/>
      <c r="GJ37" s="223"/>
      <c r="GK37" s="223"/>
      <c r="GL37" s="223"/>
      <c r="GM37" s="223"/>
      <c r="GN37" s="223"/>
      <c r="GO37" s="223"/>
      <c r="GP37" s="223"/>
      <c r="GQ37" s="223"/>
      <c r="GR37" s="223"/>
      <c r="GS37" s="223"/>
      <c r="GT37" s="223"/>
      <c r="GU37" s="222"/>
      <c r="GV37" s="222"/>
      <c r="GW37" s="223"/>
      <c r="GX37" s="222"/>
      <c r="GY37" s="222"/>
      <c r="GZ37" s="223"/>
      <c r="HA37" s="222"/>
      <c r="HB37" s="222"/>
      <c r="HC37" s="223"/>
      <c r="HD37" s="223"/>
      <c r="HE37" s="223"/>
      <c r="HF37" s="222"/>
      <c r="HG37" s="223"/>
      <c r="HH37" s="222"/>
      <c r="HI37" s="223"/>
      <c r="HJ37" s="223"/>
      <c r="HK37" s="223"/>
      <c r="HL37" s="223"/>
      <c r="HM37" s="223"/>
      <c r="HN37" s="223"/>
      <c r="HO37" s="223"/>
      <c r="HP37" s="223"/>
      <c r="HQ37" s="223"/>
      <c r="HR37" s="223"/>
      <c r="HS37" s="223"/>
      <c r="HT37" s="223"/>
      <c r="HU37" s="223"/>
      <c r="HV37" s="223"/>
      <c r="HW37" s="223"/>
      <c r="HX37" s="223"/>
      <c r="HY37" s="223"/>
      <c r="HZ37" s="223"/>
      <c r="IA37" s="223"/>
      <c r="IB37" s="223"/>
      <c r="IC37" s="223"/>
      <c r="ID37" s="222"/>
      <c r="IE37" s="222"/>
      <c r="IF37" s="223"/>
      <c r="IG37" s="222"/>
      <c r="IH37" s="222"/>
      <c r="II37" s="223"/>
      <c r="IJ37" s="222"/>
      <c r="IK37" s="222"/>
      <c r="IL37" s="223"/>
      <c r="IM37" s="223"/>
      <c r="IN37" s="223"/>
      <c r="IO37" s="222"/>
      <c r="IP37" s="223"/>
      <c r="IQ37" s="222"/>
      <c r="IR37" s="223"/>
      <c r="IS37" s="223"/>
      <c r="IT37" s="223"/>
      <c r="IU37" s="223"/>
      <c r="IV37" s="223"/>
      <c r="IW37" s="223"/>
      <c r="IX37" s="223"/>
      <c r="IY37" s="223"/>
      <c r="IZ37" s="223"/>
      <c r="JA37" s="223"/>
      <c r="JB37" s="223"/>
      <c r="JC37" s="223"/>
      <c r="JD37" s="249"/>
      <c r="JE37" s="249"/>
      <c r="JF37" s="223"/>
      <c r="JG37" s="223"/>
      <c r="JH37" s="223"/>
      <c r="JI37" s="222"/>
      <c r="JJ37" s="222"/>
      <c r="JK37" s="223"/>
      <c r="JL37" s="222"/>
      <c r="JM37" s="222"/>
      <c r="JN37" s="223"/>
      <c r="JO37" s="223"/>
      <c r="JP37" s="223"/>
      <c r="JQ37" s="222"/>
      <c r="JR37" s="223"/>
      <c r="JS37" s="222"/>
      <c r="JT37" s="223"/>
      <c r="JU37" s="223"/>
      <c r="JV37" s="223"/>
      <c r="JW37" s="223"/>
      <c r="JX37" s="223"/>
      <c r="JY37" s="223"/>
      <c r="JZ37" s="223"/>
      <c r="KA37" s="223"/>
      <c r="KB37" s="223"/>
      <c r="KC37" s="223"/>
      <c r="KD37" s="223"/>
      <c r="KE37" s="223"/>
      <c r="KF37" s="223"/>
      <c r="KG37" s="225"/>
      <c r="KH37" s="222"/>
      <c r="KI37" s="222"/>
      <c r="KJ37" s="223"/>
      <c r="KK37" s="222"/>
      <c r="KL37" s="222"/>
      <c r="KM37" s="223"/>
      <c r="KN37" s="222"/>
      <c r="KO37" s="222"/>
      <c r="KP37" s="223"/>
      <c r="KQ37" s="223"/>
      <c r="KR37" s="223"/>
      <c r="KS37" s="222"/>
      <c r="KT37" s="223"/>
      <c r="KU37" s="222"/>
      <c r="KV37" s="222"/>
      <c r="KW37" s="223"/>
      <c r="KX37" s="223"/>
      <c r="KY37" s="223"/>
      <c r="KZ37" s="222"/>
      <c r="LA37" s="223"/>
      <c r="LB37" s="262"/>
      <c r="LC37" s="269"/>
      <c r="LD37" s="223"/>
      <c r="LE37" s="223"/>
      <c r="LF37" s="223"/>
      <c r="LG37" s="223"/>
      <c r="LH37" s="223"/>
      <c r="LI37" s="223"/>
      <c r="LJ37" s="223"/>
      <c r="LK37" s="223"/>
      <c r="LL37" s="223"/>
      <c r="LM37" s="223"/>
      <c r="LN37" s="223"/>
      <c r="LO37" s="223"/>
      <c r="LP37" s="223"/>
      <c r="LQ37" s="225"/>
      <c r="LR37" s="222"/>
      <c r="LS37" s="222"/>
      <c r="LT37" s="223"/>
      <c r="LU37" s="222"/>
      <c r="LV37" s="222"/>
      <c r="LW37" s="223"/>
      <c r="LX37" s="222"/>
      <c r="LY37" s="222"/>
      <c r="LZ37" s="223"/>
      <c r="MA37" s="223"/>
      <c r="MB37" s="223"/>
      <c r="MC37" s="222"/>
      <c r="MD37" s="223"/>
      <c r="ME37" s="222"/>
      <c r="MF37" s="222"/>
      <c r="MG37" s="223"/>
      <c r="MH37" s="223"/>
      <c r="MI37" s="223"/>
      <c r="MJ37" s="222"/>
      <c r="MK37" s="223"/>
      <c r="ML37" s="262"/>
      <c r="MM37" s="223"/>
      <c r="MN37" s="223"/>
      <c r="MO37" s="223"/>
      <c r="MP37" s="223"/>
      <c r="MQ37" s="223"/>
      <c r="MR37" s="223"/>
      <c r="MS37" s="223"/>
      <c r="MT37" s="223"/>
      <c r="MU37" s="223"/>
      <c r="MV37" s="223"/>
      <c r="MW37" s="223"/>
      <c r="MX37" s="223"/>
      <c r="MY37" s="223"/>
      <c r="MZ37" s="225"/>
      <c r="NA37" s="222"/>
      <c r="NB37" s="222"/>
      <c r="NC37" s="223"/>
      <c r="ND37" s="222"/>
      <c r="NE37" s="222"/>
      <c r="NF37" s="223"/>
      <c r="NG37" s="222"/>
      <c r="NH37" s="222"/>
      <c r="NI37" s="223"/>
      <c r="NJ37" s="223"/>
      <c r="NK37" s="223"/>
      <c r="NL37" s="262"/>
    </row>
    <row r="38" spans="1:376" ht="15" customHeight="1">
      <c r="A38" s="214"/>
      <c r="B38" s="725"/>
      <c r="C38" s="645"/>
      <c r="D38" s="428" t="s">
        <v>373</v>
      </c>
      <c r="E38" s="377" t="s">
        <v>290</v>
      </c>
      <c r="F38" s="378" t="s">
        <v>380</v>
      </c>
      <c r="G38" s="379">
        <v>0</v>
      </c>
      <c r="H38" s="380" t="s">
        <v>315</v>
      </c>
      <c r="I38" s="363">
        <v>44972</v>
      </c>
      <c r="J38" s="363">
        <v>44976</v>
      </c>
      <c r="K38" s="383" t="str">
        <f>NETWORKDAYS(I38,J38,휴일정보!$C$5:$C$27)&amp;"일"</f>
        <v>3일</v>
      </c>
      <c r="L38" s="220"/>
      <c r="M38" s="223"/>
      <c r="N38" s="223"/>
      <c r="O38" s="222"/>
      <c r="P38" s="223"/>
      <c r="Q38" s="222"/>
      <c r="R38" s="222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3"/>
      <c r="AL38" s="222"/>
      <c r="AM38" s="222"/>
      <c r="AN38" s="222"/>
      <c r="AO38" s="223"/>
      <c r="AP38" s="222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222"/>
      <c r="BM38" s="223"/>
      <c r="BN38" s="222"/>
      <c r="BO38" s="222"/>
      <c r="BP38" s="223"/>
      <c r="BQ38" s="222"/>
      <c r="BR38" s="222"/>
      <c r="BS38" s="223"/>
      <c r="BT38" s="223"/>
      <c r="BU38" s="223"/>
      <c r="BV38" s="222"/>
      <c r="BW38" s="223"/>
      <c r="BX38" s="222"/>
      <c r="BY38" s="222"/>
      <c r="BZ38" s="223"/>
      <c r="CA38" s="223"/>
      <c r="CB38" s="223"/>
      <c r="CC38" s="223"/>
      <c r="CD38" s="223"/>
      <c r="CE38" s="223"/>
      <c r="CF38" s="223"/>
      <c r="CG38" s="223"/>
      <c r="CH38" s="223"/>
      <c r="CI38" s="223"/>
      <c r="CJ38" s="223"/>
      <c r="CK38" s="223"/>
      <c r="CL38" s="223"/>
      <c r="CM38" s="223"/>
      <c r="CN38" s="223"/>
      <c r="CO38" s="223"/>
      <c r="CP38" s="223"/>
      <c r="CQ38" s="223"/>
      <c r="CR38" s="223"/>
      <c r="CS38" s="222"/>
      <c r="CT38" s="222"/>
      <c r="CU38" s="222"/>
      <c r="CV38" s="223"/>
      <c r="CW38" s="222"/>
      <c r="CX38" s="222"/>
      <c r="CY38" s="223"/>
      <c r="CZ38" s="222"/>
      <c r="DA38" s="222"/>
      <c r="DB38" s="223"/>
      <c r="DC38" s="251"/>
      <c r="DD38" s="251"/>
      <c r="DE38" s="251"/>
      <c r="DF38" s="223"/>
      <c r="DG38" s="222"/>
      <c r="DH38" s="222"/>
      <c r="DI38" s="223"/>
      <c r="DJ38" s="223"/>
      <c r="DK38" s="223"/>
      <c r="DL38" s="223"/>
      <c r="DM38" s="223"/>
      <c r="DN38" s="223"/>
      <c r="DO38" s="251"/>
      <c r="DP38" s="251"/>
      <c r="DQ38" s="251"/>
      <c r="DR38" s="251"/>
      <c r="DS38" s="251"/>
      <c r="DT38" s="223"/>
      <c r="DU38" s="223"/>
      <c r="DV38" s="223"/>
      <c r="DW38" s="251"/>
      <c r="DX38" s="251"/>
      <c r="DY38" s="251"/>
      <c r="DZ38" s="251"/>
      <c r="EA38" s="252"/>
      <c r="EB38" s="252"/>
      <c r="EC38" s="221"/>
      <c r="ED38" s="251"/>
      <c r="EE38" s="251"/>
      <c r="EF38" s="251"/>
      <c r="EG38" s="251"/>
      <c r="EH38" s="252"/>
      <c r="EI38" s="252"/>
      <c r="EJ38" s="251"/>
      <c r="EK38" s="251"/>
      <c r="EL38" s="251"/>
      <c r="EM38" s="222"/>
      <c r="EN38" s="223"/>
      <c r="EO38" s="223"/>
      <c r="EP38" s="223"/>
      <c r="EQ38" s="223"/>
      <c r="ER38" s="223"/>
      <c r="ES38" s="223"/>
      <c r="ET38" s="223"/>
      <c r="EU38" s="223"/>
      <c r="EV38" s="223"/>
      <c r="EW38" s="223"/>
      <c r="EX38" s="223"/>
      <c r="EY38" s="223"/>
      <c r="EZ38" s="223"/>
      <c r="FA38" s="223"/>
      <c r="FB38" s="223"/>
      <c r="FC38" s="223"/>
      <c r="FD38" s="223"/>
      <c r="FE38" s="223"/>
      <c r="FF38" s="223"/>
      <c r="FG38" s="223"/>
      <c r="FH38" s="223"/>
      <c r="FI38" s="223"/>
      <c r="FJ38" s="222"/>
      <c r="FK38" s="222"/>
      <c r="FL38" s="223"/>
      <c r="FM38" s="222"/>
      <c r="FN38" s="222"/>
      <c r="FO38" s="223"/>
      <c r="FP38" s="222"/>
      <c r="FQ38" s="222"/>
      <c r="FR38" s="223"/>
      <c r="FS38" s="223"/>
      <c r="FT38" s="223"/>
      <c r="FU38" s="222"/>
      <c r="FV38" s="223"/>
      <c r="FW38" s="222"/>
      <c r="FX38" s="222"/>
      <c r="FY38" s="223"/>
      <c r="FZ38" s="223"/>
      <c r="GA38" s="223"/>
      <c r="GB38" s="223"/>
      <c r="GC38" s="223"/>
      <c r="GD38" s="223"/>
      <c r="GE38" s="223"/>
      <c r="GF38" s="223"/>
      <c r="GG38" s="223"/>
      <c r="GH38" s="223"/>
      <c r="GI38" s="223"/>
      <c r="GJ38" s="223"/>
      <c r="GK38" s="223"/>
      <c r="GL38" s="223"/>
      <c r="GM38" s="223"/>
      <c r="GN38" s="223"/>
      <c r="GO38" s="223"/>
      <c r="GP38" s="223"/>
      <c r="GQ38" s="223"/>
      <c r="GR38" s="223"/>
      <c r="GS38" s="223"/>
      <c r="GT38" s="223"/>
      <c r="GU38" s="222"/>
      <c r="GV38" s="222"/>
      <c r="GW38" s="223"/>
      <c r="GX38" s="222"/>
      <c r="GY38" s="222"/>
      <c r="GZ38" s="223"/>
      <c r="HA38" s="222"/>
      <c r="HB38" s="222"/>
      <c r="HC38" s="223"/>
      <c r="HD38" s="223"/>
      <c r="HE38" s="223"/>
      <c r="HF38" s="222"/>
      <c r="HG38" s="223"/>
      <c r="HH38" s="222"/>
      <c r="HI38" s="223"/>
      <c r="HJ38" s="223"/>
      <c r="HK38" s="223"/>
      <c r="HL38" s="223"/>
      <c r="HM38" s="223"/>
      <c r="HN38" s="223"/>
      <c r="HO38" s="223"/>
      <c r="HP38" s="223"/>
      <c r="HQ38" s="223"/>
      <c r="HR38" s="223"/>
      <c r="HS38" s="223"/>
      <c r="HT38" s="223"/>
      <c r="HU38" s="223"/>
      <c r="HV38" s="223"/>
      <c r="HW38" s="223"/>
      <c r="HX38" s="223"/>
      <c r="HY38" s="223"/>
      <c r="HZ38" s="223"/>
      <c r="IA38" s="223"/>
      <c r="IB38" s="223"/>
      <c r="IC38" s="223"/>
      <c r="ID38" s="222"/>
      <c r="IE38" s="222"/>
      <c r="IF38" s="223"/>
      <c r="IG38" s="222"/>
      <c r="IH38" s="222"/>
      <c r="II38" s="223"/>
      <c r="IJ38" s="222"/>
      <c r="IK38" s="222"/>
      <c r="IL38" s="223"/>
      <c r="IM38" s="223"/>
      <c r="IN38" s="223"/>
      <c r="IO38" s="222"/>
      <c r="IP38" s="223"/>
      <c r="IQ38" s="222"/>
      <c r="IR38" s="223"/>
      <c r="IS38" s="223"/>
      <c r="IT38" s="223"/>
      <c r="IU38" s="223"/>
      <c r="IV38" s="223"/>
      <c r="IW38" s="223"/>
      <c r="IX38" s="223"/>
      <c r="IY38" s="223"/>
      <c r="IZ38" s="223"/>
      <c r="JA38" s="223"/>
      <c r="JB38" s="223"/>
      <c r="JC38" s="223"/>
      <c r="JD38" s="249"/>
      <c r="JE38" s="249"/>
      <c r="JF38" s="223"/>
      <c r="JG38" s="223"/>
      <c r="JH38" s="223"/>
      <c r="JI38" s="222"/>
      <c r="JJ38" s="222"/>
      <c r="JK38" s="223"/>
      <c r="JL38" s="222"/>
      <c r="JM38" s="222"/>
      <c r="JN38" s="223"/>
      <c r="JO38" s="223"/>
      <c r="JP38" s="223"/>
      <c r="JQ38" s="222"/>
      <c r="JR38" s="223"/>
      <c r="JS38" s="222"/>
      <c r="JT38" s="223"/>
      <c r="JU38" s="223"/>
      <c r="JV38" s="223"/>
      <c r="JW38" s="223"/>
      <c r="JX38" s="223"/>
      <c r="JY38" s="223"/>
      <c r="JZ38" s="223"/>
      <c r="KA38" s="223"/>
      <c r="KB38" s="223"/>
      <c r="KC38" s="223"/>
      <c r="KD38" s="223"/>
      <c r="KE38" s="223"/>
      <c r="KF38" s="223"/>
      <c r="KG38" s="225"/>
      <c r="KH38" s="222"/>
      <c r="KI38" s="222"/>
      <c r="KJ38" s="223"/>
      <c r="KK38" s="222"/>
      <c r="KL38" s="222"/>
      <c r="KM38" s="223"/>
      <c r="KN38" s="222"/>
      <c r="KO38" s="222"/>
      <c r="KP38" s="223"/>
      <c r="KQ38" s="223"/>
      <c r="KR38" s="223"/>
      <c r="KS38" s="222"/>
      <c r="KT38" s="223"/>
      <c r="KU38" s="222"/>
      <c r="KV38" s="222"/>
      <c r="KW38" s="223"/>
      <c r="KX38" s="223"/>
      <c r="KY38" s="223"/>
      <c r="KZ38" s="222"/>
      <c r="LA38" s="223"/>
      <c r="LB38" s="262"/>
      <c r="LC38" s="269"/>
      <c r="LD38" s="223"/>
      <c r="LE38" s="223"/>
      <c r="LF38" s="223"/>
      <c r="LG38" s="223"/>
      <c r="LH38" s="223"/>
      <c r="LI38" s="223"/>
      <c r="LJ38" s="223"/>
      <c r="LK38" s="223"/>
      <c r="LL38" s="223"/>
      <c r="LM38" s="223"/>
      <c r="LN38" s="223"/>
      <c r="LO38" s="223"/>
      <c r="LP38" s="223"/>
      <c r="LQ38" s="225"/>
      <c r="LR38" s="222"/>
      <c r="LS38" s="222"/>
      <c r="LT38" s="223"/>
      <c r="LU38" s="222"/>
      <c r="LV38" s="222"/>
      <c r="LW38" s="223"/>
      <c r="LX38" s="222"/>
      <c r="LY38" s="222"/>
      <c r="LZ38" s="223"/>
      <c r="MA38" s="223"/>
      <c r="MB38" s="223"/>
      <c r="MC38" s="222"/>
      <c r="MD38" s="223"/>
      <c r="ME38" s="222"/>
      <c r="MF38" s="222"/>
      <c r="MG38" s="223"/>
      <c r="MH38" s="223"/>
      <c r="MI38" s="223"/>
      <c r="MJ38" s="222"/>
      <c r="MK38" s="223"/>
      <c r="ML38" s="262"/>
      <c r="MM38" s="223"/>
      <c r="MN38" s="223"/>
      <c r="MO38" s="223"/>
      <c r="MP38" s="223"/>
      <c r="MQ38" s="223"/>
      <c r="MR38" s="223"/>
      <c r="MS38" s="223"/>
      <c r="MT38" s="223"/>
      <c r="MU38" s="223"/>
      <c r="MV38" s="223"/>
      <c r="MW38" s="223"/>
      <c r="MX38" s="223"/>
      <c r="MY38" s="223"/>
      <c r="MZ38" s="225"/>
      <c r="NA38" s="222"/>
      <c r="NB38" s="222"/>
      <c r="NC38" s="223"/>
      <c r="ND38" s="222"/>
      <c r="NE38" s="222"/>
      <c r="NF38" s="223"/>
      <c r="NG38" s="222"/>
      <c r="NH38" s="222"/>
      <c r="NI38" s="223"/>
      <c r="NJ38" s="223"/>
      <c r="NK38" s="223"/>
      <c r="NL38" s="262"/>
    </row>
    <row r="39" spans="1:376" ht="15" customHeight="1">
      <c r="A39" s="214"/>
      <c r="B39" s="725"/>
      <c r="C39" s="645"/>
      <c r="D39" s="428" t="s">
        <v>374</v>
      </c>
      <c r="E39" s="377" t="s">
        <v>290</v>
      </c>
      <c r="F39" s="378" t="s">
        <v>380</v>
      </c>
      <c r="G39" s="379">
        <v>0</v>
      </c>
      <c r="H39" s="380" t="s">
        <v>315</v>
      </c>
      <c r="I39" s="363">
        <v>44972</v>
      </c>
      <c r="J39" s="363">
        <v>44976</v>
      </c>
      <c r="K39" s="383" t="str">
        <f>NETWORKDAYS(I39,J39,휴일정보!$C$5:$C$27)&amp;"일"</f>
        <v>3일</v>
      </c>
      <c r="L39" s="220"/>
      <c r="M39" s="223"/>
      <c r="N39" s="223"/>
      <c r="O39" s="222"/>
      <c r="P39" s="223"/>
      <c r="Q39" s="222"/>
      <c r="R39" s="222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223"/>
      <c r="AI39" s="223"/>
      <c r="AJ39" s="223"/>
      <c r="AK39" s="223"/>
      <c r="AL39" s="222"/>
      <c r="AM39" s="222"/>
      <c r="AN39" s="222"/>
      <c r="AO39" s="223"/>
      <c r="AP39" s="222"/>
      <c r="AQ39" s="237"/>
      <c r="AR39" s="237"/>
      <c r="AS39" s="237"/>
      <c r="AT39" s="237"/>
      <c r="AU39" s="237"/>
      <c r="AV39" s="237"/>
      <c r="AW39" s="237"/>
      <c r="AX39" s="237"/>
      <c r="AY39" s="237"/>
      <c r="AZ39" s="237"/>
      <c r="BA39" s="237"/>
      <c r="BB39" s="237"/>
      <c r="BC39" s="237"/>
      <c r="BD39" s="237"/>
      <c r="BE39" s="237"/>
      <c r="BF39" s="237"/>
      <c r="BG39" s="237"/>
      <c r="BH39" s="237"/>
      <c r="BI39" s="237"/>
      <c r="BJ39" s="237"/>
      <c r="BK39" s="237"/>
      <c r="BL39" s="222"/>
      <c r="BM39" s="223"/>
      <c r="BN39" s="222"/>
      <c r="BO39" s="222"/>
      <c r="BP39" s="223"/>
      <c r="BQ39" s="222"/>
      <c r="BR39" s="222"/>
      <c r="BS39" s="223"/>
      <c r="BT39" s="223"/>
      <c r="BU39" s="223"/>
      <c r="BV39" s="222"/>
      <c r="BW39" s="223"/>
      <c r="BX39" s="222"/>
      <c r="BY39" s="222"/>
      <c r="BZ39" s="223"/>
      <c r="CA39" s="223"/>
      <c r="CB39" s="223"/>
      <c r="CC39" s="223"/>
      <c r="CD39" s="223"/>
      <c r="CE39" s="223"/>
      <c r="CF39" s="223"/>
      <c r="CG39" s="223"/>
      <c r="CH39" s="223"/>
      <c r="CI39" s="223"/>
      <c r="CJ39" s="223"/>
      <c r="CK39" s="223"/>
      <c r="CL39" s="223"/>
      <c r="CM39" s="223"/>
      <c r="CN39" s="223"/>
      <c r="CO39" s="223"/>
      <c r="CP39" s="223"/>
      <c r="CQ39" s="223"/>
      <c r="CR39" s="223"/>
      <c r="CS39" s="222"/>
      <c r="CT39" s="222"/>
      <c r="CU39" s="222"/>
      <c r="CV39" s="223"/>
      <c r="CW39" s="222"/>
      <c r="CX39" s="222"/>
      <c r="CY39" s="223"/>
      <c r="CZ39" s="222"/>
      <c r="DA39" s="222"/>
      <c r="DB39" s="223"/>
      <c r="DC39" s="251"/>
      <c r="DD39" s="251"/>
      <c r="DE39" s="251"/>
      <c r="DF39" s="223"/>
      <c r="DG39" s="222"/>
      <c r="DH39" s="222"/>
      <c r="DI39" s="223"/>
      <c r="DJ39" s="223"/>
      <c r="DK39" s="223"/>
      <c r="DL39" s="223"/>
      <c r="DM39" s="223"/>
      <c r="DN39" s="223"/>
      <c r="DO39" s="251"/>
      <c r="DP39" s="251"/>
      <c r="DQ39" s="251"/>
      <c r="DR39" s="251"/>
      <c r="DS39" s="251"/>
      <c r="DT39" s="223"/>
      <c r="DU39" s="223"/>
      <c r="DV39" s="223"/>
      <c r="DW39" s="251"/>
      <c r="DX39" s="251"/>
      <c r="DY39" s="251"/>
      <c r="DZ39" s="251"/>
      <c r="EA39" s="252"/>
      <c r="EB39" s="252"/>
      <c r="EC39" s="221"/>
      <c r="ED39" s="251"/>
      <c r="EE39" s="251"/>
      <c r="EF39" s="251"/>
      <c r="EG39" s="251"/>
      <c r="EH39" s="252"/>
      <c r="EI39" s="252"/>
      <c r="EJ39" s="251"/>
      <c r="EK39" s="251"/>
      <c r="EL39" s="251"/>
      <c r="EM39" s="222"/>
      <c r="EN39" s="223"/>
      <c r="EO39" s="223"/>
      <c r="EP39" s="223"/>
      <c r="EQ39" s="223"/>
      <c r="ER39" s="223"/>
      <c r="ES39" s="223"/>
      <c r="ET39" s="223"/>
      <c r="EU39" s="223"/>
      <c r="EV39" s="223"/>
      <c r="EW39" s="223"/>
      <c r="EX39" s="223"/>
      <c r="EY39" s="223"/>
      <c r="EZ39" s="223"/>
      <c r="FA39" s="223"/>
      <c r="FB39" s="223"/>
      <c r="FC39" s="223"/>
      <c r="FD39" s="223"/>
      <c r="FE39" s="223"/>
      <c r="FF39" s="223"/>
      <c r="FG39" s="223"/>
      <c r="FH39" s="223"/>
      <c r="FI39" s="223"/>
      <c r="FJ39" s="222"/>
      <c r="FK39" s="222"/>
      <c r="FL39" s="223"/>
      <c r="FM39" s="222"/>
      <c r="FN39" s="222"/>
      <c r="FO39" s="223"/>
      <c r="FP39" s="222"/>
      <c r="FQ39" s="222"/>
      <c r="FR39" s="223"/>
      <c r="FS39" s="223"/>
      <c r="FT39" s="223"/>
      <c r="FU39" s="222"/>
      <c r="FV39" s="223"/>
      <c r="FW39" s="222"/>
      <c r="FX39" s="222"/>
      <c r="FY39" s="223"/>
      <c r="FZ39" s="223"/>
      <c r="GA39" s="223"/>
      <c r="GB39" s="223"/>
      <c r="GC39" s="223"/>
      <c r="GD39" s="223"/>
      <c r="GE39" s="223"/>
      <c r="GF39" s="223"/>
      <c r="GG39" s="223"/>
      <c r="GH39" s="223"/>
      <c r="GI39" s="223"/>
      <c r="GJ39" s="223"/>
      <c r="GK39" s="223"/>
      <c r="GL39" s="223"/>
      <c r="GM39" s="223"/>
      <c r="GN39" s="223"/>
      <c r="GO39" s="223"/>
      <c r="GP39" s="223"/>
      <c r="GQ39" s="223"/>
      <c r="GR39" s="223"/>
      <c r="GS39" s="223"/>
      <c r="GT39" s="223"/>
      <c r="GU39" s="222"/>
      <c r="GV39" s="222"/>
      <c r="GW39" s="223"/>
      <c r="GX39" s="222"/>
      <c r="GY39" s="222"/>
      <c r="GZ39" s="223"/>
      <c r="HA39" s="222"/>
      <c r="HB39" s="222"/>
      <c r="HC39" s="223"/>
      <c r="HD39" s="223"/>
      <c r="HE39" s="223"/>
      <c r="HF39" s="222"/>
      <c r="HG39" s="223"/>
      <c r="HH39" s="222"/>
      <c r="HI39" s="223"/>
      <c r="HJ39" s="223"/>
      <c r="HK39" s="223"/>
      <c r="HL39" s="223"/>
      <c r="HM39" s="223"/>
      <c r="HN39" s="223"/>
      <c r="HO39" s="223"/>
      <c r="HP39" s="223"/>
      <c r="HQ39" s="223"/>
      <c r="HR39" s="223"/>
      <c r="HS39" s="223"/>
      <c r="HT39" s="223"/>
      <c r="HU39" s="223"/>
      <c r="HV39" s="223"/>
      <c r="HW39" s="223"/>
      <c r="HX39" s="223"/>
      <c r="HY39" s="223"/>
      <c r="HZ39" s="223"/>
      <c r="IA39" s="223"/>
      <c r="IB39" s="223"/>
      <c r="IC39" s="223"/>
      <c r="ID39" s="222"/>
      <c r="IE39" s="222"/>
      <c r="IF39" s="223"/>
      <c r="IG39" s="222"/>
      <c r="IH39" s="222"/>
      <c r="II39" s="223"/>
      <c r="IJ39" s="222"/>
      <c r="IK39" s="222"/>
      <c r="IL39" s="223"/>
      <c r="IM39" s="223"/>
      <c r="IN39" s="223"/>
      <c r="IO39" s="222"/>
      <c r="IP39" s="223"/>
      <c r="IQ39" s="222"/>
      <c r="IR39" s="223"/>
      <c r="IS39" s="223"/>
      <c r="IT39" s="223"/>
      <c r="IU39" s="223"/>
      <c r="IV39" s="223"/>
      <c r="IW39" s="223"/>
      <c r="IX39" s="223"/>
      <c r="IY39" s="223"/>
      <c r="IZ39" s="223"/>
      <c r="JA39" s="223"/>
      <c r="JB39" s="223"/>
      <c r="JC39" s="223"/>
      <c r="JD39" s="249"/>
      <c r="JE39" s="249"/>
      <c r="JF39" s="223"/>
      <c r="JG39" s="223"/>
      <c r="JH39" s="223"/>
      <c r="JI39" s="222"/>
      <c r="JJ39" s="222"/>
      <c r="JK39" s="223"/>
      <c r="JL39" s="222"/>
      <c r="JM39" s="222"/>
      <c r="JN39" s="223"/>
      <c r="JO39" s="223"/>
      <c r="JP39" s="223"/>
      <c r="JQ39" s="222"/>
      <c r="JR39" s="223"/>
      <c r="JS39" s="222"/>
      <c r="JT39" s="223"/>
      <c r="JU39" s="223"/>
      <c r="JV39" s="223"/>
      <c r="JW39" s="223"/>
      <c r="JX39" s="223"/>
      <c r="JY39" s="223"/>
      <c r="JZ39" s="223"/>
      <c r="KA39" s="223"/>
      <c r="KB39" s="223"/>
      <c r="KC39" s="223"/>
      <c r="KD39" s="223"/>
      <c r="KE39" s="223"/>
      <c r="KF39" s="223"/>
      <c r="KG39" s="225"/>
      <c r="KH39" s="222"/>
      <c r="KI39" s="222"/>
      <c r="KJ39" s="223"/>
      <c r="KK39" s="222"/>
      <c r="KL39" s="222"/>
      <c r="KM39" s="223"/>
      <c r="KN39" s="222"/>
      <c r="KO39" s="222"/>
      <c r="KP39" s="223"/>
      <c r="KQ39" s="223"/>
      <c r="KR39" s="223"/>
      <c r="KS39" s="222"/>
      <c r="KT39" s="223"/>
      <c r="KU39" s="222"/>
      <c r="KV39" s="222"/>
      <c r="KW39" s="223"/>
      <c r="KX39" s="223"/>
      <c r="KY39" s="223"/>
      <c r="KZ39" s="222"/>
      <c r="LA39" s="223"/>
      <c r="LB39" s="262"/>
      <c r="LC39" s="269"/>
      <c r="LD39" s="223"/>
      <c r="LE39" s="223"/>
      <c r="LF39" s="223"/>
      <c r="LG39" s="223"/>
      <c r="LH39" s="223"/>
      <c r="LI39" s="223"/>
      <c r="LJ39" s="223"/>
      <c r="LK39" s="223"/>
      <c r="LL39" s="223"/>
      <c r="LM39" s="223"/>
      <c r="LN39" s="223"/>
      <c r="LO39" s="223"/>
      <c r="LP39" s="223"/>
      <c r="LQ39" s="225"/>
      <c r="LR39" s="222"/>
      <c r="LS39" s="222"/>
      <c r="LT39" s="223"/>
      <c r="LU39" s="222"/>
      <c r="LV39" s="222"/>
      <c r="LW39" s="223"/>
      <c r="LX39" s="222"/>
      <c r="LY39" s="222"/>
      <c r="LZ39" s="223"/>
      <c r="MA39" s="223"/>
      <c r="MB39" s="223"/>
      <c r="MC39" s="222"/>
      <c r="MD39" s="223"/>
      <c r="ME39" s="222"/>
      <c r="MF39" s="222"/>
      <c r="MG39" s="223"/>
      <c r="MH39" s="223"/>
      <c r="MI39" s="223"/>
      <c r="MJ39" s="222"/>
      <c r="MK39" s="223"/>
      <c r="ML39" s="262"/>
      <c r="MM39" s="223"/>
      <c r="MN39" s="223"/>
      <c r="MO39" s="223"/>
      <c r="MP39" s="223"/>
      <c r="MQ39" s="223"/>
      <c r="MR39" s="223"/>
      <c r="MS39" s="223"/>
      <c r="MT39" s="223"/>
      <c r="MU39" s="223"/>
      <c r="MV39" s="223"/>
      <c r="MW39" s="223"/>
      <c r="MX39" s="223"/>
      <c r="MY39" s="223"/>
      <c r="MZ39" s="225"/>
      <c r="NA39" s="222"/>
      <c r="NB39" s="222"/>
      <c r="NC39" s="223"/>
      <c r="ND39" s="222"/>
      <c r="NE39" s="222"/>
      <c r="NF39" s="223"/>
      <c r="NG39" s="222"/>
      <c r="NH39" s="222"/>
      <c r="NI39" s="223"/>
      <c r="NJ39" s="223"/>
      <c r="NK39" s="223"/>
      <c r="NL39" s="262"/>
    </row>
    <row r="40" spans="1:376" ht="15" customHeight="1">
      <c r="A40" s="214"/>
      <c r="B40" s="725"/>
      <c r="C40" s="645"/>
      <c r="D40" s="428" t="s">
        <v>375</v>
      </c>
      <c r="E40" s="377" t="s">
        <v>290</v>
      </c>
      <c r="F40" s="378" t="s">
        <v>380</v>
      </c>
      <c r="G40" s="379">
        <v>0</v>
      </c>
      <c r="H40" s="380" t="s">
        <v>315</v>
      </c>
      <c r="I40" s="363">
        <v>44972</v>
      </c>
      <c r="J40" s="363">
        <v>44976</v>
      </c>
      <c r="K40" s="383" t="str">
        <f>NETWORKDAYS(I40,J40,휴일정보!$C$5:$C$27)&amp;"일"</f>
        <v>3일</v>
      </c>
      <c r="L40" s="220"/>
      <c r="M40" s="223"/>
      <c r="N40" s="223"/>
      <c r="O40" s="222"/>
      <c r="P40" s="223"/>
      <c r="Q40" s="222"/>
      <c r="R40" s="222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2"/>
      <c r="AM40" s="222"/>
      <c r="AN40" s="222"/>
      <c r="AO40" s="223"/>
      <c r="AP40" s="222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22"/>
      <c r="BM40" s="223"/>
      <c r="BN40" s="222"/>
      <c r="BO40" s="222"/>
      <c r="BP40" s="223"/>
      <c r="BQ40" s="222"/>
      <c r="BR40" s="222"/>
      <c r="BS40" s="223"/>
      <c r="BT40" s="223"/>
      <c r="BU40" s="223"/>
      <c r="BV40" s="222"/>
      <c r="BW40" s="223"/>
      <c r="BX40" s="222"/>
      <c r="BY40" s="222"/>
      <c r="BZ40" s="223"/>
      <c r="CA40" s="223"/>
      <c r="CB40" s="223"/>
      <c r="CC40" s="223"/>
      <c r="CD40" s="223"/>
      <c r="CE40" s="223"/>
      <c r="CF40" s="223"/>
      <c r="CG40" s="223"/>
      <c r="CH40" s="223"/>
      <c r="CI40" s="223"/>
      <c r="CJ40" s="223"/>
      <c r="CK40" s="223"/>
      <c r="CL40" s="223"/>
      <c r="CM40" s="223"/>
      <c r="CN40" s="223"/>
      <c r="CO40" s="223"/>
      <c r="CP40" s="223"/>
      <c r="CQ40" s="223"/>
      <c r="CR40" s="223"/>
      <c r="CS40" s="222"/>
      <c r="CT40" s="222"/>
      <c r="CU40" s="222"/>
      <c r="CV40" s="223"/>
      <c r="CW40" s="222"/>
      <c r="CX40" s="222"/>
      <c r="CY40" s="223"/>
      <c r="CZ40" s="222"/>
      <c r="DA40" s="222"/>
      <c r="DB40" s="223"/>
      <c r="DC40" s="251"/>
      <c r="DD40" s="251"/>
      <c r="DE40" s="251"/>
      <c r="DF40" s="223"/>
      <c r="DG40" s="222"/>
      <c r="DH40" s="222"/>
      <c r="DI40" s="223"/>
      <c r="DJ40" s="223"/>
      <c r="DK40" s="223"/>
      <c r="DL40" s="223"/>
      <c r="DM40" s="223"/>
      <c r="DN40" s="223"/>
      <c r="DO40" s="251"/>
      <c r="DP40" s="251"/>
      <c r="DQ40" s="251"/>
      <c r="DR40" s="251"/>
      <c r="DS40" s="251"/>
      <c r="DT40" s="223"/>
      <c r="DU40" s="223"/>
      <c r="DV40" s="223"/>
      <c r="DW40" s="251"/>
      <c r="DX40" s="251"/>
      <c r="DY40" s="251"/>
      <c r="DZ40" s="251"/>
      <c r="EA40" s="252"/>
      <c r="EB40" s="252"/>
      <c r="EC40" s="221"/>
      <c r="ED40" s="251"/>
      <c r="EE40" s="251"/>
      <c r="EF40" s="251"/>
      <c r="EG40" s="251"/>
      <c r="EH40" s="252"/>
      <c r="EI40" s="252"/>
      <c r="EJ40" s="251"/>
      <c r="EK40" s="251"/>
      <c r="EL40" s="251"/>
      <c r="EM40" s="222"/>
      <c r="EN40" s="223"/>
      <c r="EO40" s="223"/>
      <c r="EP40" s="223"/>
      <c r="EQ40" s="223"/>
      <c r="ER40" s="223"/>
      <c r="ES40" s="223"/>
      <c r="ET40" s="223"/>
      <c r="EU40" s="223"/>
      <c r="EV40" s="223"/>
      <c r="EW40" s="223"/>
      <c r="EX40" s="223"/>
      <c r="EY40" s="223"/>
      <c r="EZ40" s="223"/>
      <c r="FA40" s="223"/>
      <c r="FB40" s="223"/>
      <c r="FC40" s="223"/>
      <c r="FD40" s="223"/>
      <c r="FE40" s="223"/>
      <c r="FF40" s="223"/>
      <c r="FG40" s="223"/>
      <c r="FH40" s="223"/>
      <c r="FI40" s="223"/>
      <c r="FJ40" s="222"/>
      <c r="FK40" s="222"/>
      <c r="FL40" s="223"/>
      <c r="FM40" s="222"/>
      <c r="FN40" s="222"/>
      <c r="FO40" s="223"/>
      <c r="FP40" s="222"/>
      <c r="FQ40" s="222"/>
      <c r="FR40" s="223"/>
      <c r="FS40" s="223"/>
      <c r="FT40" s="223"/>
      <c r="FU40" s="222"/>
      <c r="FV40" s="223"/>
      <c r="FW40" s="222"/>
      <c r="FX40" s="222"/>
      <c r="FY40" s="223"/>
      <c r="FZ40" s="223"/>
      <c r="GA40" s="223"/>
      <c r="GB40" s="223"/>
      <c r="GC40" s="223"/>
      <c r="GD40" s="223"/>
      <c r="GE40" s="223"/>
      <c r="GF40" s="223"/>
      <c r="GG40" s="223"/>
      <c r="GH40" s="223"/>
      <c r="GI40" s="223"/>
      <c r="GJ40" s="223"/>
      <c r="GK40" s="223"/>
      <c r="GL40" s="223"/>
      <c r="GM40" s="223"/>
      <c r="GN40" s="223"/>
      <c r="GO40" s="223"/>
      <c r="GP40" s="223"/>
      <c r="GQ40" s="223"/>
      <c r="GR40" s="223"/>
      <c r="GS40" s="223"/>
      <c r="GT40" s="223"/>
      <c r="GU40" s="222"/>
      <c r="GV40" s="222"/>
      <c r="GW40" s="223"/>
      <c r="GX40" s="222"/>
      <c r="GY40" s="222"/>
      <c r="GZ40" s="223"/>
      <c r="HA40" s="222"/>
      <c r="HB40" s="222"/>
      <c r="HC40" s="223"/>
      <c r="HD40" s="223"/>
      <c r="HE40" s="223"/>
      <c r="HF40" s="222"/>
      <c r="HG40" s="223"/>
      <c r="HH40" s="222"/>
      <c r="HI40" s="223"/>
      <c r="HJ40" s="223"/>
      <c r="HK40" s="223"/>
      <c r="HL40" s="223"/>
      <c r="HM40" s="223"/>
      <c r="HN40" s="223"/>
      <c r="HO40" s="223"/>
      <c r="HP40" s="223"/>
      <c r="HQ40" s="223"/>
      <c r="HR40" s="223"/>
      <c r="HS40" s="223"/>
      <c r="HT40" s="223"/>
      <c r="HU40" s="223"/>
      <c r="HV40" s="223"/>
      <c r="HW40" s="223"/>
      <c r="HX40" s="223"/>
      <c r="HY40" s="223"/>
      <c r="HZ40" s="223"/>
      <c r="IA40" s="223"/>
      <c r="IB40" s="223"/>
      <c r="IC40" s="223"/>
      <c r="ID40" s="222"/>
      <c r="IE40" s="222"/>
      <c r="IF40" s="223"/>
      <c r="IG40" s="222"/>
      <c r="IH40" s="222"/>
      <c r="II40" s="223"/>
      <c r="IJ40" s="222"/>
      <c r="IK40" s="222"/>
      <c r="IL40" s="223"/>
      <c r="IM40" s="223"/>
      <c r="IN40" s="223"/>
      <c r="IO40" s="222"/>
      <c r="IP40" s="223"/>
      <c r="IQ40" s="222"/>
      <c r="IR40" s="223"/>
      <c r="IS40" s="223"/>
      <c r="IT40" s="223"/>
      <c r="IU40" s="223"/>
      <c r="IV40" s="223"/>
      <c r="IW40" s="223"/>
      <c r="IX40" s="223"/>
      <c r="IY40" s="223"/>
      <c r="IZ40" s="223"/>
      <c r="JA40" s="223"/>
      <c r="JB40" s="223"/>
      <c r="JC40" s="223"/>
      <c r="JD40" s="249"/>
      <c r="JE40" s="249"/>
      <c r="JF40" s="223"/>
      <c r="JG40" s="223"/>
      <c r="JH40" s="223"/>
      <c r="JI40" s="222"/>
      <c r="JJ40" s="222"/>
      <c r="JK40" s="223"/>
      <c r="JL40" s="222"/>
      <c r="JM40" s="222"/>
      <c r="JN40" s="223"/>
      <c r="JO40" s="223"/>
      <c r="JP40" s="223"/>
      <c r="JQ40" s="222"/>
      <c r="JR40" s="223"/>
      <c r="JS40" s="222"/>
      <c r="JT40" s="223"/>
      <c r="JU40" s="223"/>
      <c r="JV40" s="223"/>
      <c r="JW40" s="223"/>
      <c r="JX40" s="223"/>
      <c r="JY40" s="223"/>
      <c r="JZ40" s="223"/>
      <c r="KA40" s="223"/>
      <c r="KB40" s="223"/>
      <c r="KC40" s="223"/>
      <c r="KD40" s="223"/>
      <c r="KE40" s="223"/>
      <c r="KF40" s="223"/>
      <c r="KG40" s="225"/>
      <c r="KH40" s="222"/>
      <c r="KI40" s="222"/>
      <c r="KJ40" s="223"/>
      <c r="KK40" s="222"/>
      <c r="KL40" s="222"/>
      <c r="KM40" s="223"/>
      <c r="KN40" s="222"/>
      <c r="KO40" s="222"/>
      <c r="KP40" s="223"/>
      <c r="KQ40" s="223"/>
      <c r="KR40" s="223"/>
      <c r="KS40" s="222"/>
      <c r="KT40" s="223"/>
      <c r="KU40" s="222"/>
      <c r="KV40" s="222"/>
      <c r="KW40" s="223"/>
      <c r="KX40" s="223"/>
      <c r="KY40" s="223"/>
      <c r="KZ40" s="222"/>
      <c r="LA40" s="223"/>
      <c r="LB40" s="262"/>
      <c r="LC40" s="269"/>
      <c r="LD40" s="223"/>
      <c r="LE40" s="223"/>
      <c r="LF40" s="223"/>
      <c r="LG40" s="223"/>
      <c r="LH40" s="223"/>
      <c r="LI40" s="223"/>
      <c r="LJ40" s="223"/>
      <c r="LK40" s="223"/>
      <c r="LL40" s="223"/>
      <c r="LM40" s="223"/>
      <c r="LN40" s="223"/>
      <c r="LO40" s="223"/>
      <c r="LP40" s="223"/>
      <c r="LQ40" s="225"/>
      <c r="LR40" s="222"/>
      <c r="LS40" s="222"/>
      <c r="LT40" s="223"/>
      <c r="LU40" s="222"/>
      <c r="LV40" s="222"/>
      <c r="LW40" s="223"/>
      <c r="LX40" s="222"/>
      <c r="LY40" s="222"/>
      <c r="LZ40" s="223"/>
      <c r="MA40" s="223"/>
      <c r="MB40" s="223"/>
      <c r="MC40" s="222"/>
      <c r="MD40" s="223"/>
      <c r="ME40" s="222"/>
      <c r="MF40" s="222"/>
      <c r="MG40" s="223"/>
      <c r="MH40" s="223"/>
      <c r="MI40" s="223"/>
      <c r="MJ40" s="222"/>
      <c r="MK40" s="223"/>
      <c r="ML40" s="262"/>
      <c r="MM40" s="223"/>
      <c r="MN40" s="223"/>
      <c r="MO40" s="223"/>
      <c r="MP40" s="223"/>
      <c r="MQ40" s="223"/>
      <c r="MR40" s="223"/>
      <c r="MS40" s="223"/>
      <c r="MT40" s="223"/>
      <c r="MU40" s="223"/>
      <c r="MV40" s="223"/>
      <c r="MW40" s="223"/>
      <c r="MX40" s="223"/>
      <c r="MY40" s="223"/>
      <c r="MZ40" s="225"/>
      <c r="NA40" s="222"/>
      <c r="NB40" s="222"/>
      <c r="NC40" s="223"/>
      <c r="ND40" s="222"/>
      <c r="NE40" s="222"/>
      <c r="NF40" s="223"/>
      <c r="NG40" s="222"/>
      <c r="NH40" s="222"/>
      <c r="NI40" s="223"/>
      <c r="NJ40" s="223"/>
      <c r="NK40" s="223"/>
      <c r="NL40" s="262"/>
    </row>
    <row r="41" spans="1:376" ht="15" customHeight="1">
      <c r="B41" s="723" t="s">
        <v>317</v>
      </c>
      <c r="C41" s="499"/>
      <c r="D41" s="499"/>
      <c r="E41" s="550"/>
      <c r="F41" s="550"/>
      <c r="G41" s="550"/>
      <c r="H41" s="550"/>
      <c r="I41" s="708">
        <v>44975</v>
      </c>
      <c r="J41" s="708">
        <v>44979</v>
      </c>
      <c r="K41" s="384" t="str">
        <f>NETWORKDAYS(I41,J41,휴일정보!$C$5:$C$27)&amp;"일"</f>
        <v>3일</v>
      </c>
      <c r="L41" s="551"/>
      <c r="M41" s="551"/>
      <c r="N41" s="551"/>
      <c r="O41" s="551"/>
      <c r="P41" s="551"/>
      <c r="Q41" s="551"/>
      <c r="R41" s="551"/>
      <c r="S41" s="551"/>
      <c r="T41" s="551"/>
      <c r="U41" s="551"/>
      <c r="V41" s="551"/>
      <c r="W41" s="551"/>
      <c r="X41" s="551"/>
      <c r="Y41" s="551"/>
      <c r="Z41" s="551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1"/>
      <c r="AR41" s="551"/>
      <c r="AS41" s="551"/>
      <c r="AT41" s="551"/>
      <c r="AU41" s="551"/>
      <c r="AV41" s="551"/>
      <c r="AW41" s="551"/>
      <c r="AX41" s="551"/>
      <c r="AY41" s="551"/>
      <c r="AZ41" s="551"/>
      <c r="BA41" s="551"/>
      <c r="BB41" s="551"/>
      <c r="BC41" s="551"/>
      <c r="BD41" s="551"/>
      <c r="BE41" s="551"/>
      <c r="BF41" s="551"/>
      <c r="BG41" s="551"/>
      <c r="BH41" s="551"/>
      <c r="BI41" s="551"/>
      <c r="BJ41" s="551"/>
      <c r="BK41" s="551"/>
      <c r="BL41" s="551"/>
      <c r="BM41" s="551"/>
      <c r="BN41" s="551"/>
      <c r="BO41" s="551"/>
      <c r="BP41" s="551"/>
      <c r="BQ41" s="551"/>
      <c r="BR41" s="551"/>
      <c r="BS41" s="551"/>
      <c r="BT41" s="551"/>
      <c r="BU41" s="551"/>
      <c r="BV41" s="551"/>
      <c r="BW41" s="551"/>
      <c r="BX41" s="551"/>
      <c r="BY41" s="551"/>
      <c r="BZ41" s="551"/>
      <c r="CA41" s="551"/>
      <c r="CB41" s="551"/>
      <c r="CC41" s="551"/>
      <c r="CD41" s="551"/>
      <c r="CE41" s="551"/>
      <c r="CF41" s="551"/>
      <c r="CG41" s="551"/>
      <c r="CH41" s="551"/>
      <c r="CI41" s="551"/>
      <c r="CJ41" s="551"/>
      <c r="CK41" s="551"/>
      <c r="CL41" s="551"/>
      <c r="CM41" s="551"/>
      <c r="CN41" s="551"/>
      <c r="CO41" s="551"/>
      <c r="CP41" s="551"/>
      <c r="CQ41" s="551"/>
      <c r="CR41" s="551"/>
      <c r="CS41" s="551"/>
      <c r="CT41" s="551"/>
      <c r="CU41" s="551"/>
      <c r="CV41" s="551"/>
      <c r="CW41" s="551"/>
      <c r="CX41" s="551"/>
      <c r="CY41" s="551"/>
      <c r="CZ41" s="551"/>
      <c r="DA41" s="551"/>
      <c r="DB41" s="551"/>
      <c r="DC41" s="551"/>
      <c r="DD41" s="551"/>
      <c r="DE41" s="551"/>
      <c r="DF41" s="551"/>
      <c r="DG41" s="551"/>
      <c r="DH41" s="551"/>
      <c r="DI41" s="551"/>
      <c r="DJ41" s="551"/>
      <c r="DK41" s="551"/>
      <c r="DL41" s="551"/>
      <c r="DM41" s="551"/>
      <c r="DN41" s="551"/>
      <c r="DO41" s="551"/>
      <c r="DP41" s="551"/>
      <c r="DQ41" s="551"/>
      <c r="DR41" s="551"/>
      <c r="DS41" s="551"/>
      <c r="DT41" s="551"/>
      <c r="DU41" s="551"/>
      <c r="DV41" s="551"/>
      <c r="DW41" s="551"/>
      <c r="DX41" s="551"/>
      <c r="DY41" s="551"/>
      <c r="DZ41" s="551"/>
      <c r="EA41" s="551"/>
      <c r="EB41" s="551"/>
      <c r="EC41" s="551"/>
      <c r="ED41" s="551"/>
      <c r="EE41" s="551"/>
      <c r="EF41" s="551"/>
      <c r="EG41" s="551"/>
      <c r="EH41" s="551"/>
      <c r="EI41" s="551"/>
      <c r="EJ41" s="551"/>
      <c r="EK41" s="551"/>
      <c r="EL41" s="551"/>
      <c r="EM41" s="551"/>
      <c r="EN41" s="551"/>
      <c r="EO41" s="551"/>
      <c r="EP41" s="551"/>
      <c r="EQ41" s="551"/>
      <c r="ER41" s="551"/>
      <c r="ES41" s="551"/>
      <c r="ET41" s="551"/>
      <c r="EU41" s="551"/>
      <c r="EV41" s="551"/>
      <c r="EW41" s="551"/>
      <c r="EX41" s="551"/>
      <c r="EY41" s="551"/>
      <c r="EZ41" s="551"/>
      <c r="FA41" s="551"/>
      <c r="FB41" s="551"/>
      <c r="FC41" s="429"/>
      <c r="FD41" s="551"/>
      <c r="FE41" s="551"/>
      <c r="FF41" s="551"/>
      <c r="FG41" s="551"/>
      <c r="FH41" s="551"/>
      <c r="FI41" s="551"/>
      <c r="FJ41" s="551"/>
      <c r="FK41" s="551"/>
      <c r="FL41" s="551"/>
      <c r="FM41" s="551"/>
      <c r="FN41" s="551"/>
      <c r="FO41" s="551"/>
      <c r="FP41" s="551"/>
      <c r="FQ41" s="551"/>
      <c r="FR41" s="551"/>
      <c r="FS41" s="551"/>
      <c r="FT41" s="551"/>
      <c r="FU41" s="551"/>
      <c r="FV41" s="551"/>
      <c r="FW41" s="551"/>
      <c r="FX41" s="551"/>
      <c r="FY41" s="551"/>
      <c r="FZ41" s="551"/>
      <c r="GA41" s="551"/>
      <c r="GB41" s="551"/>
      <c r="GC41" s="551"/>
      <c r="GD41" s="551"/>
      <c r="GE41" s="551"/>
      <c r="GF41" s="551"/>
      <c r="GG41" s="551"/>
      <c r="GH41" s="551"/>
      <c r="GI41" s="551"/>
      <c r="GJ41" s="551"/>
      <c r="GK41" s="551"/>
      <c r="GL41" s="551"/>
      <c r="GM41" s="551"/>
      <c r="GN41" s="429"/>
      <c r="GO41" s="551"/>
      <c r="GP41" s="551"/>
      <c r="GQ41" s="551"/>
      <c r="GR41" s="551"/>
      <c r="GS41" s="551"/>
      <c r="GT41" s="551"/>
      <c r="GU41" s="551"/>
      <c r="GV41" s="551"/>
      <c r="GW41" s="551"/>
      <c r="GX41" s="551"/>
      <c r="GY41" s="551"/>
      <c r="GZ41" s="551"/>
      <c r="HA41" s="551"/>
      <c r="HB41" s="551"/>
      <c r="HC41" s="551"/>
      <c r="HD41" s="551"/>
      <c r="HE41" s="551"/>
      <c r="HF41" s="551"/>
      <c r="HG41" s="551"/>
      <c r="HH41" s="551"/>
      <c r="HI41" s="551"/>
      <c r="HJ41" s="551"/>
      <c r="HK41" s="551"/>
      <c r="HL41" s="551"/>
      <c r="HM41" s="551"/>
      <c r="HN41" s="551"/>
      <c r="HO41" s="551"/>
      <c r="HP41" s="551"/>
      <c r="HQ41" s="551"/>
      <c r="HR41" s="551"/>
      <c r="HS41" s="551"/>
      <c r="HT41" s="551"/>
      <c r="HU41" s="551"/>
      <c r="HV41" s="551"/>
      <c r="HW41" s="429"/>
      <c r="HX41" s="551"/>
      <c r="HY41" s="551"/>
      <c r="HZ41" s="551"/>
      <c r="IA41" s="551"/>
      <c r="IB41" s="551"/>
      <c r="IC41" s="551"/>
      <c r="ID41" s="551"/>
      <c r="IE41" s="551"/>
      <c r="IF41" s="551"/>
      <c r="IG41" s="551"/>
      <c r="IH41" s="551"/>
      <c r="II41" s="551"/>
      <c r="IJ41" s="551"/>
      <c r="IK41" s="551"/>
      <c r="IL41" s="551"/>
      <c r="IM41" s="551"/>
      <c r="IN41" s="551"/>
      <c r="IO41" s="551"/>
      <c r="IP41" s="551"/>
      <c r="IQ41" s="551"/>
      <c r="IR41" s="551"/>
      <c r="IS41" s="551"/>
      <c r="IT41" s="551"/>
      <c r="IU41" s="551"/>
      <c r="IV41" s="551"/>
      <c r="IW41" s="551"/>
      <c r="IX41" s="551"/>
      <c r="IY41" s="429"/>
      <c r="IZ41" s="551"/>
      <c r="JA41" s="551"/>
      <c r="JB41" s="551"/>
      <c r="JC41" s="551"/>
      <c r="JD41" s="551"/>
      <c r="JE41" s="551"/>
      <c r="JF41" s="551"/>
      <c r="JG41" s="551"/>
      <c r="JH41" s="551"/>
      <c r="JI41" s="551"/>
      <c r="JJ41" s="551"/>
      <c r="JK41" s="551"/>
      <c r="JL41" s="551"/>
      <c r="JM41" s="551"/>
      <c r="JN41" s="551"/>
      <c r="JO41" s="551"/>
      <c r="JP41" s="551"/>
      <c r="JQ41" s="551"/>
      <c r="JR41" s="551"/>
      <c r="JS41" s="551"/>
      <c r="JT41" s="551"/>
      <c r="JU41" s="551"/>
      <c r="JV41" s="551"/>
      <c r="JW41" s="551"/>
      <c r="JX41" s="551"/>
      <c r="JY41" s="551"/>
      <c r="JZ41" s="551"/>
      <c r="KA41" s="429"/>
      <c r="KB41" s="551"/>
      <c r="KC41" s="551"/>
      <c r="KD41" s="551"/>
      <c r="KE41" s="551"/>
      <c r="KF41" s="551"/>
      <c r="KG41" s="551"/>
      <c r="KH41" s="551"/>
      <c r="KI41" s="551"/>
      <c r="KJ41" s="551"/>
      <c r="KK41" s="551"/>
      <c r="KL41" s="551"/>
      <c r="KM41" s="551"/>
      <c r="KN41" s="551"/>
      <c r="KO41" s="551"/>
      <c r="KP41" s="551"/>
      <c r="KQ41" s="551"/>
      <c r="KR41" s="551"/>
      <c r="KS41" s="551"/>
      <c r="KT41" s="551"/>
      <c r="KU41" s="551"/>
      <c r="KV41" s="551"/>
      <c r="KW41" s="551"/>
      <c r="KX41" s="551"/>
      <c r="KY41" s="551"/>
      <c r="KZ41" s="551"/>
      <c r="LA41" s="551"/>
      <c r="LB41" s="429"/>
      <c r="LC41" s="551"/>
      <c r="LD41" s="551"/>
      <c r="LE41" s="551"/>
      <c r="LF41" s="551"/>
      <c r="LG41" s="551"/>
      <c r="LH41" s="551"/>
      <c r="LI41" s="551"/>
      <c r="LJ41" s="551"/>
      <c r="LK41" s="429"/>
      <c r="LL41" s="551"/>
      <c r="LM41" s="551"/>
      <c r="LN41" s="551"/>
      <c r="LO41" s="551"/>
      <c r="LP41" s="551"/>
      <c r="LQ41" s="551"/>
      <c r="LR41" s="551"/>
      <c r="LS41" s="551"/>
      <c r="LT41" s="551"/>
      <c r="LU41" s="551"/>
      <c r="LV41" s="551"/>
      <c r="LW41" s="551"/>
      <c r="LX41" s="551"/>
      <c r="LY41" s="551"/>
      <c r="LZ41" s="551"/>
      <c r="MA41" s="551"/>
      <c r="MB41" s="551"/>
      <c r="MC41" s="551"/>
      <c r="MD41" s="551"/>
      <c r="ME41" s="551"/>
      <c r="MF41" s="551"/>
      <c r="MG41" s="551"/>
      <c r="MH41" s="551"/>
      <c r="MI41" s="551"/>
      <c r="MJ41" s="551"/>
      <c r="MK41" s="551"/>
      <c r="ML41" s="429"/>
      <c r="MM41" s="551"/>
      <c r="MN41" s="551"/>
      <c r="MO41" s="551"/>
      <c r="MP41" s="551"/>
      <c r="MQ41" s="551"/>
      <c r="MR41" s="551"/>
      <c r="MS41" s="551"/>
      <c r="MT41" s="429"/>
      <c r="MU41" s="551"/>
      <c r="MV41" s="551"/>
      <c r="MW41" s="551"/>
      <c r="MX41" s="551"/>
      <c r="MY41" s="551"/>
      <c r="MZ41" s="551"/>
      <c r="NA41" s="551"/>
      <c r="NB41" s="551"/>
      <c r="NC41" s="551"/>
      <c r="ND41" s="551"/>
      <c r="NE41" s="551"/>
      <c r="NF41" s="551"/>
      <c r="NG41" s="551"/>
      <c r="NH41" s="551"/>
      <c r="NI41" s="551"/>
      <c r="NJ41" s="551"/>
      <c r="NK41" s="551"/>
      <c r="NL41" s="429"/>
    </row>
    <row r="42" spans="1:376" ht="15" customHeight="1">
      <c r="B42" s="723"/>
      <c r="C42" s="647" t="s">
        <v>318</v>
      </c>
      <c r="D42" s="574" t="s">
        <v>319</v>
      </c>
      <c r="E42" s="575" t="s">
        <v>422</v>
      </c>
      <c r="F42" s="575" t="s">
        <v>327</v>
      </c>
      <c r="G42" s="576">
        <v>0</v>
      </c>
      <c r="H42" s="574"/>
      <c r="I42" s="363">
        <v>44975</v>
      </c>
      <c r="J42" s="363">
        <v>44979</v>
      </c>
      <c r="K42" s="386" t="str">
        <f>NETWORKDAYS(I42,J42,휴일정보!$C$5:$C$27)&amp;"일"</f>
        <v>3일</v>
      </c>
      <c r="L42" s="220"/>
      <c r="M42" s="223"/>
      <c r="N42" s="223"/>
      <c r="O42" s="222"/>
      <c r="P42" s="223"/>
      <c r="Q42" s="222"/>
      <c r="R42" s="222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  <c r="AI42" s="223"/>
      <c r="AJ42" s="223"/>
      <c r="AK42" s="223"/>
      <c r="AL42" s="222"/>
      <c r="AM42" s="222"/>
      <c r="AN42" s="222"/>
      <c r="AO42" s="223"/>
      <c r="AP42" s="222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7"/>
      <c r="BL42" s="222"/>
      <c r="BM42" s="223"/>
      <c r="BN42" s="222"/>
      <c r="BO42" s="222"/>
      <c r="BP42" s="223"/>
      <c r="BQ42" s="222"/>
      <c r="BR42" s="222"/>
      <c r="BS42" s="223"/>
      <c r="BT42" s="223"/>
      <c r="BU42" s="223"/>
      <c r="BV42" s="222"/>
      <c r="BW42" s="223"/>
      <c r="BX42" s="222"/>
      <c r="BY42" s="222"/>
      <c r="BZ42" s="223"/>
      <c r="CA42" s="223"/>
      <c r="CB42" s="223"/>
      <c r="CC42" s="223"/>
      <c r="CD42" s="223"/>
      <c r="CE42" s="223"/>
      <c r="CF42" s="223"/>
      <c r="CG42" s="223"/>
      <c r="CH42" s="223"/>
      <c r="CI42" s="223"/>
      <c r="CJ42" s="223"/>
      <c r="CK42" s="223"/>
      <c r="CL42" s="223"/>
      <c r="CM42" s="223"/>
      <c r="CN42" s="223"/>
      <c r="CO42" s="223"/>
      <c r="CP42" s="223"/>
      <c r="CQ42" s="223"/>
      <c r="CR42" s="223"/>
      <c r="CS42" s="222"/>
      <c r="CT42" s="222"/>
      <c r="CU42" s="222"/>
      <c r="CV42" s="223"/>
      <c r="CW42" s="222"/>
      <c r="CX42" s="222"/>
      <c r="CY42" s="223"/>
      <c r="CZ42" s="222"/>
      <c r="DA42" s="222"/>
      <c r="DB42" s="223"/>
      <c r="DC42" s="223"/>
      <c r="DD42" s="223"/>
      <c r="DE42" s="222"/>
      <c r="DF42" s="223"/>
      <c r="DG42" s="222"/>
      <c r="DH42" s="222"/>
      <c r="DI42" s="223"/>
      <c r="DJ42" s="223"/>
      <c r="DK42" s="223"/>
      <c r="DL42" s="223"/>
      <c r="DM42" s="223"/>
      <c r="DN42" s="223"/>
      <c r="DO42" s="223"/>
      <c r="DP42" s="223"/>
      <c r="DQ42" s="223"/>
      <c r="DR42" s="223"/>
      <c r="DS42" s="223"/>
      <c r="DT42" s="223"/>
      <c r="DU42" s="223"/>
      <c r="DV42" s="223"/>
      <c r="DW42" s="223"/>
      <c r="DX42" s="223"/>
      <c r="DY42" s="222"/>
      <c r="DZ42" s="222"/>
      <c r="EA42" s="223"/>
      <c r="EB42" s="222"/>
      <c r="EC42" s="222"/>
      <c r="ED42" s="223"/>
      <c r="EE42" s="222"/>
      <c r="EF42" s="222"/>
      <c r="EG42" s="223"/>
      <c r="EH42" s="223"/>
      <c r="EI42" s="223"/>
      <c r="EJ42" s="222"/>
      <c r="EK42" s="223"/>
      <c r="EL42" s="222"/>
      <c r="EM42" s="222"/>
      <c r="EN42" s="223"/>
      <c r="EO42" s="223"/>
      <c r="EP42" s="223"/>
      <c r="EQ42" s="223"/>
      <c r="ER42" s="223"/>
      <c r="ES42" s="223"/>
      <c r="ET42" s="223"/>
      <c r="EU42" s="223"/>
      <c r="EV42" s="223"/>
      <c r="EW42" s="223"/>
      <c r="EX42" s="223"/>
      <c r="EY42" s="223"/>
      <c r="EZ42" s="223"/>
      <c r="FA42" s="223"/>
      <c r="FB42" s="223"/>
      <c r="FC42" s="223"/>
      <c r="FD42" s="223"/>
      <c r="FE42" s="223"/>
      <c r="FF42" s="223"/>
      <c r="FG42" s="223"/>
      <c r="FH42" s="223"/>
      <c r="FI42" s="223"/>
      <c r="FJ42" s="222"/>
      <c r="FK42" s="222"/>
      <c r="FL42" s="223"/>
      <c r="FM42" s="222"/>
      <c r="FN42" s="222"/>
      <c r="FO42" s="223"/>
      <c r="FP42" s="222"/>
      <c r="FQ42" s="222"/>
      <c r="FR42" s="223"/>
      <c r="FS42" s="223"/>
      <c r="FT42" s="223"/>
      <c r="FU42" s="222"/>
      <c r="FV42" s="223"/>
      <c r="FW42" s="222"/>
      <c r="FX42" s="222"/>
      <c r="FY42" s="223"/>
      <c r="FZ42" s="223"/>
      <c r="GA42" s="223"/>
      <c r="GB42" s="223"/>
      <c r="GC42" s="223"/>
      <c r="GD42" s="223"/>
      <c r="GE42" s="223"/>
      <c r="GF42" s="223"/>
      <c r="GG42" s="223"/>
      <c r="GH42" s="223"/>
      <c r="GI42" s="223"/>
      <c r="GJ42" s="223"/>
      <c r="GK42" s="223"/>
      <c r="GL42" s="223"/>
      <c r="GM42" s="223"/>
      <c r="GN42" s="223"/>
      <c r="GO42" s="223"/>
      <c r="GP42" s="223"/>
      <c r="GQ42" s="223"/>
      <c r="GR42" s="223"/>
      <c r="GS42" s="223"/>
      <c r="GT42" s="223"/>
      <c r="GU42" s="222"/>
      <c r="GV42" s="222"/>
      <c r="GW42" s="223"/>
      <c r="GX42" s="222"/>
      <c r="GY42" s="222"/>
      <c r="GZ42" s="223"/>
      <c r="HA42" s="222"/>
      <c r="HB42" s="222"/>
      <c r="HC42" s="223"/>
      <c r="HD42" s="223"/>
      <c r="HE42" s="223"/>
      <c r="HF42" s="222"/>
      <c r="HG42" s="223"/>
      <c r="HH42" s="222"/>
      <c r="HI42" s="223"/>
      <c r="HJ42" s="223"/>
      <c r="HK42" s="223"/>
      <c r="HL42" s="223"/>
      <c r="HM42" s="223"/>
      <c r="HN42" s="223"/>
      <c r="HO42" s="223"/>
      <c r="HP42" s="223"/>
      <c r="HQ42" s="223"/>
      <c r="HR42" s="223"/>
      <c r="HS42" s="223"/>
      <c r="HT42" s="223"/>
      <c r="HU42" s="223"/>
      <c r="HV42" s="223"/>
      <c r="HW42" s="223"/>
      <c r="HX42" s="223"/>
      <c r="HY42" s="223"/>
      <c r="HZ42" s="223"/>
      <c r="IA42" s="223"/>
      <c r="IB42" s="223"/>
      <c r="IC42" s="223"/>
      <c r="ID42" s="222"/>
      <c r="IE42" s="222"/>
      <c r="IF42" s="223"/>
      <c r="IG42" s="222"/>
      <c r="IH42" s="222"/>
      <c r="II42" s="223"/>
      <c r="IJ42" s="222"/>
      <c r="IK42" s="222"/>
      <c r="IL42" s="223"/>
      <c r="IM42" s="223"/>
      <c r="IN42" s="223"/>
      <c r="IO42" s="222"/>
      <c r="IP42" s="223"/>
      <c r="IQ42" s="222"/>
      <c r="IR42" s="223"/>
      <c r="IS42" s="223"/>
      <c r="IT42" s="223"/>
      <c r="IU42" s="223"/>
      <c r="IV42" s="223"/>
      <c r="IW42" s="223"/>
      <c r="IX42" s="223"/>
      <c r="IY42" s="223"/>
      <c r="IZ42" s="223"/>
      <c r="JA42" s="223"/>
      <c r="JB42" s="223"/>
      <c r="JC42" s="223"/>
      <c r="JD42" s="225"/>
      <c r="JE42" s="225"/>
      <c r="JF42" s="223"/>
      <c r="JG42" s="222"/>
      <c r="JH42" s="223"/>
      <c r="JI42" s="222"/>
      <c r="JJ42" s="222"/>
      <c r="JK42" s="223"/>
      <c r="JL42" s="222"/>
      <c r="JM42" s="222"/>
      <c r="JN42" s="223"/>
      <c r="JO42" s="223"/>
      <c r="JP42" s="223"/>
      <c r="JQ42" s="222"/>
      <c r="JR42" s="223"/>
      <c r="JS42" s="222"/>
      <c r="JT42" s="223"/>
      <c r="JU42" s="223"/>
      <c r="JV42" s="223"/>
      <c r="JW42" s="223"/>
      <c r="JX42" s="223"/>
      <c r="JY42" s="223"/>
      <c r="JZ42" s="223"/>
      <c r="KA42" s="223"/>
      <c r="KB42" s="223"/>
      <c r="KC42" s="223"/>
      <c r="KD42" s="223"/>
      <c r="KE42" s="223"/>
      <c r="KF42" s="223"/>
      <c r="KG42" s="223"/>
      <c r="KH42" s="222"/>
      <c r="KI42" s="222"/>
      <c r="KJ42" s="223"/>
      <c r="KK42" s="222"/>
      <c r="KL42" s="222"/>
      <c r="KM42" s="223"/>
      <c r="KN42" s="222"/>
      <c r="KO42" s="222"/>
      <c r="KP42" s="223"/>
      <c r="KQ42" s="223"/>
      <c r="KR42" s="223"/>
      <c r="KS42" s="222"/>
      <c r="KT42" s="223"/>
      <c r="KU42" s="222"/>
      <c r="KV42" s="222"/>
      <c r="KW42" s="223"/>
      <c r="KX42" s="223"/>
      <c r="KY42" s="223"/>
      <c r="KZ42" s="222"/>
      <c r="LA42" s="223"/>
      <c r="LB42" s="262"/>
      <c r="LC42" s="269"/>
      <c r="LD42" s="223"/>
      <c r="LE42" s="223"/>
      <c r="LF42" s="223"/>
      <c r="LG42" s="223"/>
      <c r="LH42" s="223"/>
      <c r="LI42" s="223"/>
      <c r="LJ42" s="223"/>
      <c r="LK42" s="223"/>
      <c r="LL42" s="223"/>
      <c r="LM42" s="223"/>
      <c r="LN42" s="223"/>
      <c r="LO42" s="223"/>
      <c r="LP42" s="223"/>
      <c r="LQ42" s="223"/>
      <c r="LR42" s="222"/>
      <c r="LS42" s="222"/>
      <c r="LT42" s="223"/>
      <c r="LU42" s="222"/>
      <c r="LV42" s="222"/>
      <c r="LW42" s="223"/>
      <c r="LX42" s="222"/>
      <c r="LY42" s="222"/>
      <c r="LZ42" s="223"/>
      <c r="MA42" s="223"/>
      <c r="MB42" s="223"/>
      <c r="MC42" s="222"/>
      <c r="MD42" s="223"/>
      <c r="ME42" s="222"/>
      <c r="MF42" s="222"/>
      <c r="MG42" s="223"/>
      <c r="MH42" s="223"/>
      <c r="MI42" s="223"/>
      <c r="MJ42" s="222"/>
      <c r="MK42" s="223"/>
      <c r="ML42" s="262"/>
      <c r="MM42" s="223"/>
      <c r="MN42" s="223"/>
      <c r="MO42" s="223"/>
      <c r="MP42" s="223"/>
      <c r="MQ42" s="223"/>
      <c r="MR42" s="223"/>
      <c r="MS42" s="223"/>
      <c r="MT42" s="223"/>
      <c r="MU42" s="223"/>
      <c r="MV42" s="223"/>
      <c r="MW42" s="223"/>
      <c r="MX42" s="223"/>
      <c r="MY42" s="223"/>
      <c r="MZ42" s="223"/>
      <c r="NA42" s="222"/>
      <c r="NB42" s="222"/>
      <c r="NC42" s="223"/>
      <c r="ND42" s="222"/>
      <c r="NE42" s="222"/>
      <c r="NF42" s="223"/>
      <c r="NG42" s="222"/>
      <c r="NH42" s="222"/>
      <c r="NI42" s="223"/>
      <c r="NJ42" s="223"/>
      <c r="NK42" s="223"/>
      <c r="NL42" s="262"/>
    </row>
    <row r="43" spans="1:376" ht="15" customHeight="1">
      <c r="B43" s="723"/>
      <c r="C43" s="648"/>
      <c r="D43" s="574" t="s">
        <v>382</v>
      </c>
      <c r="E43" s="575" t="s">
        <v>422</v>
      </c>
      <c r="F43" s="575" t="s">
        <v>327</v>
      </c>
      <c r="G43" s="576">
        <v>0</v>
      </c>
      <c r="H43" s="574"/>
      <c r="I43" s="363">
        <v>44975</v>
      </c>
      <c r="J43" s="363">
        <v>44979</v>
      </c>
      <c r="K43" s="386" t="str">
        <f>NETWORKDAYS(I43,J43,휴일정보!$C$5:$C$27)&amp;"일"</f>
        <v>3일</v>
      </c>
      <c r="L43" s="220"/>
      <c r="M43" s="223"/>
      <c r="N43" s="223"/>
      <c r="O43" s="222"/>
      <c r="P43" s="223"/>
      <c r="Q43" s="222"/>
      <c r="R43" s="222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2"/>
      <c r="AM43" s="222"/>
      <c r="AN43" s="222"/>
      <c r="AO43" s="223"/>
      <c r="AP43" s="222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7"/>
      <c r="BI43" s="237"/>
      <c r="BJ43" s="237"/>
      <c r="BK43" s="237"/>
      <c r="BL43" s="222"/>
      <c r="BM43" s="223"/>
      <c r="BN43" s="222"/>
      <c r="BO43" s="222"/>
      <c r="BP43" s="223"/>
      <c r="BQ43" s="222"/>
      <c r="BR43" s="222"/>
      <c r="BS43" s="223"/>
      <c r="BT43" s="223"/>
      <c r="BU43" s="223"/>
      <c r="BV43" s="222"/>
      <c r="BW43" s="223"/>
      <c r="BX43" s="222"/>
      <c r="BY43" s="222"/>
      <c r="BZ43" s="223"/>
      <c r="CA43" s="223"/>
      <c r="CB43" s="223"/>
      <c r="CC43" s="223"/>
      <c r="CD43" s="223"/>
      <c r="CE43" s="223"/>
      <c r="CF43" s="223"/>
      <c r="CG43" s="223"/>
      <c r="CH43" s="223"/>
      <c r="CI43" s="223"/>
      <c r="CJ43" s="223"/>
      <c r="CK43" s="223"/>
      <c r="CL43" s="223"/>
      <c r="CM43" s="223"/>
      <c r="CN43" s="223"/>
      <c r="CO43" s="223"/>
      <c r="CP43" s="223"/>
      <c r="CQ43" s="223"/>
      <c r="CR43" s="223"/>
      <c r="CS43" s="222"/>
      <c r="CT43" s="222"/>
      <c r="CU43" s="222"/>
      <c r="CV43" s="223"/>
      <c r="CW43" s="222"/>
      <c r="CX43" s="222"/>
      <c r="CY43" s="223"/>
      <c r="CZ43" s="222"/>
      <c r="DA43" s="222"/>
      <c r="DB43" s="223"/>
      <c r="DC43" s="223"/>
      <c r="DD43" s="223"/>
      <c r="DE43" s="222"/>
      <c r="DF43" s="223"/>
      <c r="DG43" s="222"/>
      <c r="DH43" s="222"/>
      <c r="DI43" s="223"/>
      <c r="DJ43" s="223"/>
      <c r="DK43" s="223"/>
      <c r="DL43" s="223"/>
      <c r="DM43" s="223"/>
      <c r="DN43" s="223"/>
      <c r="DO43" s="223"/>
      <c r="DP43" s="223"/>
      <c r="DQ43" s="223"/>
      <c r="DR43" s="223"/>
      <c r="DS43" s="223"/>
      <c r="DT43" s="223"/>
      <c r="DU43" s="223"/>
      <c r="DV43" s="223"/>
      <c r="DW43" s="223"/>
      <c r="DX43" s="223"/>
      <c r="DY43" s="222"/>
      <c r="DZ43" s="222"/>
      <c r="EA43" s="223"/>
      <c r="EB43" s="222"/>
      <c r="EC43" s="222"/>
      <c r="ED43" s="223"/>
      <c r="EE43" s="222"/>
      <c r="EF43" s="222"/>
      <c r="EG43" s="223"/>
      <c r="EH43" s="223"/>
      <c r="EI43" s="223"/>
      <c r="EJ43" s="222"/>
      <c r="EK43" s="223"/>
      <c r="EL43" s="222"/>
      <c r="EM43" s="222"/>
      <c r="EN43" s="223"/>
      <c r="EO43" s="223"/>
      <c r="EP43" s="223"/>
      <c r="EQ43" s="223"/>
      <c r="ER43" s="223"/>
      <c r="ES43" s="223"/>
      <c r="ET43" s="223"/>
      <c r="EU43" s="223"/>
      <c r="EV43" s="223"/>
      <c r="EW43" s="223"/>
      <c r="EX43" s="223"/>
      <c r="EY43" s="223"/>
      <c r="EZ43" s="223"/>
      <c r="FA43" s="223"/>
      <c r="FB43" s="223"/>
      <c r="FC43" s="223"/>
      <c r="FD43" s="223"/>
      <c r="FE43" s="223"/>
      <c r="FF43" s="223"/>
      <c r="FG43" s="223"/>
      <c r="FH43" s="223"/>
      <c r="FI43" s="223"/>
      <c r="FJ43" s="222"/>
      <c r="FK43" s="222"/>
      <c r="FL43" s="223"/>
      <c r="FM43" s="222"/>
      <c r="FN43" s="222"/>
      <c r="FO43" s="223"/>
      <c r="FP43" s="222"/>
      <c r="FQ43" s="222"/>
      <c r="FR43" s="223"/>
      <c r="FS43" s="223"/>
      <c r="FT43" s="223"/>
      <c r="FU43" s="222"/>
      <c r="FV43" s="223"/>
      <c r="FW43" s="222"/>
      <c r="FX43" s="222"/>
      <c r="FY43" s="223"/>
      <c r="FZ43" s="223"/>
      <c r="GA43" s="223"/>
      <c r="GB43" s="223"/>
      <c r="GC43" s="223"/>
      <c r="GD43" s="223"/>
      <c r="GE43" s="223"/>
      <c r="GF43" s="223"/>
      <c r="GG43" s="223"/>
      <c r="GH43" s="223"/>
      <c r="GI43" s="223"/>
      <c r="GJ43" s="223"/>
      <c r="GK43" s="223"/>
      <c r="GL43" s="223"/>
      <c r="GM43" s="223"/>
      <c r="GN43" s="223"/>
      <c r="GO43" s="223"/>
      <c r="GP43" s="223"/>
      <c r="GQ43" s="223"/>
      <c r="GR43" s="223"/>
      <c r="GS43" s="223"/>
      <c r="GT43" s="223"/>
      <c r="GU43" s="222"/>
      <c r="GV43" s="222"/>
      <c r="GW43" s="223"/>
      <c r="GX43" s="222"/>
      <c r="GY43" s="222"/>
      <c r="GZ43" s="223"/>
      <c r="HA43" s="222"/>
      <c r="HB43" s="222"/>
      <c r="HC43" s="223"/>
      <c r="HD43" s="223"/>
      <c r="HE43" s="223"/>
      <c r="HF43" s="222"/>
      <c r="HG43" s="223"/>
      <c r="HH43" s="222"/>
      <c r="HI43" s="223"/>
      <c r="HJ43" s="223"/>
      <c r="HK43" s="223"/>
      <c r="HL43" s="223"/>
      <c r="HM43" s="223"/>
      <c r="HN43" s="223"/>
      <c r="HO43" s="223"/>
      <c r="HP43" s="223"/>
      <c r="HQ43" s="223"/>
      <c r="HR43" s="223"/>
      <c r="HS43" s="223"/>
      <c r="HT43" s="223"/>
      <c r="HU43" s="223"/>
      <c r="HV43" s="223"/>
      <c r="HW43" s="223"/>
      <c r="HX43" s="223"/>
      <c r="HY43" s="223"/>
      <c r="HZ43" s="223"/>
      <c r="IA43" s="223"/>
      <c r="IB43" s="223"/>
      <c r="IC43" s="223"/>
      <c r="ID43" s="222"/>
      <c r="IE43" s="222"/>
      <c r="IF43" s="223"/>
      <c r="IG43" s="222"/>
      <c r="IH43" s="222"/>
      <c r="II43" s="223"/>
      <c r="IJ43" s="222"/>
      <c r="IK43" s="222"/>
      <c r="IL43" s="223"/>
      <c r="IM43" s="223"/>
      <c r="IN43" s="223"/>
      <c r="IO43" s="222"/>
      <c r="IP43" s="223"/>
      <c r="IQ43" s="222"/>
      <c r="IR43" s="223"/>
      <c r="IS43" s="223"/>
      <c r="IT43" s="223"/>
      <c r="IU43" s="223"/>
      <c r="IV43" s="223"/>
      <c r="IW43" s="223"/>
      <c r="IX43" s="223"/>
      <c r="IY43" s="223"/>
      <c r="IZ43" s="223"/>
      <c r="JA43" s="223"/>
      <c r="JB43" s="223"/>
      <c r="JC43" s="223"/>
      <c r="JD43" s="225"/>
      <c r="JE43" s="225"/>
      <c r="JF43" s="223"/>
      <c r="JG43" s="222"/>
      <c r="JH43" s="223"/>
      <c r="JI43" s="222"/>
      <c r="JJ43" s="222"/>
      <c r="JK43" s="223"/>
      <c r="JL43" s="222"/>
      <c r="JM43" s="222"/>
      <c r="JN43" s="223"/>
      <c r="JO43" s="223"/>
      <c r="JP43" s="223"/>
      <c r="JQ43" s="222"/>
      <c r="JR43" s="223"/>
      <c r="JS43" s="222"/>
      <c r="JT43" s="223"/>
      <c r="JU43" s="223"/>
      <c r="JV43" s="223"/>
      <c r="JW43" s="223"/>
      <c r="JX43" s="223"/>
      <c r="JY43" s="223"/>
      <c r="JZ43" s="223"/>
      <c r="KA43" s="223"/>
      <c r="KB43" s="223"/>
      <c r="KC43" s="223"/>
      <c r="KD43" s="223"/>
      <c r="KE43" s="223"/>
      <c r="KF43" s="223"/>
      <c r="KG43" s="223"/>
      <c r="KH43" s="222"/>
      <c r="KI43" s="222"/>
      <c r="KJ43" s="223"/>
      <c r="KK43" s="222"/>
      <c r="KL43" s="222"/>
      <c r="KM43" s="223"/>
      <c r="KN43" s="222"/>
      <c r="KO43" s="222"/>
      <c r="KP43" s="223"/>
      <c r="KQ43" s="223"/>
      <c r="KR43" s="223"/>
      <c r="KS43" s="222"/>
      <c r="KT43" s="223"/>
      <c r="KU43" s="222"/>
      <c r="KV43" s="222"/>
      <c r="KW43" s="223"/>
      <c r="KX43" s="223"/>
      <c r="KY43" s="223"/>
      <c r="KZ43" s="222"/>
      <c r="LA43" s="223"/>
      <c r="LB43" s="262"/>
      <c r="LC43" s="269"/>
      <c r="LD43" s="223"/>
      <c r="LE43" s="223"/>
      <c r="LF43" s="223"/>
      <c r="LG43" s="223"/>
      <c r="LH43" s="223"/>
      <c r="LI43" s="223"/>
      <c r="LJ43" s="223"/>
      <c r="LK43" s="223"/>
      <c r="LL43" s="223"/>
      <c r="LM43" s="223"/>
      <c r="LN43" s="223"/>
      <c r="LO43" s="223"/>
      <c r="LP43" s="223"/>
      <c r="LQ43" s="223"/>
      <c r="LR43" s="222"/>
      <c r="LS43" s="222"/>
      <c r="LT43" s="223"/>
      <c r="LU43" s="222"/>
      <c r="LV43" s="222"/>
      <c r="LW43" s="223"/>
      <c r="LX43" s="222"/>
      <c r="LY43" s="222"/>
      <c r="LZ43" s="223"/>
      <c r="MA43" s="223"/>
      <c r="MB43" s="223"/>
      <c r="MC43" s="222"/>
      <c r="MD43" s="223"/>
      <c r="ME43" s="222"/>
      <c r="MF43" s="222"/>
      <c r="MG43" s="223"/>
      <c r="MH43" s="223"/>
      <c r="MI43" s="223"/>
      <c r="MJ43" s="222"/>
      <c r="MK43" s="223"/>
      <c r="ML43" s="262"/>
      <c r="MM43" s="223"/>
      <c r="MN43" s="223"/>
      <c r="MO43" s="223"/>
      <c r="MP43" s="223"/>
      <c r="MQ43" s="223"/>
      <c r="MR43" s="223"/>
      <c r="MS43" s="223"/>
      <c r="MT43" s="223"/>
      <c r="MU43" s="223"/>
      <c r="MV43" s="223"/>
      <c r="MW43" s="223"/>
      <c r="MX43" s="223"/>
      <c r="MY43" s="223"/>
      <c r="MZ43" s="223"/>
      <c r="NA43" s="222"/>
      <c r="NB43" s="222"/>
      <c r="NC43" s="223"/>
      <c r="ND43" s="222"/>
      <c r="NE43" s="222"/>
      <c r="NF43" s="223"/>
      <c r="NG43" s="222"/>
      <c r="NH43" s="222"/>
      <c r="NI43" s="223"/>
      <c r="NJ43" s="223"/>
      <c r="NK43" s="223"/>
      <c r="NL43" s="262"/>
    </row>
    <row r="44" spans="1:376" ht="15" customHeight="1">
      <c r="B44" s="723"/>
      <c r="C44" s="648"/>
      <c r="D44" s="574" t="s">
        <v>383</v>
      </c>
      <c r="E44" s="575" t="s">
        <v>422</v>
      </c>
      <c r="F44" s="575" t="s">
        <v>327</v>
      </c>
      <c r="G44" s="576">
        <v>0</v>
      </c>
      <c r="H44" s="574"/>
      <c r="I44" s="363">
        <v>44975</v>
      </c>
      <c r="J44" s="363">
        <v>44979</v>
      </c>
      <c r="K44" s="386" t="str">
        <f>NETWORKDAYS(I44,J44,휴일정보!$C$5:$C$27)&amp;"일"</f>
        <v>3일</v>
      </c>
      <c r="L44" s="220"/>
      <c r="M44" s="223"/>
      <c r="N44" s="223"/>
      <c r="O44" s="222"/>
      <c r="P44" s="223"/>
      <c r="Q44" s="222"/>
      <c r="R44" s="222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2"/>
      <c r="AM44" s="222"/>
      <c r="AN44" s="222"/>
      <c r="AO44" s="223"/>
      <c r="AP44" s="222"/>
      <c r="AQ44" s="237"/>
      <c r="AR44" s="237"/>
      <c r="AS44" s="237"/>
      <c r="AT44" s="237"/>
      <c r="AU44" s="237"/>
      <c r="AV44" s="237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22"/>
      <c r="BM44" s="223"/>
      <c r="BN44" s="222"/>
      <c r="BO44" s="222"/>
      <c r="BP44" s="223"/>
      <c r="BQ44" s="222"/>
      <c r="BR44" s="222"/>
      <c r="BS44" s="223"/>
      <c r="BT44" s="223"/>
      <c r="BU44" s="223"/>
      <c r="BV44" s="222"/>
      <c r="BW44" s="223"/>
      <c r="BX44" s="222"/>
      <c r="BY44" s="222"/>
      <c r="BZ44" s="223"/>
      <c r="CA44" s="223"/>
      <c r="CB44" s="223"/>
      <c r="CC44" s="223"/>
      <c r="CD44" s="223"/>
      <c r="CE44" s="223"/>
      <c r="CF44" s="223"/>
      <c r="CG44" s="223"/>
      <c r="CH44" s="223"/>
      <c r="CI44" s="223"/>
      <c r="CJ44" s="223"/>
      <c r="CK44" s="223"/>
      <c r="CL44" s="223"/>
      <c r="CM44" s="223"/>
      <c r="CN44" s="223"/>
      <c r="CO44" s="223"/>
      <c r="CP44" s="223"/>
      <c r="CQ44" s="223"/>
      <c r="CR44" s="223"/>
      <c r="CS44" s="222"/>
      <c r="CT44" s="222"/>
      <c r="CU44" s="222"/>
      <c r="CV44" s="223"/>
      <c r="CW44" s="222"/>
      <c r="CX44" s="222"/>
      <c r="CY44" s="223"/>
      <c r="CZ44" s="222"/>
      <c r="DA44" s="222"/>
      <c r="DB44" s="223"/>
      <c r="DC44" s="223"/>
      <c r="DD44" s="223"/>
      <c r="DE44" s="222"/>
      <c r="DF44" s="223"/>
      <c r="DG44" s="222"/>
      <c r="DH44" s="222"/>
      <c r="DI44" s="223"/>
      <c r="DJ44" s="223"/>
      <c r="DK44" s="223"/>
      <c r="DL44" s="223"/>
      <c r="DM44" s="223"/>
      <c r="DN44" s="223"/>
      <c r="DO44" s="223"/>
      <c r="DP44" s="223"/>
      <c r="DQ44" s="223"/>
      <c r="DR44" s="223"/>
      <c r="DS44" s="223"/>
      <c r="DT44" s="223"/>
      <c r="DU44" s="223"/>
      <c r="DV44" s="223"/>
      <c r="DW44" s="223"/>
      <c r="DX44" s="223"/>
      <c r="DY44" s="222"/>
      <c r="DZ44" s="222"/>
      <c r="EA44" s="223"/>
      <c r="EB44" s="222"/>
      <c r="EC44" s="222"/>
      <c r="ED44" s="223"/>
      <c r="EE44" s="222"/>
      <c r="EF44" s="222"/>
      <c r="EG44" s="223"/>
      <c r="EH44" s="223"/>
      <c r="EI44" s="223"/>
      <c r="EJ44" s="222"/>
      <c r="EK44" s="223"/>
      <c r="EL44" s="222"/>
      <c r="EM44" s="222"/>
      <c r="EN44" s="223"/>
      <c r="EO44" s="223"/>
      <c r="EP44" s="223"/>
      <c r="EQ44" s="223"/>
      <c r="ER44" s="223"/>
      <c r="ES44" s="223"/>
      <c r="ET44" s="223"/>
      <c r="EU44" s="223"/>
      <c r="EV44" s="223"/>
      <c r="EW44" s="223"/>
      <c r="EX44" s="223"/>
      <c r="EY44" s="223"/>
      <c r="EZ44" s="223"/>
      <c r="FA44" s="223"/>
      <c r="FB44" s="223"/>
      <c r="FC44" s="223"/>
      <c r="FD44" s="223"/>
      <c r="FE44" s="223"/>
      <c r="FF44" s="223"/>
      <c r="FG44" s="223"/>
      <c r="FH44" s="223"/>
      <c r="FI44" s="223"/>
      <c r="FJ44" s="222"/>
      <c r="FK44" s="222"/>
      <c r="FL44" s="223"/>
      <c r="FM44" s="222"/>
      <c r="FN44" s="222"/>
      <c r="FO44" s="223"/>
      <c r="FP44" s="222"/>
      <c r="FQ44" s="222"/>
      <c r="FR44" s="223"/>
      <c r="FS44" s="223"/>
      <c r="FT44" s="223"/>
      <c r="FU44" s="222"/>
      <c r="FV44" s="223"/>
      <c r="FW44" s="222"/>
      <c r="FX44" s="222"/>
      <c r="FY44" s="223"/>
      <c r="FZ44" s="223"/>
      <c r="GA44" s="223"/>
      <c r="GB44" s="223"/>
      <c r="GC44" s="223"/>
      <c r="GD44" s="223"/>
      <c r="GE44" s="223"/>
      <c r="GF44" s="223"/>
      <c r="GG44" s="223"/>
      <c r="GH44" s="223"/>
      <c r="GI44" s="223"/>
      <c r="GJ44" s="223"/>
      <c r="GK44" s="223"/>
      <c r="GL44" s="223"/>
      <c r="GM44" s="223"/>
      <c r="GN44" s="223"/>
      <c r="GO44" s="223"/>
      <c r="GP44" s="223"/>
      <c r="GQ44" s="223"/>
      <c r="GR44" s="223"/>
      <c r="GS44" s="223"/>
      <c r="GT44" s="223"/>
      <c r="GU44" s="222"/>
      <c r="GV44" s="222"/>
      <c r="GW44" s="223"/>
      <c r="GX44" s="222"/>
      <c r="GY44" s="222"/>
      <c r="GZ44" s="223"/>
      <c r="HA44" s="222"/>
      <c r="HB44" s="222"/>
      <c r="HC44" s="223"/>
      <c r="HD44" s="223"/>
      <c r="HE44" s="223"/>
      <c r="HF44" s="222"/>
      <c r="HG44" s="223"/>
      <c r="HH44" s="222"/>
      <c r="HI44" s="223"/>
      <c r="HJ44" s="223"/>
      <c r="HK44" s="223"/>
      <c r="HL44" s="223"/>
      <c r="HM44" s="223"/>
      <c r="HN44" s="223"/>
      <c r="HO44" s="223"/>
      <c r="HP44" s="223"/>
      <c r="HQ44" s="223"/>
      <c r="HR44" s="223"/>
      <c r="HS44" s="223"/>
      <c r="HT44" s="223"/>
      <c r="HU44" s="223"/>
      <c r="HV44" s="223"/>
      <c r="HW44" s="223"/>
      <c r="HX44" s="223"/>
      <c r="HY44" s="223"/>
      <c r="HZ44" s="223"/>
      <c r="IA44" s="223"/>
      <c r="IB44" s="223"/>
      <c r="IC44" s="223"/>
      <c r="ID44" s="222"/>
      <c r="IE44" s="222"/>
      <c r="IF44" s="223"/>
      <c r="IG44" s="222"/>
      <c r="IH44" s="222"/>
      <c r="II44" s="223"/>
      <c r="IJ44" s="222"/>
      <c r="IK44" s="222"/>
      <c r="IL44" s="223"/>
      <c r="IM44" s="223"/>
      <c r="IN44" s="223"/>
      <c r="IO44" s="222"/>
      <c r="IP44" s="223"/>
      <c r="IQ44" s="222"/>
      <c r="IR44" s="223"/>
      <c r="IS44" s="223"/>
      <c r="IT44" s="223"/>
      <c r="IU44" s="223"/>
      <c r="IV44" s="223"/>
      <c r="IW44" s="223"/>
      <c r="IX44" s="223"/>
      <c r="IY44" s="223"/>
      <c r="IZ44" s="223"/>
      <c r="JA44" s="223"/>
      <c r="JB44" s="223"/>
      <c r="JC44" s="223"/>
      <c r="JD44" s="225"/>
      <c r="JE44" s="225"/>
      <c r="JF44" s="223"/>
      <c r="JG44" s="222"/>
      <c r="JH44" s="223"/>
      <c r="JI44" s="222"/>
      <c r="JJ44" s="222"/>
      <c r="JK44" s="223"/>
      <c r="JL44" s="222"/>
      <c r="JM44" s="222"/>
      <c r="JN44" s="223"/>
      <c r="JO44" s="223"/>
      <c r="JP44" s="223"/>
      <c r="JQ44" s="222"/>
      <c r="JR44" s="223"/>
      <c r="JS44" s="222"/>
      <c r="JT44" s="223"/>
      <c r="JU44" s="223"/>
      <c r="JV44" s="223"/>
      <c r="JW44" s="223"/>
      <c r="JX44" s="223"/>
      <c r="JY44" s="223"/>
      <c r="JZ44" s="223"/>
      <c r="KA44" s="223"/>
      <c r="KB44" s="223"/>
      <c r="KC44" s="223"/>
      <c r="KD44" s="223"/>
      <c r="KE44" s="223"/>
      <c r="KF44" s="223"/>
      <c r="KG44" s="223"/>
      <c r="KH44" s="222"/>
      <c r="KI44" s="222"/>
      <c r="KJ44" s="223"/>
      <c r="KK44" s="222"/>
      <c r="KL44" s="222"/>
      <c r="KM44" s="223"/>
      <c r="KN44" s="222"/>
      <c r="KO44" s="222"/>
      <c r="KP44" s="223"/>
      <c r="KQ44" s="223"/>
      <c r="KR44" s="223"/>
      <c r="KS44" s="222"/>
      <c r="KT44" s="223"/>
      <c r="KU44" s="222"/>
      <c r="KV44" s="222"/>
      <c r="KW44" s="223"/>
      <c r="KX44" s="223"/>
      <c r="KY44" s="223"/>
      <c r="KZ44" s="222"/>
      <c r="LA44" s="223"/>
      <c r="LB44" s="262"/>
      <c r="LC44" s="269"/>
      <c r="LD44" s="223"/>
      <c r="LE44" s="223"/>
      <c r="LF44" s="223"/>
      <c r="LG44" s="223"/>
      <c r="LH44" s="223"/>
      <c r="LI44" s="223"/>
      <c r="LJ44" s="223"/>
      <c r="LK44" s="223"/>
      <c r="LL44" s="223"/>
      <c r="LM44" s="223"/>
      <c r="LN44" s="223"/>
      <c r="LO44" s="223"/>
      <c r="LP44" s="223"/>
      <c r="LQ44" s="223"/>
      <c r="LR44" s="222"/>
      <c r="LS44" s="222"/>
      <c r="LT44" s="223"/>
      <c r="LU44" s="222"/>
      <c r="LV44" s="222"/>
      <c r="LW44" s="223"/>
      <c r="LX44" s="222"/>
      <c r="LY44" s="222"/>
      <c r="LZ44" s="223"/>
      <c r="MA44" s="223"/>
      <c r="MB44" s="223"/>
      <c r="MC44" s="222"/>
      <c r="MD44" s="223"/>
      <c r="ME44" s="222"/>
      <c r="MF44" s="222"/>
      <c r="MG44" s="223"/>
      <c r="MH44" s="223"/>
      <c r="MI44" s="223"/>
      <c r="MJ44" s="222"/>
      <c r="MK44" s="223"/>
      <c r="ML44" s="262"/>
      <c r="MM44" s="223"/>
      <c r="MN44" s="223"/>
      <c r="MO44" s="223"/>
      <c r="MP44" s="223"/>
      <c r="MQ44" s="223"/>
      <c r="MR44" s="223"/>
      <c r="MS44" s="223"/>
      <c r="MT44" s="223"/>
      <c r="MU44" s="223"/>
      <c r="MV44" s="223"/>
      <c r="MW44" s="223"/>
      <c r="MX44" s="223"/>
      <c r="MY44" s="223"/>
      <c r="MZ44" s="223"/>
      <c r="NA44" s="222"/>
      <c r="NB44" s="222"/>
      <c r="NC44" s="223"/>
      <c r="ND44" s="222"/>
      <c r="NE44" s="222"/>
      <c r="NF44" s="223"/>
      <c r="NG44" s="222"/>
      <c r="NH44" s="222"/>
      <c r="NI44" s="223"/>
      <c r="NJ44" s="223"/>
      <c r="NK44" s="223"/>
      <c r="NL44" s="262"/>
    </row>
    <row r="45" spans="1:376" ht="15" customHeight="1">
      <c r="B45" s="723"/>
      <c r="C45" s="648"/>
      <c r="D45" s="574" t="s">
        <v>384</v>
      </c>
      <c r="E45" s="575" t="s">
        <v>422</v>
      </c>
      <c r="F45" s="575" t="s">
        <v>327</v>
      </c>
      <c r="G45" s="576">
        <v>0</v>
      </c>
      <c r="H45" s="574"/>
      <c r="I45" s="363">
        <v>44975</v>
      </c>
      <c r="J45" s="363">
        <v>44979</v>
      </c>
      <c r="K45" s="386" t="str">
        <f>NETWORKDAYS(I45,J45,휴일정보!$C$5:$C$27)&amp;"일"</f>
        <v>3일</v>
      </c>
      <c r="L45" s="220"/>
      <c r="M45" s="223"/>
      <c r="N45" s="223"/>
      <c r="O45" s="222"/>
      <c r="P45" s="223"/>
      <c r="Q45" s="222"/>
      <c r="R45" s="222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2"/>
      <c r="AM45" s="222"/>
      <c r="AN45" s="222"/>
      <c r="AO45" s="223"/>
      <c r="AP45" s="222"/>
      <c r="AQ45" s="237"/>
      <c r="AR45" s="237"/>
      <c r="AS45" s="237"/>
      <c r="AT45" s="237"/>
      <c r="AU45" s="237"/>
      <c r="AV45" s="237"/>
      <c r="AW45" s="237"/>
      <c r="AX45" s="237"/>
      <c r="AY45" s="237"/>
      <c r="AZ45" s="237"/>
      <c r="BA45" s="237"/>
      <c r="BB45" s="237"/>
      <c r="BC45" s="237"/>
      <c r="BD45" s="237"/>
      <c r="BE45" s="237"/>
      <c r="BF45" s="237"/>
      <c r="BG45" s="237"/>
      <c r="BH45" s="237"/>
      <c r="BI45" s="237"/>
      <c r="BJ45" s="237"/>
      <c r="BK45" s="237"/>
      <c r="BL45" s="222"/>
      <c r="BM45" s="223"/>
      <c r="BN45" s="222"/>
      <c r="BO45" s="222"/>
      <c r="BP45" s="223"/>
      <c r="BQ45" s="222"/>
      <c r="BR45" s="222"/>
      <c r="BS45" s="223"/>
      <c r="BT45" s="223"/>
      <c r="BU45" s="223"/>
      <c r="BV45" s="222"/>
      <c r="BW45" s="223"/>
      <c r="BX45" s="222"/>
      <c r="BY45" s="222"/>
      <c r="BZ45" s="223"/>
      <c r="CA45" s="223"/>
      <c r="CB45" s="223"/>
      <c r="CC45" s="223"/>
      <c r="CD45" s="223"/>
      <c r="CE45" s="223"/>
      <c r="CF45" s="223"/>
      <c r="CG45" s="223"/>
      <c r="CH45" s="223"/>
      <c r="CI45" s="223"/>
      <c r="CJ45" s="223"/>
      <c r="CK45" s="223"/>
      <c r="CL45" s="223"/>
      <c r="CM45" s="223"/>
      <c r="CN45" s="223"/>
      <c r="CO45" s="223"/>
      <c r="CP45" s="223"/>
      <c r="CQ45" s="223"/>
      <c r="CR45" s="223"/>
      <c r="CS45" s="222"/>
      <c r="CT45" s="222"/>
      <c r="CU45" s="222"/>
      <c r="CV45" s="223"/>
      <c r="CW45" s="222"/>
      <c r="CX45" s="222"/>
      <c r="CY45" s="223"/>
      <c r="CZ45" s="222"/>
      <c r="DA45" s="222"/>
      <c r="DB45" s="223"/>
      <c r="DC45" s="223"/>
      <c r="DD45" s="223"/>
      <c r="DE45" s="222"/>
      <c r="DF45" s="223"/>
      <c r="DG45" s="222"/>
      <c r="DH45" s="222"/>
      <c r="DI45" s="223"/>
      <c r="DJ45" s="223"/>
      <c r="DK45" s="223"/>
      <c r="DL45" s="223"/>
      <c r="DM45" s="223"/>
      <c r="DN45" s="223"/>
      <c r="DO45" s="223"/>
      <c r="DP45" s="223"/>
      <c r="DQ45" s="223"/>
      <c r="DR45" s="223"/>
      <c r="DS45" s="223"/>
      <c r="DT45" s="223"/>
      <c r="DU45" s="223"/>
      <c r="DV45" s="223"/>
      <c r="DW45" s="223"/>
      <c r="DX45" s="223"/>
      <c r="DY45" s="222"/>
      <c r="DZ45" s="222"/>
      <c r="EA45" s="223"/>
      <c r="EB45" s="222"/>
      <c r="EC45" s="222"/>
      <c r="ED45" s="223"/>
      <c r="EE45" s="222"/>
      <c r="EF45" s="222"/>
      <c r="EG45" s="223"/>
      <c r="EH45" s="223"/>
      <c r="EI45" s="223"/>
      <c r="EJ45" s="222"/>
      <c r="EK45" s="223"/>
      <c r="EL45" s="222"/>
      <c r="EM45" s="222"/>
      <c r="EN45" s="223"/>
      <c r="EO45" s="223"/>
      <c r="EP45" s="223"/>
      <c r="EQ45" s="223"/>
      <c r="ER45" s="223"/>
      <c r="ES45" s="223"/>
      <c r="ET45" s="223"/>
      <c r="EU45" s="223"/>
      <c r="EV45" s="223"/>
      <c r="EW45" s="223"/>
      <c r="EX45" s="223"/>
      <c r="EY45" s="223"/>
      <c r="EZ45" s="223"/>
      <c r="FA45" s="223"/>
      <c r="FB45" s="223"/>
      <c r="FC45" s="223"/>
      <c r="FD45" s="223"/>
      <c r="FE45" s="223"/>
      <c r="FF45" s="223"/>
      <c r="FG45" s="223"/>
      <c r="FH45" s="223"/>
      <c r="FI45" s="223"/>
      <c r="FJ45" s="222"/>
      <c r="FK45" s="222"/>
      <c r="FL45" s="223"/>
      <c r="FM45" s="222"/>
      <c r="FN45" s="222"/>
      <c r="FO45" s="223"/>
      <c r="FP45" s="222"/>
      <c r="FQ45" s="222"/>
      <c r="FR45" s="223"/>
      <c r="FS45" s="223"/>
      <c r="FT45" s="223"/>
      <c r="FU45" s="222"/>
      <c r="FV45" s="223"/>
      <c r="FW45" s="222"/>
      <c r="FX45" s="222"/>
      <c r="FY45" s="223"/>
      <c r="FZ45" s="223"/>
      <c r="GA45" s="223"/>
      <c r="GB45" s="223"/>
      <c r="GC45" s="223"/>
      <c r="GD45" s="223"/>
      <c r="GE45" s="223"/>
      <c r="GF45" s="223"/>
      <c r="GG45" s="223"/>
      <c r="GH45" s="223"/>
      <c r="GI45" s="223"/>
      <c r="GJ45" s="223"/>
      <c r="GK45" s="223"/>
      <c r="GL45" s="223"/>
      <c r="GM45" s="223"/>
      <c r="GN45" s="223"/>
      <c r="GO45" s="223"/>
      <c r="GP45" s="223"/>
      <c r="GQ45" s="223"/>
      <c r="GR45" s="223"/>
      <c r="GS45" s="223"/>
      <c r="GT45" s="223"/>
      <c r="GU45" s="222"/>
      <c r="GV45" s="222"/>
      <c r="GW45" s="223"/>
      <c r="GX45" s="222"/>
      <c r="GY45" s="222"/>
      <c r="GZ45" s="223"/>
      <c r="HA45" s="222"/>
      <c r="HB45" s="222"/>
      <c r="HC45" s="223"/>
      <c r="HD45" s="223"/>
      <c r="HE45" s="223"/>
      <c r="HF45" s="222"/>
      <c r="HG45" s="223"/>
      <c r="HH45" s="222"/>
      <c r="HI45" s="223"/>
      <c r="HJ45" s="223"/>
      <c r="HK45" s="223"/>
      <c r="HL45" s="223"/>
      <c r="HM45" s="223"/>
      <c r="HN45" s="223"/>
      <c r="HO45" s="223"/>
      <c r="HP45" s="223"/>
      <c r="HQ45" s="223"/>
      <c r="HR45" s="223"/>
      <c r="HS45" s="223"/>
      <c r="HT45" s="223"/>
      <c r="HU45" s="223"/>
      <c r="HV45" s="223"/>
      <c r="HW45" s="223"/>
      <c r="HX45" s="223"/>
      <c r="HY45" s="223"/>
      <c r="HZ45" s="223"/>
      <c r="IA45" s="223"/>
      <c r="IB45" s="223"/>
      <c r="IC45" s="223"/>
      <c r="ID45" s="222"/>
      <c r="IE45" s="222"/>
      <c r="IF45" s="223"/>
      <c r="IG45" s="222"/>
      <c r="IH45" s="222"/>
      <c r="II45" s="223"/>
      <c r="IJ45" s="222"/>
      <c r="IK45" s="222"/>
      <c r="IL45" s="223"/>
      <c r="IM45" s="223"/>
      <c r="IN45" s="223"/>
      <c r="IO45" s="222"/>
      <c r="IP45" s="223"/>
      <c r="IQ45" s="222"/>
      <c r="IR45" s="223"/>
      <c r="IS45" s="223"/>
      <c r="IT45" s="223"/>
      <c r="IU45" s="223"/>
      <c r="IV45" s="223"/>
      <c r="IW45" s="223"/>
      <c r="IX45" s="223"/>
      <c r="IY45" s="223"/>
      <c r="IZ45" s="223"/>
      <c r="JA45" s="223"/>
      <c r="JB45" s="223"/>
      <c r="JC45" s="223"/>
      <c r="JD45" s="225"/>
      <c r="JE45" s="225"/>
      <c r="JF45" s="223"/>
      <c r="JG45" s="222"/>
      <c r="JH45" s="223"/>
      <c r="JI45" s="222"/>
      <c r="JJ45" s="222"/>
      <c r="JK45" s="223"/>
      <c r="JL45" s="222"/>
      <c r="JM45" s="222"/>
      <c r="JN45" s="223"/>
      <c r="JO45" s="223"/>
      <c r="JP45" s="223"/>
      <c r="JQ45" s="222"/>
      <c r="JR45" s="223"/>
      <c r="JS45" s="222"/>
      <c r="JT45" s="223"/>
      <c r="JU45" s="223"/>
      <c r="JV45" s="223"/>
      <c r="JW45" s="223"/>
      <c r="JX45" s="223"/>
      <c r="JY45" s="223"/>
      <c r="JZ45" s="223"/>
      <c r="KA45" s="223"/>
      <c r="KB45" s="223"/>
      <c r="KC45" s="223"/>
      <c r="KD45" s="223"/>
      <c r="KE45" s="223"/>
      <c r="KF45" s="223"/>
      <c r="KG45" s="223"/>
      <c r="KH45" s="222"/>
      <c r="KI45" s="222"/>
      <c r="KJ45" s="223"/>
      <c r="KK45" s="222"/>
      <c r="KL45" s="222"/>
      <c r="KM45" s="223"/>
      <c r="KN45" s="222"/>
      <c r="KO45" s="222"/>
      <c r="KP45" s="223"/>
      <c r="KQ45" s="223"/>
      <c r="KR45" s="223"/>
      <c r="KS45" s="222"/>
      <c r="KT45" s="223"/>
      <c r="KU45" s="222"/>
      <c r="KV45" s="222"/>
      <c r="KW45" s="223"/>
      <c r="KX45" s="223"/>
      <c r="KY45" s="223"/>
      <c r="KZ45" s="222"/>
      <c r="LA45" s="223"/>
      <c r="LB45" s="262"/>
      <c r="LC45" s="269"/>
      <c r="LD45" s="223"/>
      <c r="LE45" s="223"/>
      <c r="LF45" s="223"/>
      <c r="LG45" s="223"/>
      <c r="LH45" s="223"/>
      <c r="LI45" s="223"/>
      <c r="LJ45" s="223"/>
      <c r="LK45" s="223"/>
      <c r="LL45" s="223"/>
      <c r="LM45" s="223"/>
      <c r="LN45" s="223"/>
      <c r="LO45" s="223"/>
      <c r="LP45" s="223"/>
      <c r="LQ45" s="223"/>
      <c r="LR45" s="222"/>
      <c r="LS45" s="222"/>
      <c r="LT45" s="223"/>
      <c r="LU45" s="222"/>
      <c r="LV45" s="222"/>
      <c r="LW45" s="223"/>
      <c r="LX45" s="222"/>
      <c r="LY45" s="222"/>
      <c r="LZ45" s="223"/>
      <c r="MA45" s="223"/>
      <c r="MB45" s="223"/>
      <c r="MC45" s="222"/>
      <c r="MD45" s="223"/>
      <c r="ME45" s="222"/>
      <c r="MF45" s="222"/>
      <c r="MG45" s="223"/>
      <c r="MH45" s="223"/>
      <c r="MI45" s="223"/>
      <c r="MJ45" s="222"/>
      <c r="MK45" s="223"/>
      <c r="ML45" s="262"/>
      <c r="MM45" s="223"/>
      <c r="MN45" s="223"/>
      <c r="MO45" s="223"/>
      <c r="MP45" s="223"/>
      <c r="MQ45" s="223"/>
      <c r="MR45" s="223"/>
      <c r="MS45" s="223"/>
      <c r="MT45" s="223"/>
      <c r="MU45" s="223"/>
      <c r="MV45" s="223"/>
      <c r="MW45" s="223"/>
      <c r="MX45" s="223"/>
      <c r="MY45" s="223"/>
      <c r="MZ45" s="223"/>
      <c r="NA45" s="222"/>
      <c r="NB45" s="222"/>
      <c r="NC45" s="223"/>
      <c r="ND45" s="222"/>
      <c r="NE45" s="222"/>
      <c r="NF45" s="223"/>
      <c r="NG45" s="222"/>
      <c r="NH45" s="222"/>
      <c r="NI45" s="223"/>
      <c r="NJ45" s="223"/>
      <c r="NK45" s="223"/>
      <c r="NL45" s="262"/>
    </row>
    <row r="46" spans="1:376" ht="15" customHeight="1">
      <c r="B46" s="723"/>
      <c r="C46" s="648"/>
      <c r="D46" s="574" t="s">
        <v>385</v>
      </c>
      <c r="E46" s="575" t="s">
        <v>422</v>
      </c>
      <c r="F46" s="575" t="s">
        <v>327</v>
      </c>
      <c r="G46" s="576">
        <v>0</v>
      </c>
      <c r="H46" s="574"/>
      <c r="I46" s="363">
        <v>44975</v>
      </c>
      <c r="J46" s="363">
        <v>44979</v>
      </c>
      <c r="K46" s="386" t="str">
        <f>NETWORKDAYS(I46,J46,휴일정보!$C$5:$C$27)&amp;"일"</f>
        <v>3일</v>
      </c>
      <c r="L46" s="220"/>
      <c r="M46" s="223"/>
      <c r="N46" s="223"/>
      <c r="O46" s="222"/>
      <c r="P46" s="223"/>
      <c r="Q46" s="222"/>
      <c r="R46" s="222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2"/>
      <c r="AM46" s="222"/>
      <c r="AN46" s="222"/>
      <c r="AO46" s="223"/>
      <c r="AP46" s="222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22"/>
      <c r="BM46" s="223"/>
      <c r="BN46" s="222"/>
      <c r="BO46" s="222"/>
      <c r="BP46" s="223"/>
      <c r="BQ46" s="222"/>
      <c r="BR46" s="222"/>
      <c r="BS46" s="223"/>
      <c r="BT46" s="223"/>
      <c r="BU46" s="223"/>
      <c r="BV46" s="222"/>
      <c r="BW46" s="223"/>
      <c r="BX46" s="222"/>
      <c r="BY46" s="222"/>
      <c r="BZ46" s="223"/>
      <c r="CA46" s="223"/>
      <c r="CB46" s="223"/>
      <c r="CC46" s="223"/>
      <c r="CD46" s="223"/>
      <c r="CE46" s="223"/>
      <c r="CF46" s="223"/>
      <c r="CG46" s="223"/>
      <c r="CH46" s="223"/>
      <c r="CI46" s="223"/>
      <c r="CJ46" s="223"/>
      <c r="CK46" s="223"/>
      <c r="CL46" s="223"/>
      <c r="CM46" s="223"/>
      <c r="CN46" s="223"/>
      <c r="CO46" s="223"/>
      <c r="CP46" s="223"/>
      <c r="CQ46" s="223"/>
      <c r="CR46" s="223"/>
      <c r="CS46" s="222"/>
      <c r="CT46" s="222"/>
      <c r="CU46" s="222"/>
      <c r="CV46" s="223"/>
      <c r="CW46" s="222"/>
      <c r="CX46" s="222"/>
      <c r="CY46" s="223"/>
      <c r="CZ46" s="222"/>
      <c r="DA46" s="222"/>
      <c r="DB46" s="223"/>
      <c r="DC46" s="223"/>
      <c r="DD46" s="223"/>
      <c r="DE46" s="222"/>
      <c r="DF46" s="223"/>
      <c r="DG46" s="222"/>
      <c r="DH46" s="222"/>
      <c r="DI46" s="223"/>
      <c r="DJ46" s="223"/>
      <c r="DK46" s="223"/>
      <c r="DL46" s="223"/>
      <c r="DM46" s="223"/>
      <c r="DN46" s="223"/>
      <c r="DO46" s="223"/>
      <c r="DP46" s="223"/>
      <c r="DQ46" s="223"/>
      <c r="DR46" s="223"/>
      <c r="DS46" s="223"/>
      <c r="DT46" s="223"/>
      <c r="DU46" s="223"/>
      <c r="DV46" s="223"/>
      <c r="DW46" s="223"/>
      <c r="DX46" s="223"/>
      <c r="DY46" s="222"/>
      <c r="DZ46" s="222"/>
      <c r="EA46" s="223"/>
      <c r="EB46" s="222"/>
      <c r="EC46" s="222"/>
      <c r="ED46" s="223"/>
      <c r="EE46" s="222"/>
      <c r="EF46" s="222"/>
      <c r="EG46" s="223"/>
      <c r="EH46" s="223"/>
      <c r="EI46" s="223"/>
      <c r="EJ46" s="222"/>
      <c r="EK46" s="223"/>
      <c r="EL46" s="222"/>
      <c r="EM46" s="222"/>
      <c r="EN46" s="223"/>
      <c r="EO46" s="223"/>
      <c r="EP46" s="223"/>
      <c r="EQ46" s="223"/>
      <c r="ER46" s="223"/>
      <c r="ES46" s="223"/>
      <c r="ET46" s="223"/>
      <c r="EU46" s="223"/>
      <c r="EV46" s="223"/>
      <c r="EW46" s="223"/>
      <c r="EX46" s="223"/>
      <c r="EY46" s="223"/>
      <c r="EZ46" s="223"/>
      <c r="FA46" s="223"/>
      <c r="FB46" s="223"/>
      <c r="FC46" s="223"/>
      <c r="FD46" s="223"/>
      <c r="FE46" s="223"/>
      <c r="FF46" s="223"/>
      <c r="FG46" s="223"/>
      <c r="FH46" s="223"/>
      <c r="FI46" s="223"/>
      <c r="FJ46" s="222"/>
      <c r="FK46" s="222"/>
      <c r="FL46" s="223"/>
      <c r="FM46" s="222"/>
      <c r="FN46" s="222"/>
      <c r="FO46" s="223"/>
      <c r="FP46" s="222"/>
      <c r="FQ46" s="222"/>
      <c r="FR46" s="223"/>
      <c r="FS46" s="223"/>
      <c r="FT46" s="223"/>
      <c r="FU46" s="222"/>
      <c r="FV46" s="223"/>
      <c r="FW46" s="222"/>
      <c r="FX46" s="222"/>
      <c r="FY46" s="223"/>
      <c r="FZ46" s="223"/>
      <c r="GA46" s="223"/>
      <c r="GB46" s="223"/>
      <c r="GC46" s="223"/>
      <c r="GD46" s="223"/>
      <c r="GE46" s="223"/>
      <c r="GF46" s="223"/>
      <c r="GG46" s="223"/>
      <c r="GH46" s="223"/>
      <c r="GI46" s="223"/>
      <c r="GJ46" s="223"/>
      <c r="GK46" s="223"/>
      <c r="GL46" s="223"/>
      <c r="GM46" s="223"/>
      <c r="GN46" s="223"/>
      <c r="GO46" s="223"/>
      <c r="GP46" s="223"/>
      <c r="GQ46" s="223"/>
      <c r="GR46" s="223"/>
      <c r="GS46" s="223"/>
      <c r="GT46" s="223"/>
      <c r="GU46" s="222"/>
      <c r="GV46" s="222"/>
      <c r="GW46" s="223"/>
      <c r="GX46" s="222"/>
      <c r="GY46" s="222"/>
      <c r="GZ46" s="223"/>
      <c r="HA46" s="222"/>
      <c r="HB46" s="222"/>
      <c r="HC46" s="223"/>
      <c r="HD46" s="223"/>
      <c r="HE46" s="223"/>
      <c r="HF46" s="222"/>
      <c r="HG46" s="223"/>
      <c r="HH46" s="222"/>
      <c r="HI46" s="223"/>
      <c r="HJ46" s="223"/>
      <c r="HK46" s="223"/>
      <c r="HL46" s="223"/>
      <c r="HM46" s="223"/>
      <c r="HN46" s="223"/>
      <c r="HO46" s="223"/>
      <c r="HP46" s="223"/>
      <c r="HQ46" s="223"/>
      <c r="HR46" s="223"/>
      <c r="HS46" s="223"/>
      <c r="HT46" s="223"/>
      <c r="HU46" s="223"/>
      <c r="HV46" s="223"/>
      <c r="HW46" s="223"/>
      <c r="HX46" s="223"/>
      <c r="HY46" s="223"/>
      <c r="HZ46" s="223"/>
      <c r="IA46" s="223"/>
      <c r="IB46" s="223"/>
      <c r="IC46" s="223"/>
      <c r="ID46" s="222"/>
      <c r="IE46" s="222"/>
      <c r="IF46" s="223"/>
      <c r="IG46" s="222"/>
      <c r="IH46" s="222"/>
      <c r="II46" s="223"/>
      <c r="IJ46" s="222"/>
      <c r="IK46" s="222"/>
      <c r="IL46" s="223"/>
      <c r="IM46" s="223"/>
      <c r="IN46" s="223"/>
      <c r="IO46" s="222"/>
      <c r="IP46" s="223"/>
      <c r="IQ46" s="222"/>
      <c r="IR46" s="223"/>
      <c r="IS46" s="223"/>
      <c r="IT46" s="223"/>
      <c r="IU46" s="223"/>
      <c r="IV46" s="223"/>
      <c r="IW46" s="223"/>
      <c r="IX46" s="223"/>
      <c r="IY46" s="223"/>
      <c r="IZ46" s="223"/>
      <c r="JA46" s="223"/>
      <c r="JB46" s="223"/>
      <c r="JC46" s="223"/>
      <c r="JD46" s="225"/>
      <c r="JE46" s="225"/>
      <c r="JF46" s="223"/>
      <c r="JG46" s="222"/>
      <c r="JH46" s="223"/>
      <c r="JI46" s="222"/>
      <c r="JJ46" s="222"/>
      <c r="JK46" s="223"/>
      <c r="JL46" s="222"/>
      <c r="JM46" s="222"/>
      <c r="JN46" s="223"/>
      <c r="JO46" s="223"/>
      <c r="JP46" s="223"/>
      <c r="JQ46" s="222"/>
      <c r="JR46" s="223"/>
      <c r="JS46" s="222"/>
      <c r="JT46" s="223"/>
      <c r="JU46" s="223"/>
      <c r="JV46" s="223"/>
      <c r="JW46" s="223"/>
      <c r="JX46" s="223"/>
      <c r="JY46" s="223"/>
      <c r="JZ46" s="223"/>
      <c r="KA46" s="223"/>
      <c r="KB46" s="223"/>
      <c r="KC46" s="223"/>
      <c r="KD46" s="223"/>
      <c r="KE46" s="223"/>
      <c r="KF46" s="223"/>
      <c r="KG46" s="223"/>
      <c r="KH46" s="222"/>
      <c r="KI46" s="222"/>
      <c r="KJ46" s="223"/>
      <c r="KK46" s="222"/>
      <c r="KL46" s="222"/>
      <c r="KM46" s="223"/>
      <c r="KN46" s="222"/>
      <c r="KO46" s="222"/>
      <c r="KP46" s="223"/>
      <c r="KQ46" s="223"/>
      <c r="KR46" s="223"/>
      <c r="KS46" s="222"/>
      <c r="KT46" s="223"/>
      <c r="KU46" s="222"/>
      <c r="KV46" s="222"/>
      <c r="KW46" s="223"/>
      <c r="KX46" s="223"/>
      <c r="KY46" s="223"/>
      <c r="KZ46" s="222"/>
      <c r="LA46" s="223"/>
      <c r="LB46" s="262"/>
      <c r="LC46" s="269"/>
      <c r="LD46" s="223"/>
      <c r="LE46" s="223"/>
      <c r="LF46" s="223"/>
      <c r="LG46" s="223"/>
      <c r="LH46" s="223"/>
      <c r="LI46" s="223"/>
      <c r="LJ46" s="223"/>
      <c r="LK46" s="223"/>
      <c r="LL46" s="223"/>
      <c r="LM46" s="223"/>
      <c r="LN46" s="223"/>
      <c r="LO46" s="223"/>
      <c r="LP46" s="223"/>
      <c r="LQ46" s="223"/>
      <c r="LR46" s="222"/>
      <c r="LS46" s="222"/>
      <c r="LT46" s="223"/>
      <c r="LU46" s="222"/>
      <c r="LV46" s="222"/>
      <c r="LW46" s="223"/>
      <c r="LX46" s="222"/>
      <c r="LY46" s="222"/>
      <c r="LZ46" s="223"/>
      <c r="MA46" s="223"/>
      <c r="MB46" s="223"/>
      <c r="MC46" s="222"/>
      <c r="MD46" s="223"/>
      <c r="ME46" s="222"/>
      <c r="MF46" s="222"/>
      <c r="MG46" s="223"/>
      <c r="MH46" s="223"/>
      <c r="MI46" s="223"/>
      <c r="MJ46" s="222"/>
      <c r="MK46" s="223"/>
      <c r="ML46" s="262"/>
      <c r="MM46" s="223"/>
      <c r="MN46" s="223"/>
      <c r="MO46" s="223"/>
      <c r="MP46" s="223"/>
      <c r="MQ46" s="223"/>
      <c r="MR46" s="223"/>
      <c r="MS46" s="223"/>
      <c r="MT46" s="223"/>
      <c r="MU46" s="223"/>
      <c r="MV46" s="223"/>
      <c r="MW46" s="223"/>
      <c r="MX46" s="223"/>
      <c r="MY46" s="223"/>
      <c r="MZ46" s="223"/>
      <c r="NA46" s="222"/>
      <c r="NB46" s="222"/>
      <c r="NC46" s="223"/>
      <c r="ND46" s="222"/>
      <c r="NE46" s="222"/>
      <c r="NF46" s="223"/>
      <c r="NG46" s="222"/>
      <c r="NH46" s="222"/>
      <c r="NI46" s="223"/>
      <c r="NJ46" s="223"/>
      <c r="NK46" s="223"/>
      <c r="NL46" s="262"/>
    </row>
    <row r="47" spans="1:376" ht="15" customHeight="1">
      <c r="B47" s="723"/>
      <c r="C47" s="704" t="s">
        <v>386</v>
      </c>
      <c r="D47" s="574" t="s">
        <v>372</v>
      </c>
      <c r="E47" s="575" t="s">
        <v>290</v>
      </c>
      <c r="F47" s="575" t="s">
        <v>327</v>
      </c>
      <c r="G47" s="576">
        <v>0</v>
      </c>
      <c r="H47" s="574"/>
      <c r="I47" s="363">
        <v>44975</v>
      </c>
      <c r="J47" s="363">
        <v>44979</v>
      </c>
      <c r="K47" s="386" t="str">
        <f>NETWORKDAYS(I47,J47,휴일정보!$C$5:$C$27)&amp;"일"</f>
        <v>3일</v>
      </c>
      <c r="L47" s="220"/>
      <c r="M47" s="223"/>
      <c r="N47" s="223"/>
      <c r="O47" s="222"/>
      <c r="P47" s="223"/>
      <c r="Q47" s="222"/>
      <c r="R47" s="222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  <c r="AI47" s="223"/>
      <c r="AJ47" s="223"/>
      <c r="AK47" s="223"/>
      <c r="AL47" s="222"/>
      <c r="AM47" s="222"/>
      <c r="AN47" s="222"/>
      <c r="AO47" s="223"/>
      <c r="AP47" s="222"/>
      <c r="AQ47" s="237"/>
      <c r="AR47" s="237"/>
      <c r="AS47" s="237"/>
      <c r="AT47" s="237"/>
      <c r="AU47" s="237"/>
      <c r="AV47" s="237"/>
      <c r="AW47" s="237"/>
      <c r="AX47" s="237"/>
      <c r="AY47" s="237"/>
      <c r="AZ47" s="237"/>
      <c r="BA47" s="237"/>
      <c r="BB47" s="237"/>
      <c r="BC47" s="237"/>
      <c r="BD47" s="237"/>
      <c r="BE47" s="237"/>
      <c r="BF47" s="237"/>
      <c r="BG47" s="237"/>
      <c r="BH47" s="237"/>
      <c r="BI47" s="237"/>
      <c r="BJ47" s="237"/>
      <c r="BK47" s="237"/>
      <c r="BL47" s="222"/>
      <c r="BM47" s="223"/>
      <c r="BN47" s="222"/>
      <c r="BO47" s="222"/>
      <c r="BP47" s="223"/>
      <c r="BQ47" s="222"/>
      <c r="BR47" s="222"/>
      <c r="BS47" s="223"/>
      <c r="BT47" s="223"/>
      <c r="BU47" s="223"/>
      <c r="BV47" s="222"/>
      <c r="BW47" s="223"/>
      <c r="BX47" s="222"/>
      <c r="BY47" s="222"/>
      <c r="BZ47" s="223"/>
      <c r="CA47" s="223"/>
      <c r="CB47" s="223"/>
      <c r="CC47" s="223"/>
      <c r="CD47" s="223"/>
      <c r="CE47" s="223"/>
      <c r="CF47" s="223"/>
      <c r="CG47" s="223"/>
      <c r="CH47" s="223"/>
      <c r="CI47" s="223"/>
      <c r="CJ47" s="223"/>
      <c r="CK47" s="223"/>
      <c r="CL47" s="223"/>
      <c r="CM47" s="223"/>
      <c r="CN47" s="223"/>
      <c r="CO47" s="223"/>
      <c r="CP47" s="223"/>
      <c r="CQ47" s="223"/>
      <c r="CR47" s="223"/>
      <c r="CS47" s="222"/>
      <c r="CT47" s="222"/>
      <c r="CU47" s="222"/>
      <c r="CV47" s="223"/>
      <c r="CW47" s="222"/>
      <c r="CX47" s="222"/>
      <c r="CY47" s="223"/>
      <c r="CZ47" s="222"/>
      <c r="DA47" s="222"/>
      <c r="DB47" s="223"/>
      <c r="DC47" s="223"/>
      <c r="DD47" s="223"/>
      <c r="DE47" s="222"/>
      <c r="DF47" s="223"/>
      <c r="DG47" s="222"/>
      <c r="DH47" s="222"/>
      <c r="DI47" s="223"/>
      <c r="DJ47" s="223"/>
      <c r="DK47" s="223"/>
      <c r="DL47" s="223"/>
      <c r="DM47" s="223"/>
      <c r="DN47" s="223"/>
      <c r="DO47" s="223"/>
      <c r="DP47" s="223"/>
      <c r="DQ47" s="223"/>
      <c r="DR47" s="223"/>
      <c r="DS47" s="223"/>
      <c r="DT47" s="223"/>
      <c r="DU47" s="223"/>
      <c r="DV47" s="223"/>
      <c r="DW47" s="223"/>
      <c r="DX47" s="223"/>
      <c r="DY47" s="222"/>
      <c r="DZ47" s="222"/>
      <c r="EA47" s="223"/>
      <c r="EB47" s="222"/>
      <c r="EC47" s="222"/>
      <c r="ED47" s="223"/>
      <c r="EE47" s="222"/>
      <c r="EF47" s="222"/>
      <c r="EG47" s="223"/>
      <c r="EH47" s="223"/>
      <c r="EI47" s="223"/>
      <c r="EJ47" s="222"/>
      <c r="EK47" s="223"/>
      <c r="EL47" s="222"/>
      <c r="EM47" s="222"/>
      <c r="EN47" s="223"/>
      <c r="EO47" s="223"/>
      <c r="EP47" s="223"/>
      <c r="EQ47" s="223"/>
      <c r="ER47" s="223"/>
      <c r="ES47" s="223"/>
      <c r="ET47" s="223"/>
      <c r="EU47" s="223"/>
      <c r="EV47" s="223"/>
      <c r="EW47" s="223"/>
      <c r="EX47" s="223"/>
      <c r="EY47" s="223"/>
      <c r="EZ47" s="223"/>
      <c r="FA47" s="223"/>
      <c r="FB47" s="223"/>
      <c r="FC47" s="223"/>
      <c r="FD47" s="223"/>
      <c r="FE47" s="223"/>
      <c r="FF47" s="223"/>
      <c r="FG47" s="223"/>
      <c r="FH47" s="223"/>
      <c r="FI47" s="223"/>
      <c r="FJ47" s="222"/>
      <c r="FK47" s="222"/>
      <c r="FL47" s="223"/>
      <c r="FM47" s="222"/>
      <c r="FN47" s="222"/>
      <c r="FO47" s="223"/>
      <c r="FP47" s="222"/>
      <c r="FQ47" s="222"/>
      <c r="FR47" s="223"/>
      <c r="FS47" s="223"/>
      <c r="FT47" s="223"/>
      <c r="FU47" s="222"/>
      <c r="FV47" s="223"/>
      <c r="FW47" s="222"/>
      <c r="FX47" s="222"/>
      <c r="FY47" s="223"/>
      <c r="FZ47" s="223"/>
      <c r="GA47" s="223"/>
      <c r="GB47" s="223"/>
      <c r="GC47" s="223"/>
      <c r="GD47" s="223"/>
      <c r="GE47" s="223"/>
      <c r="GF47" s="223"/>
      <c r="GG47" s="223"/>
      <c r="GH47" s="223"/>
      <c r="GI47" s="223"/>
      <c r="GJ47" s="223"/>
      <c r="GK47" s="223"/>
      <c r="GL47" s="223"/>
      <c r="GM47" s="223"/>
      <c r="GN47" s="223"/>
      <c r="GO47" s="223"/>
      <c r="GP47" s="223"/>
      <c r="GQ47" s="223"/>
      <c r="GR47" s="223"/>
      <c r="GS47" s="223"/>
      <c r="GT47" s="223"/>
      <c r="GU47" s="222"/>
      <c r="GV47" s="222"/>
      <c r="GW47" s="223"/>
      <c r="GX47" s="222"/>
      <c r="GY47" s="222"/>
      <c r="GZ47" s="223"/>
      <c r="HA47" s="222"/>
      <c r="HB47" s="222"/>
      <c r="HC47" s="223"/>
      <c r="HD47" s="223"/>
      <c r="HE47" s="223"/>
      <c r="HF47" s="222"/>
      <c r="HG47" s="223"/>
      <c r="HH47" s="222"/>
      <c r="HI47" s="223"/>
      <c r="HJ47" s="223"/>
      <c r="HK47" s="223"/>
      <c r="HL47" s="223"/>
      <c r="HM47" s="223"/>
      <c r="HN47" s="223"/>
      <c r="HO47" s="223"/>
      <c r="HP47" s="223"/>
      <c r="HQ47" s="223"/>
      <c r="HR47" s="223"/>
      <c r="HS47" s="223"/>
      <c r="HT47" s="223"/>
      <c r="HU47" s="223"/>
      <c r="HV47" s="223"/>
      <c r="HW47" s="223"/>
      <c r="HX47" s="223"/>
      <c r="HY47" s="223"/>
      <c r="HZ47" s="223"/>
      <c r="IA47" s="223"/>
      <c r="IB47" s="223"/>
      <c r="IC47" s="223"/>
      <c r="ID47" s="222"/>
      <c r="IE47" s="222"/>
      <c r="IF47" s="223"/>
      <c r="IG47" s="222"/>
      <c r="IH47" s="222"/>
      <c r="II47" s="223"/>
      <c r="IJ47" s="222"/>
      <c r="IK47" s="222"/>
      <c r="IL47" s="223"/>
      <c r="IM47" s="223"/>
      <c r="IN47" s="223"/>
      <c r="IO47" s="222"/>
      <c r="IP47" s="223"/>
      <c r="IQ47" s="222"/>
      <c r="IR47" s="223"/>
      <c r="IS47" s="223"/>
      <c r="IT47" s="223"/>
      <c r="IU47" s="223"/>
      <c r="IV47" s="223"/>
      <c r="IW47" s="223"/>
      <c r="IX47" s="223"/>
      <c r="IY47" s="223"/>
      <c r="IZ47" s="223"/>
      <c r="JA47" s="223"/>
      <c r="JB47" s="223"/>
      <c r="JC47" s="223"/>
      <c r="JD47" s="225"/>
      <c r="JE47" s="225"/>
      <c r="JF47" s="223"/>
      <c r="JG47" s="222"/>
      <c r="JH47" s="223"/>
      <c r="JI47" s="222"/>
      <c r="JJ47" s="222"/>
      <c r="JK47" s="223"/>
      <c r="JL47" s="222"/>
      <c r="JM47" s="222"/>
      <c r="JN47" s="223"/>
      <c r="JO47" s="223"/>
      <c r="JP47" s="223"/>
      <c r="JQ47" s="222"/>
      <c r="JR47" s="223"/>
      <c r="JS47" s="222"/>
      <c r="JT47" s="223"/>
      <c r="JU47" s="223"/>
      <c r="JV47" s="223"/>
      <c r="JW47" s="223"/>
      <c r="JX47" s="223"/>
      <c r="JY47" s="223"/>
      <c r="JZ47" s="223"/>
      <c r="KA47" s="223"/>
      <c r="KB47" s="223"/>
      <c r="KC47" s="223"/>
      <c r="KD47" s="223"/>
      <c r="KE47" s="223"/>
      <c r="KF47" s="223"/>
      <c r="KG47" s="223"/>
      <c r="KH47" s="222"/>
      <c r="KI47" s="222"/>
      <c r="KJ47" s="223"/>
      <c r="KK47" s="222"/>
      <c r="KL47" s="222"/>
      <c r="KM47" s="223"/>
      <c r="KN47" s="222"/>
      <c r="KO47" s="222"/>
      <c r="KP47" s="223"/>
      <c r="KQ47" s="223"/>
      <c r="KR47" s="223"/>
      <c r="KS47" s="222"/>
      <c r="KT47" s="223"/>
      <c r="KU47" s="222"/>
      <c r="KV47" s="222"/>
      <c r="KW47" s="223"/>
      <c r="KX47" s="223"/>
      <c r="KY47" s="223"/>
      <c r="KZ47" s="222"/>
      <c r="LA47" s="223"/>
      <c r="LB47" s="262"/>
      <c r="LC47" s="269"/>
      <c r="LD47" s="223"/>
      <c r="LE47" s="223"/>
      <c r="LF47" s="223"/>
      <c r="LG47" s="223"/>
      <c r="LH47" s="223"/>
      <c r="LI47" s="223"/>
      <c r="LJ47" s="223"/>
      <c r="LK47" s="223"/>
      <c r="LL47" s="223"/>
      <c r="LM47" s="223"/>
      <c r="LN47" s="223"/>
      <c r="LO47" s="223"/>
      <c r="LP47" s="223"/>
      <c r="LQ47" s="223"/>
      <c r="LR47" s="222"/>
      <c r="LS47" s="222"/>
      <c r="LT47" s="223"/>
      <c r="LU47" s="222"/>
      <c r="LV47" s="222"/>
      <c r="LW47" s="223"/>
      <c r="LX47" s="222"/>
      <c r="LY47" s="222"/>
      <c r="LZ47" s="223"/>
      <c r="MA47" s="223"/>
      <c r="MB47" s="223"/>
      <c r="MC47" s="222"/>
      <c r="MD47" s="223"/>
      <c r="ME47" s="222"/>
      <c r="MF47" s="222"/>
      <c r="MG47" s="223"/>
      <c r="MH47" s="223"/>
      <c r="MI47" s="223"/>
      <c r="MJ47" s="222"/>
      <c r="MK47" s="223"/>
      <c r="ML47" s="262"/>
      <c r="MM47" s="223"/>
      <c r="MN47" s="223"/>
      <c r="MO47" s="223"/>
      <c r="MP47" s="223"/>
      <c r="MQ47" s="223"/>
      <c r="MR47" s="223"/>
      <c r="MS47" s="223"/>
      <c r="MT47" s="223"/>
      <c r="MU47" s="223"/>
      <c r="MV47" s="223"/>
      <c r="MW47" s="223"/>
      <c r="MX47" s="223"/>
      <c r="MY47" s="223"/>
      <c r="MZ47" s="223"/>
      <c r="NA47" s="222"/>
      <c r="NB47" s="222"/>
      <c r="NC47" s="223"/>
      <c r="ND47" s="222"/>
      <c r="NE47" s="222"/>
      <c r="NF47" s="223"/>
      <c r="NG47" s="222"/>
      <c r="NH47" s="222"/>
      <c r="NI47" s="223"/>
      <c r="NJ47" s="223"/>
      <c r="NK47" s="223"/>
      <c r="NL47" s="262"/>
    </row>
    <row r="48" spans="1:376" ht="15" customHeight="1">
      <c r="B48" s="723"/>
      <c r="C48" s="705"/>
      <c r="D48" s="574" t="s">
        <v>373</v>
      </c>
      <c r="E48" s="575" t="s">
        <v>290</v>
      </c>
      <c r="F48" s="575" t="s">
        <v>327</v>
      </c>
      <c r="G48" s="576">
        <v>0</v>
      </c>
      <c r="H48" s="574"/>
      <c r="I48" s="363">
        <v>44975</v>
      </c>
      <c r="J48" s="363">
        <v>44979</v>
      </c>
      <c r="K48" s="386" t="str">
        <f>NETWORKDAYS(I48,J48,휴일정보!$C$5:$C$27)&amp;"일"</f>
        <v>3일</v>
      </c>
      <c r="L48" s="220"/>
      <c r="M48" s="223"/>
      <c r="N48" s="223"/>
      <c r="O48" s="222"/>
      <c r="P48" s="223"/>
      <c r="Q48" s="222"/>
      <c r="R48" s="222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  <c r="AL48" s="222"/>
      <c r="AM48" s="222"/>
      <c r="AN48" s="222"/>
      <c r="AO48" s="223"/>
      <c r="AP48" s="222"/>
      <c r="AQ48" s="237"/>
      <c r="AR48" s="237"/>
      <c r="AS48" s="237"/>
      <c r="AT48" s="237"/>
      <c r="AU48" s="237"/>
      <c r="AV48" s="237"/>
      <c r="AW48" s="237"/>
      <c r="AX48" s="237"/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37"/>
      <c r="BL48" s="222"/>
      <c r="BM48" s="223"/>
      <c r="BN48" s="222"/>
      <c r="BO48" s="222"/>
      <c r="BP48" s="223"/>
      <c r="BQ48" s="222"/>
      <c r="BR48" s="222"/>
      <c r="BS48" s="223"/>
      <c r="BT48" s="223"/>
      <c r="BU48" s="223"/>
      <c r="BV48" s="222"/>
      <c r="BW48" s="223"/>
      <c r="BX48" s="222"/>
      <c r="BY48" s="222"/>
      <c r="BZ48" s="223"/>
      <c r="CA48" s="223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  <c r="CM48" s="223"/>
      <c r="CN48" s="223"/>
      <c r="CO48" s="223"/>
      <c r="CP48" s="223"/>
      <c r="CQ48" s="223"/>
      <c r="CR48" s="223"/>
      <c r="CS48" s="222"/>
      <c r="CT48" s="222"/>
      <c r="CU48" s="222"/>
      <c r="CV48" s="223"/>
      <c r="CW48" s="222"/>
      <c r="CX48" s="222"/>
      <c r="CY48" s="223"/>
      <c r="CZ48" s="222"/>
      <c r="DA48" s="222"/>
      <c r="DB48" s="223"/>
      <c r="DC48" s="223"/>
      <c r="DD48" s="223"/>
      <c r="DE48" s="222"/>
      <c r="DF48" s="223"/>
      <c r="DG48" s="222"/>
      <c r="DH48" s="222"/>
      <c r="DI48" s="223"/>
      <c r="DJ48" s="223"/>
      <c r="DK48" s="223"/>
      <c r="DL48" s="223"/>
      <c r="DM48" s="223"/>
      <c r="DN48" s="223"/>
      <c r="DO48" s="223"/>
      <c r="DP48" s="223"/>
      <c r="DQ48" s="223"/>
      <c r="DR48" s="223"/>
      <c r="DS48" s="223"/>
      <c r="DT48" s="223"/>
      <c r="DU48" s="223"/>
      <c r="DV48" s="223"/>
      <c r="DW48" s="223"/>
      <c r="DX48" s="223"/>
      <c r="DY48" s="222"/>
      <c r="DZ48" s="222"/>
      <c r="EA48" s="223"/>
      <c r="EB48" s="222"/>
      <c r="EC48" s="222"/>
      <c r="ED48" s="223"/>
      <c r="EE48" s="222"/>
      <c r="EF48" s="222"/>
      <c r="EG48" s="223"/>
      <c r="EH48" s="223"/>
      <c r="EI48" s="223"/>
      <c r="EJ48" s="222"/>
      <c r="EK48" s="223"/>
      <c r="EL48" s="222"/>
      <c r="EM48" s="222"/>
      <c r="EN48" s="223"/>
      <c r="EO48" s="223"/>
      <c r="EP48" s="223"/>
      <c r="EQ48" s="223"/>
      <c r="ER48" s="223"/>
      <c r="ES48" s="223"/>
      <c r="ET48" s="223"/>
      <c r="EU48" s="223"/>
      <c r="EV48" s="223"/>
      <c r="EW48" s="223"/>
      <c r="EX48" s="223"/>
      <c r="EY48" s="223"/>
      <c r="EZ48" s="223"/>
      <c r="FA48" s="223"/>
      <c r="FB48" s="223"/>
      <c r="FC48" s="223"/>
      <c r="FD48" s="223"/>
      <c r="FE48" s="223"/>
      <c r="FF48" s="223"/>
      <c r="FG48" s="223"/>
      <c r="FH48" s="223"/>
      <c r="FI48" s="223"/>
      <c r="FJ48" s="222"/>
      <c r="FK48" s="222"/>
      <c r="FL48" s="223"/>
      <c r="FM48" s="222"/>
      <c r="FN48" s="222"/>
      <c r="FO48" s="223"/>
      <c r="FP48" s="222"/>
      <c r="FQ48" s="222"/>
      <c r="FR48" s="223"/>
      <c r="FS48" s="223"/>
      <c r="FT48" s="223"/>
      <c r="FU48" s="222"/>
      <c r="FV48" s="223"/>
      <c r="FW48" s="222"/>
      <c r="FX48" s="222"/>
      <c r="FY48" s="223"/>
      <c r="FZ48" s="223"/>
      <c r="GA48" s="223"/>
      <c r="GB48" s="223"/>
      <c r="GC48" s="223"/>
      <c r="GD48" s="223"/>
      <c r="GE48" s="223"/>
      <c r="GF48" s="223"/>
      <c r="GG48" s="223"/>
      <c r="GH48" s="223"/>
      <c r="GI48" s="223"/>
      <c r="GJ48" s="223"/>
      <c r="GK48" s="223"/>
      <c r="GL48" s="223"/>
      <c r="GM48" s="223"/>
      <c r="GN48" s="223"/>
      <c r="GO48" s="223"/>
      <c r="GP48" s="223"/>
      <c r="GQ48" s="223"/>
      <c r="GR48" s="223"/>
      <c r="GS48" s="223"/>
      <c r="GT48" s="223"/>
      <c r="GU48" s="222"/>
      <c r="GV48" s="222"/>
      <c r="GW48" s="223"/>
      <c r="GX48" s="222"/>
      <c r="GY48" s="222"/>
      <c r="GZ48" s="223"/>
      <c r="HA48" s="222"/>
      <c r="HB48" s="222"/>
      <c r="HC48" s="223"/>
      <c r="HD48" s="223"/>
      <c r="HE48" s="223"/>
      <c r="HF48" s="222"/>
      <c r="HG48" s="223"/>
      <c r="HH48" s="222"/>
      <c r="HI48" s="223"/>
      <c r="HJ48" s="223"/>
      <c r="HK48" s="223"/>
      <c r="HL48" s="223"/>
      <c r="HM48" s="223"/>
      <c r="HN48" s="223"/>
      <c r="HO48" s="223"/>
      <c r="HP48" s="223"/>
      <c r="HQ48" s="223"/>
      <c r="HR48" s="223"/>
      <c r="HS48" s="223"/>
      <c r="HT48" s="223"/>
      <c r="HU48" s="223"/>
      <c r="HV48" s="223"/>
      <c r="HW48" s="223"/>
      <c r="HX48" s="223"/>
      <c r="HY48" s="223"/>
      <c r="HZ48" s="223"/>
      <c r="IA48" s="223"/>
      <c r="IB48" s="223"/>
      <c r="IC48" s="223"/>
      <c r="ID48" s="222"/>
      <c r="IE48" s="222"/>
      <c r="IF48" s="223"/>
      <c r="IG48" s="222"/>
      <c r="IH48" s="222"/>
      <c r="II48" s="223"/>
      <c r="IJ48" s="222"/>
      <c r="IK48" s="222"/>
      <c r="IL48" s="223"/>
      <c r="IM48" s="223"/>
      <c r="IN48" s="223"/>
      <c r="IO48" s="222"/>
      <c r="IP48" s="223"/>
      <c r="IQ48" s="222"/>
      <c r="IR48" s="223"/>
      <c r="IS48" s="223"/>
      <c r="IT48" s="223"/>
      <c r="IU48" s="223"/>
      <c r="IV48" s="223"/>
      <c r="IW48" s="223"/>
      <c r="IX48" s="223"/>
      <c r="IY48" s="223"/>
      <c r="IZ48" s="223"/>
      <c r="JA48" s="223"/>
      <c r="JB48" s="223"/>
      <c r="JC48" s="223"/>
      <c r="JD48" s="225"/>
      <c r="JE48" s="225"/>
      <c r="JF48" s="223"/>
      <c r="JG48" s="222"/>
      <c r="JH48" s="223"/>
      <c r="JI48" s="222"/>
      <c r="JJ48" s="222"/>
      <c r="JK48" s="223"/>
      <c r="JL48" s="222"/>
      <c r="JM48" s="222"/>
      <c r="JN48" s="223"/>
      <c r="JO48" s="223"/>
      <c r="JP48" s="223"/>
      <c r="JQ48" s="222"/>
      <c r="JR48" s="223"/>
      <c r="JS48" s="222"/>
      <c r="JT48" s="223"/>
      <c r="JU48" s="223"/>
      <c r="JV48" s="223"/>
      <c r="JW48" s="223"/>
      <c r="JX48" s="223"/>
      <c r="JY48" s="223"/>
      <c r="JZ48" s="223"/>
      <c r="KA48" s="223"/>
      <c r="KB48" s="223"/>
      <c r="KC48" s="223"/>
      <c r="KD48" s="223"/>
      <c r="KE48" s="223"/>
      <c r="KF48" s="223"/>
      <c r="KG48" s="223"/>
      <c r="KH48" s="222"/>
      <c r="KI48" s="222"/>
      <c r="KJ48" s="223"/>
      <c r="KK48" s="222"/>
      <c r="KL48" s="222"/>
      <c r="KM48" s="223"/>
      <c r="KN48" s="222"/>
      <c r="KO48" s="222"/>
      <c r="KP48" s="223"/>
      <c r="KQ48" s="223"/>
      <c r="KR48" s="223"/>
      <c r="KS48" s="222"/>
      <c r="KT48" s="223"/>
      <c r="KU48" s="222"/>
      <c r="KV48" s="222"/>
      <c r="KW48" s="223"/>
      <c r="KX48" s="223"/>
      <c r="KY48" s="223"/>
      <c r="KZ48" s="222"/>
      <c r="LA48" s="223"/>
      <c r="LB48" s="262"/>
      <c r="LC48" s="269"/>
      <c r="LD48" s="223"/>
      <c r="LE48" s="223"/>
      <c r="LF48" s="223"/>
      <c r="LG48" s="223"/>
      <c r="LH48" s="223"/>
      <c r="LI48" s="223"/>
      <c r="LJ48" s="223"/>
      <c r="LK48" s="223"/>
      <c r="LL48" s="223"/>
      <c r="LM48" s="223"/>
      <c r="LN48" s="223"/>
      <c r="LO48" s="223"/>
      <c r="LP48" s="223"/>
      <c r="LQ48" s="223"/>
      <c r="LR48" s="222"/>
      <c r="LS48" s="222"/>
      <c r="LT48" s="223"/>
      <c r="LU48" s="222"/>
      <c r="LV48" s="222"/>
      <c r="LW48" s="223"/>
      <c r="LX48" s="222"/>
      <c r="LY48" s="222"/>
      <c r="LZ48" s="223"/>
      <c r="MA48" s="223"/>
      <c r="MB48" s="223"/>
      <c r="MC48" s="222"/>
      <c r="MD48" s="223"/>
      <c r="ME48" s="222"/>
      <c r="MF48" s="222"/>
      <c r="MG48" s="223"/>
      <c r="MH48" s="223"/>
      <c r="MI48" s="223"/>
      <c r="MJ48" s="222"/>
      <c r="MK48" s="223"/>
      <c r="ML48" s="262"/>
      <c r="MM48" s="223"/>
      <c r="MN48" s="223"/>
      <c r="MO48" s="223"/>
      <c r="MP48" s="223"/>
      <c r="MQ48" s="223"/>
      <c r="MR48" s="223"/>
      <c r="MS48" s="223"/>
      <c r="MT48" s="223"/>
      <c r="MU48" s="223"/>
      <c r="MV48" s="223"/>
      <c r="MW48" s="223"/>
      <c r="MX48" s="223"/>
      <c r="MY48" s="223"/>
      <c r="MZ48" s="223"/>
      <c r="NA48" s="222"/>
      <c r="NB48" s="222"/>
      <c r="NC48" s="223"/>
      <c r="ND48" s="222"/>
      <c r="NE48" s="222"/>
      <c r="NF48" s="223"/>
      <c r="NG48" s="222"/>
      <c r="NH48" s="222"/>
      <c r="NI48" s="223"/>
      <c r="NJ48" s="223"/>
      <c r="NK48" s="223"/>
      <c r="NL48" s="262"/>
    </row>
    <row r="49" spans="2:376" ht="15" customHeight="1">
      <c r="B49" s="723"/>
      <c r="C49" s="705"/>
      <c r="D49" s="574" t="s">
        <v>374</v>
      </c>
      <c r="E49" s="575" t="s">
        <v>290</v>
      </c>
      <c r="F49" s="575" t="s">
        <v>327</v>
      </c>
      <c r="G49" s="576">
        <v>0</v>
      </c>
      <c r="H49" s="574"/>
      <c r="I49" s="363">
        <v>44975</v>
      </c>
      <c r="J49" s="363">
        <v>44979</v>
      </c>
      <c r="K49" s="386" t="str">
        <f>NETWORKDAYS(I49,J49,휴일정보!$C$5:$C$27)&amp;"일"</f>
        <v>3일</v>
      </c>
      <c r="L49" s="220"/>
      <c r="M49" s="223"/>
      <c r="N49" s="223"/>
      <c r="O49" s="222"/>
      <c r="P49" s="223"/>
      <c r="Q49" s="222"/>
      <c r="R49" s="222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2"/>
      <c r="AM49" s="222"/>
      <c r="AN49" s="222"/>
      <c r="AO49" s="223"/>
      <c r="AP49" s="222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22"/>
      <c r="BM49" s="223"/>
      <c r="BN49" s="222"/>
      <c r="BO49" s="222"/>
      <c r="BP49" s="223"/>
      <c r="BQ49" s="222"/>
      <c r="BR49" s="222"/>
      <c r="BS49" s="223"/>
      <c r="BT49" s="223"/>
      <c r="BU49" s="223"/>
      <c r="BV49" s="222"/>
      <c r="BW49" s="223"/>
      <c r="BX49" s="222"/>
      <c r="BY49" s="222"/>
      <c r="BZ49" s="223"/>
      <c r="CA49" s="223"/>
      <c r="CB49" s="223"/>
      <c r="CC49" s="223"/>
      <c r="CD49" s="223"/>
      <c r="CE49" s="223"/>
      <c r="CF49" s="223"/>
      <c r="CG49" s="223"/>
      <c r="CH49" s="223"/>
      <c r="CI49" s="223"/>
      <c r="CJ49" s="223"/>
      <c r="CK49" s="223"/>
      <c r="CL49" s="223"/>
      <c r="CM49" s="223"/>
      <c r="CN49" s="223"/>
      <c r="CO49" s="223"/>
      <c r="CP49" s="223"/>
      <c r="CQ49" s="223"/>
      <c r="CR49" s="223"/>
      <c r="CS49" s="222"/>
      <c r="CT49" s="222"/>
      <c r="CU49" s="222"/>
      <c r="CV49" s="223"/>
      <c r="CW49" s="222"/>
      <c r="CX49" s="222"/>
      <c r="CY49" s="223"/>
      <c r="CZ49" s="222"/>
      <c r="DA49" s="222"/>
      <c r="DB49" s="223"/>
      <c r="DC49" s="223"/>
      <c r="DD49" s="223"/>
      <c r="DE49" s="222"/>
      <c r="DF49" s="223"/>
      <c r="DG49" s="222"/>
      <c r="DH49" s="222"/>
      <c r="DI49" s="223"/>
      <c r="DJ49" s="223"/>
      <c r="DK49" s="223"/>
      <c r="DL49" s="223"/>
      <c r="DM49" s="223"/>
      <c r="DN49" s="223"/>
      <c r="DO49" s="223"/>
      <c r="DP49" s="223"/>
      <c r="DQ49" s="223"/>
      <c r="DR49" s="223"/>
      <c r="DS49" s="223"/>
      <c r="DT49" s="223"/>
      <c r="DU49" s="223"/>
      <c r="DV49" s="223"/>
      <c r="DW49" s="223"/>
      <c r="DX49" s="223"/>
      <c r="DY49" s="222"/>
      <c r="DZ49" s="222"/>
      <c r="EA49" s="223"/>
      <c r="EB49" s="222"/>
      <c r="EC49" s="222"/>
      <c r="ED49" s="223"/>
      <c r="EE49" s="222"/>
      <c r="EF49" s="222"/>
      <c r="EG49" s="223"/>
      <c r="EH49" s="223"/>
      <c r="EI49" s="223"/>
      <c r="EJ49" s="222"/>
      <c r="EK49" s="223"/>
      <c r="EL49" s="222"/>
      <c r="EM49" s="222"/>
      <c r="EN49" s="223"/>
      <c r="EO49" s="223"/>
      <c r="EP49" s="223"/>
      <c r="EQ49" s="223"/>
      <c r="ER49" s="223"/>
      <c r="ES49" s="223"/>
      <c r="ET49" s="223"/>
      <c r="EU49" s="223"/>
      <c r="EV49" s="223"/>
      <c r="EW49" s="223"/>
      <c r="EX49" s="223"/>
      <c r="EY49" s="223"/>
      <c r="EZ49" s="223"/>
      <c r="FA49" s="223"/>
      <c r="FB49" s="223"/>
      <c r="FC49" s="223"/>
      <c r="FD49" s="223"/>
      <c r="FE49" s="223"/>
      <c r="FF49" s="223"/>
      <c r="FG49" s="223"/>
      <c r="FH49" s="223"/>
      <c r="FI49" s="223"/>
      <c r="FJ49" s="222"/>
      <c r="FK49" s="222"/>
      <c r="FL49" s="223"/>
      <c r="FM49" s="222"/>
      <c r="FN49" s="222"/>
      <c r="FO49" s="223"/>
      <c r="FP49" s="222"/>
      <c r="FQ49" s="222"/>
      <c r="FR49" s="223"/>
      <c r="FS49" s="223"/>
      <c r="FT49" s="223"/>
      <c r="FU49" s="222"/>
      <c r="FV49" s="223"/>
      <c r="FW49" s="222"/>
      <c r="FX49" s="222"/>
      <c r="FY49" s="223"/>
      <c r="FZ49" s="223"/>
      <c r="GA49" s="223"/>
      <c r="GB49" s="223"/>
      <c r="GC49" s="223"/>
      <c r="GD49" s="223"/>
      <c r="GE49" s="223"/>
      <c r="GF49" s="223"/>
      <c r="GG49" s="223"/>
      <c r="GH49" s="223"/>
      <c r="GI49" s="223"/>
      <c r="GJ49" s="223"/>
      <c r="GK49" s="223"/>
      <c r="GL49" s="223"/>
      <c r="GM49" s="223"/>
      <c r="GN49" s="223"/>
      <c r="GO49" s="223"/>
      <c r="GP49" s="223"/>
      <c r="GQ49" s="223"/>
      <c r="GR49" s="223"/>
      <c r="GS49" s="223"/>
      <c r="GT49" s="223"/>
      <c r="GU49" s="222"/>
      <c r="GV49" s="222"/>
      <c r="GW49" s="223"/>
      <c r="GX49" s="222"/>
      <c r="GY49" s="222"/>
      <c r="GZ49" s="223"/>
      <c r="HA49" s="222"/>
      <c r="HB49" s="222"/>
      <c r="HC49" s="223"/>
      <c r="HD49" s="223"/>
      <c r="HE49" s="223"/>
      <c r="HF49" s="222"/>
      <c r="HG49" s="223"/>
      <c r="HH49" s="222"/>
      <c r="HI49" s="223"/>
      <c r="HJ49" s="223"/>
      <c r="HK49" s="223"/>
      <c r="HL49" s="223"/>
      <c r="HM49" s="223"/>
      <c r="HN49" s="223"/>
      <c r="HO49" s="223"/>
      <c r="HP49" s="223"/>
      <c r="HQ49" s="223"/>
      <c r="HR49" s="223"/>
      <c r="HS49" s="223"/>
      <c r="HT49" s="223"/>
      <c r="HU49" s="223"/>
      <c r="HV49" s="223"/>
      <c r="HW49" s="223"/>
      <c r="HX49" s="223"/>
      <c r="HY49" s="223"/>
      <c r="HZ49" s="223"/>
      <c r="IA49" s="223"/>
      <c r="IB49" s="223"/>
      <c r="IC49" s="223"/>
      <c r="ID49" s="222"/>
      <c r="IE49" s="222"/>
      <c r="IF49" s="223"/>
      <c r="IG49" s="222"/>
      <c r="IH49" s="222"/>
      <c r="II49" s="223"/>
      <c r="IJ49" s="222"/>
      <c r="IK49" s="222"/>
      <c r="IL49" s="223"/>
      <c r="IM49" s="223"/>
      <c r="IN49" s="223"/>
      <c r="IO49" s="222"/>
      <c r="IP49" s="223"/>
      <c r="IQ49" s="222"/>
      <c r="IR49" s="223"/>
      <c r="IS49" s="223"/>
      <c r="IT49" s="223"/>
      <c r="IU49" s="223"/>
      <c r="IV49" s="223"/>
      <c r="IW49" s="223"/>
      <c r="IX49" s="223"/>
      <c r="IY49" s="223"/>
      <c r="IZ49" s="223"/>
      <c r="JA49" s="223"/>
      <c r="JB49" s="223"/>
      <c r="JC49" s="223"/>
      <c r="JD49" s="225"/>
      <c r="JE49" s="225"/>
      <c r="JF49" s="223"/>
      <c r="JG49" s="222"/>
      <c r="JH49" s="223"/>
      <c r="JI49" s="222"/>
      <c r="JJ49" s="222"/>
      <c r="JK49" s="223"/>
      <c r="JL49" s="222"/>
      <c r="JM49" s="222"/>
      <c r="JN49" s="223"/>
      <c r="JO49" s="223"/>
      <c r="JP49" s="223"/>
      <c r="JQ49" s="222"/>
      <c r="JR49" s="223"/>
      <c r="JS49" s="222"/>
      <c r="JT49" s="223"/>
      <c r="JU49" s="223"/>
      <c r="JV49" s="223"/>
      <c r="JW49" s="223"/>
      <c r="JX49" s="223"/>
      <c r="JY49" s="223"/>
      <c r="JZ49" s="223"/>
      <c r="KA49" s="223"/>
      <c r="KB49" s="223"/>
      <c r="KC49" s="223"/>
      <c r="KD49" s="223"/>
      <c r="KE49" s="223"/>
      <c r="KF49" s="223"/>
      <c r="KG49" s="223"/>
      <c r="KH49" s="222"/>
      <c r="KI49" s="222"/>
      <c r="KJ49" s="223"/>
      <c r="KK49" s="222"/>
      <c r="KL49" s="222"/>
      <c r="KM49" s="223"/>
      <c r="KN49" s="222"/>
      <c r="KO49" s="222"/>
      <c r="KP49" s="223"/>
      <c r="KQ49" s="223"/>
      <c r="KR49" s="223"/>
      <c r="KS49" s="222"/>
      <c r="KT49" s="223"/>
      <c r="KU49" s="222"/>
      <c r="KV49" s="222"/>
      <c r="KW49" s="223"/>
      <c r="KX49" s="223"/>
      <c r="KY49" s="223"/>
      <c r="KZ49" s="222"/>
      <c r="LA49" s="223"/>
      <c r="LB49" s="262"/>
      <c r="LC49" s="269"/>
      <c r="LD49" s="223"/>
      <c r="LE49" s="223"/>
      <c r="LF49" s="223"/>
      <c r="LG49" s="223"/>
      <c r="LH49" s="223"/>
      <c r="LI49" s="223"/>
      <c r="LJ49" s="223"/>
      <c r="LK49" s="223"/>
      <c r="LL49" s="223"/>
      <c r="LM49" s="223"/>
      <c r="LN49" s="223"/>
      <c r="LO49" s="223"/>
      <c r="LP49" s="223"/>
      <c r="LQ49" s="223"/>
      <c r="LR49" s="222"/>
      <c r="LS49" s="222"/>
      <c r="LT49" s="223"/>
      <c r="LU49" s="222"/>
      <c r="LV49" s="222"/>
      <c r="LW49" s="223"/>
      <c r="LX49" s="222"/>
      <c r="LY49" s="222"/>
      <c r="LZ49" s="223"/>
      <c r="MA49" s="223"/>
      <c r="MB49" s="223"/>
      <c r="MC49" s="222"/>
      <c r="MD49" s="223"/>
      <c r="ME49" s="222"/>
      <c r="MF49" s="222"/>
      <c r="MG49" s="223"/>
      <c r="MH49" s="223"/>
      <c r="MI49" s="223"/>
      <c r="MJ49" s="222"/>
      <c r="MK49" s="223"/>
      <c r="ML49" s="262"/>
      <c r="MM49" s="223"/>
      <c r="MN49" s="223"/>
      <c r="MO49" s="223"/>
      <c r="MP49" s="223"/>
      <c r="MQ49" s="223"/>
      <c r="MR49" s="223"/>
      <c r="MS49" s="223"/>
      <c r="MT49" s="223"/>
      <c r="MU49" s="223"/>
      <c r="MV49" s="223"/>
      <c r="MW49" s="223"/>
      <c r="MX49" s="223"/>
      <c r="MY49" s="223"/>
      <c r="MZ49" s="223"/>
      <c r="NA49" s="222"/>
      <c r="NB49" s="222"/>
      <c r="NC49" s="223"/>
      <c r="ND49" s="222"/>
      <c r="NE49" s="222"/>
      <c r="NF49" s="223"/>
      <c r="NG49" s="222"/>
      <c r="NH49" s="222"/>
      <c r="NI49" s="223"/>
      <c r="NJ49" s="223"/>
      <c r="NK49" s="223"/>
      <c r="NL49" s="262"/>
    </row>
    <row r="50" spans="2:376" ht="15" customHeight="1">
      <c r="B50" s="723"/>
      <c r="C50" s="706"/>
      <c r="D50" s="385" t="s">
        <v>375</v>
      </c>
      <c r="E50" s="575" t="s">
        <v>290</v>
      </c>
      <c r="F50" s="575" t="s">
        <v>327</v>
      </c>
      <c r="G50" s="576">
        <v>0</v>
      </c>
      <c r="H50" s="574"/>
      <c r="I50" s="363">
        <v>44975</v>
      </c>
      <c r="J50" s="363">
        <v>44979</v>
      </c>
      <c r="K50" s="386" t="str">
        <f>NETWORKDAYS(I50,J50,휴일정보!$C$5:$C$27)&amp;"일"</f>
        <v>3일</v>
      </c>
      <c r="L50" s="220"/>
      <c r="M50" s="223"/>
      <c r="N50" s="223"/>
      <c r="O50" s="222"/>
      <c r="P50" s="223"/>
      <c r="Q50" s="222"/>
      <c r="R50" s="222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3"/>
      <c r="AK50" s="223"/>
      <c r="AL50" s="222"/>
      <c r="AM50" s="222"/>
      <c r="AN50" s="222"/>
      <c r="AO50" s="223"/>
      <c r="AP50" s="222"/>
      <c r="AQ50" s="237"/>
      <c r="AR50" s="237"/>
      <c r="AS50" s="237"/>
      <c r="AT50" s="237"/>
      <c r="AU50" s="237"/>
      <c r="AV50" s="237"/>
      <c r="AW50" s="237"/>
      <c r="AX50" s="237"/>
      <c r="AY50" s="237"/>
      <c r="AZ50" s="237"/>
      <c r="BA50" s="237"/>
      <c r="BB50" s="237"/>
      <c r="BC50" s="237"/>
      <c r="BD50" s="237"/>
      <c r="BE50" s="237"/>
      <c r="BF50" s="237"/>
      <c r="BG50" s="237"/>
      <c r="BH50" s="237"/>
      <c r="BI50" s="237"/>
      <c r="BJ50" s="237"/>
      <c r="BK50" s="237"/>
      <c r="BL50" s="222"/>
      <c r="BM50" s="223"/>
      <c r="BN50" s="222"/>
      <c r="BO50" s="222"/>
      <c r="BP50" s="223"/>
      <c r="BQ50" s="222"/>
      <c r="BR50" s="222"/>
      <c r="BS50" s="223"/>
      <c r="BT50" s="223"/>
      <c r="BU50" s="223"/>
      <c r="BV50" s="222"/>
      <c r="BW50" s="223"/>
      <c r="BX50" s="222"/>
      <c r="BY50" s="222"/>
      <c r="BZ50" s="223"/>
      <c r="CA50" s="223"/>
      <c r="CB50" s="223"/>
      <c r="CC50" s="223"/>
      <c r="CD50" s="223"/>
      <c r="CE50" s="223"/>
      <c r="CF50" s="223"/>
      <c r="CG50" s="223"/>
      <c r="CH50" s="223"/>
      <c r="CI50" s="223"/>
      <c r="CJ50" s="223"/>
      <c r="CK50" s="223"/>
      <c r="CL50" s="223"/>
      <c r="CM50" s="223"/>
      <c r="CN50" s="223"/>
      <c r="CO50" s="223"/>
      <c r="CP50" s="223"/>
      <c r="CQ50" s="223"/>
      <c r="CR50" s="223"/>
      <c r="CS50" s="222"/>
      <c r="CT50" s="222"/>
      <c r="CU50" s="222"/>
      <c r="CV50" s="223"/>
      <c r="CW50" s="222"/>
      <c r="CX50" s="222"/>
      <c r="CY50" s="223"/>
      <c r="CZ50" s="222"/>
      <c r="DA50" s="222"/>
      <c r="DB50" s="223"/>
      <c r="DC50" s="223"/>
      <c r="DD50" s="223"/>
      <c r="DE50" s="222"/>
      <c r="DF50" s="223"/>
      <c r="DG50" s="222"/>
      <c r="DH50" s="222"/>
      <c r="DI50" s="223"/>
      <c r="DJ50" s="223"/>
      <c r="DK50" s="223"/>
      <c r="DL50" s="223"/>
      <c r="DM50" s="223"/>
      <c r="DN50" s="223"/>
      <c r="DO50" s="223"/>
      <c r="DP50" s="223"/>
      <c r="DQ50" s="223"/>
      <c r="DR50" s="223"/>
      <c r="DS50" s="223"/>
      <c r="DT50" s="223"/>
      <c r="DU50" s="223"/>
      <c r="DV50" s="223"/>
      <c r="DW50" s="223"/>
      <c r="DX50" s="223"/>
      <c r="DY50" s="222"/>
      <c r="DZ50" s="222"/>
      <c r="EA50" s="223"/>
      <c r="EB50" s="222"/>
      <c r="EC50" s="222"/>
      <c r="ED50" s="223"/>
      <c r="EE50" s="222"/>
      <c r="EF50" s="222"/>
      <c r="EG50" s="223"/>
      <c r="EH50" s="223"/>
      <c r="EI50" s="223"/>
      <c r="EJ50" s="222"/>
      <c r="EK50" s="223"/>
      <c r="EL50" s="222"/>
      <c r="EM50" s="222"/>
      <c r="EN50" s="223"/>
      <c r="EO50" s="223"/>
      <c r="EP50" s="223"/>
      <c r="EQ50" s="223"/>
      <c r="ER50" s="223"/>
      <c r="ES50" s="223"/>
      <c r="ET50" s="223"/>
      <c r="EU50" s="223"/>
      <c r="EV50" s="223"/>
      <c r="EW50" s="223"/>
      <c r="EX50" s="223"/>
      <c r="EY50" s="223"/>
      <c r="EZ50" s="223"/>
      <c r="FA50" s="223"/>
      <c r="FB50" s="223"/>
      <c r="FC50" s="223"/>
      <c r="FD50" s="223"/>
      <c r="FE50" s="223"/>
      <c r="FF50" s="223"/>
      <c r="FG50" s="223"/>
      <c r="FH50" s="223"/>
      <c r="FI50" s="223"/>
      <c r="FJ50" s="222"/>
      <c r="FK50" s="222"/>
      <c r="FL50" s="223"/>
      <c r="FM50" s="222"/>
      <c r="FN50" s="222"/>
      <c r="FO50" s="223"/>
      <c r="FP50" s="222"/>
      <c r="FQ50" s="222"/>
      <c r="FR50" s="223"/>
      <c r="FS50" s="223"/>
      <c r="FT50" s="223"/>
      <c r="FU50" s="222"/>
      <c r="FV50" s="223"/>
      <c r="FW50" s="222"/>
      <c r="FX50" s="222"/>
      <c r="FY50" s="223"/>
      <c r="FZ50" s="223"/>
      <c r="GA50" s="223"/>
      <c r="GB50" s="223"/>
      <c r="GC50" s="223"/>
      <c r="GD50" s="223"/>
      <c r="GE50" s="223"/>
      <c r="GF50" s="223"/>
      <c r="GG50" s="223"/>
      <c r="GH50" s="223"/>
      <c r="GI50" s="223"/>
      <c r="GJ50" s="223"/>
      <c r="GK50" s="223"/>
      <c r="GL50" s="223"/>
      <c r="GM50" s="223"/>
      <c r="GN50" s="223"/>
      <c r="GO50" s="223"/>
      <c r="GP50" s="223"/>
      <c r="GQ50" s="223"/>
      <c r="GR50" s="223"/>
      <c r="GS50" s="223"/>
      <c r="GT50" s="223"/>
      <c r="GU50" s="222"/>
      <c r="GV50" s="222"/>
      <c r="GW50" s="223"/>
      <c r="GX50" s="222"/>
      <c r="GY50" s="222"/>
      <c r="GZ50" s="223"/>
      <c r="HA50" s="222"/>
      <c r="HB50" s="222"/>
      <c r="HC50" s="223"/>
      <c r="HD50" s="223"/>
      <c r="HE50" s="223"/>
      <c r="HF50" s="222"/>
      <c r="HG50" s="223"/>
      <c r="HH50" s="222"/>
      <c r="HI50" s="223"/>
      <c r="HJ50" s="223"/>
      <c r="HK50" s="223"/>
      <c r="HL50" s="223"/>
      <c r="HM50" s="223"/>
      <c r="HN50" s="223"/>
      <c r="HO50" s="223"/>
      <c r="HP50" s="223"/>
      <c r="HQ50" s="223"/>
      <c r="HR50" s="223"/>
      <c r="HS50" s="223"/>
      <c r="HT50" s="223"/>
      <c r="HU50" s="223"/>
      <c r="HV50" s="223"/>
      <c r="HW50" s="223"/>
      <c r="HX50" s="223"/>
      <c r="HY50" s="223"/>
      <c r="HZ50" s="223"/>
      <c r="IA50" s="223"/>
      <c r="IB50" s="223"/>
      <c r="IC50" s="223"/>
      <c r="ID50" s="222"/>
      <c r="IE50" s="222"/>
      <c r="IF50" s="223"/>
      <c r="IG50" s="222"/>
      <c r="IH50" s="222"/>
      <c r="II50" s="223"/>
      <c r="IJ50" s="222"/>
      <c r="IK50" s="222"/>
      <c r="IL50" s="223"/>
      <c r="IM50" s="223"/>
      <c r="IN50" s="223"/>
      <c r="IO50" s="222"/>
      <c r="IP50" s="223"/>
      <c r="IQ50" s="222"/>
      <c r="IR50" s="223"/>
      <c r="IS50" s="223"/>
      <c r="IT50" s="223"/>
      <c r="IU50" s="223"/>
      <c r="IV50" s="223"/>
      <c r="IW50" s="223"/>
      <c r="IX50" s="223"/>
      <c r="IY50" s="223"/>
      <c r="IZ50" s="223"/>
      <c r="JA50" s="223"/>
      <c r="JB50" s="223"/>
      <c r="JC50" s="223"/>
      <c r="JD50" s="225"/>
      <c r="JE50" s="225"/>
      <c r="JF50" s="223"/>
      <c r="JG50" s="222"/>
      <c r="JH50" s="223"/>
      <c r="JI50" s="222"/>
      <c r="JJ50" s="222"/>
      <c r="JK50" s="223"/>
      <c r="JL50" s="222"/>
      <c r="JM50" s="222"/>
      <c r="JN50" s="223"/>
      <c r="JO50" s="223"/>
      <c r="JP50" s="223"/>
      <c r="JQ50" s="222"/>
      <c r="JR50" s="223"/>
      <c r="JS50" s="222"/>
      <c r="JT50" s="223"/>
      <c r="JU50" s="223"/>
      <c r="JV50" s="223"/>
      <c r="JW50" s="223"/>
      <c r="JX50" s="223"/>
      <c r="JY50" s="223"/>
      <c r="JZ50" s="223"/>
      <c r="KA50" s="223"/>
      <c r="KB50" s="223"/>
      <c r="KC50" s="223"/>
      <c r="KD50" s="223"/>
      <c r="KE50" s="223"/>
      <c r="KF50" s="223"/>
      <c r="KG50" s="223"/>
      <c r="KH50" s="222"/>
      <c r="KI50" s="222"/>
      <c r="KJ50" s="223"/>
      <c r="KK50" s="222"/>
      <c r="KL50" s="222"/>
      <c r="KM50" s="223"/>
      <c r="KN50" s="222"/>
      <c r="KO50" s="222"/>
      <c r="KP50" s="223"/>
      <c r="KQ50" s="223"/>
      <c r="KR50" s="223"/>
      <c r="KS50" s="222"/>
      <c r="KT50" s="223"/>
      <c r="KU50" s="222"/>
      <c r="KV50" s="222"/>
      <c r="KW50" s="223"/>
      <c r="KX50" s="223"/>
      <c r="KY50" s="223"/>
      <c r="KZ50" s="222"/>
      <c r="LA50" s="223"/>
      <c r="LB50" s="262"/>
      <c r="LC50" s="269"/>
      <c r="LD50" s="223"/>
      <c r="LE50" s="223"/>
      <c r="LF50" s="223"/>
      <c r="LG50" s="223"/>
      <c r="LH50" s="223"/>
      <c r="LI50" s="223"/>
      <c r="LJ50" s="223"/>
      <c r="LK50" s="223"/>
      <c r="LL50" s="223"/>
      <c r="LM50" s="223"/>
      <c r="LN50" s="223"/>
      <c r="LO50" s="223"/>
      <c r="LP50" s="223"/>
      <c r="LQ50" s="223"/>
      <c r="LR50" s="222"/>
      <c r="LS50" s="222"/>
      <c r="LT50" s="223"/>
      <c r="LU50" s="222"/>
      <c r="LV50" s="222"/>
      <c r="LW50" s="223"/>
      <c r="LX50" s="222"/>
      <c r="LY50" s="222"/>
      <c r="LZ50" s="223"/>
      <c r="MA50" s="223"/>
      <c r="MB50" s="223"/>
      <c r="MC50" s="222"/>
      <c r="MD50" s="223"/>
      <c r="ME50" s="222"/>
      <c r="MF50" s="222"/>
      <c r="MG50" s="223"/>
      <c r="MH50" s="223"/>
      <c r="MI50" s="223"/>
      <c r="MJ50" s="222"/>
      <c r="MK50" s="223"/>
      <c r="ML50" s="262"/>
      <c r="MM50" s="223"/>
      <c r="MN50" s="223"/>
      <c r="MO50" s="223"/>
      <c r="MP50" s="223"/>
      <c r="MQ50" s="223"/>
      <c r="MR50" s="223"/>
      <c r="MS50" s="223"/>
      <c r="MT50" s="223"/>
      <c r="MU50" s="223"/>
      <c r="MV50" s="223"/>
      <c r="MW50" s="223"/>
      <c r="MX50" s="223"/>
      <c r="MY50" s="223"/>
      <c r="MZ50" s="223"/>
      <c r="NA50" s="222"/>
      <c r="NB50" s="222"/>
      <c r="NC50" s="223"/>
      <c r="ND50" s="222"/>
      <c r="NE50" s="222"/>
      <c r="NF50" s="223"/>
      <c r="NG50" s="222"/>
      <c r="NH50" s="222"/>
      <c r="NI50" s="223"/>
      <c r="NJ50" s="223"/>
      <c r="NK50" s="223"/>
      <c r="NL50" s="262"/>
    </row>
    <row r="51" spans="2:376" ht="15" customHeight="1">
      <c r="B51" s="721" t="s">
        <v>320</v>
      </c>
      <c r="C51" s="500"/>
      <c r="D51" s="500"/>
      <c r="E51" s="552"/>
      <c r="F51" s="552"/>
      <c r="G51" s="552"/>
      <c r="H51" s="552"/>
      <c r="I51" s="490" t="s">
        <v>417</v>
      </c>
      <c r="J51" s="709">
        <v>44981</v>
      </c>
      <c r="K51" s="388" t="str">
        <f>NETWORKDAYS(I51,J51,휴일정보!$C$5:$C$27)&amp;"일"</f>
        <v>10일</v>
      </c>
      <c r="L51" s="553"/>
      <c r="M51" s="553"/>
      <c r="N51" s="553"/>
      <c r="O51" s="553"/>
      <c r="P51" s="553"/>
      <c r="Q51" s="553"/>
      <c r="R51" s="553"/>
      <c r="S51" s="553"/>
      <c r="T51" s="553"/>
      <c r="U51" s="553"/>
      <c r="V51" s="553"/>
      <c r="W51" s="553"/>
      <c r="X51" s="553"/>
      <c r="Y51" s="553"/>
      <c r="Z51" s="553"/>
      <c r="AA51" s="553"/>
      <c r="AB51" s="553"/>
      <c r="AC51" s="553"/>
      <c r="AD51" s="553"/>
      <c r="AE51" s="553"/>
      <c r="AF51" s="553"/>
      <c r="AG51" s="553"/>
      <c r="AH51" s="553"/>
      <c r="AI51" s="553"/>
      <c r="AJ51" s="553"/>
      <c r="AK51" s="553"/>
      <c r="AL51" s="553"/>
      <c r="AM51" s="553"/>
      <c r="AN51" s="553"/>
      <c r="AO51" s="553"/>
      <c r="AP51" s="553"/>
      <c r="AQ51" s="553"/>
      <c r="AR51" s="553"/>
      <c r="AS51" s="553"/>
      <c r="AT51" s="553"/>
      <c r="AU51" s="553"/>
      <c r="AV51" s="553"/>
      <c r="AW51" s="553"/>
      <c r="AX51" s="553"/>
      <c r="AY51" s="553"/>
      <c r="AZ51" s="553"/>
      <c r="BA51" s="553"/>
      <c r="BB51" s="553"/>
      <c r="BC51" s="553"/>
      <c r="BD51" s="553"/>
      <c r="BE51" s="553"/>
      <c r="BF51" s="553"/>
      <c r="BG51" s="553"/>
      <c r="BH51" s="553"/>
      <c r="BI51" s="553"/>
      <c r="BJ51" s="553"/>
      <c r="BK51" s="553"/>
      <c r="BL51" s="553"/>
      <c r="BM51" s="553"/>
      <c r="BN51" s="553"/>
      <c r="BO51" s="553"/>
      <c r="BP51" s="553"/>
      <c r="BQ51" s="553"/>
      <c r="BR51" s="553"/>
      <c r="BS51" s="553"/>
      <c r="BT51" s="553"/>
      <c r="BU51" s="553"/>
      <c r="BV51" s="553"/>
      <c r="BW51" s="553"/>
      <c r="BX51" s="553"/>
      <c r="BY51" s="553"/>
      <c r="BZ51" s="553"/>
      <c r="CA51" s="553"/>
      <c r="CB51" s="553"/>
      <c r="CC51" s="553"/>
      <c r="CD51" s="553"/>
      <c r="CE51" s="553"/>
      <c r="CF51" s="553"/>
      <c r="CG51" s="553"/>
      <c r="CH51" s="553"/>
      <c r="CI51" s="553"/>
      <c r="CJ51" s="553"/>
      <c r="CK51" s="553"/>
      <c r="CL51" s="553"/>
      <c r="CM51" s="553"/>
      <c r="CN51" s="553"/>
      <c r="CO51" s="553"/>
      <c r="CP51" s="553"/>
      <c r="CQ51" s="553"/>
      <c r="CR51" s="553"/>
      <c r="CS51" s="553"/>
      <c r="CT51" s="553"/>
      <c r="CU51" s="553"/>
      <c r="CV51" s="553"/>
      <c r="CW51" s="553"/>
      <c r="CX51" s="553"/>
      <c r="CY51" s="553"/>
      <c r="CZ51" s="553"/>
      <c r="DA51" s="553"/>
      <c r="DB51" s="553"/>
      <c r="DC51" s="553"/>
      <c r="DD51" s="553"/>
      <c r="DE51" s="553"/>
      <c r="DF51" s="553"/>
      <c r="DG51" s="553"/>
      <c r="DH51" s="553"/>
      <c r="DI51" s="553"/>
      <c r="DJ51" s="553"/>
      <c r="DK51" s="553"/>
      <c r="DL51" s="553"/>
      <c r="DM51" s="553"/>
      <c r="DN51" s="553"/>
      <c r="DO51" s="553"/>
      <c r="DP51" s="553"/>
      <c r="DQ51" s="553"/>
      <c r="DR51" s="553"/>
      <c r="DS51" s="553"/>
      <c r="DT51" s="553"/>
      <c r="DU51" s="553"/>
      <c r="DV51" s="553"/>
      <c r="DW51" s="553"/>
      <c r="DX51" s="553"/>
      <c r="DY51" s="553"/>
      <c r="DZ51" s="553"/>
      <c r="EA51" s="553"/>
      <c r="EB51" s="553"/>
      <c r="EC51" s="553"/>
      <c r="ED51" s="553"/>
      <c r="EE51" s="553"/>
      <c r="EF51" s="553"/>
      <c r="EG51" s="553"/>
      <c r="EH51" s="553"/>
      <c r="EI51" s="553"/>
      <c r="EJ51" s="553"/>
      <c r="EK51" s="553"/>
      <c r="EL51" s="553"/>
      <c r="EM51" s="553"/>
      <c r="EN51" s="553"/>
      <c r="EO51" s="553"/>
      <c r="EP51" s="553"/>
      <c r="EQ51" s="553"/>
      <c r="ER51" s="553"/>
      <c r="ES51" s="553"/>
      <c r="ET51" s="553"/>
      <c r="EU51" s="553"/>
      <c r="EV51" s="553"/>
      <c r="EW51" s="553"/>
      <c r="EX51" s="553"/>
      <c r="EY51" s="553"/>
      <c r="EZ51" s="553"/>
      <c r="FA51" s="553"/>
      <c r="FB51" s="553"/>
      <c r="FC51" s="431"/>
      <c r="FD51" s="553"/>
      <c r="FE51" s="553"/>
      <c r="FF51" s="553"/>
      <c r="FG51" s="553"/>
      <c r="FH51" s="553"/>
      <c r="FI51" s="553"/>
      <c r="FJ51" s="553"/>
      <c r="FK51" s="553"/>
      <c r="FL51" s="553"/>
      <c r="FM51" s="553"/>
      <c r="FN51" s="553"/>
      <c r="FO51" s="553"/>
      <c r="FP51" s="553"/>
      <c r="FQ51" s="553"/>
      <c r="FR51" s="553"/>
      <c r="FS51" s="553"/>
      <c r="FT51" s="553"/>
      <c r="FU51" s="553"/>
      <c r="FV51" s="553"/>
      <c r="FW51" s="553"/>
      <c r="FX51" s="553"/>
      <c r="FY51" s="553"/>
      <c r="FZ51" s="553"/>
      <c r="GA51" s="553"/>
      <c r="GB51" s="553"/>
      <c r="GC51" s="553"/>
      <c r="GD51" s="553"/>
      <c r="GE51" s="553"/>
      <c r="GF51" s="553"/>
      <c r="GG51" s="553"/>
      <c r="GH51" s="553"/>
      <c r="GI51" s="553"/>
      <c r="GJ51" s="553"/>
      <c r="GK51" s="553"/>
      <c r="GL51" s="553"/>
      <c r="GM51" s="553"/>
      <c r="GN51" s="431"/>
      <c r="GO51" s="553"/>
      <c r="GP51" s="553"/>
      <c r="GQ51" s="553"/>
      <c r="GR51" s="553"/>
      <c r="GS51" s="553"/>
      <c r="GT51" s="553"/>
      <c r="GU51" s="553"/>
      <c r="GV51" s="553"/>
      <c r="GW51" s="553"/>
      <c r="GX51" s="553"/>
      <c r="GY51" s="553"/>
      <c r="GZ51" s="553"/>
      <c r="HA51" s="553"/>
      <c r="HB51" s="553"/>
      <c r="HC51" s="553"/>
      <c r="HD51" s="553"/>
      <c r="HE51" s="553"/>
      <c r="HF51" s="553"/>
      <c r="HG51" s="553"/>
      <c r="HH51" s="553"/>
      <c r="HI51" s="553"/>
      <c r="HJ51" s="553"/>
      <c r="HK51" s="553"/>
      <c r="HL51" s="553"/>
      <c r="HM51" s="553"/>
      <c r="HN51" s="553"/>
      <c r="HO51" s="553"/>
      <c r="HP51" s="553"/>
      <c r="HQ51" s="553"/>
      <c r="HR51" s="553"/>
      <c r="HS51" s="553"/>
      <c r="HT51" s="553"/>
      <c r="HU51" s="553"/>
      <c r="HV51" s="553"/>
      <c r="HW51" s="431"/>
      <c r="HX51" s="553"/>
      <c r="HY51" s="553"/>
      <c r="HZ51" s="553"/>
      <c r="IA51" s="553"/>
      <c r="IB51" s="553"/>
      <c r="IC51" s="553"/>
      <c r="ID51" s="553"/>
      <c r="IE51" s="553"/>
      <c r="IF51" s="553"/>
      <c r="IG51" s="553"/>
      <c r="IH51" s="553"/>
      <c r="II51" s="553"/>
      <c r="IJ51" s="553"/>
      <c r="IK51" s="553"/>
      <c r="IL51" s="553"/>
      <c r="IM51" s="553"/>
      <c r="IN51" s="553"/>
      <c r="IO51" s="553"/>
      <c r="IP51" s="553"/>
      <c r="IQ51" s="553"/>
      <c r="IR51" s="553"/>
      <c r="IS51" s="553"/>
      <c r="IT51" s="553"/>
      <c r="IU51" s="553"/>
      <c r="IV51" s="553"/>
      <c r="IW51" s="553"/>
      <c r="IX51" s="553"/>
      <c r="IY51" s="431"/>
      <c r="IZ51" s="553"/>
      <c r="JA51" s="553"/>
      <c r="JB51" s="553"/>
      <c r="JC51" s="553"/>
      <c r="JD51" s="553"/>
      <c r="JE51" s="553"/>
      <c r="JF51" s="553"/>
      <c r="JG51" s="553"/>
      <c r="JH51" s="553"/>
      <c r="JI51" s="553"/>
      <c r="JJ51" s="553"/>
      <c r="JK51" s="553"/>
      <c r="JL51" s="553"/>
      <c r="JM51" s="553"/>
      <c r="JN51" s="553"/>
      <c r="JO51" s="553"/>
      <c r="JP51" s="553"/>
      <c r="JQ51" s="553"/>
      <c r="JR51" s="553"/>
      <c r="JS51" s="553"/>
      <c r="JT51" s="553"/>
      <c r="JU51" s="553"/>
      <c r="JV51" s="553"/>
      <c r="JW51" s="553"/>
      <c r="JX51" s="553"/>
      <c r="JY51" s="553"/>
      <c r="JZ51" s="553"/>
      <c r="KA51" s="431"/>
      <c r="KB51" s="553"/>
      <c r="KC51" s="553"/>
      <c r="KD51" s="553"/>
      <c r="KE51" s="553"/>
      <c r="KF51" s="553"/>
      <c r="KG51" s="553"/>
      <c r="KH51" s="553"/>
      <c r="KI51" s="553"/>
      <c r="KJ51" s="553"/>
      <c r="KK51" s="553"/>
      <c r="KL51" s="553"/>
      <c r="KM51" s="553"/>
      <c r="KN51" s="553"/>
      <c r="KO51" s="553"/>
      <c r="KP51" s="553"/>
      <c r="KQ51" s="553"/>
      <c r="KR51" s="553"/>
      <c r="KS51" s="553"/>
      <c r="KT51" s="553"/>
      <c r="KU51" s="553"/>
      <c r="KV51" s="553"/>
      <c r="KW51" s="553"/>
      <c r="KX51" s="553"/>
      <c r="KY51" s="553"/>
      <c r="KZ51" s="553"/>
      <c r="LA51" s="553"/>
      <c r="LB51" s="431"/>
      <c r="LC51" s="553"/>
      <c r="LD51" s="553"/>
      <c r="LE51" s="553"/>
      <c r="LF51" s="553"/>
      <c r="LG51" s="553"/>
      <c r="LH51" s="553"/>
      <c r="LI51" s="553"/>
      <c r="LJ51" s="553"/>
      <c r="LK51" s="431"/>
      <c r="LL51" s="553"/>
      <c r="LM51" s="553"/>
      <c r="LN51" s="553"/>
      <c r="LO51" s="553"/>
      <c r="LP51" s="553"/>
      <c r="LQ51" s="553"/>
      <c r="LR51" s="553"/>
      <c r="LS51" s="553"/>
      <c r="LT51" s="553"/>
      <c r="LU51" s="553"/>
      <c r="LV51" s="553"/>
      <c r="LW51" s="553"/>
      <c r="LX51" s="553"/>
      <c r="LY51" s="553"/>
      <c r="LZ51" s="553"/>
      <c r="MA51" s="553"/>
      <c r="MB51" s="553"/>
      <c r="MC51" s="553"/>
      <c r="MD51" s="553"/>
      <c r="ME51" s="553"/>
      <c r="MF51" s="553"/>
      <c r="MG51" s="553"/>
      <c r="MH51" s="553"/>
      <c r="MI51" s="553"/>
      <c r="MJ51" s="553"/>
      <c r="MK51" s="553"/>
      <c r="ML51" s="431"/>
      <c r="MM51" s="553"/>
      <c r="MN51" s="553"/>
      <c r="MO51" s="553"/>
      <c r="MP51" s="553"/>
      <c r="MQ51" s="553"/>
      <c r="MR51" s="553"/>
      <c r="MS51" s="553"/>
      <c r="MT51" s="431"/>
      <c r="MU51" s="553"/>
      <c r="MV51" s="553"/>
      <c r="MW51" s="553"/>
      <c r="MX51" s="553"/>
      <c r="MY51" s="553"/>
      <c r="MZ51" s="553"/>
      <c r="NA51" s="553"/>
      <c r="NB51" s="553"/>
      <c r="NC51" s="553"/>
      <c r="ND51" s="553"/>
      <c r="NE51" s="553"/>
      <c r="NF51" s="553"/>
      <c r="NG51" s="553"/>
      <c r="NH51" s="553"/>
      <c r="NI51" s="553"/>
      <c r="NJ51" s="553"/>
      <c r="NK51" s="553"/>
      <c r="NL51" s="431"/>
    </row>
    <row r="52" spans="2:376" ht="15" customHeight="1">
      <c r="B52" s="721"/>
      <c r="C52" s="707" t="s">
        <v>387</v>
      </c>
      <c r="D52" s="385" t="s">
        <v>388</v>
      </c>
      <c r="E52" s="386" t="s">
        <v>367</v>
      </c>
      <c r="F52" s="575" t="s">
        <v>327</v>
      </c>
      <c r="G52" s="576">
        <v>0</v>
      </c>
      <c r="H52" s="385"/>
      <c r="I52" s="363">
        <v>44970</v>
      </c>
      <c r="J52" s="363">
        <v>44972</v>
      </c>
      <c r="K52" s="386" t="str">
        <f>NETWORKDAYS(I52,J52,휴일정보!$C$5:$C$27)&amp;"일"</f>
        <v>3일</v>
      </c>
      <c r="L52" s="223"/>
      <c r="M52" s="223"/>
      <c r="N52" s="223"/>
      <c r="O52" s="222"/>
      <c r="P52" s="223"/>
      <c r="Q52" s="222"/>
      <c r="R52" s="222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2"/>
      <c r="AM52" s="222"/>
      <c r="AN52" s="222"/>
      <c r="AO52" s="223"/>
      <c r="AP52" s="222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237"/>
      <c r="BK52" s="237"/>
      <c r="BL52" s="222"/>
      <c r="BM52" s="223"/>
      <c r="BN52" s="222"/>
      <c r="BO52" s="222"/>
      <c r="BP52" s="223"/>
      <c r="BQ52" s="222"/>
      <c r="BR52" s="222"/>
      <c r="BS52" s="223"/>
      <c r="BT52" s="223"/>
      <c r="BU52" s="223"/>
      <c r="BV52" s="222"/>
      <c r="BW52" s="223"/>
      <c r="BX52" s="222"/>
      <c r="BY52" s="222"/>
      <c r="BZ52" s="223"/>
      <c r="CA52" s="223"/>
      <c r="CB52" s="223"/>
      <c r="CC52" s="223"/>
      <c r="CD52" s="223"/>
      <c r="CE52" s="223"/>
      <c r="CF52" s="223"/>
      <c r="CG52" s="223"/>
      <c r="CH52" s="223"/>
      <c r="CI52" s="223"/>
      <c r="CJ52" s="223"/>
      <c r="CK52" s="223"/>
      <c r="CL52" s="223"/>
      <c r="CM52" s="223"/>
      <c r="CN52" s="223"/>
      <c r="CO52" s="223"/>
      <c r="CP52" s="223"/>
      <c r="CQ52" s="223"/>
      <c r="CR52" s="223"/>
      <c r="CS52" s="222"/>
      <c r="CT52" s="222"/>
      <c r="CU52" s="222"/>
      <c r="CV52" s="223"/>
      <c r="CW52" s="222"/>
      <c r="CX52" s="222"/>
      <c r="CY52" s="223"/>
      <c r="CZ52" s="222"/>
      <c r="DA52" s="222"/>
      <c r="DB52" s="223"/>
      <c r="DC52" s="223"/>
      <c r="DD52" s="223"/>
      <c r="DE52" s="222"/>
      <c r="DF52" s="223"/>
      <c r="DG52" s="222"/>
      <c r="DH52" s="222"/>
      <c r="DI52" s="223"/>
      <c r="DJ52" s="223"/>
      <c r="DK52" s="223"/>
      <c r="DL52" s="223"/>
      <c r="DM52" s="223"/>
      <c r="DN52" s="223"/>
      <c r="DO52" s="223"/>
      <c r="DP52" s="223"/>
      <c r="DQ52" s="223"/>
      <c r="DR52" s="223"/>
      <c r="DS52" s="223"/>
      <c r="DT52" s="223"/>
      <c r="DU52" s="223"/>
      <c r="DV52" s="223"/>
      <c r="DW52" s="223"/>
      <c r="DX52" s="223"/>
      <c r="DY52" s="222"/>
      <c r="DZ52" s="222"/>
      <c r="EA52" s="223"/>
      <c r="EB52" s="222"/>
      <c r="EC52" s="222"/>
      <c r="ED52" s="223"/>
      <c r="EE52" s="222"/>
      <c r="EF52" s="222"/>
      <c r="EG52" s="223"/>
      <c r="EH52" s="223"/>
      <c r="EI52" s="223"/>
      <c r="EJ52" s="222"/>
      <c r="EK52" s="223"/>
      <c r="EL52" s="222"/>
      <c r="EM52" s="222"/>
      <c r="EN52" s="223"/>
      <c r="EO52" s="223"/>
      <c r="EP52" s="223"/>
      <c r="EQ52" s="223"/>
      <c r="ER52" s="223"/>
      <c r="ES52" s="223"/>
      <c r="ET52" s="223"/>
      <c r="EU52" s="223"/>
      <c r="EV52" s="223"/>
      <c r="EW52" s="223"/>
      <c r="EX52" s="223"/>
      <c r="EY52" s="223"/>
      <c r="EZ52" s="223"/>
      <c r="FA52" s="223"/>
      <c r="FB52" s="223"/>
      <c r="FC52" s="223"/>
      <c r="FD52" s="223"/>
      <c r="FE52" s="223"/>
      <c r="FF52" s="223"/>
      <c r="FG52" s="223"/>
      <c r="FH52" s="223"/>
      <c r="FI52" s="223"/>
      <c r="FJ52" s="222"/>
      <c r="FK52" s="222"/>
      <c r="FL52" s="223"/>
      <c r="FM52" s="222"/>
      <c r="FN52" s="222"/>
      <c r="FO52" s="223"/>
      <c r="FP52" s="222"/>
      <c r="FQ52" s="222"/>
      <c r="FR52" s="223"/>
      <c r="FS52" s="223"/>
      <c r="FT52" s="223"/>
      <c r="FU52" s="222"/>
      <c r="FV52" s="223"/>
      <c r="FW52" s="222"/>
      <c r="FX52" s="222"/>
      <c r="FY52" s="223"/>
      <c r="FZ52" s="223"/>
      <c r="GA52" s="223"/>
      <c r="GB52" s="223"/>
      <c r="GC52" s="223"/>
      <c r="GD52" s="223"/>
      <c r="GE52" s="223"/>
      <c r="GF52" s="223"/>
      <c r="GG52" s="223"/>
      <c r="GH52" s="223"/>
      <c r="GI52" s="223"/>
      <c r="GJ52" s="223"/>
      <c r="GK52" s="223"/>
      <c r="GL52" s="223"/>
      <c r="GM52" s="223"/>
      <c r="GN52" s="223"/>
      <c r="GO52" s="223"/>
      <c r="GP52" s="223"/>
      <c r="GQ52" s="223"/>
      <c r="GR52" s="223"/>
      <c r="GS52" s="223"/>
      <c r="GT52" s="223"/>
      <c r="GU52" s="222"/>
      <c r="GV52" s="222"/>
      <c r="GW52" s="223"/>
      <c r="GX52" s="222"/>
      <c r="GY52" s="222"/>
      <c r="GZ52" s="223"/>
      <c r="HA52" s="222"/>
      <c r="HB52" s="222"/>
      <c r="HC52" s="223"/>
      <c r="HD52" s="223"/>
      <c r="HE52" s="223"/>
      <c r="HF52" s="222"/>
      <c r="HG52" s="223"/>
      <c r="HH52" s="222"/>
      <c r="HI52" s="223"/>
      <c r="HJ52" s="223"/>
      <c r="HK52" s="223"/>
      <c r="HL52" s="223"/>
      <c r="HM52" s="223"/>
      <c r="HN52" s="223"/>
      <c r="HO52" s="223"/>
      <c r="HP52" s="223"/>
      <c r="HQ52" s="223"/>
      <c r="HR52" s="223"/>
      <c r="HS52" s="223"/>
      <c r="HT52" s="223"/>
      <c r="HU52" s="223"/>
      <c r="HV52" s="223"/>
      <c r="HW52" s="223"/>
      <c r="HX52" s="223"/>
      <c r="HY52" s="223"/>
      <c r="HZ52" s="223"/>
      <c r="IA52" s="223"/>
      <c r="IB52" s="223"/>
      <c r="IC52" s="223"/>
      <c r="ID52" s="222"/>
      <c r="IE52" s="222"/>
      <c r="IF52" s="223"/>
      <c r="IG52" s="222"/>
      <c r="IH52" s="222"/>
      <c r="II52" s="223"/>
      <c r="IJ52" s="222"/>
      <c r="IK52" s="222"/>
      <c r="IL52" s="223"/>
      <c r="IM52" s="223"/>
      <c r="IN52" s="223"/>
      <c r="IO52" s="222"/>
      <c r="IP52" s="223"/>
      <c r="IQ52" s="222"/>
      <c r="IR52" s="223"/>
      <c r="IS52" s="223"/>
      <c r="IT52" s="223"/>
      <c r="IU52" s="223"/>
      <c r="IV52" s="223"/>
      <c r="IW52" s="223"/>
      <c r="IX52" s="223"/>
      <c r="IY52" s="223"/>
      <c r="IZ52" s="223"/>
      <c r="JA52" s="223"/>
      <c r="JB52" s="223"/>
      <c r="JC52" s="223"/>
      <c r="JD52" s="223"/>
      <c r="JE52" s="223"/>
      <c r="JF52" s="222"/>
      <c r="JG52" s="222"/>
      <c r="JH52" s="223"/>
      <c r="JI52" s="222"/>
      <c r="JJ52" s="222"/>
      <c r="JK52" s="223"/>
      <c r="JL52" s="222"/>
      <c r="JM52" s="222"/>
      <c r="JN52" s="223"/>
      <c r="JO52" s="223"/>
      <c r="JP52" s="223"/>
      <c r="JQ52" s="222"/>
      <c r="JR52" s="223"/>
      <c r="JS52" s="222"/>
      <c r="JT52" s="223"/>
      <c r="JU52" s="223"/>
      <c r="JV52" s="223"/>
      <c r="JW52" s="223"/>
      <c r="JX52" s="223"/>
      <c r="JY52" s="223"/>
      <c r="JZ52" s="223"/>
      <c r="KA52" s="223"/>
      <c r="KB52" s="223"/>
      <c r="KC52" s="223"/>
      <c r="KD52" s="223"/>
      <c r="KE52" s="223"/>
      <c r="KF52" s="223"/>
      <c r="KG52" s="223"/>
      <c r="KH52" s="222"/>
      <c r="KI52" s="222"/>
      <c r="KJ52" s="223"/>
      <c r="KK52" s="222"/>
      <c r="KL52" s="222"/>
      <c r="KM52" s="223"/>
      <c r="KN52" s="222"/>
      <c r="KO52" s="222"/>
      <c r="KP52" s="223"/>
      <c r="KQ52" s="223"/>
      <c r="KR52" s="223"/>
      <c r="KS52" s="222"/>
      <c r="KT52" s="223"/>
      <c r="KU52" s="222"/>
      <c r="KV52" s="222"/>
      <c r="KW52" s="223"/>
      <c r="KX52" s="223"/>
      <c r="KY52" s="223"/>
      <c r="KZ52" s="222"/>
      <c r="LA52" s="223"/>
      <c r="LB52" s="262"/>
      <c r="LC52" s="269"/>
      <c r="LD52" s="223"/>
      <c r="LE52" s="223"/>
      <c r="LF52" s="223"/>
      <c r="LG52" s="223"/>
      <c r="LH52" s="223"/>
      <c r="LI52" s="223"/>
      <c r="LJ52" s="223"/>
      <c r="LK52" s="223"/>
      <c r="LL52" s="223"/>
      <c r="LM52" s="223"/>
      <c r="LN52" s="223"/>
      <c r="LO52" s="223"/>
      <c r="LP52" s="223"/>
      <c r="LQ52" s="223"/>
      <c r="LR52" s="222"/>
      <c r="LS52" s="222"/>
      <c r="LT52" s="223"/>
      <c r="LU52" s="222"/>
      <c r="LV52" s="222"/>
      <c r="LW52" s="223"/>
      <c r="LX52" s="222"/>
      <c r="LY52" s="222"/>
      <c r="LZ52" s="223"/>
      <c r="MA52" s="223"/>
      <c r="MB52" s="223"/>
      <c r="MC52" s="222"/>
      <c r="MD52" s="223"/>
      <c r="ME52" s="222"/>
      <c r="MF52" s="222"/>
      <c r="MG52" s="223"/>
      <c r="MH52" s="223"/>
      <c r="MI52" s="223"/>
      <c r="MJ52" s="222"/>
      <c r="MK52" s="223"/>
      <c r="ML52" s="262"/>
      <c r="MM52" s="223"/>
      <c r="MN52" s="223"/>
      <c r="MO52" s="223"/>
      <c r="MP52" s="223"/>
      <c r="MQ52" s="223"/>
      <c r="MR52" s="223"/>
      <c r="MS52" s="223"/>
      <c r="MT52" s="223"/>
      <c r="MU52" s="223"/>
      <c r="MV52" s="223"/>
      <c r="MW52" s="223"/>
      <c r="MX52" s="223"/>
      <c r="MY52" s="223"/>
      <c r="MZ52" s="223"/>
      <c r="NA52" s="222"/>
      <c r="NB52" s="222"/>
      <c r="NC52" s="223"/>
      <c r="ND52" s="222"/>
      <c r="NE52" s="222"/>
      <c r="NF52" s="223"/>
      <c r="NG52" s="222"/>
      <c r="NH52" s="222"/>
      <c r="NI52" s="223"/>
      <c r="NJ52" s="223"/>
      <c r="NK52" s="223"/>
      <c r="NL52" s="262"/>
    </row>
    <row r="53" spans="2:376" ht="15" customHeight="1">
      <c r="B53" s="721"/>
      <c r="C53" s="707"/>
      <c r="D53" s="385" t="s">
        <v>389</v>
      </c>
      <c r="E53" s="386" t="s">
        <v>367</v>
      </c>
      <c r="F53" s="575" t="s">
        <v>327</v>
      </c>
      <c r="G53" s="576">
        <v>0</v>
      </c>
      <c r="H53" s="385"/>
      <c r="I53" s="363">
        <v>44970</v>
      </c>
      <c r="J53" s="363">
        <v>44972</v>
      </c>
      <c r="K53" s="386" t="str">
        <f>NETWORKDAYS(I53,J53,휴일정보!$C$5:$C$27)&amp;"일"</f>
        <v>3일</v>
      </c>
      <c r="L53" s="223"/>
      <c r="M53" s="223"/>
      <c r="N53" s="223"/>
      <c r="O53" s="222"/>
      <c r="P53" s="223"/>
      <c r="Q53" s="222"/>
      <c r="R53" s="222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2"/>
      <c r="AM53" s="222"/>
      <c r="AN53" s="222"/>
      <c r="AO53" s="223"/>
      <c r="AP53" s="222"/>
      <c r="AQ53" s="237"/>
      <c r="AR53" s="237"/>
      <c r="AS53" s="237"/>
      <c r="AT53" s="237"/>
      <c r="AU53" s="237"/>
      <c r="AV53" s="237"/>
      <c r="AW53" s="237"/>
      <c r="AX53" s="237"/>
      <c r="AY53" s="237"/>
      <c r="AZ53" s="237"/>
      <c r="BA53" s="237"/>
      <c r="BB53" s="237"/>
      <c r="BC53" s="237"/>
      <c r="BD53" s="237"/>
      <c r="BE53" s="237"/>
      <c r="BF53" s="237"/>
      <c r="BG53" s="237"/>
      <c r="BH53" s="237"/>
      <c r="BI53" s="237"/>
      <c r="BJ53" s="237"/>
      <c r="BK53" s="237"/>
      <c r="BL53" s="222"/>
      <c r="BM53" s="223"/>
      <c r="BN53" s="222"/>
      <c r="BO53" s="222"/>
      <c r="BP53" s="223"/>
      <c r="BQ53" s="222"/>
      <c r="BR53" s="222"/>
      <c r="BS53" s="223"/>
      <c r="BT53" s="223"/>
      <c r="BU53" s="223"/>
      <c r="BV53" s="222"/>
      <c r="BW53" s="223"/>
      <c r="BX53" s="222"/>
      <c r="BY53" s="222"/>
      <c r="BZ53" s="223"/>
      <c r="CA53" s="223"/>
      <c r="CB53" s="223"/>
      <c r="CC53" s="223"/>
      <c r="CD53" s="223"/>
      <c r="CE53" s="223"/>
      <c r="CF53" s="223"/>
      <c r="CG53" s="223"/>
      <c r="CH53" s="223"/>
      <c r="CI53" s="223"/>
      <c r="CJ53" s="223"/>
      <c r="CK53" s="223"/>
      <c r="CL53" s="223"/>
      <c r="CM53" s="223"/>
      <c r="CN53" s="223"/>
      <c r="CO53" s="223"/>
      <c r="CP53" s="223"/>
      <c r="CQ53" s="223"/>
      <c r="CR53" s="223"/>
      <c r="CS53" s="222"/>
      <c r="CT53" s="222"/>
      <c r="CU53" s="222"/>
      <c r="CV53" s="223"/>
      <c r="CW53" s="222"/>
      <c r="CX53" s="222"/>
      <c r="CY53" s="223"/>
      <c r="CZ53" s="222"/>
      <c r="DA53" s="222"/>
      <c r="DB53" s="223"/>
      <c r="DC53" s="223"/>
      <c r="DD53" s="223"/>
      <c r="DE53" s="222"/>
      <c r="DF53" s="223"/>
      <c r="DG53" s="222"/>
      <c r="DH53" s="222"/>
      <c r="DI53" s="223"/>
      <c r="DJ53" s="223"/>
      <c r="DK53" s="223"/>
      <c r="DL53" s="223"/>
      <c r="DM53" s="223"/>
      <c r="DN53" s="223"/>
      <c r="DO53" s="223"/>
      <c r="DP53" s="223"/>
      <c r="DQ53" s="223"/>
      <c r="DR53" s="223"/>
      <c r="DS53" s="223"/>
      <c r="DT53" s="223"/>
      <c r="DU53" s="223"/>
      <c r="DV53" s="223"/>
      <c r="DW53" s="223"/>
      <c r="DX53" s="223"/>
      <c r="DY53" s="222"/>
      <c r="DZ53" s="222"/>
      <c r="EA53" s="223"/>
      <c r="EB53" s="222"/>
      <c r="EC53" s="222"/>
      <c r="ED53" s="223"/>
      <c r="EE53" s="222"/>
      <c r="EF53" s="222"/>
      <c r="EG53" s="223"/>
      <c r="EH53" s="223"/>
      <c r="EI53" s="223"/>
      <c r="EJ53" s="222"/>
      <c r="EK53" s="223"/>
      <c r="EL53" s="222"/>
      <c r="EM53" s="222"/>
      <c r="EN53" s="223"/>
      <c r="EO53" s="223"/>
      <c r="EP53" s="223"/>
      <c r="EQ53" s="223"/>
      <c r="ER53" s="223"/>
      <c r="ES53" s="223"/>
      <c r="ET53" s="223"/>
      <c r="EU53" s="223"/>
      <c r="EV53" s="223"/>
      <c r="EW53" s="223"/>
      <c r="EX53" s="223"/>
      <c r="EY53" s="223"/>
      <c r="EZ53" s="223"/>
      <c r="FA53" s="223"/>
      <c r="FB53" s="223"/>
      <c r="FC53" s="223"/>
      <c r="FD53" s="223"/>
      <c r="FE53" s="223"/>
      <c r="FF53" s="223"/>
      <c r="FG53" s="223"/>
      <c r="FH53" s="223"/>
      <c r="FI53" s="223"/>
      <c r="FJ53" s="222"/>
      <c r="FK53" s="222"/>
      <c r="FL53" s="223"/>
      <c r="FM53" s="222"/>
      <c r="FN53" s="222"/>
      <c r="FO53" s="223"/>
      <c r="FP53" s="222"/>
      <c r="FQ53" s="222"/>
      <c r="FR53" s="223"/>
      <c r="FS53" s="223"/>
      <c r="FT53" s="223"/>
      <c r="FU53" s="222"/>
      <c r="FV53" s="223"/>
      <c r="FW53" s="222"/>
      <c r="FX53" s="222"/>
      <c r="FY53" s="223"/>
      <c r="FZ53" s="223"/>
      <c r="GA53" s="223"/>
      <c r="GB53" s="223"/>
      <c r="GC53" s="223"/>
      <c r="GD53" s="223"/>
      <c r="GE53" s="223"/>
      <c r="GF53" s="223"/>
      <c r="GG53" s="223"/>
      <c r="GH53" s="223"/>
      <c r="GI53" s="223"/>
      <c r="GJ53" s="223"/>
      <c r="GK53" s="223"/>
      <c r="GL53" s="223"/>
      <c r="GM53" s="223"/>
      <c r="GN53" s="223"/>
      <c r="GO53" s="223"/>
      <c r="GP53" s="223"/>
      <c r="GQ53" s="223"/>
      <c r="GR53" s="223"/>
      <c r="GS53" s="223"/>
      <c r="GT53" s="223"/>
      <c r="GU53" s="222"/>
      <c r="GV53" s="222"/>
      <c r="GW53" s="223"/>
      <c r="GX53" s="222"/>
      <c r="GY53" s="222"/>
      <c r="GZ53" s="223"/>
      <c r="HA53" s="222"/>
      <c r="HB53" s="222"/>
      <c r="HC53" s="223"/>
      <c r="HD53" s="223"/>
      <c r="HE53" s="223"/>
      <c r="HF53" s="222"/>
      <c r="HG53" s="223"/>
      <c r="HH53" s="222"/>
      <c r="HI53" s="223"/>
      <c r="HJ53" s="223"/>
      <c r="HK53" s="223"/>
      <c r="HL53" s="223"/>
      <c r="HM53" s="223"/>
      <c r="HN53" s="223"/>
      <c r="HO53" s="223"/>
      <c r="HP53" s="223"/>
      <c r="HQ53" s="223"/>
      <c r="HR53" s="223"/>
      <c r="HS53" s="223"/>
      <c r="HT53" s="223"/>
      <c r="HU53" s="223"/>
      <c r="HV53" s="223"/>
      <c r="HW53" s="223"/>
      <c r="HX53" s="223"/>
      <c r="HY53" s="223"/>
      <c r="HZ53" s="223"/>
      <c r="IA53" s="223"/>
      <c r="IB53" s="223"/>
      <c r="IC53" s="223"/>
      <c r="ID53" s="222"/>
      <c r="IE53" s="222"/>
      <c r="IF53" s="223"/>
      <c r="IG53" s="222"/>
      <c r="IH53" s="222"/>
      <c r="II53" s="223"/>
      <c r="IJ53" s="222"/>
      <c r="IK53" s="222"/>
      <c r="IL53" s="223"/>
      <c r="IM53" s="223"/>
      <c r="IN53" s="223"/>
      <c r="IO53" s="222"/>
      <c r="IP53" s="223"/>
      <c r="IQ53" s="222"/>
      <c r="IR53" s="223"/>
      <c r="IS53" s="223"/>
      <c r="IT53" s="223"/>
      <c r="IU53" s="223"/>
      <c r="IV53" s="223"/>
      <c r="IW53" s="223"/>
      <c r="IX53" s="223"/>
      <c r="IY53" s="223"/>
      <c r="IZ53" s="223"/>
      <c r="JA53" s="223"/>
      <c r="JB53" s="223"/>
      <c r="JC53" s="223"/>
      <c r="JD53" s="223"/>
      <c r="JE53" s="223"/>
      <c r="JF53" s="222"/>
      <c r="JG53" s="222"/>
      <c r="JH53" s="223"/>
      <c r="JI53" s="222"/>
      <c r="JJ53" s="222"/>
      <c r="JK53" s="223"/>
      <c r="JL53" s="222"/>
      <c r="JM53" s="222"/>
      <c r="JN53" s="223"/>
      <c r="JO53" s="223"/>
      <c r="JP53" s="223"/>
      <c r="JQ53" s="222"/>
      <c r="JR53" s="223"/>
      <c r="JS53" s="222"/>
      <c r="JT53" s="223"/>
      <c r="JU53" s="223"/>
      <c r="JV53" s="223"/>
      <c r="JW53" s="223"/>
      <c r="JX53" s="223"/>
      <c r="JY53" s="223"/>
      <c r="JZ53" s="223"/>
      <c r="KA53" s="223"/>
      <c r="KB53" s="223"/>
      <c r="KC53" s="223"/>
      <c r="KD53" s="223"/>
      <c r="KE53" s="223"/>
      <c r="KF53" s="223"/>
      <c r="KG53" s="223"/>
      <c r="KH53" s="222"/>
      <c r="KI53" s="222"/>
      <c r="KJ53" s="223"/>
      <c r="KK53" s="222"/>
      <c r="KL53" s="222"/>
      <c r="KM53" s="223"/>
      <c r="KN53" s="222"/>
      <c r="KO53" s="222"/>
      <c r="KP53" s="223"/>
      <c r="KQ53" s="223"/>
      <c r="KR53" s="223"/>
      <c r="KS53" s="222"/>
      <c r="KT53" s="223"/>
      <c r="KU53" s="222"/>
      <c r="KV53" s="222"/>
      <c r="KW53" s="223"/>
      <c r="KX53" s="223"/>
      <c r="KY53" s="223"/>
      <c r="KZ53" s="222"/>
      <c r="LA53" s="223"/>
      <c r="LB53" s="262"/>
      <c r="LC53" s="269"/>
      <c r="LD53" s="223"/>
      <c r="LE53" s="223"/>
      <c r="LF53" s="223"/>
      <c r="LG53" s="223"/>
      <c r="LH53" s="223"/>
      <c r="LI53" s="223"/>
      <c r="LJ53" s="223"/>
      <c r="LK53" s="223"/>
      <c r="LL53" s="223"/>
      <c r="LM53" s="223"/>
      <c r="LN53" s="223"/>
      <c r="LO53" s="223"/>
      <c r="LP53" s="223"/>
      <c r="LQ53" s="223"/>
      <c r="LR53" s="222"/>
      <c r="LS53" s="222"/>
      <c r="LT53" s="223"/>
      <c r="LU53" s="222"/>
      <c r="LV53" s="222"/>
      <c r="LW53" s="223"/>
      <c r="LX53" s="222"/>
      <c r="LY53" s="222"/>
      <c r="LZ53" s="223"/>
      <c r="MA53" s="223"/>
      <c r="MB53" s="223"/>
      <c r="MC53" s="222"/>
      <c r="MD53" s="223"/>
      <c r="ME53" s="222"/>
      <c r="MF53" s="222"/>
      <c r="MG53" s="223"/>
      <c r="MH53" s="223"/>
      <c r="MI53" s="223"/>
      <c r="MJ53" s="222"/>
      <c r="MK53" s="223"/>
      <c r="ML53" s="262"/>
      <c r="MM53" s="223"/>
      <c r="MN53" s="223"/>
      <c r="MO53" s="223"/>
      <c r="MP53" s="223"/>
      <c r="MQ53" s="223"/>
      <c r="MR53" s="223"/>
      <c r="MS53" s="223"/>
      <c r="MT53" s="223"/>
      <c r="MU53" s="223"/>
      <c r="MV53" s="223"/>
      <c r="MW53" s="223"/>
      <c r="MX53" s="223"/>
      <c r="MY53" s="223"/>
      <c r="MZ53" s="223"/>
      <c r="NA53" s="222"/>
      <c r="NB53" s="222"/>
      <c r="NC53" s="223"/>
      <c r="ND53" s="222"/>
      <c r="NE53" s="222"/>
      <c r="NF53" s="223"/>
      <c r="NG53" s="222"/>
      <c r="NH53" s="222"/>
      <c r="NI53" s="223"/>
      <c r="NJ53" s="223"/>
      <c r="NK53" s="223"/>
      <c r="NL53" s="262"/>
    </row>
    <row r="54" spans="2:376" ht="15" customHeight="1">
      <c r="B54" s="721"/>
      <c r="C54" s="707"/>
      <c r="D54" s="385" t="s">
        <v>390</v>
      </c>
      <c r="E54" s="386" t="s">
        <v>367</v>
      </c>
      <c r="F54" s="575" t="s">
        <v>327</v>
      </c>
      <c r="G54" s="576">
        <v>0</v>
      </c>
      <c r="H54" s="385"/>
      <c r="I54" s="363">
        <v>44970</v>
      </c>
      <c r="J54" s="363">
        <v>44972</v>
      </c>
      <c r="K54" s="386" t="str">
        <f>NETWORKDAYS(I54,J54,휴일정보!$C$5:$C$27)&amp;"일"</f>
        <v>3일</v>
      </c>
      <c r="L54" s="220"/>
      <c r="M54" s="220"/>
      <c r="N54" s="220"/>
      <c r="O54" s="221"/>
      <c r="P54" s="220"/>
      <c r="Q54" s="221"/>
      <c r="R54" s="221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1"/>
      <c r="AM54" s="221"/>
      <c r="AN54" s="221"/>
      <c r="AO54" s="220"/>
      <c r="AP54" s="221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5"/>
      <c r="BG54" s="235"/>
      <c r="BH54" s="235"/>
      <c r="BI54" s="235"/>
      <c r="BJ54" s="235"/>
      <c r="BK54" s="235"/>
      <c r="BL54" s="221"/>
      <c r="BM54" s="220"/>
      <c r="BN54" s="221"/>
      <c r="BO54" s="221"/>
      <c r="BP54" s="220"/>
      <c r="BQ54" s="221"/>
      <c r="BR54" s="221"/>
      <c r="BS54" s="220"/>
      <c r="BT54" s="220"/>
      <c r="BU54" s="220"/>
      <c r="BV54" s="221"/>
      <c r="BW54" s="220"/>
      <c r="BX54" s="221"/>
      <c r="BY54" s="221"/>
      <c r="BZ54" s="220"/>
      <c r="CA54" s="220"/>
      <c r="CB54" s="220"/>
      <c r="CC54" s="220"/>
      <c r="CD54" s="220"/>
      <c r="CE54" s="220"/>
      <c r="CF54" s="220"/>
      <c r="CG54" s="220"/>
      <c r="CH54" s="220"/>
      <c r="CI54" s="220"/>
      <c r="CJ54" s="220"/>
      <c r="CK54" s="220"/>
      <c r="CL54" s="220"/>
      <c r="CM54" s="220"/>
      <c r="CN54" s="220"/>
      <c r="CO54" s="220"/>
      <c r="CP54" s="220"/>
      <c r="CQ54" s="220"/>
      <c r="CR54" s="220"/>
      <c r="CS54" s="221"/>
      <c r="CT54" s="221"/>
      <c r="CU54" s="221"/>
      <c r="CV54" s="220"/>
      <c r="CW54" s="221"/>
      <c r="CX54" s="221"/>
      <c r="CY54" s="220"/>
      <c r="CZ54" s="221"/>
      <c r="DA54" s="221"/>
      <c r="DB54" s="220"/>
      <c r="DC54" s="220"/>
      <c r="DD54" s="220"/>
      <c r="DE54" s="221"/>
      <c r="DF54" s="220"/>
      <c r="DG54" s="221"/>
      <c r="DH54" s="221"/>
      <c r="DI54" s="220"/>
      <c r="DJ54" s="220"/>
      <c r="DK54" s="220"/>
      <c r="DL54" s="220"/>
      <c r="DM54" s="220"/>
      <c r="DN54" s="220"/>
      <c r="DO54" s="220"/>
      <c r="DP54" s="220"/>
      <c r="DQ54" s="220"/>
      <c r="DR54" s="220"/>
      <c r="DS54" s="220"/>
      <c r="DT54" s="220"/>
      <c r="DU54" s="220"/>
      <c r="DV54" s="220"/>
      <c r="DW54" s="220"/>
      <c r="DX54" s="220"/>
      <c r="DY54" s="221"/>
      <c r="DZ54" s="221"/>
      <c r="EA54" s="220"/>
      <c r="EB54" s="221"/>
      <c r="EC54" s="221"/>
      <c r="ED54" s="220"/>
      <c r="EE54" s="221"/>
      <c r="EF54" s="221"/>
      <c r="EG54" s="220"/>
      <c r="EH54" s="220"/>
      <c r="EI54" s="220"/>
      <c r="EJ54" s="221"/>
      <c r="EK54" s="220"/>
      <c r="EL54" s="221"/>
      <c r="EM54" s="221"/>
      <c r="EN54" s="220"/>
      <c r="EO54" s="220"/>
      <c r="EP54" s="220"/>
      <c r="EQ54" s="220"/>
      <c r="ER54" s="220"/>
      <c r="ES54" s="220"/>
      <c r="ET54" s="220"/>
      <c r="EU54" s="220"/>
      <c r="EV54" s="220"/>
      <c r="EW54" s="220"/>
      <c r="EX54" s="220"/>
      <c r="EY54" s="220"/>
      <c r="EZ54" s="220"/>
      <c r="FA54" s="220"/>
      <c r="FB54" s="220"/>
      <c r="FC54" s="220"/>
      <c r="FD54" s="220"/>
      <c r="FE54" s="220"/>
      <c r="FF54" s="220"/>
      <c r="FG54" s="220"/>
      <c r="FH54" s="220"/>
      <c r="FI54" s="220"/>
      <c r="FJ54" s="221"/>
      <c r="FK54" s="221"/>
      <c r="FL54" s="220"/>
      <c r="FM54" s="221"/>
      <c r="FN54" s="221"/>
      <c r="FO54" s="220"/>
      <c r="FP54" s="221"/>
      <c r="FQ54" s="221"/>
      <c r="FR54" s="220"/>
      <c r="FS54" s="220"/>
      <c r="FT54" s="220"/>
      <c r="FU54" s="221"/>
      <c r="FV54" s="220"/>
      <c r="FW54" s="221"/>
      <c r="FX54" s="221"/>
      <c r="FY54" s="220"/>
      <c r="FZ54" s="220"/>
      <c r="GA54" s="220"/>
      <c r="GB54" s="220"/>
      <c r="GC54" s="220"/>
      <c r="GD54" s="220"/>
      <c r="GE54" s="220"/>
      <c r="GF54" s="220"/>
      <c r="GG54" s="220"/>
      <c r="GH54" s="220"/>
      <c r="GI54" s="220"/>
      <c r="GJ54" s="220"/>
      <c r="GK54" s="220"/>
      <c r="GL54" s="220"/>
      <c r="GM54" s="220"/>
      <c r="GN54" s="220"/>
      <c r="GO54" s="220"/>
      <c r="GP54" s="220"/>
      <c r="GQ54" s="220"/>
      <c r="GR54" s="220"/>
      <c r="GS54" s="220"/>
      <c r="GT54" s="220"/>
      <c r="GU54" s="221"/>
      <c r="GV54" s="221"/>
      <c r="GW54" s="220"/>
      <c r="GX54" s="221"/>
      <c r="GY54" s="221"/>
      <c r="GZ54" s="220"/>
      <c r="HA54" s="221"/>
      <c r="HB54" s="221"/>
      <c r="HC54" s="220"/>
      <c r="HD54" s="220"/>
      <c r="HE54" s="220"/>
      <c r="HF54" s="221"/>
      <c r="HG54" s="220"/>
      <c r="HH54" s="221"/>
      <c r="HI54" s="220"/>
      <c r="HJ54" s="220"/>
      <c r="HK54" s="220"/>
      <c r="HL54" s="220"/>
      <c r="HM54" s="220"/>
      <c r="HN54" s="220"/>
      <c r="HO54" s="220"/>
      <c r="HP54" s="220"/>
      <c r="HQ54" s="220"/>
      <c r="HR54" s="220"/>
      <c r="HS54" s="220"/>
      <c r="HT54" s="220"/>
      <c r="HU54" s="220"/>
      <c r="HV54" s="220"/>
      <c r="HW54" s="220"/>
      <c r="HX54" s="220"/>
      <c r="HY54" s="220"/>
      <c r="HZ54" s="220"/>
      <c r="IA54" s="220"/>
      <c r="IB54" s="220"/>
      <c r="IC54" s="220"/>
      <c r="ID54" s="221"/>
      <c r="IE54" s="221"/>
      <c r="IF54" s="220"/>
      <c r="IG54" s="221"/>
      <c r="IH54" s="221"/>
      <c r="II54" s="220"/>
      <c r="IJ54" s="221"/>
      <c r="IK54" s="221"/>
      <c r="IL54" s="220"/>
      <c r="IM54" s="220"/>
      <c r="IN54" s="220"/>
      <c r="IO54" s="221"/>
      <c r="IP54" s="220"/>
      <c r="IQ54" s="221"/>
      <c r="IR54" s="220"/>
      <c r="IS54" s="220"/>
      <c r="IT54" s="220"/>
      <c r="IU54" s="220"/>
      <c r="IV54" s="220"/>
      <c r="IW54" s="220"/>
      <c r="IX54" s="220"/>
      <c r="IY54" s="220"/>
      <c r="IZ54" s="220"/>
      <c r="JA54" s="220"/>
      <c r="JB54" s="220"/>
      <c r="JC54" s="220"/>
      <c r="JD54" s="223"/>
      <c r="JE54" s="223"/>
      <c r="JF54" s="221"/>
      <c r="JG54" s="221"/>
      <c r="JH54" s="220"/>
      <c r="JI54" s="221"/>
      <c r="JJ54" s="221"/>
      <c r="JK54" s="220"/>
      <c r="JL54" s="221"/>
      <c r="JM54" s="221"/>
      <c r="JN54" s="220"/>
      <c r="JO54" s="220"/>
      <c r="JP54" s="220"/>
      <c r="JQ54" s="221"/>
      <c r="JR54" s="220"/>
      <c r="JS54" s="221"/>
      <c r="JT54" s="220"/>
      <c r="JU54" s="220"/>
      <c r="JV54" s="220"/>
      <c r="JW54" s="220"/>
      <c r="JX54" s="220"/>
      <c r="JY54" s="220"/>
      <c r="JZ54" s="220"/>
      <c r="KA54" s="220"/>
      <c r="KB54" s="220"/>
      <c r="KC54" s="220"/>
      <c r="KD54" s="220"/>
      <c r="KE54" s="220"/>
      <c r="KF54" s="220"/>
      <c r="KG54" s="223"/>
      <c r="KH54" s="221"/>
      <c r="KI54" s="221"/>
      <c r="KJ54" s="220"/>
      <c r="KK54" s="221"/>
      <c r="KL54" s="221"/>
      <c r="KM54" s="220"/>
      <c r="KN54" s="221"/>
      <c r="KO54" s="221"/>
      <c r="KP54" s="220"/>
      <c r="KQ54" s="220"/>
      <c r="KR54" s="220"/>
      <c r="KS54" s="221"/>
      <c r="KT54" s="220"/>
      <c r="KU54" s="221"/>
      <c r="KV54" s="221"/>
      <c r="KW54" s="220"/>
      <c r="KX54" s="220"/>
      <c r="KY54" s="220"/>
      <c r="KZ54" s="221"/>
      <c r="LA54" s="220"/>
      <c r="LB54" s="260"/>
      <c r="LC54" s="266"/>
      <c r="LD54" s="220"/>
      <c r="LE54" s="220"/>
      <c r="LF54" s="220"/>
      <c r="LG54" s="220"/>
      <c r="LH54" s="220"/>
      <c r="LI54" s="220"/>
      <c r="LJ54" s="220"/>
      <c r="LK54" s="220"/>
      <c r="LL54" s="220"/>
      <c r="LM54" s="220"/>
      <c r="LN54" s="220"/>
      <c r="LO54" s="220"/>
      <c r="LP54" s="220"/>
      <c r="LQ54" s="223"/>
      <c r="LR54" s="221"/>
      <c r="LS54" s="221"/>
      <c r="LT54" s="220"/>
      <c r="LU54" s="221"/>
      <c r="LV54" s="221"/>
      <c r="LW54" s="220"/>
      <c r="LX54" s="221"/>
      <c r="LY54" s="221"/>
      <c r="LZ54" s="220"/>
      <c r="MA54" s="220"/>
      <c r="MB54" s="220"/>
      <c r="MC54" s="221"/>
      <c r="MD54" s="220"/>
      <c r="ME54" s="221"/>
      <c r="MF54" s="221"/>
      <c r="MG54" s="220"/>
      <c r="MH54" s="220"/>
      <c r="MI54" s="220"/>
      <c r="MJ54" s="221"/>
      <c r="MK54" s="220"/>
      <c r="ML54" s="260"/>
      <c r="MM54" s="220"/>
      <c r="MN54" s="220"/>
      <c r="MO54" s="220"/>
      <c r="MP54" s="220"/>
      <c r="MQ54" s="220"/>
      <c r="MR54" s="220"/>
      <c r="MS54" s="220"/>
      <c r="MT54" s="220"/>
      <c r="MU54" s="220"/>
      <c r="MV54" s="220"/>
      <c r="MW54" s="220"/>
      <c r="MX54" s="220"/>
      <c r="MY54" s="220"/>
      <c r="MZ54" s="223"/>
      <c r="NA54" s="221"/>
      <c r="NB54" s="221"/>
      <c r="NC54" s="220"/>
      <c r="ND54" s="221"/>
      <c r="NE54" s="221"/>
      <c r="NF54" s="220"/>
      <c r="NG54" s="221"/>
      <c r="NH54" s="221"/>
      <c r="NI54" s="220"/>
      <c r="NJ54" s="220"/>
      <c r="NK54" s="220"/>
      <c r="NL54" s="260"/>
    </row>
    <row r="55" spans="2:376" ht="15" customHeight="1">
      <c r="B55" s="721"/>
      <c r="C55" s="707"/>
      <c r="D55" s="385" t="s">
        <v>391</v>
      </c>
      <c r="E55" s="386" t="s">
        <v>367</v>
      </c>
      <c r="F55" s="575" t="s">
        <v>327</v>
      </c>
      <c r="G55" s="576">
        <v>0</v>
      </c>
      <c r="H55" s="385"/>
      <c r="I55" s="363">
        <v>44970</v>
      </c>
      <c r="J55" s="363">
        <v>44972</v>
      </c>
      <c r="K55" s="386" t="str">
        <f>NETWORKDAYS(I55,J55,휴일정보!$C$5:$C$27)&amp;"일"</f>
        <v>3일</v>
      </c>
      <c r="L55" s="223"/>
      <c r="M55" s="223"/>
      <c r="N55" s="223"/>
      <c r="O55" s="222"/>
      <c r="P55" s="223"/>
      <c r="Q55" s="222"/>
      <c r="R55" s="222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2"/>
      <c r="AM55" s="222"/>
      <c r="AN55" s="222"/>
      <c r="AO55" s="223"/>
      <c r="AP55" s="222"/>
      <c r="AQ55" s="237"/>
      <c r="AR55" s="237"/>
      <c r="AS55" s="237"/>
      <c r="AT55" s="237"/>
      <c r="AU55" s="237"/>
      <c r="AV55" s="237"/>
      <c r="AW55" s="237"/>
      <c r="AX55" s="237"/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7"/>
      <c r="BL55" s="222"/>
      <c r="BM55" s="223"/>
      <c r="BN55" s="222"/>
      <c r="BO55" s="222"/>
      <c r="BP55" s="223"/>
      <c r="BQ55" s="222"/>
      <c r="BR55" s="222"/>
      <c r="BS55" s="223"/>
      <c r="BT55" s="223"/>
      <c r="BU55" s="223"/>
      <c r="BV55" s="222"/>
      <c r="BW55" s="223"/>
      <c r="BX55" s="222"/>
      <c r="BY55" s="222"/>
      <c r="BZ55" s="223"/>
      <c r="CA55" s="223"/>
      <c r="CB55" s="223"/>
      <c r="CC55" s="223"/>
      <c r="CD55" s="223"/>
      <c r="CE55" s="223"/>
      <c r="CF55" s="223"/>
      <c r="CG55" s="223"/>
      <c r="CH55" s="223"/>
      <c r="CI55" s="223"/>
      <c r="CJ55" s="223"/>
      <c r="CK55" s="223"/>
      <c r="CL55" s="223"/>
      <c r="CM55" s="223"/>
      <c r="CN55" s="223"/>
      <c r="CO55" s="223"/>
      <c r="CP55" s="223"/>
      <c r="CQ55" s="223"/>
      <c r="CR55" s="223"/>
      <c r="CS55" s="222"/>
      <c r="CT55" s="222"/>
      <c r="CU55" s="222"/>
      <c r="CV55" s="223"/>
      <c r="CW55" s="222"/>
      <c r="CX55" s="222"/>
      <c r="CY55" s="223"/>
      <c r="CZ55" s="222"/>
      <c r="DA55" s="222"/>
      <c r="DB55" s="223"/>
      <c r="DC55" s="223"/>
      <c r="DD55" s="223"/>
      <c r="DE55" s="222"/>
      <c r="DF55" s="223"/>
      <c r="DG55" s="222"/>
      <c r="DH55" s="222"/>
      <c r="DI55" s="223"/>
      <c r="DJ55" s="223"/>
      <c r="DK55" s="223"/>
      <c r="DL55" s="223"/>
      <c r="DM55" s="223"/>
      <c r="DN55" s="223"/>
      <c r="DO55" s="223"/>
      <c r="DP55" s="223"/>
      <c r="DQ55" s="223"/>
      <c r="DR55" s="223"/>
      <c r="DS55" s="223"/>
      <c r="DT55" s="223"/>
      <c r="DU55" s="223"/>
      <c r="DV55" s="223"/>
      <c r="DW55" s="223"/>
      <c r="DX55" s="223"/>
      <c r="DY55" s="222"/>
      <c r="DZ55" s="222"/>
      <c r="EA55" s="223"/>
      <c r="EB55" s="222"/>
      <c r="EC55" s="222"/>
      <c r="ED55" s="223"/>
      <c r="EE55" s="222"/>
      <c r="EF55" s="222"/>
      <c r="EG55" s="223"/>
      <c r="EH55" s="223"/>
      <c r="EI55" s="223"/>
      <c r="EJ55" s="222"/>
      <c r="EK55" s="223"/>
      <c r="EL55" s="222"/>
      <c r="EM55" s="222"/>
      <c r="EN55" s="223"/>
      <c r="EO55" s="223"/>
      <c r="EP55" s="223"/>
      <c r="EQ55" s="223"/>
      <c r="ER55" s="223"/>
      <c r="ES55" s="223"/>
      <c r="ET55" s="223"/>
      <c r="EU55" s="223"/>
      <c r="EV55" s="223"/>
      <c r="EW55" s="223"/>
      <c r="EX55" s="223"/>
      <c r="EY55" s="223"/>
      <c r="EZ55" s="223"/>
      <c r="FA55" s="223"/>
      <c r="FB55" s="223"/>
      <c r="FC55" s="223"/>
      <c r="FD55" s="223"/>
      <c r="FE55" s="223"/>
      <c r="FF55" s="223"/>
      <c r="FG55" s="223"/>
      <c r="FH55" s="223"/>
      <c r="FI55" s="223"/>
      <c r="FJ55" s="222"/>
      <c r="FK55" s="222"/>
      <c r="FL55" s="223"/>
      <c r="FM55" s="222"/>
      <c r="FN55" s="222"/>
      <c r="FO55" s="223"/>
      <c r="FP55" s="222"/>
      <c r="FQ55" s="222"/>
      <c r="FR55" s="223"/>
      <c r="FS55" s="223"/>
      <c r="FT55" s="223"/>
      <c r="FU55" s="222"/>
      <c r="FV55" s="223"/>
      <c r="FW55" s="222"/>
      <c r="FX55" s="222"/>
      <c r="FY55" s="223"/>
      <c r="FZ55" s="223"/>
      <c r="GA55" s="223"/>
      <c r="GB55" s="223"/>
      <c r="GC55" s="223"/>
      <c r="GD55" s="223"/>
      <c r="GE55" s="223"/>
      <c r="GF55" s="223"/>
      <c r="GG55" s="223"/>
      <c r="GH55" s="223"/>
      <c r="GI55" s="223"/>
      <c r="GJ55" s="223"/>
      <c r="GK55" s="223"/>
      <c r="GL55" s="223"/>
      <c r="GM55" s="223"/>
      <c r="GN55" s="223"/>
      <c r="GO55" s="223"/>
      <c r="GP55" s="223"/>
      <c r="GQ55" s="223"/>
      <c r="GR55" s="223"/>
      <c r="GS55" s="223"/>
      <c r="GT55" s="223"/>
      <c r="GU55" s="222"/>
      <c r="GV55" s="222"/>
      <c r="GW55" s="223"/>
      <c r="GX55" s="222"/>
      <c r="GY55" s="222"/>
      <c r="GZ55" s="223"/>
      <c r="HA55" s="222"/>
      <c r="HB55" s="222"/>
      <c r="HC55" s="223"/>
      <c r="HD55" s="223"/>
      <c r="HE55" s="223"/>
      <c r="HF55" s="222"/>
      <c r="HG55" s="223"/>
      <c r="HH55" s="222"/>
      <c r="HI55" s="223"/>
      <c r="HJ55" s="223"/>
      <c r="HK55" s="223"/>
      <c r="HL55" s="223"/>
      <c r="HM55" s="223"/>
      <c r="HN55" s="223"/>
      <c r="HO55" s="223"/>
      <c r="HP55" s="223"/>
      <c r="HQ55" s="223"/>
      <c r="HR55" s="223"/>
      <c r="HS55" s="223"/>
      <c r="HT55" s="223"/>
      <c r="HU55" s="223"/>
      <c r="HV55" s="223"/>
      <c r="HW55" s="223"/>
      <c r="HX55" s="223"/>
      <c r="HY55" s="223"/>
      <c r="HZ55" s="223"/>
      <c r="IA55" s="223"/>
      <c r="IB55" s="223"/>
      <c r="IC55" s="223"/>
      <c r="ID55" s="222"/>
      <c r="IE55" s="222"/>
      <c r="IF55" s="223"/>
      <c r="IG55" s="222"/>
      <c r="IH55" s="222"/>
      <c r="II55" s="223"/>
      <c r="IJ55" s="222"/>
      <c r="IK55" s="222"/>
      <c r="IL55" s="223"/>
      <c r="IM55" s="223"/>
      <c r="IN55" s="223"/>
      <c r="IO55" s="222"/>
      <c r="IP55" s="223"/>
      <c r="IQ55" s="222"/>
      <c r="IR55" s="223"/>
      <c r="IS55" s="223"/>
      <c r="IT55" s="223"/>
      <c r="IU55" s="223"/>
      <c r="IV55" s="223"/>
      <c r="IW55" s="223"/>
      <c r="IX55" s="223"/>
      <c r="IY55" s="223"/>
      <c r="IZ55" s="223"/>
      <c r="JA55" s="223"/>
      <c r="JB55" s="223"/>
      <c r="JC55" s="223"/>
      <c r="JD55" s="223"/>
      <c r="JE55" s="223"/>
      <c r="JF55" s="222"/>
      <c r="JG55" s="222"/>
      <c r="JH55" s="223"/>
      <c r="JI55" s="222"/>
      <c r="JJ55" s="222"/>
      <c r="JK55" s="223"/>
      <c r="JL55" s="222"/>
      <c r="JM55" s="222"/>
      <c r="JN55" s="223"/>
      <c r="JO55" s="223"/>
      <c r="JP55" s="223"/>
      <c r="JQ55" s="222"/>
      <c r="JR55" s="223"/>
      <c r="JS55" s="222"/>
      <c r="JT55" s="223"/>
      <c r="JU55" s="223"/>
      <c r="JV55" s="223"/>
      <c r="JW55" s="223"/>
      <c r="JX55" s="223"/>
      <c r="JY55" s="223"/>
      <c r="JZ55" s="223"/>
      <c r="KA55" s="223"/>
      <c r="KB55" s="223"/>
      <c r="KC55" s="223"/>
      <c r="KD55" s="223"/>
      <c r="KE55" s="223"/>
      <c r="KF55" s="223"/>
      <c r="KG55" s="223"/>
      <c r="KH55" s="222"/>
      <c r="KI55" s="222"/>
      <c r="KJ55" s="223"/>
      <c r="KK55" s="222"/>
      <c r="KL55" s="222"/>
      <c r="KM55" s="223"/>
      <c r="KN55" s="222"/>
      <c r="KO55" s="222"/>
      <c r="KP55" s="223"/>
      <c r="KQ55" s="223"/>
      <c r="KR55" s="223"/>
      <c r="KS55" s="222"/>
      <c r="KT55" s="223"/>
      <c r="KU55" s="222"/>
      <c r="KV55" s="222"/>
      <c r="KW55" s="223"/>
      <c r="KX55" s="223"/>
      <c r="KY55" s="223"/>
      <c r="KZ55" s="222"/>
      <c r="LA55" s="223"/>
      <c r="LB55" s="262"/>
      <c r="LC55" s="269"/>
      <c r="LD55" s="223"/>
      <c r="LE55" s="223"/>
      <c r="LF55" s="223"/>
      <c r="LG55" s="223"/>
      <c r="LH55" s="223"/>
      <c r="LI55" s="223"/>
      <c r="LJ55" s="223"/>
      <c r="LK55" s="223"/>
      <c r="LL55" s="223"/>
      <c r="LM55" s="223"/>
      <c r="LN55" s="223"/>
      <c r="LO55" s="223"/>
      <c r="LP55" s="223"/>
      <c r="LQ55" s="223"/>
      <c r="LR55" s="222"/>
      <c r="LS55" s="222"/>
      <c r="LT55" s="223"/>
      <c r="LU55" s="222"/>
      <c r="LV55" s="222"/>
      <c r="LW55" s="223"/>
      <c r="LX55" s="222"/>
      <c r="LY55" s="222"/>
      <c r="LZ55" s="223"/>
      <c r="MA55" s="223"/>
      <c r="MB55" s="223"/>
      <c r="MC55" s="222"/>
      <c r="MD55" s="223"/>
      <c r="ME55" s="222"/>
      <c r="MF55" s="222"/>
      <c r="MG55" s="223"/>
      <c r="MH55" s="223"/>
      <c r="MI55" s="223"/>
      <c r="MJ55" s="222"/>
      <c r="MK55" s="223"/>
      <c r="ML55" s="262"/>
      <c r="MM55" s="223"/>
      <c r="MN55" s="223"/>
      <c r="MO55" s="223"/>
      <c r="MP55" s="223"/>
      <c r="MQ55" s="223"/>
      <c r="MR55" s="223"/>
      <c r="MS55" s="223"/>
      <c r="MT55" s="223"/>
      <c r="MU55" s="223"/>
      <c r="MV55" s="223"/>
      <c r="MW55" s="223"/>
      <c r="MX55" s="223"/>
      <c r="MY55" s="223"/>
      <c r="MZ55" s="223"/>
      <c r="NA55" s="222"/>
      <c r="NB55" s="222"/>
      <c r="NC55" s="223"/>
      <c r="ND55" s="222"/>
      <c r="NE55" s="222"/>
      <c r="NF55" s="223"/>
      <c r="NG55" s="222"/>
      <c r="NH55" s="222"/>
      <c r="NI55" s="223"/>
      <c r="NJ55" s="223"/>
      <c r="NK55" s="223"/>
      <c r="NL55" s="262"/>
    </row>
    <row r="56" spans="2:376" ht="15" customHeight="1">
      <c r="B56" s="721"/>
      <c r="C56" s="707"/>
      <c r="D56" s="385" t="s">
        <v>392</v>
      </c>
      <c r="E56" s="386" t="s">
        <v>367</v>
      </c>
      <c r="F56" s="575" t="s">
        <v>327</v>
      </c>
      <c r="G56" s="576">
        <v>0</v>
      </c>
      <c r="H56" s="385"/>
      <c r="I56" s="363">
        <v>44970</v>
      </c>
      <c r="J56" s="363">
        <v>44972</v>
      </c>
      <c r="K56" s="386" t="str">
        <f>NETWORKDAYS(I56,J56,휴일정보!$C$5:$C$27)&amp;"일"</f>
        <v>3일</v>
      </c>
      <c r="L56" s="223"/>
      <c r="M56" s="223"/>
      <c r="N56" s="223"/>
      <c r="O56" s="222"/>
      <c r="P56" s="223"/>
      <c r="Q56" s="222"/>
      <c r="R56" s="222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23"/>
      <c r="AJ56" s="223"/>
      <c r="AK56" s="223"/>
      <c r="AL56" s="222"/>
      <c r="AM56" s="222"/>
      <c r="AN56" s="222"/>
      <c r="AO56" s="223"/>
      <c r="AP56" s="222"/>
      <c r="AQ56" s="237"/>
      <c r="AR56" s="237"/>
      <c r="AS56" s="237"/>
      <c r="AT56" s="237"/>
      <c r="AU56" s="237"/>
      <c r="AV56" s="237"/>
      <c r="AW56" s="237"/>
      <c r="AX56" s="237"/>
      <c r="AY56" s="237"/>
      <c r="AZ56" s="237"/>
      <c r="BA56" s="237"/>
      <c r="BB56" s="237"/>
      <c r="BC56" s="237"/>
      <c r="BD56" s="237"/>
      <c r="BE56" s="237"/>
      <c r="BF56" s="237"/>
      <c r="BG56" s="237"/>
      <c r="BH56" s="237"/>
      <c r="BI56" s="237"/>
      <c r="BJ56" s="237"/>
      <c r="BK56" s="237"/>
      <c r="BL56" s="222"/>
      <c r="BM56" s="223"/>
      <c r="BN56" s="222"/>
      <c r="BO56" s="222"/>
      <c r="BP56" s="223"/>
      <c r="BQ56" s="222"/>
      <c r="BR56" s="222"/>
      <c r="BS56" s="223"/>
      <c r="BT56" s="223"/>
      <c r="BU56" s="223"/>
      <c r="BV56" s="222"/>
      <c r="BW56" s="223"/>
      <c r="BX56" s="222"/>
      <c r="BY56" s="222"/>
      <c r="BZ56" s="223"/>
      <c r="CA56" s="223"/>
      <c r="CB56" s="223"/>
      <c r="CC56" s="223"/>
      <c r="CD56" s="223"/>
      <c r="CE56" s="223"/>
      <c r="CF56" s="223"/>
      <c r="CG56" s="223"/>
      <c r="CH56" s="223"/>
      <c r="CI56" s="223"/>
      <c r="CJ56" s="223"/>
      <c r="CK56" s="223"/>
      <c r="CL56" s="223"/>
      <c r="CM56" s="223"/>
      <c r="CN56" s="223"/>
      <c r="CO56" s="223"/>
      <c r="CP56" s="223"/>
      <c r="CQ56" s="223"/>
      <c r="CR56" s="223"/>
      <c r="CS56" s="222"/>
      <c r="CT56" s="222"/>
      <c r="CU56" s="222"/>
      <c r="CV56" s="223"/>
      <c r="CW56" s="222"/>
      <c r="CX56" s="222"/>
      <c r="CY56" s="223"/>
      <c r="CZ56" s="222"/>
      <c r="DA56" s="222"/>
      <c r="DB56" s="223"/>
      <c r="DC56" s="223"/>
      <c r="DD56" s="223"/>
      <c r="DE56" s="222"/>
      <c r="DF56" s="223"/>
      <c r="DG56" s="222"/>
      <c r="DH56" s="222"/>
      <c r="DI56" s="223"/>
      <c r="DJ56" s="223"/>
      <c r="DK56" s="223"/>
      <c r="DL56" s="223"/>
      <c r="DM56" s="223"/>
      <c r="DN56" s="223"/>
      <c r="DO56" s="223"/>
      <c r="DP56" s="223"/>
      <c r="DQ56" s="223"/>
      <c r="DR56" s="223"/>
      <c r="DS56" s="223"/>
      <c r="DT56" s="223"/>
      <c r="DU56" s="223"/>
      <c r="DV56" s="223"/>
      <c r="DW56" s="223"/>
      <c r="DX56" s="223"/>
      <c r="DY56" s="222"/>
      <c r="DZ56" s="222"/>
      <c r="EA56" s="223"/>
      <c r="EB56" s="222"/>
      <c r="EC56" s="222"/>
      <c r="ED56" s="223"/>
      <c r="EE56" s="222"/>
      <c r="EF56" s="222"/>
      <c r="EG56" s="223"/>
      <c r="EH56" s="223"/>
      <c r="EI56" s="223"/>
      <c r="EJ56" s="222"/>
      <c r="EK56" s="223"/>
      <c r="EL56" s="222"/>
      <c r="EM56" s="222"/>
      <c r="EN56" s="223"/>
      <c r="EO56" s="223"/>
      <c r="EP56" s="223"/>
      <c r="EQ56" s="223"/>
      <c r="ER56" s="223"/>
      <c r="ES56" s="223"/>
      <c r="ET56" s="223"/>
      <c r="EU56" s="223"/>
      <c r="EV56" s="223"/>
      <c r="EW56" s="223"/>
      <c r="EX56" s="223"/>
      <c r="EY56" s="223"/>
      <c r="EZ56" s="223"/>
      <c r="FA56" s="223"/>
      <c r="FB56" s="223"/>
      <c r="FC56" s="223"/>
      <c r="FD56" s="223"/>
      <c r="FE56" s="223"/>
      <c r="FF56" s="223"/>
      <c r="FG56" s="223"/>
      <c r="FH56" s="223"/>
      <c r="FI56" s="223"/>
      <c r="FJ56" s="222"/>
      <c r="FK56" s="222"/>
      <c r="FL56" s="223"/>
      <c r="FM56" s="222"/>
      <c r="FN56" s="222"/>
      <c r="FO56" s="223"/>
      <c r="FP56" s="222"/>
      <c r="FQ56" s="222"/>
      <c r="FR56" s="223"/>
      <c r="FS56" s="223"/>
      <c r="FT56" s="223"/>
      <c r="FU56" s="222"/>
      <c r="FV56" s="223"/>
      <c r="FW56" s="222"/>
      <c r="FX56" s="222"/>
      <c r="FY56" s="223"/>
      <c r="FZ56" s="223"/>
      <c r="GA56" s="223"/>
      <c r="GB56" s="223"/>
      <c r="GC56" s="223"/>
      <c r="GD56" s="223"/>
      <c r="GE56" s="223"/>
      <c r="GF56" s="223"/>
      <c r="GG56" s="223"/>
      <c r="GH56" s="223"/>
      <c r="GI56" s="223"/>
      <c r="GJ56" s="223"/>
      <c r="GK56" s="223"/>
      <c r="GL56" s="223"/>
      <c r="GM56" s="223"/>
      <c r="GN56" s="223"/>
      <c r="GO56" s="223"/>
      <c r="GP56" s="223"/>
      <c r="GQ56" s="223"/>
      <c r="GR56" s="223"/>
      <c r="GS56" s="223"/>
      <c r="GT56" s="223"/>
      <c r="GU56" s="222"/>
      <c r="GV56" s="222"/>
      <c r="GW56" s="223"/>
      <c r="GX56" s="222"/>
      <c r="GY56" s="222"/>
      <c r="GZ56" s="223"/>
      <c r="HA56" s="222"/>
      <c r="HB56" s="222"/>
      <c r="HC56" s="223"/>
      <c r="HD56" s="223"/>
      <c r="HE56" s="223"/>
      <c r="HF56" s="222"/>
      <c r="HG56" s="223"/>
      <c r="HH56" s="222"/>
      <c r="HI56" s="223"/>
      <c r="HJ56" s="223"/>
      <c r="HK56" s="223"/>
      <c r="HL56" s="223"/>
      <c r="HM56" s="223"/>
      <c r="HN56" s="223"/>
      <c r="HO56" s="223"/>
      <c r="HP56" s="223"/>
      <c r="HQ56" s="223"/>
      <c r="HR56" s="223"/>
      <c r="HS56" s="223"/>
      <c r="HT56" s="223"/>
      <c r="HU56" s="223"/>
      <c r="HV56" s="223"/>
      <c r="HW56" s="223"/>
      <c r="HX56" s="223"/>
      <c r="HY56" s="223"/>
      <c r="HZ56" s="223"/>
      <c r="IA56" s="223"/>
      <c r="IB56" s="223"/>
      <c r="IC56" s="223"/>
      <c r="ID56" s="222"/>
      <c r="IE56" s="222"/>
      <c r="IF56" s="223"/>
      <c r="IG56" s="222"/>
      <c r="IH56" s="222"/>
      <c r="II56" s="223"/>
      <c r="IJ56" s="222"/>
      <c r="IK56" s="222"/>
      <c r="IL56" s="223"/>
      <c r="IM56" s="223"/>
      <c r="IN56" s="223"/>
      <c r="IO56" s="222"/>
      <c r="IP56" s="223"/>
      <c r="IQ56" s="222"/>
      <c r="IR56" s="223"/>
      <c r="IS56" s="223"/>
      <c r="IT56" s="223"/>
      <c r="IU56" s="223"/>
      <c r="IV56" s="223"/>
      <c r="IW56" s="223"/>
      <c r="IX56" s="223"/>
      <c r="IY56" s="223"/>
      <c r="IZ56" s="223"/>
      <c r="JA56" s="223"/>
      <c r="JB56" s="223"/>
      <c r="JC56" s="223"/>
      <c r="JD56" s="223"/>
      <c r="JE56" s="223"/>
      <c r="JF56" s="222"/>
      <c r="JG56" s="222"/>
      <c r="JH56" s="223"/>
      <c r="JI56" s="222"/>
      <c r="JJ56" s="222"/>
      <c r="JK56" s="223"/>
      <c r="JL56" s="222"/>
      <c r="JM56" s="222"/>
      <c r="JN56" s="223"/>
      <c r="JO56" s="223"/>
      <c r="JP56" s="223"/>
      <c r="JQ56" s="222"/>
      <c r="JR56" s="223"/>
      <c r="JS56" s="222"/>
      <c r="JT56" s="223"/>
      <c r="JU56" s="223"/>
      <c r="JV56" s="223"/>
      <c r="JW56" s="223"/>
      <c r="JX56" s="223"/>
      <c r="JY56" s="223"/>
      <c r="JZ56" s="223"/>
      <c r="KA56" s="223"/>
      <c r="KB56" s="223"/>
      <c r="KC56" s="223"/>
      <c r="KD56" s="223"/>
      <c r="KE56" s="223"/>
      <c r="KF56" s="223"/>
      <c r="KG56" s="223"/>
      <c r="KH56" s="222"/>
      <c r="KI56" s="222"/>
      <c r="KJ56" s="223"/>
      <c r="KK56" s="222"/>
      <c r="KL56" s="222"/>
      <c r="KM56" s="223"/>
      <c r="KN56" s="222"/>
      <c r="KO56" s="222"/>
      <c r="KP56" s="223"/>
      <c r="KQ56" s="223"/>
      <c r="KR56" s="223"/>
      <c r="KS56" s="222"/>
      <c r="KT56" s="223"/>
      <c r="KU56" s="222"/>
      <c r="KV56" s="222"/>
      <c r="KW56" s="223"/>
      <c r="KX56" s="223"/>
      <c r="KY56" s="223"/>
      <c r="KZ56" s="222"/>
      <c r="LA56" s="223"/>
      <c r="LB56" s="262"/>
      <c r="LC56" s="269"/>
      <c r="LD56" s="223"/>
      <c r="LE56" s="223"/>
      <c r="LF56" s="223"/>
      <c r="LG56" s="223"/>
      <c r="LH56" s="223"/>
      <c r="LI56" s="223"/>
      <c r="LJ56" s="223"/>
      <c r="LK56" s="223"/>
      <c r="LL56" s="223"/>
      <c r="LM56" s="223"/>
      <c r="LN56" s="223"/>
      <c r="LO56" s="223"/>
      <c r="LP56" s="223"/>
      <c r="LQ56" s="223"/>
      <c r="LR56" s="222"/>
      <c r="LS56" s="222"/>
      <c r="LT56" s="223"/>
      <c r="LU56" s="222"/>
      <c r="LV56" s="222"/>
      <c r="LW56" s="223"/>
      <c r="LX56" s="222"/>
      <c r="LY56" s="222"/>
      <c r="LZ56" s="223"/>
      <c r="MA56" s="223"/>
      <c r="MB56" s="223"/>
      <c r="MC56" s="222"/>
      <c r="MD56" s="223"/>
      <c r="ME56" s="222"/>
      <c r="MF56" s="222"/>
      <c r="MG56" s="223"/>
      <c r="MH56" s="223"/>
      <c r="MI56" s="223"/>
      <c r="MJ56" s="222"/>
      <c r="MK56" s="223"/>
      <c r="ML56" s="262"/>
      <c r="MM56" s="223"/>
      <c r="MN56" s="223"/>
      <c r="MO56" s="223"/>
      <c r="MP56" s="223"/>
      <c r="MQ56" s="223"/>
      <c r="MR56" s="223"/>
      <c r="MS56" s="223"/>
      <c r="MT56" s="223"/>
      <c r="MU56" s="223"/>
      <c r="MV56" s="223"/>
      <c r="MW56" s="223"/>
      <c r="MX56" s="223"/>
      <c r="MY56" s="223"/>
      <c r="MZ56" s="223"/>
      <c r="NA56" s="222"/>
      <c r="NB56" s="222"/>
      <c r="NC56" s="223"/>
      <c r="ND56" s="222"/>
      <c r="NE56" s="222"/>
      <c r="NF56" s="223"/>
      <c r="NG56" s="222"/>
      <c r="NH56" s="222"/>
      <c r="NI56" s="223"/>
      <c r="NJ56" s="223"/>
      <c r="NK56" s="223"/>
      <c r="NL56" s="262"/>
    </row>
    <row r="57" spans="2:376" ht="15" customHeight="1">
      <c r="B57" s="721"/>
      <c r="C57" s="707"/>
      <c r="D57" s="385" t="s">
        <v>393</v>
      </c>
      <c r="E57" s="386" t="s">
        <v>367</v>
      </c>
      <c r="F57" s="575" t="s">
        <v>327</v>
      </c>
      <c r="G57" s="576">
        <v>0</v>
      </c>
      <c r="H57" s="385"/>
      <c r="I57" s="363">
        <v>44970</v>
      </c>
      <c r="J57" s="363">
        <v>44972</v>
      </c>
      <c r="K57" s="386" t="str">
        <f>NETWORKDAYS(I57,J57,휴일정보!$C$5:$C$27)&amp;"일"</f>
        <v>3일</v>
      </c>
      <c r="L57" s="223"/>
      <c r="M57" s="223"/>
      <c r="N57" s="223"/>
      <c r="O57" s="222"/>
      <c r="P57" s="223"/>
      <c r="Q57" s="222"/>
      <c r="R57" s="222"/>
      <c r="S57" s="223"/>
      <c r="T57" s="223"/>
      <c r="U57" s="223"/>
      <c r="V57" s="223"/>
      <c r="W57" s="223"/>
      <c r="X57" s="223"/>
      <c r="Y57" s="223"/>
      <c r="Z57" s="223"/>
      <c r="AA57" s="223"/>
      <c r="AB57" s="223"/>
      <c r="AC57" s="223"/>
      <c r="AD57" s="223"/>
      <c r="AE57" s="223"/>
      <c r="AF57" s="223"/>
      <c r="AG57" s="223"/>
      <c r="AH57" s="223"/>
      <c r="AI57" s="223"/>
      <c r="AJ57" s="223"/>
      <c r="AK57" s="223"/>
      <c r="AL57" s="222"/>
      <c r="AM57" s="222"/>
      <c r="AN57" s="222"/>
      <c r="AO57" s="223"/>
      <c r="AP57" s="222"/>
      <c r="AQ57" s="237"/>
      <c r="AR57" s="237"/>
      <c r="AS57" s="237"/>
      <c r="AT57" s="237"/>
      <c r="AU57" s="237"/>
      <c r="AV57" s="237"/>
      <c r="AW57" s="237"/>
      <c r="AX57" s="237"/>
      <c r="AY57" s="237"/>
      <c r="AZ57" s="237"/>
      <c r="BA57" s="237"/>
      <c r="BB57" s="237"/>
      <c r="BC57" s="237"/>
      <c r="BD57" s="237"/>
      <c r="BE57" s="237"/>
      <c r="BF57" s="237"/>
      <c r="BG57" s="237"/>
      <c r="BH57" s="237"/>
      <c r="BI57" s="237"/>
      <c r="BJ57" s="237"/>
      <c r="BK57" s="237"/>
      <c r="BL57" s="222"/>
      <c r="BM57" s="223"/>
      <c r="BN57" s="222"/>
      <c r="BO57" s="222"/>
      <c r="BP57" s="223"/>
      <c r="BQ57" s="222"/>
      <c r="BR57" s="222"/>
      <c r="BS57" s="223"/>
      <c r="BT57" s="223"/>
      <c r="BU57" s="223"/>
      <c r="BV57" s="222"/>
      <c r="BW57" s="223"/>
      <c r="BX57" s="222"/>
      <c r="BY57" s="222"/>
      <c r="BZ57" s="223"/>
      <c r="CA57" s="223"/>
      <c r="CB57" s="223"/>
      <c r="CC57" s="223"/>
      <c r="CD57" s="223"/>
      <c r="CE57" s="223"/>
      <c r="CF57" s="223"/>
      <c r="CG57" s="223"/>
      <c r="CH57" s="223"/>
      <c r="CI57" s="223"/>
      <c r="CJ57" s="223"/>
      <c r="CK57" s="223"/>
      <c r="CL57" s="223"/>
      <c r="CM57" s="223"/>
      <c r="CN57" s="223"/>
      <c r="CO57" s="223"/>
      <c r="CP57" s="223"/>
      <c r="CQ57" s="223"/>
      <c r="CR57" s="223"/>
      <c r="CS57" s="222"/>
      <c r="CT57" s="222"/>
      <c r="CU57" s="222"/>
      <c r="CV57" s="223"/>
      <c r="CW57" s="222"/>
      <c r="CX57" s="222"/>
      <c r="CY57" s="223"/>
      <c r="CZ57" s="222"/>
      <c r="DA57" s="222"/>
      <c r="DB57" s="223"/>
      <c r="DC57" s="223"/>
      <c r="DD57" s="223"/>
      <c r="DE57" s="222"/>
      <c r="DF57" s="223"/>
      <c r="DG57" s="222"/>
      <c r="DH57" s="222"/>
      <c r="DI57" s="223"/>
      <c r="DJ57" s="223"/>
      <c r="DK57" s="223"/>
      <c r="DL57" s="223"/>
      <c r="DM57" s="223"/>
      <c r="DN57" s="223"/>
      <c r="DO57" s="223"/>
      <c r="DP57" s="223"/>
      <c r="DQ57" s="223"/>
      <c r="DR57" s="223"/>
      <c r="DS57" s="223"/>
      <c r="DT57" s="223"/>
      <c r="DU57" s="223"/>
      <c r="DV57" s="223"/>
      <c r="DW57" s="223"/>
      <c r="DX57" s="223"/>
      <c r="DY57" s="222"/>
      <c r="DZ57" s="222"/>
      <c r="EA57" s="223"/>
      <c r="EB57" s="222"/>
      <c r="EC57" s="222"/>
      <c r="ED57" s="223"/>
      <c r="EE57" s="222"/>
      <c r="EF57" s="222"/>
      <c r="EG57" s="223"/>
      <c r="EH57" s="223"/>
      <c r="EI57" s="223"/>
      <c r="EJ57" s="222"/>
      <c r="EK57" s="223"/>
      <c r="EL57" s="222"/>
      <c r="EM57" s="222"/>
      <c r="EN57" s="223"/>
      <c r="EO57" s="223"/>
      <c r="EP57" s="223"/>
      <c r="EQ57" s="223"/>
      <c r="ER57" s="223"/>
      <c r="ES57" s="223"/>
      <c r="ET57" s="223"/>
      <c r="EU57" s="223"/>
      <c r="EV57" s="223"/>
      <c r="EW57" s="223"/>
      <c r="EX57" s="223"/>
      <c r="EY57" s="223"/>
      <c r="EZ57" s="223"/>
      <c r="FA57" s="223"/>
      <c r="FB57" s="223"/>
      <c r="FC57" s="223"/>
      <c r="FD57" s="223"/>
      <c r="FE57" s="223"/>
      <c r="FF57" s="223"/>
      <c r="FG57" s="223"/>
      <c r="FH57" s="223"/>
      <c r="FI57" s="223"/>
      <c r="FJ57" s="222"/>
      <c r="FK57" s="222"/>
      <c r="FL57" s="223"/>
      <c r="FM57" s="222"/>
      <c r="FN57" s="222"/>
      <c r="FO57" s="223"/>
      <c r="FP57" s="222"/>
      <c r="FQ57" s="222"/>
      <c r="FR57" s="223"/>
      <c r="FS57" s="223"/>
      <c r="FT57" s="223"/>
      <c r="FU57" s="222"/>
      <c r="FV57" s="223"/>
      <c r="FW57" s="222"/>
      <c r="FX57" s="222"/>
      <c r="FY57" s="223"/>
      <c r="FZ57" s="223"/>
      <c r="GA57" s="223"/>
      <c r="GB57" s="223"/>
      <c r="GC57" s="223"/>
      <c r="GD57" s="223"/>
      <c r="GE57" s="223"/>
      <c r="GF57" s="223"/>
      <c r="GG57" s="223"/>
      <c r="GH57" s="223"/>
      <c r="GI57" s="223"/>
      <c r="GJ57" s="223"/>
      <c r="GK57" s="223"/>
      <c r="GL57" s="223"/>
      <c r="GM57" s="223"/>
      <c r="GN57" s="223"/>
      <c r="GO57" s="223"/>
      <c r="GP57" s="223"/>
      <c r="GQ57" s="223"/>
      <c r="GR57" s="223"/>
      <c r="GS57" s="223"/>
      <c r="GT57" s="223"/>
      <c r="GU57" s="222"/>
      <c r="GV57" s="222"/>
      <c r="GW57" s="223"/>
      <c r="GX57" s="222"/>
      <c r="GY57" s="222"/>
      <c r="GZ57" s="223"/>
      <c r="HA57" s="222"/>
      <c r="HB57" s="222"/>
      <c r="HC57" s="223"/>
      <c r="HD57" s="223"/>
      <c r="HE57" s="223"/>
      <c r="HF57" s="222"/>
      <c r="HG57" s="223"/>
      <c r="HH57" s="222"/>
      <c r="HI57" s="223"/>
      <c r="HJ57" s="223"/>
      <c r="HK57" s="223"/>
      <c r="HL57" s="223"/>
      <c r="HM57" s="223"/>
      <c r="HN57" s="223"/>
      <c r="HO57" s="223"/>
      <c r="HP57" s="223"/>
      <c r="HQ57" s="223"/>
      <c r="HR57" s="223"/>
      <c r="HS57" s="223"/>
      <c r="HT57" s="223"/>
      <c r="HU57" s="223"/>
      <c r="HV57" s="223"/>
      <c r="HW57" s="223"/>
      <c r="HX57" s="223"/>
      <c r="HY57" s="223"/>
      <c r="HZ57" s="223"/>
      <c r="IA57" s="223"/>
      <c r="IB57" s="223"/>
      <c r="IC57" s="223"/>
      <c r="ID57" s="222"/>
      <c r="IE57" s="222"/>
      <c r="IF57" s="223"/>
      <c r="IG57" s="222"/>
      <c r="IH57" s="222"/>
      <c r="II57" s="223"/>
      <c r="IJ57" s="222"/>
      <c r="IK57" s="222"/>
      <c r="IL57" s="223"/>
      <c r="IM57" s="223"/>
      <c r="IN57" s="223"/>
      <c r="IO57" s="222"/>
      <c r="IP57" s="223"/>
      <c r="IQ57" s="222"/>
      <c r="IR57" s="223"/>
      <c r="IS57" s="223"/>
      <c r="IT57" s="223"/>
      <c r="IU57" s="223"/>
      <c r="IV57" s="223"/>
      <c r="IW57" s="223"/>
      <c r="IX57" s="223"/>
      <c r="IY57" s="223"/>
      <c r="IZ57" s="223"/>
      <c r="JA57" s="223"/>
      <c r="JB57" s="223"/>
      <c r="JC57" s="223"/>
      <c r="JD57" s="223"/>
      <c r="JE57" s="223"/>
      <c r="JF57" s="222"/>
      <c r="JG57" s="222"/>
      <c r="JH57" s="223"/>
      <c r="JI57" s="222"/>
      <c r="JJ57" s="222"/>
      <c r="JK57" s="223"/>
      <c r="JL57" s="222"/>
      <c r="JM57" s="222"/>
      <c r="JN57" s="223"/>
      <c r="JO57" s="223"/>
      <c r="JP57" s="223"/>
      <c r="JQ57" s="222"/>
      <c r="JR57" s="223"/>
      <c r="JS57" s="222"/>
      <c r="JT57" s="223"/>
      <c r="JU57" s="223"/>
      <c r="JV57" s="223"/>
      <c r="JW57" s="223"/>
      <c r="JX57" s="223"/>
      <c r="JY57" s="223"/>
      <c r="JZ57" s="223"/>
      <c r="KA57" s="223"/>
      <c r="KB57" s="223"/>
      <c r="KC57" s="223"/>
      <c r="KD57" s="223"/>
      <c r="KE57" s="223"/>
      <c r="KF57" s="223"/>
      <c r="KG57" s="223"/>
      <c r="KH57" s="222"/>
      <c r="KI57" s="222"/>
      <c r="KJ57" s="223"/>
      <c r="KK57" s="222"/>
      <c r="KL57" s="222"/>
      <c r="KM57" s="223"/>
      <c r="KN57" s="222"/>
      <c r="KO57" s="222"/>
      <c r="KP57" s="223"/>
      <c r="KQ57" s="223"/>
      <c r="KR57" s="223"/>
      <c r="KS57" s="222"/>
      <c r="KT57" s="223"/>
      <c r="KU57" s="222"/>
      <c r="KV57" s="222"/>
      <c r="KW57" s="223"/>
      <c r="KX57" s="223"/>
      <c r="KY57" s="223"/>
      <c r="KZ57" s="222"/>
      <c r="LA57" s="223"/>
      <c r="LB57" s="262"/>
      <c r="LC57" s="269"/>
      <c r="LD57" s="223"/>
      <c r="LE57" s="223"/>
      <c r="LF57" s="223"/>
      <c r="LG57" s="223"/>
      <c r="LH57" s="223"/>
      <c r="LI57" s="223"/>
      <c r="LJ57" s="223"/>
      <c r="LK57" s="223"/>
      <c r="LL57" s="223"/>
      <c r="LM57" s="223"/>
      <c r="LN57" s="223"/>
      <c r="LO57" s="223"/>
      <c r="LP57" s="223"/>
      <c r="LQ57" s="223"/>
      <c r="LR57" s="222"/>
      <c r="LS57" s="222"/>
      <c r="LT57" s="223"/>
      <c r="LU57" s="222"/>
      <c r="LV57" s="222"/>
      <c r="LW57" s="223"/>
      <c r="LX57" s="222"/>
      <c r="LY57" s="222"/>
      <c r="LZ57" s="223"/>
      <c r="MA57" s="223"/>
      <c r="MB57" s="223"/>
      <c r="MC57" s="222"/>
      <c r="MD57" s="223"/>
      <c r="ME57" s="222"/>
      <c r="MF57" s="222"/>
      <c r="MG57" s="223"/>
      <c r="MH57" s="223"/>
      <c r="MI57" s="223"/>
      <c r="MJ57" s="222"/>
      <c r="MK57" s="223"/>
      <c r="ML57" s="262"/>
      <c r="MM57" s="223"/>
      <c r="MN57" s="223"/>
      <c r="MO57" s="223"/>
      <c r="MP57" s="223"/>
      <c r="MQ57" s="223"/>
      <c r="MR57" s="223"/>
      <c r="MS57" s="223"/>
      <c r="MT57" s="223"/>
      <c r="MU57" s="223"/>
      <c r="MV57" s="223"/>
      <c r="MW57" s="223"/>
      <c r="MX57" s="223"/>
      <c r="MY57" s="223"/>
      <c r="MZ57" s="223"/>
      <c r="NA57" s="222"/>
      <c r="NB57" s="222"/>
      <c r="NC57" s="223"/>
      <c r="ND57" s="222"/>
      <c r="NE57" s="222"/>
      <c r="NF57" s="223"/>
      <c r="NG57" s="222"/>
      <c r="NH57" s="222"/>
      <c r="NI57" s="223"/>
      <c r="NJ57" s="223"/>
      <c r="NK57" s="223"/>
      <c r="NL57" s="262"/>
    </row>
    <row r="58" spans="2:376" ht="15" customHeight="1">
      <c r="B58" s="721"/>
      <c r="C58" s="707"/>
      <c r="D58" s="385" t="s">
        <v>394</v>
      </c>
      <c r="E58" s="386" t="s">
        <v>367</v>
      </c>
      <c r="F58" s="575" t="s">
        <v>327</v>
      </c>
      <c r="G58" s="576">
        <v>0</v>
      </c>
      <c r="H58" s="385"/>
      <c r="I58" s="363">
        <v>44970</v>
      </c>
      <c r="J58" s="363">
        <v>44972</v>
      </c>
      <c r="K58" s="386" t="str">
        <f>NETWORKDAYS(I58,J58,휴일정보!$C$5:$C$27)&amp;"일"</f>
        <v>3일</v>
      </c>
      <c r="L58" s="220"/>
      <c r="M58" s="220"/>
      <c r="N58" s="220"/>
      <c r="O58" s="221"/>
      <c r="P58" s="220"/>
      <c r="Q58" s="221"/>
      <c r="R58" s="221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0"/>
      <c r="AL58" s="221"/>
      <c r="AM58" s="221"/>
      <c r="AN58" s="221"/>
      <c r="AO58" s="220"/>
      <c r="AP58" s="221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5"/>
      <c r="BH58" s="235"/>
      <c r="BI58" s="235"/>
      <c r="BJ58" s="235"/>
      <c r="BK58" s="235"/>
      <c r="BL58" s="221"/>
      <c r="BM58" s="220"/>
      <c r="BN58" s="221"/>
      <c r="BO58" s="221"/>
      <c r="BP58" s="220"/>
      <c r="BQ58" s="221"/>
      <c r="BR58" s="221"/>
      <c r="BS58" s="220"/>
      <c r="BT58" s="220"/>
      <c r="BU58" s="220"/>
      <c r="BV58" s="221"/>
      <c r="BW58" s="220"/>
      <c r="BX58" s="221"/>
      <c r="BY58" s="221"/>
      <c r="BZ58" s="220"/>
      <c r="CA58" s="220"/>
      <c r="CB58" s="220"/>
      <c r="CC58" s="220"/>
      <c r="CD58" s="220"/>
      <c r="CE58" s="220"/>
      <c r="CF58" s="220"/>
      <c r="CG58" s="220"/>
      <c r="CH58" s="220"/>
      <c r="CI58" s="220"/>
      <c r="CJ58" s="220"/>
      <c r="CK58" s="220"/>
      <c r="CL58" s="220"/>
      <c r="CM58" s="220"/>
      <c r="CN58" s="220"/>
      <c r="CO58" s="220"/>
      <c r="CP58" s="220"/>
      <c r="CQ58" s="220"/>
      <c r="CR58" s="220"/>
      <c r="CS58" s="221"/>
      <c r="CT58" s="221"/>
      <c r="CU58" s="221"/>
      <c r="CV58" s="220"/>
      <c r="CW58" s="221"/>
      <c r="CX58" s="221"/>
      <c r="CY58" s="220"/>
      <c r="CZ58" s="221"/>
      <c r="DA58" s="221"/>
      <c r="DB58" s="220"/>
      <c r="DC58" s="220"/>
      <c r="DD58" s="220"/>
      <c r="DE58" s="221"/>
      <c r="DF58" s="220"/>
      <c r="DG58" s="221"/>
      <c r="DH58" s="221"/>
      <c r="DI58" s="220"/>
      <c r="DJ58" s="220"/>
      <c r="DK58" s="220"/>
      <c r="DL58" s="220"/>
      <c r="DM58" s="220"/>
      <c r="DN58" s="220"/>
      <c r="DO58" s="220"/>
      <c r="DP58" s="220"/>
      <c r="DQ58" s="220"/>
      <c r="DR58" s="220"/>
      <c r="DS58" s="220"/>
      <c r="DT58" s="220"/>
      <c r="DU58" s="220"/>
      <c r="DV58" s="220"/>
      <c r="DW58" s="220"/>
      <c r="DX58" s="220"/>
      <c r="DY58" s="221"/>
      <c r="DZ58" s="221"/>
      <c r="EA58" s="220"/>
      <c r="EB58" s="221"/>
      <c r="EC58" s="221"/>
      <c r="ED58" s="220"/>
      <c r="EE58" s="221"/>
      <c r="EF58" s="221"/>
      <c r="EG58" s="220"/>
      <c r="EH58" s="220"/>
      <c r="EI58" s="220"/>
      <c r="EJ58" s="221"/>
      <c r="EK58" s="220"/>
      <c r="EL58" s="221"/>
      <c r="EM58" s="221"/>
      <c r="EN58" s="220"/>
      <c r="EO58" s="220"/>
      <c r="EP58" s="220"/>
      <c r="EQ58" s="220"/>
      <c r="ER58" s="220"/>
      <c r="ES58" s="220"/>
      <c r="ET58" s="220"/>
      <c r="EU58" s="220"/>
      <c r="EV58" s="220"/>
      <c r="EW58" s="220"/>
      <c r="EX58" s="220"/>
      <c r="EY58" s="220"/>
      <c r="EZ58" s="220"/>
      <c r="FA58" s="220"/>
      <c r="FB58" s="220"/>
      <c r="FC58" s="220"/>
      <c r="FD58" s="220"/>
      <c r="FE58" s="220"/>
      <c r="FF58" s="220"/>
      <c r="FG58" s="220"/>
      <c r="FH58" s="220"/>
      <c r="FI58" s="220"/>
      <c r="FJ58" s="221"/>
      <c r="FK58" s="221"/>
      <c r="FL58" s="220"/>
      <c r="FM58" s="221"/>
      <c r="FN58" s="221"/>
      <c r="FO58" s="220"/>
      <c r="FP58" s="221"/>
      <c r="FQ58" s="221"/>
      <c r="FR58" s="220"/>
      <c r="FS58" s="220"/>
      <c r="FT58" s="220"/>
      <c r="FU58" s="221"/>
      <c r="FV58" s="220"/>
      <c r="FW58" s="221"/>
      <c r="FX58" s="221"/>
      <c r="FY58" s="220"/>
      <c r="FZ58" s="220"/>
      <c r="GA58" s="220"/>
      <c r="GB58" s="220"/>
      <c r="GC58" s="220"/>
      <c r="GD58" s="220"/>
      <c r="GE58" s="220"/>
      <c r="GF58" s="220"/>
      <c r="GG58" s="220"/>
      <c r="GH58" s="220"/>
      <c r="GI58" s="220"/>
      <c r="GJ58" s="220"/>
      <c r="GK58" s="220"/>
      <c r="GL58" s="220"/>
      <c r="GM58" s="220"/>
      <c r="GN58" s="220"/>
      <c r="GO58" s="220"/>
      <c r="GP58" s="220"/>
      <c r="GQ58" s="220"/>
      <c r="GR58" s="220"/>
      <c r="GS58" s="220"/>
      <c r="GT58" s="220"/>
      <c r="GU58" s="221"/>
      <c r="GV58" s="221"/>
      <c r="GW58" s="220"/>
      <c r="GX58" s="221"/>
      <c r="GY58" s="221"/>
      <c r="GZ58" s="220"/>
      <c r="HA58" s="221"/>
      <c r="HB58" s="221"/>
      <c r="HC58" s="220"/>
      <c r="HD58" s="220"/>
      <c r="HE58" s="220"/>
      <c r="HF58" s="221"/>
      <c r="HG58" s="220"/>
      <c r="HH58" s="221"/>
      <c r="HI58" s="220"/>
      <c r="HJ58" s="220"/>
      <c r="HK58" s="220"/>
      <c r="HL58" s="220"/>
      <c r="HM58" s="220"/>
      <c r="HN58" s="220"/>
      <c r="HO58" s="220"/>
      <c r="HP58" s="220"/>
      <c r="HQ58" s="220"/>
      <c r="HR58" s="220"/>
      <c r="HS58" s="220"/>
      <c r="HT58" s="220"/>
      <c r="HU58" s="220"/>
      <c r="HV58" s="220"/>
      <c r="HW58" s="220"/>
      <c r="HX58" s="220"/>
      <c r="HY58" s="220"/>
      <c r="HZ58" s="220"/>
      <c r="IA58" s="220"/>
      <c r="IB58" s="220"/>
      <c r="IC58" s="220"/>
      <c r="ID58" s="221"/>
      <c r="IE58" s="221"/>
      <c r="IF58" s="220"/>
      <c r="IG58" s="221"/>
      <c r="IH58" s="221"/>
      <c r="II58" s="220"/>
      <c r="IJ58" s="221"/>
      <c r="IK58" s="221"/>
      <c r="IL58" s="220"/>
      <c r="IM58" s="220"/>
      <c r="IN58" s="220"/>
      <c r="IO58" s="221"/>
      <c r="IP58" s="220"/>
      <c r="IQ58" s="221"/>
      <c r="IR58" s="220"/>
      <c r="IS58" s="220"/>
      <c r="IT58" s="220"/>
      <c r="IU58" s="220"/>
      <c r="IV58" s="220"/>
      <c r="IW58" s="220"/>
      <c r="IX58" s="220"/>
      <c r="IY58" s="220"/>
      <c r="IZ58" s="220"/>
      <c r="JA58" s="220"/>
      <c r="JB58" s="220"/>
      <c r="JC58" s="220"/>
      <c r="JD58" s="223"/>
      <c r="JE58" s="223"/>
      <c r="JF58" s="221"/>
      <c r="JG58" s="221"/>
      <c r="JH58" s="220"/>
      <c r="JI58" s="221"/>
      <c r="JJ58" s="221"/>
      <c r="JK58" s="220"/>
      <c r="JL58" s="221"/>
      <c r="JM58" s="221"/>
      <c r="JN58" s="220"/>
      <c r="JO58" s="220"/>
      <c r="JP58" s="220"/>
      <c r="JQ58" s="221"/>
      <c r="JR58" s="220"/>
      <c r="JS58" s="221"/>
      <c r="JT58" s="220"/>
      <c r="JU58" s="220"/>
      <c r="JV58" s="220"/>
      <c r="JW58" s="220"/>
      <c r="JX58" s="220"/>
      <c r="JY58" s="220"/>
      <c r="JZ58" s="220"/>
      <c r="KA58" s="220"/>
      <c r="KB58" s="220"/>
      <c r="KC58" s="220"/>
      <c r="KD58" s="220"/>
      <c r="KE58" s="220"/>
      <c r="KF58" s="220"/>
      <c r="KG58" s="223"/>
      <c r="KH58" s="221"/>
      <c r="KI58" s="221"/>
      <c r="KJ58" s="220"/>
      <c r="KK58" s="221"/>
      <c r="KL58" s="221"/>
      <c r="KM58" s="220"/>
      <c r="KN58" s="221"/>
      <c r="KO58" s="221"/>
      <c r="KP58" s="220"/>
      <c r="KQ58" s="220"/>
      <c r="KR58" s="220"/>
      <c r="KS58" s="221"/>
      <c r="KT58" s="220"/>
      <c r="KU58" s="221"/>
      <c r="KV58" s="221"/>
      <c r="KW58" s="220"/>
      <c r="KX58" s="220"/>
      <c r="KY58" s="220"/>
      <c r="KZ58" s="221"/>
      <c r="LA58" s="220"/>
      <c r="LB58" s="260"/>
      <c r="LC58" s="266"/>
      <c r="LD58" s="220"/>
      <c r="LE58" s="220"/>
      <c r="LF58" s="220"/>
      <c r="LG58" s="220"/>
      <c r="LH58" s="220"/>
      <c r="LI58" s="220"/>
      <c r="LJ58" s="220"/>
      <c r="LK58" s="220"/>
      <c r="LL58" s="220"/>
      <c r="LM58" s="220"/>
      <c r="LN58" s="220"/>
      <c r="LO58" s="220"/>
      <c r="LP58" s="220"/>
      <c r="LQ58" s="223"/>
      <c r="LR58" s="221"/>
      <c r="LS58" s="221"/>
      <c r="LT58" s="220"/>
      <c r="LU58" s="221"/>
      <c r="LV58" s="221"/>
      <c r="LW58" s="220"/>
      <c r="LX58" s="221"/>
      <c r="LY58" s="221"/>
      <c r="LZ58" s="220"/>
      <c r="MA58" s="220"/>
      <c r="MB58" s="220"/>
      <c r="MC58" s="221"/>
      <c r="MD58" s="220"/>
      <c r="ME58" s="221"/>
      <c r="MF58" s="221"/>
      <c r="MG58" s="220"/>
      <c r="MH58" s="220"/>
      <c r="MI58" s="220"/>
      <c r="MJ58" s="221"/>
      <c r="MK58" s="220"/>
      <c r="ML58" s="260"/>
      <c r="MM58" s="220"/>
      <c r="MN58" s="220"/>
      <c r="MO58" s="220"/>
      <c r="MP58" s="220"/>
      <c r="MQ58" s="220"/>
      <c r="MR58" s="220"/>
      <c r="MS58" s="220"/>
      <c r="MT58" s="220"/>
      <c r="MU58" s="220"/>
      <c r="MV58" s="220"/>
      <c r="MW58" s="220"/>
      <c r="MX58" s="220"/>
      <c r="MY58" s="220"/>
      <c r="MZ58" s="223"/>
      <c r="NA58" s="221"/>
      <c r="NB58" s="221"/>
      <c r="NC58" s="220"/>
      <c r="ND58" s="221"/>
      <c r="NE58" s="221"/>
      <c r="NF58" s="220"/>
      <c r="NG58" s="221"/>
      <c r="NH58" s="221"/>
      <c r="NI58" s="220"/>
      <c r="NJ58" s="220"/>
      <c r="NK58" s="220"/>
      <c r="NL58" s="260"/>
    </row>
    <row r="59" spans="2:376" ht="15" customHeight="1">
      <c r="B59" s="721"/>
      <c r="C59" s="649" t="s">
        <v>321</v>
      </c>
      <c r="D59" s="272" t="s">
        <v>395</v>
      </c>
      <c r="E59" s="430" t="s">
        <v>290</v>
      </c>
      <c r="F59" s="575" t="s">
        <v>327</v>
      </c>
      <c r="G59" s="576">
        <v>0</v>
      </c>
      <c r="H59" s="385" t="s">
        <v>396</v>
      </c>
      <c r="I59" s="363">
        <v>44977</v>
      </c>
      <c r="J59" s="363">
        <v>44979</v>
      </c>
      <c r="K59" s="386" t="str">
        <f>NETWORKDAYS(I59,J59,휴일정보!$C$5:$C$27)&amp;"일"</f>
        <v>3일</v>
      </c>
      <c r="L59" s="223"/>
      <c r="M59" s="223"/>
      <c r="N59" s="223"/>
      <c r="O59" s="222"/>
      <c r="P59" s="223"/>
      <c r="Q59" s="222"/>
      <c r="R59" s="222"/>
      <c r="S59" s="223"/>
      <c r="T59" s="223"/>
      <c r="U59" s="223"/>
      <c r="V59" s="223"/>
      <c r="W59" s="223"/>
      <c r="X59" s="223"/>
      <c r="Y59" s="223"/>
      <c r="Z59" s="223"/>
      <c r="AA59" s="223"/>
      <c r="AB59" s="223"/>
      <c r="AC59" s="223"/>
      <c r="AD59" s="223"/>
      <c r="AE59" s="223"/>
      <c r="AF59" s="223"/>
      <c r="AG59" s="223"/>
      <c r="AH59" s="223"/>
      <c r="AI59" s="223"/>
      <c r="AJ59" s="223"/>
      <c r="AK59" s="223"/>
      <c r="AL59" s="222"/>
      <c r="AM59" s="222"/>
      <c r="AN59" s="222"/>
      <c r="AO59" s="223"/>
      <c r="AP59" s="222"/>
      <c r="AQ59" s="237"/>
      <c r="AR59" s="237"/>
      <c r="AS59" s="237"/>
      <c r="AT59" s="237"/>
      <c r="AU59" s="237"/>
      <c r="AV59" s="237"/>
      <c r="AW59" s="237"/>
      <c r="AX59" s="237"/>
      <c r="AY59" s="237"/>
      <c r="AZ59" s="237"/>
      <c r="BA59" s="237"/>
      <c r="BB59" s="237"/>
      <c r="BC59" s="237"/>
      <c r="BD59" s="237"/>
      <c r="BE59" s="237"/>
      <c r="BF59" s="237"/>
      <c r="BG59" s="237"/>
      <c r="BH59" s="237"/>
      <c r="BI59" s="237"/>
      <c r="BJ59" s="237"/>
      <c r="BK59" s="237"/>
      <c r="BL59" s="222"/>
      <c r="BM59" s="223"/>
      <c r="BN59" s="222"/>
      <c r="BO59" s="222"/>
      <c r="BP59" s="223"/>
      <c r="BQ59" s="222"/>
      <c r="BR59" s="222"/>
      <c r="BS59" s="223"/>
      <c r="BT59" s="223"/>
      <c r="BU59" s="223"/>
      <c r="BV59" s="222"/>
      <c r="BW59" s="223"/>
      <c r="BX59" s="222"/>
      <c r="BY59" s="222"/>
      <c r="BZ59" s="223"/>
      <c r="CA59" s="223"/>
      <c r="CB59" s="223"/>
      <c r="CC59" s="223"/>
      <c r="CD59" s="223"/>
      <c r="CE59" s="223"/>
      <c r="CF59" s="223"/>
      <c r="CG59" s="223"/>
      <c r="CH59" s="223"/>
      <c r="CI59" s="223"/>
      <c r="CJ59" s="223"/>
      <c r="CK59" s="223"/>
      <c r="CL59" s="223"/>
      <c r="CM59" s="223"/>
      <c r="CN59" s="223"/>
      <c r="CO59" s="223"/>
      <c r="CP59" s="223"/>
      <c r="CQ59" s="223"/>
      <c r="CR59" s="223"/>
      <c r="CS59" s="222"/>
      <c r="CT59" s="222"/>
      <c r="CU59" s="222"/>
      <c r="CV59" s="223"/>
      <c r="CW59" s="222"/>
      <c r="CX59" s="222"/>
      <c r="CY59" s="223"/>
      <c r="CZ59" s="222"/>
      <c r="DA59" s="222"/>
      <c r="DB59" s="223"/>
      <c r="DC59" s="223"/>
      <c r="DD59" s="223"/>
      <c r="DE59" s="222"/>
      <c r="DF59" s="223"/>
      <c r="DG59" s="222"/>
      <c r="DH59" s="222"/>
      <c r="DI59" s="223"/>
      <c r="DJ59" s="223"/>
      <c r="DK59" s="223"/>
      <c r="DL59" s="223"/>
      <c r="DM59" s="223"/>
      <c r="DN59" s="223"/>
      <c r="DO59" s="223"/>
      <c r="DP59" s="223"/>
      <c r="DQ59" s="223"/>
      <c r="DR59" s="223"/>
      <c r="DS59" s="223"/>
      <c r="DT59" s="223"/>
      <c r="DU59" s="223"/>
      <c r="DV59" s="223"/>
      <c r="DW59" s="223"/>
      <c r="DX59" s="223"/>
      <c r="DY59" s="222"/>
      <c r="DZ59" s="222"/>
      <c r="EA59" s="223"/>
      <c r="EB59" s="222"/>
      <c r="EC59" s="222"/>
      <c r="ED59" s="223"/>
      <c r="EE59" s="222"/>
      <c r="EF59" s="222"/>
      <c r="EG59" s="223"/>
      <c r="EH59" s="223"/>
      <c r="EI59" s="223"/>
      <c r="EJ59" s="222"/>
      <c r="EK59" s="223"/>
      <c r="EL59" s="222"/>
      <c r="EM59" s="222"/>
      <c r="EN59" s="223"/>
      <c r="EO59" s="223"/>
      <c r="EP59" s="223"/>
      <c r="EQ59" s="223"/>
      <c r="ER59" s="223"/>
      <c r="ES59" s="223"/>
      <c r="ET59" s="223"/>
      <c r="EU59" s="223"/>
      <c r="EV59" s="223"/>
      <c r="EW59" s="223"/>
      <c r="EX59" s="223"/>
      <c r="EY59" s="223"/>
      <c r="EZ59" s="223"/>
      <c r="FA59" s="223"/>
      <c r="FB59" s="223"/>
      <c r="FC59" s="223"/>
      <c r="FD59" s="223"/>
      <c r="FE59" s="223"/>
      <c r="FF59" s="223"/>
      <c r="FG59" s="223"/>
      <c r="FH59" s="223"/>
      <c r="FI59" s="223"/>
      <c r="FJ59" s="222"/>
      <c r="FK59" s="222"/>
      <c r="FL59" s="223"/>
      <c r="FM59" s="222"/>
      <c r="FN59" s="222"/>
      <c r="FO59" s="223"/>
      <c r="FP59" s="222"/>
      <c r="FQ59" s="222"/>
      <c r="FR59" s="223"/>
      <c r="FS59" s="223"/>
      <c r="FT59" s="223"/>
      <c r="FU59" s="222"/>
      <c r="FV59" s="223"/>
      <c r="FW59" s="222"/>
      <c r="FX59" s="222"/>
      <c r="FY59" s="223"/>
      <c r="FZ59" s="223"/>
      <c r="GA59" s="223"/>
      <c r="GB59" s="223"/>
      <c r="GC59" s="223"/>
      <c r="GD59" s="223"/>
      <c r="GE59" s="223"/>
      <c r="GF59" s="223"/>
      <c r="GG59" s="223"/>
      <c r="GH59" s="223"/>
      <c r="GI59" s="223"/>
      <c r="GJ59" s="223"/>
      <c r="GK59" s="223"/>
      <c r="GL59" s="223"/>
      <c r="GM59" s="223"/>
      <c r="GN59" s="223"/>
      <c r="GO59" s="223"/>
      <c r="GP59" s="223"/>
      <c r="GQ59" s="223"/>
      <c r="GR59" s="223"/>
      <c r="GS59" s="223"/>
      <c r="GT59" s="223"/>
      <c r="GU59" s="222"/>
      <c r="GV59" s="222"/>
      <c r="GW59" s="223"/>
      <c r="GX59" s="222"/>
      <c r="GY59" s="222"/>
      <c r="GZ59" s="223"/>
      <c r="HA59" s="222"/>
      <c r="HB59" s="222"/>
      <c r="HC59" s="223"/>
      <c r="HD59" s="223"/>
      <c r="HE59" s="223"/>
      <c r="HF59" s="222"/>
      <c r="HG59" s="223"/>
      <c r="HH59" s="222"/>
      <c r="HI59" s="223"/>
      <c r="HJ59" s="223"/>
      <c r="HK59" s="223"/>
      <c r="HL59" s="223"/>
      <c r="HM59" s="223"/>
      <c r="HN59" s="223"/>
      <c r="HO59" s="223"/>
      <c r="HP59" s="223"/>
      <c r="HQ59" s="223"/>
      <c r="HR59" s="223"/>
      <c r="HS59" s="223"/>
      <c r="HT59" s="223"/>
      <c r="HU59" s="223"/>
      <c r="HV59" s="223"/>
      <c r="HW59" s="223"/>
      <c r="HX59" s="223"/>
      <c r="HY59" s="223"/>
      <c r="HZ59" s="223"/>
      <c r="IA59" s="223"/>
      <c r="IB59" s="223"/>
      <c r="IC59" s="223"/>
      <c r="ID59" s="222"/>
      <c r="IE59" s="222"/>
      <c r="IF59" s="223"/>
      <c r="IG59" s="222"/>
      <c r="IH59" s="222"/>
      <c r="II59" s="223"/>
      <c r="IJ59" s="222"/>
      <c r="IK59" s="222"/>
      <c r="IL59" s="223"/>
      <c r="IM59" s="223"/>
      <c r="IN59" s="223"/>
      <c r="IO59" s="222"/>
      <c r="IP59" s="223"/>
      <c r="IQ59" s="222"/>
      <c r="IR59" s="223"/>
      <c r="IS59" s="223"/>
      <c r="IT59" s="223"/>
      <c r="IU59" s="223"/>
      <c r="IV59" s="223"/>
      <c r="IW59" s="223"/>
      <c r="IX59" s="223"/>
      <c r="IY59" s="223"/>
      <c r="IZ59" s="223"/>
      <c r="JA59" s="223"/>
      <c r="JB59" s="223"/>
      <c r="JC59" s="223"/>
      <c r="JD59" s="223"/>
      <c r="JE59" s="223"/>
      <c r="JF59" s="222"/>
      <c r="JG59" s="222"/>
      <c r="JH59" s="223"/>
      <c r="JI59" s="222"/>
      <c r="JJ59" s="222"/>
      <c r="JK59" s="223"/>
      <c r="JL59" s="222"/>
      <c r="JM59" s="222"/>
      <c r="JN59" s="223"/>
      <c r="JO59" s="223"/>
      <c r="JP59" s="223"/>
      <c r="JQ59" s="222"/>
      <c r="JR59" s="223"/>
      <c r="JS59" s="222"/>
      <c r="JT59" s="223"/>
      <c r="JU59" s="223"/>
      <c r="JV59" s="223"/>
      <c r="JW59" s="223"/>
      <c r="JX59" s="223"/>
      <c r="JY59" s="223"/>
      <c r="JZ59" s="223"/>
      <c r="KA59" s="223"/>
      <c r="KB59" s="223"/>
      <c r="KC59" s="223"/>
      <c r="KD59" s="223"/>
      <c r="KE59" s="223"/>
      <c r="KF59" s="223"/>
      <c r="KG59" s="223"/>
      <c r="KH59" s="222"/>
      <c r="KI59" s="222"/>
      <c r="KJ59" s="223"/>
      <c r="KK59" s="222"/>
      <c r="KL59" s="222"/>
      <c r="KM59" s="223"/>
      <c r="KN59" s="222"/>
      <c r="KO59" s="222"/>
      <c r="KP59" s="223"/>
      <c r="KQ59" s="223"/>
      <c r="KR59" s="223"/>
      <c r="KS59" s="222"/>
      <c r="KT59" s="223"/>
      <c r="KU59" s="222"/>
      <c r="KV59" s="222"/>
      <c r="KW59" s="223"/>
      <c r="KX59" s="223"/>
      <c r="KY59" s="223"/>
      <c r="KZ59" s="222"/>
      <c r="LA59" s="223"/>
      <c r="LB59" s="262"/>
      <c r="LC59" s="269"/>
      <c r="LD59" s="223"/>
      <c r="LE59" s="223"/>
      <c r="LF59" s="223"/>
      <c r="LG59" s="223"/>
      <c r="LH59" s="223"/>
      <c r="LI59" s="223"/>
      <c r="LJ59" s="223"/>
      <c r="LK59" s="223"/>
      <c r="LL59" s="223"/>
      <c r="LM59" s="223"/>
      <c r="LN59" s="223"/>
      <c r="LO59" s="223"/>
      <c r="LP59" s="223"/>
      <c r="LQ59" s="223"/>
      <c r="LR59" s="222"/>
      <c r="LS59" s="222"/>
      <c r="LT59" s="223"/>
      <c r="LU59" s="222"/>
      <c r="LV59" s="222"/>
      <c r="LW59" s="223"/>
      <c r="LX59" s="222"/>
      <c r="LY59" s="222"/>
      <c r="LZ59" s="223"/>
      <c r="MA59" s="223"/>
      <c r="MB59" s="223"/>
      <c r="MC59" s="222"/>
      <c r="MD59" s="223"/>
      <c r="ME59" s="222"/>
      <c r="MF59" s="222"/>
      <c r="MG59" s="223"/>
      <c r="MH59" s="223"/>
      <c r="MI59" s="223"/>
      <c r="MJ59" s="222"/>
      <c r="MK59" s="223"/>
      <c r="ML59" s="262"/>
      <c r="MM59" s="223"/>
      <c r="MN59" s="223"/>
      <c r="MO59" s="223"/>
      <c r="MP59" s="223"/>
      <c r="MQ59" s="223"/>
      <c r="MR59" s="223"/>
      <c r="MS59" s="223"/>
      <c r="MT59" s="223"/>
      <c r="MU59" s="223"/>
      <c r="MV59" s="223"/>
      <c r="MW59" s="223"/>
      <c r="MX59" s="223"/>
      <c r="MY59" s="223"/>
      <c r="MZ59" s="223"/>
      <c r="NA59" s="222"/>
      <c r="NB59" s="222"/>
      <c r="NC59" s="223"/>
      <c r="ND59" s="222"/>
      <c r="NE59" s="222"/>
      <c r="NF59" s="223"/>
      <c r="NG59" s="222"/>
      <c r="NH59" s="222"/>
      <c r="NI59" s="223"/>
      <c r="NJ59" s="223"/>
      <c r="NK59" s="223"/>
      <c r="NL59" s="262"/>
    </row>
    <row r="60" spans="2:376" ht="15" customHeight="1">
      <c r="B60" s="722"/>
      <c r="C60" s="650"/>
      <c r="D60" s="272" t="s">
        <v>402</v>
      </c>
      <c r="E60" s="430" t="s">
        <v>290</v>
      </c>
      <c r="F60" s="575" t="s">
        <v>327</v>
      </c>
      <c r="G60" s="576">
        <v>0</v>
      </c>
      <c r="H60" s="385" t="s">
        <v>396</v>
      </c>
      <c r="I60" s="363">
        <v>44980</v>
      </c>
      <c r="J60" s="363">
        <v>44981</v>
      </c>
      <c r="K60" s="386" t="str">
        <f>NETWORKDAYS(I60,J60,휴일정보!$C$5:$C$27)&amp;"일"</f>
        <v>2일</v>
      </c>
      <c r="L60" s="223"/>
      <c r="M60" s="223"/>
      <c r="N60" s="223"/>
      <c r="O60" s="222"/>
      <c r="P60" s="223"/>
      <c r="Q60" s="222"/>
      <c r="R60" s="222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  <c r="AI60" s="223"/>
      <c r="AJ60" s="223"/>
      <c r="AK60" s="223"/>
      <c r="AL60" s="222"/>
      <c r="AM60" s="222"/>
      <c r="AN60" s="222"/>
      <c r="AO60" s="223"/>
      <c r="AP60" s="222"/>
      <c r="AQ60" s="237"/>
      <c r="AR60" s="237"/>
      <c r="AS60" s="237"/>
      <c r="AT60" s="237"/>
      <c r="AU60" s="237"/>
      <c r="AV60" s="237"/>
      <c r="AW60" s="237"/>
      <c r="AX60" s="237"/>
      <c r="AY60" s="237"/>
      <c r="AZ60" s="237"/>
      <c r="BA60" s="237"/>
      <c r="BB60" s="237"/>
      <c r="BC60" s="237"/>
      <c r="BD60" s="237"/>
      <c r="BE60" s="237"/>
      <c r="BF60" s="237"/>
      <c r="BG60" s="237"/>
      <c r="BH60" s="237"/>
      <c r="BI60" s="237"/>
      <c r="BJ60" s="237"/>
      <c r="BK60" s="237"/>
      <c r="BL60" s="222"/>
      <c r="BM60" s="223"/>
      <c r="BN60" s="222"/>
      <c r="BO60" s="222"/>
      <c r="BP60" s="223"/>
      <c r="BQ60" s="222"/>
      <c r="BR60" s="222"/>
      <c r="BS60" s="223"/>
      <c r="BT60" s="223"/>
      <c r="BU60" s="223"/>
      <c r="BV60" s="222"/>
      <c r="BW60" s="223"/>
      <c r="BX60" s="222"/>
      <c r="BY60" s="222"/>
      <c r="BZ60" s="223"/>
      <c r="CA60" s="223"/>
      <c r="CB60" s="223"/>
      <c r="CC60" s="223"/>
      <c r="CD60" s="223"/>
      <c r="CE60" s="223"/>
      <c r="CF60" s="223"/>
      <c r="CG60" s="223"/>
      <c r="CH60" s="223"/>
      <c r="CI60" s="223"/>
      <c r="CJ60" s="223"/>
      <c r="CK60" s="223"/>
      <c r="CL60" s="223"/>
      <c r="CM60" s="223"/>
      <c r="CN60" s="223"/>
      <c r="CO60" s="223"/>
      <c r="CP60" s="223"/>
      <c r="CQ60" s="223"/>
      <c r="CR60" s="223"/>
      <c r="CS60" s="222"/>
      <c r="CT60" s="222"/>
      <c r="CU60" s="222"/>
      <c r="CV60" s="223"/>
      <c r="CW60" s="222"/>
      <c r="CX60" s="222"/>
      <c r="CY60" s="223"/>
      <c r="CZ60" s="222"/>
      <c r="DA60" s="222"/>
      <c r="DB60" s="223"/>
      <c r="DC60" s="223"/>
      <c r="DD60" s="223"/>
      <c r="DE60" s="222"/>
      <c r="DF60" s="223"/>
      <c r="DG60" s="222"/>
      <c r="DH60" s="222"/>
      <c r="DI60" s="223"/>
      <c r="DJ60" s="223"/>
      <c r="DK60" s="223"/>
      <c r="DL60" s="223"/>
      <c r="DM60" s="223"/>
      <c r="DN60" s="223"/>
      <c r="DO60" s="223"/>
      <c r="DP60" s="223"/>
      <c r="DQ60" s="223"/>
      <c r="DR60" s="223"/>
      <c r="DS60" s="223"/>
      <c r="DT60" s="223"/>
      <c r="DU60" s="223"/>
      <c r="DV60" s="223"/>
      <c r="DW60" s="223"/>
      <c r="DX60" s="223"/>
      <c r="DY60" s="222"/>
      <c r="DZ60" s="222"/>
      <c r="EA60" s="223"/>
      <c r="EB60" s="222"/>
      <c r="EC60" s="222"/>
      <c r="ED60" s="223"/>
      <c r="EE60" s="222"/>
      <c r="EF60" s="222"/>
      <c r="EG60" s="223"/>
      <c r="EH60" s="223"/>
      <c r="EI60" s="223"/>
      <c r="EJ60" s="222"/>
      <c r="EK60" s="223"/>
      <c r="EL60" s="222"/>
      <c r="EM60" s="222"/>
      <c r="EN60" s="223"/>
      <c r="EO60" s="223"/>
      <c r="EP60" s="223"/>
      <c r="EQ60" s="223"/>
      <c r="ER60" s="223"/>
      <c r="ES60" s="223"/>
      <c r="ET60" s="223"/>
      <c r="EU60" s="223"/>
      <c r="EV60" s="223"/>
      <c r="EW60" s="223"/>
      <c r="EX60" s="223"/>
      <c r="EY60" s="223"/>
      <c r="EZ60" s="223"/>
      <c r="FA60" s="223"/>
      <c r="FB60" s="223"/>
      <c r="FC60" s="223"/>
      <c r="FD60" s="223"/>
      <c r="FE60" s="223"/>
      <c r="FF60" s="223"/>
      <c r="FG60" s="223"/>
      <c r="FH60" s="223"/>
      <c r="FI60" s="223"/>
      <c r="FJ60" s="222"/>
      <c r="FK60" s="222"/>
      <c r="FL60" s="223"/>
      <c r="FM60" s="222"/>
      <c r="FN60" s="222"/>
      <c r="FO60" s="223"/>
      <c r="FP60" s="222"/>
      <c r="FQ60" s="222"/>
      <c r="FR60" s="223"/>
      <c r="FS60" s="223"/>
      <c r="FT60" s="223"/>
      <c r="FU60" s="222"/>
      <c r="FV60" s="223"/>
      <c r="FW60" s="222"/>
      <c r="FX60" s="222"/>
      <c r="FY60" s="223"/>
      <c r="FZ60" s="223"/>
      <c r="GA60" s="223"/>
      <c r="GB60" s="223"/>
      <c r="GC60" s="223"/>
      <c r="GD60" s="223"/>
      <c r="GE60" s="223"/>
      <c r="GF60" s="223"/>
      <c r="GG60" s="223"/>
      <c r="GH60" s="223"/>
      <c r="GI60" s="223"/>
      <c r="GJ60" s="223"/>
      <c r="GK60" s="223"/>
      <c r="GL60" s="223"/>
      <c r="GM60" s="223"/>
      <c r="GN60" s="223"/>
      <c r="GO60" s="223"/>
      <c r="GP60" s="223"/>
      <c r="GQ60" s="223"/>
      <c r="GR60" s="223"/>
      <c r="GS60" s="223"/>
      <c r="GT60" s="223"/>
      <c r="GU60" s="222"/>
      <c r="GV60" s="222"/>
      <c r="GW60" s="223"/>
      <c r="GX60" s="222"/>
      <c r="GY60" s="222"/>
      <c r="GZ60" s="223"/>
      <c r="HA60" s="222"/>
      <c r="HB60" s="222"/>
      <c r="HC60" s="223"/>
      <c r="HD60" s="223"/>
      <c r="HE60" s="223"/>
      <c r="HF60" s="222"/>
      <c r="HG60" s="223"/>
      <c r="HH60" s="222"/>
      <c r="HI60" s="223"/>
      <c r="HJ60" s="223"/>
      <c r="HK60" s="223"/>
      <c r="HL60" s="223"/>
      <c r="HM60" s="223"/>
      <c r="HN60" s="223"/>
      <c r="HO60" s="223"/>
      <c r="HP60" s="223"/>
      <c r="HQ60" s="223"/>
      <c r="HR60" s="223"/>
      <c r="HS60" s="223"/>
      <c r="HT60" s="223"/>
      <c r="HU60" s="223"/>
      <c r="HV60" s="223"/>
      <c r="HW60" s="223"/>
      <c r="HX60" s="223"/>
      <c r="HY60" s="223"/>
      <c r="HZ60" s="223"/>
      <c r="IA60" s="223"/>
      <c r="IB60" s="223"/>
      <c r="IC60" s="223"/>
      <c r="ID60" s="222"/>
      <c r="IE60" s="222"/>
      <c r="IF60" s="223"/>
      <c r="IG60" s="222"/>
      <c r="IH60" s="222"/>
      <c r="II60" s="223"/>
      <c r="IJ60" s="222"/>
      <c r="IK60" s="222"/>
      <c r="IL60" s="223"/>
      <c r="IM60" s="223"/>
      <c r="IN60" s="223"/>
      <c r="IO60" s="222"/>
      <c r="IP60" s="223"/>
      <c r="IQ60" s="222"/>
      <c r="IR60" s="223"/>
      <c r="IS60" s="223"/>
      <c r="IT60" s="223"/>
      <c r="IU60" s="223"/>
      <c r="IV60" s="223"/>
      <c r="IW60" s="223"/>
      <c r="IX60" s="223"/>
      <c r="IY60" s="223"/>
      <c r="IZ60" s="223"/>
      <c r="JA60" s="223"/>
      <c r="JB60" s="223"/>
      <c r="JC60" s="223"/>
      <c r="JD60" s="223"/>
      <c r="JE60" s="223"/>
      <c r="JF60" s="222"/>
      <c r="JG60" s="222"/>
      <c r="JH60" s="223"/>
      <c r="JI60" s="222"/>
      <c r="JJ60" s="222"/>
      <c r="JK60" s="223"/>
      <c r="JL60" s="222"/>
      <c r="JM60" s="222"/>
      <c r="JN60" s="223"/>
      <c r="JO60" s="223"/>
      <c r="JP60" s="223"/>
      <c r="JQ60" s="222"/>
      <c r="JR60" s="223"/>
      <c r="JS60" s="222"/>
      <c r="JT60" s="223"/>
      <c r="JU60" s="223"/>
      <c r="JV60" s="223"/>
      <c r="JW60" s="223"/>
      <c r="JX60" s="223"/>
      <c r="JY60" s="223"/>
      <c r="JZ60" s="223"/>
      <c r="KA60" s="223"/>
      <c r="KB60" s="223"/>
      <c r="KC60" s="223"/>
      <c r="KD60" s="223"/>
      <c r="KE60" s="223"/>
      <c r="KF60" s="223"/>
      <c r="KG60" s="223"/>
      <c r="KH60" s="222"/>
      <c r="KI60" s="222"/>
      <c r="KJ60" s="223"/>
      <c r="KK60" s="222"/>
      <c r="KL60" s="222"/>
      <c r="KM60" s="223"/>
      <c r="KN60" s="222"/>
      <c r="KO60" s="222"/>
      <c r="KP60" s="223"/>
      <c r="KQ60" s="223"/>
      <c r="KR60" s="223"/>
      <c r="KS60" s="222"/>
      <c r="KT60" s="223"/>
      <c r="KU60" s="222"/>
      <c r="KV60" s="222"/>
      <c r="KW60" s="223"/>
      <c r="KX60" s="223"/>
      <c r="KY60" s="223"/>
      <c r="KZ60" s="222"/>
      <c r="LA60" s="223"/>
      <c r="LB60" s="262"/>
      <c r="LC60" s="269"/>
      <c r="LD60" s="223"/>
      <c r="LE60" s="223"/>
      <c r="LF60" s="223"/>
      <c r="LG60" s="223"/>
      <c r="LH60" s="223"/>
      <c r="LI60" s="223"/>
      <c r="LJ60" s="223"/>
      <c r="LK60" s="223"/>
      <c r="LL60" s="223"/>
      <c r="LM60" s="223"/>
      <c r="LN60" s="223"/>
      <c r="LO60" s="223"/>
      <c r="LP60" s="223"/>
      <c r="LQ60" s="223"/>
      <c r="LR60" s="222"/>
      <c r="LS60" s="222"/>
      <c r="LT60" s="223"/>
      <c r="LU60" s="222"/>
      <c r="LV60" s="222"/>
      <c r="LW60" s="223"/>
      <c r="LX60" s="222"/>
      <c r="LY60" s="222"/>
      <c r="LZ60" s="223"/>
      <c r="MA60" s="223"/>
      <c r="MB60" s="223"/>
      <c r="MC60" s="222"/>
      <c r="MD60" s="223"/>
      <c r="ME60" s="222"/>
      <c r="MF60" s="222"/>
      <c r="MG60" s="223"/>
      <c r="MH60" s="223"/>
      <c r="MI60" s="223"/>
      <c r="MJ60" s="222"/>
      <c r="MK60" s="223"/>
      <c r="ML60" s="262"/>
      <c r="MM60" s="223"/>
      <c r="MN60" s="223"/>
      <c r="MO60" s="223"/>
      <c r="MP60" s="223"/>
      <c r="MQ60" s="223"/>
      <c r="MR60" s="223"/>
      <c r="MS60" s="223"/>
      <c r="MT60" s="223"/>
      <c r="MU60" s="223"/>
      <c r="MV60" s="223"/>
      <c r="MW60" s="223"/>
      <c r="MX60" s="223"/>
      <c r="MY60" s="223"/>
      <c r="MZ60" s="223"/>
      <c r="NA60" s="222"/>
      <c r="NB60" s="222"/>
      <c r="NC60" s="223"/>
      <c r="ND60" s="222"/>
      <c r="NE60" s="222"/>
      <c r="NF60" s="223"/>
      <c r="NG60" s="222"/>
      <c r="NH60" s="222"/>
      <c r="NI60" s="223"/>
      <c r="NJ60" s="223"/>
      <c r="NK60" s="223"/>
      <c r="NL60" s="262"/>
    </row>
    <row r="61" spans="2:376" ht="15" customHeight="1">
      <c r="B61" s="718" t="s">
        <v>322</v>
      </c>
      <c r="C61" s="554"/>
      <c r="D61" s="491"/>
      <c r="E61" s="554"/>
      <c r="F61" s="554"/>
      <c r="G61" s="554"/>
      <c r="H61" s="554"/>
      <c r="I61" s="710">
        <v>44975</v>
      </c>
      <c r="J61" s="710">
        <v>44988</v>
      </c>
      <c r="K61" s="367" t="str">
        <f>NETWORKDAYS(I61,J61,휴일정보!$C$5:$C$27)&amp;"일"</f>
        <v>9일</v>
      </c>
      <c r="L61" s="555"/>
      <c r="M61" s="555"/>
      <c r="N61" s="555"/>
      <c r="O61" s="555"/>
      <c r="P61" s="555"/>
      <c r="Q61" s="555"/>
      <c r="R61" s="555"/>
      <c r="S61" s="555"/>
      <c r="T61" s="555"/>
      <c r="U61" s="555"/>
      <c r="V61" s="555"/>
      <c r="W61" s="555"/>
      <c r="X61" s="555"/>
      <c r="Y61" s="555"/>
      <c r="Z61" s="555"/>
      <c r="AA61" s="555"/>
      <c r="AB61" s="555"/>
      <c r="AC61" s="555"/>
      <c r="AD61" s="555"/>
      <c r="AE61" s="555"/>
      <c r="AF61" s="555"/>
      <c r="AG61" s="555"/>
      <c r="AH61" s="555"/>
      <c r="AI61" s="555"/>
      <c r="AJ61" s="555"/>
      <c r="AK61" s="555"/>
      <c r="AL61" s="555"/>
      <c r="AM61" s="555"/>
      <c r="AN61" s="555"/>
      <c r="AO61" s="555"/>
      <c r="AP61" s="555"/>
      <c r="AQ61" s="555"/>
      <c r="AR61" s="555"/>
      <c r="AS61" s="555"/>
      <c r="AT61" s="555"/>
      <c r="AU61" s="555"/>
      <c r="AV61" s="555"/>
      <c r="AW61" s="555"/>
      <c r="AX61" s="555"/>
      <c r="AY61" s="555"/>
      <c r="AZ61" s="555"/>
      <c r="BA61" s="555"/>
      <c r="BB61" s="555"/>
      <c r="BC61" s="555"/>
      <c r="BD61" s="555"/>
      <c r="BE61" s="555"/>
      <c r="BF61" s="555"/>
      <c r="BG61" s="555"/>
      <c r="BH61" s="555"/>
      <c r="BI61" s="555"/>
      <c r="BJ61" s="555"/>
      <c r="BK61" s="555"/>
      <c r="BL61" s="555"/>
      <c r="BM61" s="555"/>
      <c r="BN61" s="555"/>
      <c r="BO61" s="555"/>
      <c r="BP61" s="555"/>
      <c r="BQ61" s="555"/>
      <c r="BR61" s="555"/>
      <c r="BS61" s="555"/>
      <c r="BT61" s="555"/>
      <c r="BU61" s="555"/>
      <c r="BV61" s="555"/>
      <c r="BW61" s="555"/>
      <c r="BX61" s="555"/>
      <c r="BY61" s="555"/>
      <c r="BZ61" s="555"/>
      <c r="CA61" s="555"/>
      <c r="CB61" s="555"/>
      <c r="CC61" s="555"/>
      <c r="CD61" s="555"/>
      <c r="CE61" s="555"/>
      <c r="CF61" s="555"/>
      <c r="CG61" s="555"/>
      <c r="CH61" s="555"/>
      <c r="CI61" s="555"/>
      <c r="CJ61" s="555"/>
      <c r="CK61" s="555"/>
      <c r="CL61" s="555"/>
      <c r="CM61" s="555"/>
      <c r="CN61" s="555"/>
      <c r="CO61" s="555"/>
      <c r="CP61" s="555"/>
      <c r="CQ61" s="555"/>
      <c r="CR61" s="555"/>
      <c r="CS61" s="555"/>
      <c r="CT61" s="555"/>
      <c r="CU61" s="555"/>
      <c r="CV61" s="555"/>
      <c r="CW61" s="555"/>
      <c r="CX61" s="555"/>
      <c r="CY61" s="555"/>
      <c r="CZ61" s="555"/>
      <c r="DA61" s="555"/>
      <c r="DB61" s="555"/>
      <c r="DC61" s="555"/>
      <c r="DD61" s="555"/>
      <c r="DE61" s="555"/>
      <c r="DF61" s="555"/>
      <c r="DG61" s="555"/>
      <c r="DH61" s="555"/>
      <c r="DI61" s="555"/>
      <c r="DJ61" s="555"/>
      <c r="DK61" s="555"/>
      <c r="DL61" s="555"/>
      <c r="DM61" s="555"/>
      <c r="DN61" s="555"/>
      <c r="DO61" s="555"/>
      <c r="DP61" s="555"/>
      <c r="DQ61" s="555"/>
      <c r="DR61" s="555"/>
      <c r="DS61" s="555"/>
      <c r="DT61" s="555"/>
      <c r="DU61" s="555"/>
      <c r="DV61" s="555"/>
      <c r="DW61" s="555"/>
      <c r="DX61" s="555"/>
      <c r="DY61" s="555"/>
      <c r="DZ61" s="555"/>
      <c r="EA61" s="555"/>
      <c r="EB61" s="555"/>
      <c r="EC61" s="555"/>
      <c r="ED61" s="555"/>
      <c r="EE61" s="555"/>
      <c r="EF61" s="555"/>
      <c r="EG61" s="555"/>
      <c r="EH61" s="555"/>
      <c r="EI61" s="555"/>
      <c r="EJ61" s="555"/>
      <c r="EK61" s="555"/>
      <c r="EL61" s="555"/>
      <c r="EM61" s="555"/>
      <c r="EN61" s="555"/>
      <c r="EO61" s="555"/>
      <c r="EP61" s="555"/>
      <c r="EQ61" s="555"/>
      <c r="ER61" s="555"/>
      <c r="ES61" s="555"/>
      <c r="ET61" s="555"/>
      <c r="EU61" s="555"/>
      <c r="EV61" s="555"/>
      <c r="EW61" s="555"/>
      <c r="EX61" s="555"/>
      <c r="EY61" s="555"/>
      <c r="EZ61" s="555"/>
      <c r="FA61" s="555"/>
      <c r="FB61" s="555"/>
      <c r="FC61" s="432"/>
      <c r="FD61" s="555"/>
      <c r="FE61" s="555"/>
      <c r="FF61" s="555"/>
      <c r="FG61" s="555"/>
      <c r="FH61" s="555"/>
      <c r="FI61" s="555"/>
      <c r="FJ61" s="555"/>
      <c r="FK61" s="555"/>
      <c r="FL61" s="555"/>
      <c r="FM61" s="555"/>
      <c r="FN61" s="555"/>
      <c r="FO61" s="555"/>
      <c r="FP61" s="555"/>
      <c r="FQ61" s="555"/>
      <c r="FR61" s="555"/>
      <c r="FS61" s="555"/>
      <c r="FT61" s="555"/>
      <c r="FU61" s="555"/>
      <c r="FV61" s="555"/>
      <c r="FW61" s="555"/>
      <c r="FX61" s="555"/>
      <c r="FY61" s="555"/>
      <c r="FZ61" s="555"/>
      <c r="GA61" s="555"/>
      <c r="GB61" s="555"/>
      <c r="GC61" s="555"/>
      <c r="GD61" s="555"/>
      <c r="GE61" s="555"/>
      <c r="GF61" s="555"/>
      <c r="GG61" s="555"/>
      <c r="GH61" s="555"/>
      <c r="GI61" s="555"/>
      <c r="GJ61" s="555"/>
      <c r="GK61" s="555"/>
      <c r="GL61" s="555"/>
      <c r="GM61" s="555"/>
      <c r="GN61" s="432"/>
      <c r="GO61" s="555"/>
      <c r="GP61" s="555"/>
      <c r="GQ61" s="555"/>
      <c r="GR61" s="555"/>
      <c r="GS61" s="555"/>
      <c r="GT61" s="555"/>
      <c r="GU61" s="555"/>
      <c r="GV61" s="555"/>
      <c r="GW61" s="555"/>
      <c r="GX61" s="555"/>
      <c r="GY61" s="555"/>
      <c r="GZ61" s="555"/>
      <c r="HA61" s="555"/>
      <c r="HB61" s="555"/>
      <c r="HC61" s="555"/>
      <c r="HD61" s="555"/>
      <c r="HE61" s="555"/>
      <c r="HF61" s="555"/>
      <c r="HG61" s="555"/>
      <c r="HH61" s="555"/>
      <c r="HI61" s="555"/>
      <c r="HJ61" s="555"/>
      <c r="HK61" s="555"/>
      <c r="HL61" s="555"/>
      <c r="HM61" s="555"/>
      <c r="HN61" s="555"/>
      <c r="HO61" s="555"/>
      <c r="HP61" s="555"/>
      <c r="HQ61" s="555"/>
      <c r="HR61" s="555"/>
      <c r="HS61" s="555"/>
      <c r="HT61" s="555"/>
      <c r="HU61" s="555"/>
      <c r="HV61" s="555"/>
      <c r="HW61" s="432"/>
      <c r="HX61" s="555"/>
      <c r="HY61" s="555"/>
      <c r="HZ61" s="555"/>
      <c r="IA61" s="555"/>
      <c r="IB61" s="555"/>
      <c r="IC61" s="555"/>
      <c r="ID61" s="555"/>
      <c r="IE61" s="555"/>
      <c r="IF61" s="555"/>
      <c r="IG61" s="555"/>
      <c r="IH61" s="555"/>
      <c r="II61" s="555"/>
      <c r="IJ61" s="555"/>
      <c r="IK61" s="555"/>
      <c r="IL61" s="555"/>
      <c r="IM61" s="555"/>
      <c r="IN61" s="555"/>
      <c r="IO61" s="555"/>
      <c r="IP61" s="555"/>
      <c r="IQ61" s="555"/>
      <c r="IR61" s="555"/>
      <c r="IS61" s="555"/>
      <c r="IT61" s="555"/>
      <c r="IU61" s="555"/>
      <c r="IV61" s="555"/>
      <c r="IW61" s="555"/>
      <c r="IX61" s="555"/>
      <c r="IY61" s="432"/>
      <c r="IZ61" s="555"/>
      <c r="JA61" s="555"/>
      <c r="JB61" s="555"/>
      <c r="JC61" s="555"/>
      <c r="JD61" s="555"/>
      <c r="JE61" s="555"/>
      <c r="JF61" s="555"/>
      <c r="JG61" s="555"/>
      <c r="JH61" s="555"/>
      <c r="JI61" s="555"/>
      <c r="JJ61" s="555"/>
      <c r="JK61" s="555"/>
      <c r="JL61" s="555"/>
      <c r="JM61" s="555"/>
      <c r="JN61" s="555"/>
      <c r="JO61" s="555"/>
      <c r="JP61" s="555"/>
      <c r="JQ61" s="555"/>
      <c r="JR61" s="555"/>
      <c r="JS61" s="555"/>
      <c r="JT61" s="555"/>
      <c r="JU61" s="555"/>
      <c r="JV61" s="555"/>
      <c r="JW61" s="555"/>
      <c r="JX61" s="555"/>
      <c r="JY61" s="555"/>
      <c r="JZ61" s="555"/>
      <c r="KA61" s="432"/>
      <c r="KB61" s="555"/>
      <c r="KC61" s="555"/>
      <c r="KD61" s="555"/>
      <c r="KE61" s="555"/>
      <c r="KF61" s="555"/>
      <c r="KG61" s="555"/>
      <c r="KH61" s="555"/>
      <c r="KI61" s="555"/>
      <c r="KJ61" s="555"/>
      <c r="KK61" s="555"/>
      <c r="KL61" s="555"/>
      <c r="KM61" s="555"/>
      <c r="KN61" s="555"/>
      <c r="KO61" s="555"/>
      <c r="KP61" s="555"/>
      <c r="KQ61" s="555"/>
      <c r="KR61" s="555"/>
      <c r="KS61" s="555"/>
      <c r="KT61" s="555"/>
      <c r="KU61" s="555"/>
      <c r="KV61" s="555"/>
      <c r="KW61" s="555"/>
      <c r="KX61" s="555"/>
      <c r="KY61" s="555"/>
      <c r="KZ61" s="555"/>
      <c r="LA61" s="555"/>
      <c r="LB61" s="432"/>
      <c r="LC61" s="555"/>
      <c r="LD61" s="555"/>
      <c r="LE61" s="555"/>
      <c r="LF61" s="555"/>
      <c r="LG61" s="555"/>
      <c r="LH61" s="555"/>
      <c r="LI61" s="555"/>
      <c r="LJ61" s="555"/>
      <c r="LK61" s="432"/>
      <c r="LL61" s="555"/>
      <c r="LM61" s="555"/>
      <c r="LN61" s="555"/>
      <c r="LO61" s="555"/>
      <c r="LP61" s="555"/>
      <c r="LQ61" s="555"/>
      <c r="LR61" s="555"/>
      <c r="LS61" s="555"/>
      <c r="LT61" s="555"/>
      <c r="LU61" s="555"/>
      <c r="LV61" s="555"/>
      <c r="LW61" s="555"/>
      <c r="LX61" s="555"/>
      <c r="LY61" s="555"/>
      <c r="LZ61" s="555"/>
      <c r="MA61" s="555"/>
      <c r="MB61" s="555"/>
      <c r="MC61" s="555"/>
      <c r="MD61" s="555"/>
      <c r="ME61" s="555"/>
      <c r="MF61" s="555"/>
      <c r="MG61" s="555"/>
      <c r="MH61" s="555"/>
      <c r="MI61" s="555"/>
      <c r="MJ61" s="555"/>
      <c r="MK61" s="555"/>
      <c r="ML61" s="432"/>
      <c r="MM61" s="555"/>
      <c r="MN61" s="555"/>
      <c r="MO61" s="555"/>
      <c r="MP61" s="555"/>
      <c r="MQ61" s="555"/>
      <c r="MR61" s="555"/>
      <c r="MS61" s="555"/>
      <c r="MT61" s="432"/>
      <c r="MU61" s="555"/>
      <c r="MV61" s="555"/>
      <c r="MW61" s="555"/>
      <c r="MX61" s="555"/>
      <c r="MY61" s="555"/>
      <c r="MZ61" s="555"/>
      <c r="NA61" s="555"/>
      <c r="NB61" s="555"/>
      <c r="NC61" s="555"/>
      <c r="ND61" s="555"/>
      <c r="NE61" s="555"/>
      <c r="NF61" s="555"/>
      <c r="NG61" s="555"/>
      <c r="NH61" s="555"/>
      <c r="NI61" s="555"/>
      <c r="NJ61" s="555"/>
      <c r="NK61" s="555"/>
      <c r="NL61" s="432"/>
    </row>
    <row r="62" spans="2:376" ht="15" customHeight="1">
      <c r="B62" s="719"/>
      <c r="C62" s="712" t="s">
        <v>419</v>
      </c>
      <c r="D62" s="389" t="s">
        <v>405</v>
      </c>
      <c r="E62" s="386" t="s">
        <v>422</v>
      </c>
      <c r="F62" s="575" t="s">
        <v>327</v>
      </c>
      <c r="G62" s="387">
        <v>0</v>
      </c>
      <c r="H62" s="385"/>
      <c r="I62" s="363"/>
      <c r="J62" s="364"/>
      <c r="K62" s="386" t="str">
        <f>NETWORKDAYS(I62,J62,휴일정보!$C$5:$C$27)&amp;"일"</f>
        <v>0일</v>
      </c>
      <c r="L62" s="220"/>
      <c r="M62" s="223"/>
      <c r="N62" s="223"/>
      <c r="O62" s="222"/>
      <c r="P62" s="223"/>
      <c r="Q62" s="222"/>
      <c r="R62" s="222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2"/>
      <c r="AM62" s="222"/>
      <c r="AN62" s="222"/>
      <c r="AO62" s="223"/>
      <c r="AP62" s="222"/>
      <c r="AQ62" s="237"/>
      <c r="AR62" s="237"/>
      <c r="AS62" s="237"/>
      <c r="AT62" s="237"/>
      <c r="AU62" s="237"/>
      <c r="AV62" s="237"/>
      <c r="AW62" s="237"/>
      <c r="AX62" s="237"/>
      <c r="AY62" s="237"/>
      <c r="AZ62" s="237"/>
      <c r="BA62" s="237"/>
      <c r="BB62" s="237"/>
      <c r="BC62" s="237"/>
      <c r="BD62" s="237"/>
      <c r="BE62" s="237"/>
      <c r="BF62" s="237"/>
      <c r="BG62" s="237"/>
      <c r="BH62" s="237"/>
      <c r="BI62" s="237"/>
      <c r="BJ62" s="237"/>
      <c r="BK62" s="237"/>
      <c r="BL62" s="222"/>
      <c r="BM62" s="223"/>
      <c r="BN62" s="222"/>
      <c r="BO62" s="222"/>
      <c r="BP62" s="223"/>
      <c r="BQ62" s="222"/>
      <c r="BR62" s="222"/>
      <c r="BS62" s="223"/>
      <c r="BT62" s="223"/>
      <c r="BU62" s="223"/>
      <c r="BV62" s="222"/>
      <c r="BW62" s="223"/>
      <c r="BX62" s="222"/>
      <c r="BY62" s="222"/>
      <c r="BZ62" s="223"/>
      <c r="CA62" s="223"/>
      <c r="CB62" s="223"/>
      <c r="CC62" s="223"/>
      <c r="CD62" s="223"/>
      <c r="CE62" s="223"/>
      <c r="CF62" s="223"/>
      <c r="CG62" s="223"/>
      <c r="CH62" s="223"/>
      <c r="CI62" s="223"/>
      <c r="CJ62" s="223"/>
      <c r="CK62" s="223"/>
      <c r="CL62" s="223"/>
      <c r="CM62" s="223"/>
      <c r="CN62" s="223"/>
      <c r="CO62" s="223"/>
      <c r="CP62" s="223"/>
      <c r="CQ62" s="223"/>
      <c r="CR62" s="223"/>
      <c r="CS62" s="222"/>
      <c r="CT62" s="222"/>
      <c r="CU62" s="222"/>
      <c r="CV62" s="223"/>
      <c r="CW62" s="222"/>
      <c r="CX62" s="222"/>
      <c r="CY62" s="223"/>
      <c r="CZ62" s="222"/>
      <c r="DA62" s="222"/>
      <c r="DB62" s="223"/>
      <c r="DC62" s="223"/>
      <c r="DD62" s="223"/>
      <c r="DE62" s="222"/>
      <c r="DF62" s="223"/>
      <c r="DG62" s="222"/>
      <c r="DH62" s="222"/>
      <c r="DI62" s="223"/>
      <c r="DJ62" s="223"/>
      <c r="DK62" s="223"/>
      <c r="DL62" s="223"/>
      <c r="DM62" s="223"/>
      <c r="DN62" s="223"/>
      <c r="DO62" s="223"/>
      <c r="DP62" s="223"/>
      <c r="DQ62" s="223"/>
      <c r="DR62" s="223"/>
      <c r="DS62" s="223"/>
      <c r="DT62" s="223"/>
      <c r="DU62" s="223"/>
      <c r="DV62" s="223"/>
      <c r="DW62" s="223"/>
      <c r="DX62" s="223"/>
      <c r="DY62" s="222"/>
      <c r="DZ62" s="222"/>
      <c r="EA62" s="223"/>
      <c r="EB62" s="222"/>
      <c r="EC62" s="222"/>
      <c r="ED62" s="223"/>
      <c r="EE62" s="222"/>
      <c r="EF62" s="222"/>
      <c r="EG62" s="223"/>
      <c r="EH62" s="223"/>
      <c r="EI62" s="223"/>
      <c r="EJ62" s="222"/>
      <c r="EK62" s="223"/>
      <c r="EL62" s="222"/>
      <c r="EM62" s="222"/>
      <c r="EN62" s="223"/>
      <c r="EO62" s="223"/>
      <c r="EP62" s="223"/>
      <c r="EQ62" s="223"/>
      <c r="ER62" s="223"/>
      <c r="ES62" s="223"/>
      <c r="ET62" s="223"/>
      <c r="EU62" s="223"/>
      <c r="EV62" s="223"/>
      <c r="EW62" s="223"/>
      <c r="EX62" s="223"/>
      <c r="EY62" s="223"/>
      <c r="EZ62" s="223"/>
      <c r="FA62" s="223"/>
      <c r="FB62" s="223"/>
      <c r="FC62" s="223"/>
      <c r="FD62" s="223"/>
      <c r="FE62" s="223"/>
      <c r="FF62" s="223"/>
      <c r="FG62" s="223"/>
      <c r="FH62" s="223"/>
      <c r="FI62" s="223"/>
      <c r="FJ62" s="222"/>
      <c r="FK62" s="222"/>
      <c r="FL62" s="223"/>
      <c r="FM62" s="222"/>
      <c r="FN62" s="222"/>
      <c r="FO62" s="223"/>
      <c r="FP62" s="222"/>
      <c r="FQ62" s="222"/>
      <c r="FR62" s="223"/>
      <c r="FS62" s="223"/>
      <c r="FT62" s="223"/>
      <c r="FU62" s="222"/>
      <c r="FV62" s="223"/>
      <c r="FW62" s="222"/>
      <c r="FX62" s="222"/>
      <c r="FY62" s="223"/>
      <c r="FZ62" s="223"/>
      <c r="GA62" s="223"/>
      <c r="GB62" s="223"/>
      <c r="GC62" s="223"/>
      <c r="GD62" s="223"/>
      <c r="GE62" s="223"/>
      <c r="GF62" s="223"/>
      <c r="GG62" s="223"/>
      <c r="GH62" s="223"/>
      <c r="GI62" s="223"/>
      <c r="GJ62" s="223"/>
      <c r="GK62" s="223"/>
      <c r="GL62" s="223"/>
      <c r="GM62" s="223"/>
      <c r="GN62" s="223"/>
      <c r="GO62" s="223"/>
      <c r="GP62" s="223"/>
      <c r="GQ62" s="223"/>
      <c r="GR62" s="223"/>
      <c r="GS62" s="223"/>
      <c r="GT62" s="223"/>
      <c r="GU62" s="222"/>
      <c r="GV62" s="222"/>
      <c r="GW62" s="223"/>
      <c r="GX62" s="222"/>
      <c r="GY62" s="222"/>
      <c r="GZ62" s="223"/>
      <c r="HA62" s="222"/>
      <c r="HB62" s="222"/>
      <c r="HC62" s="223"/>
      <c r="HD62" s="223"/>
      <c r="HE62" s="223"/>
      <c r="HF62" s="222"/>
      <c r="HG62" s="223"/>
      <c r="HH62" s="222"/>
      <c r="HI62" s="223"/>
      <c r="HJ62" s="223"/>
      <c r="HK62" s="223"/>
      <c r="HL62" s="223"/>
      <c r="HM62" s="223"/>
      <c r="HN62" s="223"/>
      <c r="HO62" s="223"/>
      <c r="HP62" s="223"/>
      <c r="HQ62" s="223"/>
      <c r="HR62" s="223"/>
      <c r="HS62" s="223"/>
      <c r="HT62" s="223"/>
      <c r="HU62" s="223"/>
      <c r="HV62" s="223"/>
      <c r="HW62" s="223"/>
      <c r="HX62" s="223"/>
      <c r="HY62" s="223"/>
      <c r="HZ62" s="223"/>
      <c r="IA62" s="223"/>
      <c r="IB62" s="223"/>
      <c r="IC62" s="223"/>
      <c r="ID62" s="222"/>
      <c r="IE62" s="222"/>
      <c r="IF62" s="223"/>
      <c r="IG62" s="222"/>
      <c r="IH62" s="222"/>
      <c r="II62" s="223"/>
      <c r="IJ62" s="222"/>
      <c r="IK62" s="222"/>
      <c r="IL62" s="223"/>
      <c r="IM62" s="223"/>
      <c r="IN62" s="223"/>
      <c r="IO62" s="222"/>
      <c r="IP62" s="223"/>
      <c r="IQ62" s="222"/>
      <c r="IR62" s="223"/>
      <c r="IS62" s="223"/>
      <c r="IT62" s="223"/>
      <c r="IU62" s="223"/>
      <c r="IV62" s="223"/>
      <c r="IW62" s="223"/>
      <c r="IX62" s="223"/>
      <c r="IY62" s="223"/>
      <c r="IZ62" s="223"/>
      <c r="JA62" s="223"/>
      <c r="JB62" s="223"/>
      <c r="JC62" s="223"/>
      <c r="JD62" s="223"/>
      <c r="JE62" s="223"/>
      <c r="JF62" s="222"/>
      <c r="JG62" s="222"/>
      <c r="JH62" s="223"/>
      <c r="JI62" s="222"/>
      <c r="JJ62" s="222"/>
      <c r="JK62" s="223"/>
      <c r="JL62" s="222"/>
      <c r="JM62" s="222"/>
      <c r="JN62" s="223"/>
      <c r="JO62" s="223"/>
      <c r="JP62" s="223"/>
      <c r="JQ62" s="222"/>
      <c r="JR62" s="223"/>
      <c r="JS62" s="222"/>
      <c r="JT62" s="223"/>
      <c r="JU62" s="223"/>
      <c r="JV62" s="223"/>
      <c r="JW62" s="223"/>
      <c r="JX62" s="223"/>
      <c r="JY62" s="223"/>
      <c r="JZ62" s="223"/>
      <c r="KA62" s="223"/>
      <c r="KB62" s="223"/>
      <c r="KC62" s="223"/>
      <c r="KD62" s="223"/>
      <c r="KE62" s="223"/>
      <c r="KF62" s="223"/>
      <c r="KG62" s="223"/>
      <c r="KH62" s="222"/>
      <c r="KI62" s="222"/>
      <c r="KJ62" s="223"/>
      <c r="KK62" s="222"/>
      <c r="KL62" s="222"/>
      <c r="KM62" s="223"/>
      <c r="KN62" s="222"/>
      <c r="KO62" s="222"/>
      <c r="KP62" s="223"/>
      <c r="KQ62" s="223"/>
      <c r="KR62" s="223"/>
      <c r="KS62" s="222"/>
      <c r="KT62" s="223"/>
      <c r="KU62" s="222"/>
      <c r="KV62" s="222"/>
      <c r="KW62" s="223"/>
      <c r="KX62" s="223"/>
      <c r="KY62" s="223"/>
      <c r="KZ62" s="222"/>
      <c r="LA62" s="223"/>
      <c r="LB62" s="262"/>
      <c r="LC62" s="269"/>
      <c r="LD62" s="223"/>
      <c r="LE62" s="223"/>
      <c r="LF62" s="223"/>
      <c r="LG62" s="223"/>
      <c r="LH62" s="223"/>
      <c r="LI62" s="223"/>
      <c r="LJ62" s="223"/>
      <c r="LK62" s="223"/>
      <c r="LL62" s="223"/>
      <c r="LM62" s="223"/>
      <c r="LN62" s="223"/>
      <c r="LO62" s="223"/>
      <c r="LP62" s="223"/>
      <c r="LQ62" s="223"/>
      <c r="LR62" s="222"/>
      <c r="LS62" s="222"/>
      <c r="LT62" s="223"/>
      <c r="LU62" s="222"/>
      <c r="LV62" s="222"/>
      <c r="LW62" s="223"/>
      <c r="LX62" s="222"/>
      <c r="LY62" s="222"/>
      <c r="LZ62" s="223"/>
      <c r="MA62" s="223"/>
      <c r="MB62" s="223"/>
      <c r="MC62" s="222"/>
      <c r="MD62" s="223"/>
      <c r="ME62" s="222"/>
      <c r="MF62" s="222"/>
      <c r="MG62" s="223"/>
      <c r="MH62" s="223"/>
      <c r="MI62" s="223"/>
      <c r="MJ62" s="222"/>
      <c r="MK62" s="223"/>
      <c r="ML62" s="262"/>
      <c r="MM62" s="223"/>
      <c r="MN62" s="223"/>
      <c r="MO62" s="223"/>
      <c r="MP62" s="223"/>
      <c r="MQ62" s="223"/>
      <c r="MR62" s="223"/>
      <c r="MS62" s="223"/>
      <c r="MT62" s="223"/>
      <c r="MU62" s="223"/>
      <c r="MV62" s="223"/>
      <c r="MW62" s="223"/>
      <c r="MX62" s="223"/>
      <c r="MY62" s="223"/>
      <c r="MZ62" s="223"/>
      <c r="NA62" s="222"/>
      <c r="NB62" s="222"/>
      <c r="NC62" s="223"/>
      <c r="ND62" s="222"/>
      <c r="NE62" s="222"/>
      <c r="NF62" s="223"/>
      <c r="NG62" s="222"/>
      <c r="NH62" s="222"/>
      <c r="NI62" s="223"/>
      <c r="NJ62" s="223"/>
      <c r="NK62" s="223"/>
      <c r="NL62" s="262"/>
    </row>
    <row r="63" spans="2:376" ht="15" customHeight="1">
      <c r="B63" s="719"/>
      <c r="C63" s="713"/>
      <c r="D63" s="389" t="s">
        <v>410</v>
      </c>
      <c r="E63" s="386" t="s">
        <v>422</v>
      </c>
      <c r="F63" s="575" t="s">
        <v>327</v>
      </c>
      <c r="G63" s="387">
        <v>0</v>
      </c>
      <c r="H63" s="385"/>
      <c r="I63" s="363"/>
      <c r="J63" s="364"/>
      <c r="K63" s="386" t="str">
        <f>NETWORKDAYS(I63,J63,휴일정보!$C$5:$C$27)&amp;"일"</f>
        <v>0일</v>
      </c>
      <c r="L63" s="220"/>
      <c r="M63" s="223"/>
      <c r="N63" s="223"/>
      <c r="O63" s="222"/>
      <c r="P63" s="223"/>
      <c r="Q63" s="222"/>
      <c r="R63" s="222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3"/>
      <c r="AK63" s="223"/>
      <c r="AL63" s="222"/>
      <c r="AM63" s="222"/>
      <c r="AN63" s="222"/>
      <c r="AO63" s="223"/>
      <c r="AP63" s="222"/>
      <c r="AQ63" s="237"/>
      <c r="AR63" s="237"/>
      <c r="AS63" s="237"/>
      <c r="AT63" s="237"/>
      <c r="AU63" s="237"/>
      <c r="AV63" s="237"/>
      <c r="AW63" s="237"/>
      <c r="AX63" s="237"/>
      <c r="AY63" s="237"/>
      <c r="AZ63" s="237"/>
      <c r="BA63" s="237"/>
      <c r="BB63" s="237"/>
      <c r="BC63" s="237"/>
      <c r="BD63" s="237"/>
      <c r="BE63" s="237"/>
      <c r="BF63" s="237"/>
      <c r="BG63" s="237"/>
      <c r="BH63" s="237"/>
      <c r="BI63" s="237"/>
      <c r="BJ63" s="237"/>
      <c r="BK63" s="237"/>
      <c r="BL63" s="222"/>
      <c r="BM63" s="223"/>
      <c r="BN63" s="222"/>
      <c r="BO63" s="222"/>
      <c r="BP63" s="223"/>
      <c r="BQ63" s="222"/>
      <c r="BR63" s="222"/>
      <c r="BS63" s="223"/>
      <c r="BT63" s="223"/>
      <c r="BU63" s="223"/>
      <c r="BV63" s="222"/>
      <c r="BW63" s="223"/>
      <c r="BX63" s="222"/>
      <c r="BY63" s="222"/>
      <c r="BZ63" s="223"/>
      <c r="CA63" s="223"/>
      <c r="CB63" s="223"/>
      <c r="CC63" s="223"/>
      <c r="CD63" s="223"/>
      <c r="CE63" s="223"/>
      <c r="CF63" s="223"/>
      <c r="CG63" s="223"/>
      <c r="CH63" s="223"/>
      <c r="CI63" s="223"/>
      <c r="CJ63" s="223"/>
      <c r="CK63" s="223"/>
      <c r="CL63" s="223"/>
      <c r="CM63" s="223"/>
      <c r="CN63" s="223"/>
      <c r="CO63" s="223"/>
      <c r="CP63" s="223"/>
      <c r="CQ63" s="223"/>
      <c r="CR63" s="223"/>
      <c r="CS63" s="222"/>
      <c r="CT63" s="222"/>
      <c r="CU63" s="222"/>
      <c r="CV63" s="223"/>
      <c r="CW63" s="222"/>
      <c r="CX63" s="222"/>
      <c r="CY63" s="223"/>
      <c r="CZ63" s="222"/>
      <c r="DA63" s="222"/>
      <c r="DB63" s="223"/>
      <c r="DC63" s="223"/>
      <c r="DD63" s="223"/>
      <c r="DE63" s="222"/>
      <c r="DF63" s="223"/>
      <c r="DG63" s="222"/>
      <c r="DH63" s="222"/>
      <c r="DI63" s="223"/>
      <c r="DJ63" s="223"/>
      <c r="DK63" s="223"/>
      <c r="DL63" s="223"/>
      <c r="DM63" s="223"/>
      <c r="DN63" s="223"/>
      <c r="DO63" s="223"/>
      <c r="DP63" s="223"/>
      <c r="DQ63" s="223"/>
      <c r="DR63" s="223"/>
      <c r="DS63" s="223"/>
      <c r="DT63" s="223"/>
      <c r="DU63" s="223"/>
      <c r="DV63" s="223"/>
      <c r="DW63" s="223"/>
      <c r="DX63" s="223"/>
      <c r="DY63" s="222"/>
      <c r="DZ63" s="222"/>
      <c r="EA63" s="223"/>
      <c r="EB63" s="222"/>
      <c r="EC63" s="222"/>
      <c r="ED63" s="223"/>
      <c r="EE63" s="222"/>
      <c r="EF63" s="222"/>
      <c r="EG63" s="223"/>
      <c r="EH63" s="223"/>
      <c r="EI63" s="223"/>
      <c r="EJ63" s="222"/>
      <c r="EK63" s="223"/>
      <c r="EL63" s="222"/>
      <c r="EM63" s="222"/>
      <c r="EN63" s="223"/>
      <c r="EO63" s="223"/>
      <c r="EP63" s="223"/>
      <c r="EQ63" s="223"/>
      <c r="ER63" s="223"/>
      <c r="ES63" s="223"/>
      <c r="ET63" s="223"/>
      <c r="EU63" s="223"/>
      <c r="EV63" s="223"/>
      <c r="EW63" s="223"/>
      <c r="EX63" s="223"/>
      <c r="EY63" s="223"/>
      <c r="EZ63" s="223"/>
      <c r="FA63" s="223"/>
      <c r="FB63" s="223"/>
      <c r="FC63" s="223"/>
      <c r="FD63" s="223"/>
      <c r="FE63" s="223"/>
      <c r="FF63" s="223"/>
      <c r="FG63" s="223"/>
      <c r="FH63" s="223"/>
      <c r="FI63" s="223"/>
      <c r="FJ63" s="222"/>
      <c r="FK63" s="222"/>
      <c r="FL63" s="223"/>
      <c r="FM63" s="222"/>
      <c r="FN63" s="222"/>
      <c r="FO63" s="223"/>
      <c r="FP63" s="222"/>
      <c r="FQ63" s="222"/>
      <c r="FR63" s="223"/>
      <c r="FS63" s="223"/>
      <c r="FT63" s="223"/>
      <c r="FU63" s="222"/>
      <c r="FV63" s="223"/>
      <c r="FW63" s="222"/>
      <c r="FX63" s="222"/>
      <c r="FY63" s="223"/>
      <c r="FZ63" s="223"/>
      <c r="GA63" s="223"/>
      <c r="GB63" s="223"/>
      <c r="GC63" s="223"/>
      <c r="GD63" s="223"/>
      <c r="GE63" s="223"/>
      <c r="GF63" s="223"/>
      <c r="GG63" s="223"/>
      <c r="GH63" s="223"/>
      <c r="GI63" s="223"/>
      <c r="GJ63" s="223"/>
      <c r="GK63" s="223"/>
      <c r="GL63" s="223"/>
      <c r="GM63" s="223"/>
      <c r="GN63" s="223"/>
      <c r="GO63" s="223"/>
      <c r="GP63" s="223"/>
      <c r="GQ63" s="223"/>
      <c r="GR63" s="223"/>
      <c r="GS63" s="223"/>
      <c r="GT63" s="223"/>
      <c r="GU63" s="222"/>
      <c r="GV63" s="222"/>
      <c r="GW63" s="223"/>
      <c r="GX63" s="222"/>
      <c r="GY63" s="222"/>
      <c r="GZ63" s="223"/>
      <c r="HA63" s="222"/>
      <c r="HB63" s="222"/>
      <c r="HC63" s="223"/>
      <c r="HD63" s="223"/>
      <c r="HE63" s="223"/>
      <c r="HF63" s="222"/>
      <c r="HG63" s="223"/>
      <c r="HH63" s="222"/>
      <c r="HI63" s="223"/>
      <c r="HJ63" s="223"/>
      <c r="HK63" s="223"/>
      <c r="HL63" s="223"/>
      <c r="HM63" s="223"/>
      <c r="HN63" s="223"/>
      <c r="HO63" s="223"/>
      <c r="HP63" s="223"/>
      <c r="HQ63" s="223"/>
      <c r="HR63" s="223"/>
      <c r="HS63" s="223"/>
      <c r="HT63" s="223"/>
      <c r="HU63" s="223"/>
      <c r="HV63" s="223"/>
      <c r="HW63" s="223"/>
      <c r="HX63" s="223"/>
      <c r="HY63" s="223"/>
      <c r="HZ63" s="223"/>
      <c r="IA63" s="223"/>
      <c r="IB63" s="223"/>
      <c r="IC63" s="223"/>
      <c r="ID63" s="222"/>
      <c r="IE63" s="222"/>
      <c r="IF63" s="223"/>
      <c r="IG63" s="222"/>
      <c r="IH63" s="222"/>
      <c r="II63" s="223"/>
      <c r="IJ63" s="222"/>
      <c r="IK63" s="222"/>
      <c r="IL63" s="223"/>
      <c r="IM63" s="223"/>
      <c r="IN63" s="223"/>
      <c r="IO63" s="222"/>
      <c r="IP63" s="223"/>
      <c r="IQ63" s="222"/>
      <c r="IR63" s="223"/>
      <c r="IS63" s="223"/>
      <c r="IT63" s="223"/>
      <c r="IU63" s="223"/>
      <c r="IV63" s="223"/>
      <c r="IW63" s="223"/>
      <c r="IX63" s="223"/>
      <c r="IY63" s="223"/>
      <c r="IZ63" s="223"/>
      <c r="JA63" s="223"/>
      <c r="JB63" s="223"/>
      <c r="JC63" s="223"/>
      <c r="JD63" s="223"/>
      <c r="JE63" s="223"/>
      <c r="JF63" s="222"/>
      <c r="JG63" s="222"/>
      <c r="JH63" s="223"/>
      <c r="JI63" s="222"/>
      <c r="JJ63" s="222"/>
      <c r="JK63" s="223"/>
      <c r="JL63" s="222"/>
      <c r="JM63" s="222"/>
      <c r="JN63" s="223"/>
      <c r="JO63" s="223"/>
      <c r="JP63" s="223"/>
      <c r="JQ63" s="222"/>
      <c r="JR63" s="223"/>
      <c r="JS63" s="222"/>
      <c r="JT63" s="223"/>
      <c r="JU63" s="223"/>
      <c r="JV63" s="223"/>
      <c r="JW63" s="223"/>
      <c r="JX63" s="223"/>
      <c r="JY63" s="223"/>
      <c r="JZ63" s="223"/>
      <c r="KA63" s="223"/>
      <c r="KB63" s="223"/>
      <c r="KC63" s="223"/>
      <c r="KD63" s="223"/>
      <c r="KE63" s="223"/>
      <c r="KF63" s="223"/>
      <c r="KG63" s="223"/>
      <c r="KH63" s="222"/>
      <c r="KI63" s="222"/>
      <c r="KJ63" s="223"/>
      <c r="KK63" s="222"/>
      <c r="KL63" s="222"/>
      <c r="KM63" s="223"/>
      <c r="KN63" s="222"/>
      <c r="KO63" s="222"/>
      <c r="KP63" s="223"/>
      <c r="KQ63" s="223"/>
      <c r="KR63" s="223"/>
      <c r="KS63" s="222"/>
      <c r="KT63" s="223"/>
      <c r="KU63" s="222"/>
      <c r="KV63" s="222"/>
      <c r="KW63" s="223"/>
      <c r="KX63" s="223"/>
      <c r="KY63" s="223"/>
      <c r="KZ63" s="222"/>
      <c r="LA63" s="223"/>
      <c r="LB63" s="262"/>
      <c r="LC63" s="269"/>
      <c r="LD63" s="223"/>
      <c r="LE63" s="223"/>
      <c r="LF63" s="223"/>
      <c r="LG63" s="223"/>
      <c r="LH63" s="223"/>
      <c r="LI63" s="223"/>
      <c r="LJ63" s="223"/>
      <c r="LK63" s="223"/>
      <c r="LL63" s="223"/>
      <c r="LM63" s="223"/>
      <c r="LN63" s="223"/>
      <c r="LO63" s="223"/>
      <c r="LP63" s="223"/>
      <c r="LQ63" s="223"/>
      <c r="LR63" s="222"/>
      <c r="LS63" s="222"/>
      <c r="LT63" s="223"/>
      <c r="LU63" s="222"/>
      <c r="LV63" s="222"/>
      <c r="LW63" s="223"/>
      <c r="LX63" s="222"/>
      <c r="LY63" s="222"/>
      <c r="LZ63" s="223"/>
      <c r="MA63" s="223"/>
      <c r="MB63" s="223"/>
      <c r="MC63" s="222"/>
      <c r="MD63" s="223"/>
      <c r="ME63" s="222"/>
      <c r="MF63" s="222"/>
      <c r="MG63" s="223"/>
      <c r="MH63" s="223"/>
      <c r="MI63" s="223"/>
      <c r="MJ63" s="222"/>
      <c r="MK63" s="223"/>
      <c r="ML63" s="262"/>
      <c r="MM63" s="223"/>
      <c r="MN63" s="223"/>
      <c r="MO63" s="223"/>
      <c r="MP63" s="223"/>
      <c r="MQ63" s="223"/>
      <c r="MR63" s="223"/>
      <c r="MS63" s="223"/>
      <c r="MT63" s="223"/>
      <c r="MU63" s="223"/>
      <c r="MV63" s="223"/>
      <c r="MW63" s="223"/>
      <c r="MX63" s="223"/>
      <c r="MY63" s="223"/>
      <c r="MZ63" s="223"/>
      <c r="NA63" s="222"/>
      <c r="NB63" s="222"/>
      <c r="NC63" s="223"/>
      <c r="ND63" s="222"/>
      <c r="NE63" s="222"/>
      <c r="NF63" s="223"/>
      <c r="NG63" s="222"/>
      <c r="NH63" s="222"/>
      <c r="NI63" s="223"/>
      <c r="NJ63" s="223"/>
      <c r="NK63" s="223"/>
      <c r="NL63" s="262"/>
    </row>
    <row r="64" spans="2:376" ht="15" customHeight="1">
      <c r="B64" s="719"/>
      <c r="C64" s="713"/>
      <c r="D64" s="389" t="s">
        <v>400</v>
      </c>
      <c r="E64" s="386" t="s">
        <v>422</v>
      </c>
      <c r="F64" s="575" t="s">
        <v>327</v>
      </c>
      <c r="G64" s="387">
        <v>0</v>
      </c>
      <c r="H64" s="385"/>
      <c r="I64" s="363"/>
      <c r="J64" s="364"/>
      <c r="K64" s="386" t="str">
        <f>NETWORKDAYS(I64,J64,휴일정보!$C$5:$C$27)&amp;"일"</f>
        <v>0일</v>
      </c>
      <c r="L64" s="220"/>
      <c r="M64" s="223"/>
      <c r="N64" s="223"/>
      <c r="O64" s="222"/>
      <c r="P64" s="223"/>
      <c r="Q64" s="222"/>
      <c r="R64" s="222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  <c r="AI64" s="223"/>
      <c r="AJ64" s="223"/>
      <c r="AK64" s="223"/>
      <c r="AL64" s="222"/>
      <c r="AM64" s="222"/>
      <c r="AN64" s="222"/>
      <c r="AO64" s="223"/>
      <c r="AP64" s="222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  <c r="BC64" s="237"/>
      <c r="BD64" s="237"/>
      <c r="BE64" s="237"/>
      <c r="BF64" s="237"/>
      <c r="BG64" s="237"/>
      <c r="BH64" s="237"/>
      <c r="BI64" s="237"/>
      <c r="BJ64" s="237"/>
      <c r="BK64" s="237"/>
      <c r="BL64" s="222"/>
      <c r="BM64" s="223"/>
      <c r="BN64" s="222"/>
      <c r="BO64" s="222"/>
      <c r="BP64" s="223"/>
      <c r="BQ64" s="222"/>
      <c r="BR64" s="222"/>
      <c r="BS64" s="223"/>
      <c r="BT64" s="223"/>
      <c r="BU64" s="223"/>
      <c r="BV64" s="222"/>
      <c r="BW64" s="223"/>
      <c r="BX64" s="222"/>
      <c r="BY64" s="222"/>
      <c r="BZ64" s="223"/>
      <c r="CA64" s="223"/>
      <c r="CB64" s="223"/>
      <c r="CC64" s="223"/>
      <c r="CD64" s="223"/>
      <c r="CE64" s="223"/>
      <c r="CF64" s="223"/>
      <c r="CG64" s="223"/>
      <c r="CH64" s="223"/>
      <c r="CI64" s="223"/>
      <c r="CJ64" s="223"/>
      <c r="CK64" s="223"/>
      <c r="CL64" s="223"/>
      <c r="CM64" s="223"/>
      <c r="CN64" s="223"/>
      <c r="CO64" s="223"/>
      <c r="CP64" s="223"/>
      <c r="CQ64" s="223"/>
      <c r="CR64" s="223"/>
      <c r="CS64" s="222"/>
      <c r="CT64" s="222"/>
      <c r="CU64" s="222"/>
      <c r="CV64" s="223"/>
      <c r="CW64" s="222"/>
      <c r="CX64" s="222"/>
      <c r="CY64" s="223"/>
      <c r="CZ64" s="222"/>
      <c r="DA64" s="222"/>
      <c r="DB64" s="223"/>
      <c r="DC64" s="223"/>
      <c r="DD64" s="223"/>
      <c r="DE64" s="222"/>
      <c r="DF64" s="223"/>
      <c r="DG64" s="222"/>
      <c r="DH64" s="222"/>
      <c r="DI64" s="223"/>
      <c r="DJ64" s="223"/>
      <c r="DK64" s="223"/>
      <c r="DL64" s="223"/>
      <c r="DM64" s="223"/>
      <c r="DN64" s="223"/>
      <c r="DO64" s="223"/>
      <c r="DP64" s="223"/>
      <c r="DQ64" s="223"/>
      <c r="DR64" s="223"/>
      <c r="DS64" s="223"/>
      <c r="DT64" s="223"/>
      <c r="DU64" s="223"/>
      <c r="DV64" s="223"/>
      <c r="DW64" s="223"/>
      <c r="DX64" s="223"/>
      <c r="DY64" s="222"/>
      <c r="DZ64" s="222"/>
      <c r="EA64" s="223"/>
      <c r="EB64" s="222"/>
      <c r="EC64" s="222"/>
      <c r="ED64" s="223"/>
      <c r="EE64" s="222"/>
      <c r="EF64" s="222"/>
      <c r="EG64" s="223"/>
      <c r="EH64" s="223"/>
      <c r="EI64" s="223"/>
      <c r="EJ64" s="222"/>
      <c r="EK64" s="223"/>
      <c r="EL64" s="222"/>
      <c r="EM64" s="222"/>
      <c r="EN64" s="223"/>
      <c r="EO64" s="223"/>
      <c r="EP64" s="223"/>
      <c r="EQ64" s="223"/>
      <c r="ER64" s="223"/>
      <c r="ES64" s="223"/>
      <c r="ET64" s="223"/>
      <c r="EU64" s="223"/>
      <c r="EV64" s="223"/>
      <c r="EW64" s="223"/>
      <c r="EX64" s="223"/>
      <c r="EY64" s="223"/>
      <c r="EZ64" s="223"/>
      <c r="FA64" s="223"/>
      <c r="FB64" s="223"/>
      <c r="FC64" s="223"/>
      <c r="FD64" s="223"/>
      <c r="FE64" s="223"/>
      <c r="FF64" s="223"/>
      <c r="FG64" s="223"/>
      <c r="FH64" s="223"/>
      <c r="FI64" s="223"/>
      <c r="FJ64" s="222"/>
      <c r="FK64" s="222"/>
      <c r="FL64" s="223"/>
      <c r="FM64" s="222"/>
      <c r="FN64" s="222"/>
      <c r="FO64" s="223"/>
      <c r="FP64" s="222"/>
      <c r="FQ64" s="222"/>
      <c r="FR64" s="223"/>
      <c r="FS64" s="223"/>
      <c r="FT64" s="223"/>
      <c r="FU64" s="222"/>
      <c r="FV64" s="223"/>
      <c r="FW64" s="222"/>
      <c r="FX64" s="222"/>
      <c r="FY64" s="223"/>
      <c r="FZ64" s="223"/>
      <c r="GA64" s="223"/>
      <c r="GB64" s="223"/>
      <c r="GC64" s="223"/>
      <c r="GD64" s="223"/>
      <c r="GE64" s="223"/>
      <c r="GF64" s="223"/>
      <c r="GG64" s="223"/>
      <c r="GH64" s="223"/>
      <c r="GI64" s="223"/>
      <c r="GJ64" s="223"/>
      <c r="GK64" s="223"/>
      <c r="GL64" s="223"/>
      <c r="GM64" s="223"/>
      <c r="GN64" s="223"/>
      <c r="GO64" s="223"/>
      <c r="GP64" s="223"/>
      <c r="GQ64" s="223"/>
      <c r="GR64" s="223"/>
      <c r="GS64" s="223"/>
      <c r="GT64" s="223"/>
      <c r="GU64" s="222"/>
      <c r="GV64" s="222"/>
      <c r="GW64" s="223"/>
      <c r="GX64" s="222"/>
      <c r="GY64" s="222"/>
      <c r="GZ64" s="223"/>
      <c r="HA64" s="222"/>
      <c r="HB64" s="222"/>
      <c r="HC64" s="223"/>
      <c r="HD64" s="223"/>
      <c r="HE64" s="223"/>
      <c r="HF64" s="222"/>
      <c r="HG64" s="223"/>
      <c r="HH64" s="222"/>
      <c r="HI64" s="223"/>
      <c r="HJ64" s="223"/>
      <c r="HK64" s="223"/>
      <c r="HL64" s="223"/>
      <c r="HM64" s="223"/>
      <c r="HN64" s="223"/>
      <c r="HO64" s="223"/>
      <c r="HP64" s="223"/>
      <c r="HQ64" s="223"/>
      <c r="HR64" s="223"/>
      <c r="HS64" s="223"/>
      <c r="HT64" s="223"/>
      <c r="HU64" s="223"/>
      <c r="HV64" s="223"/>
      <c r="HW64" s="223"/>
      <c r="HX64" s="223"/>
      <c r="HY64" s="223"/>
      <c r="HZ64" s="223"/>
      <c r="IA64" s="223"/>
      <c r="IB64" s="223"/>
      <c r="IC64" s="223"/>
      <c r="ID64" s="222"/>
      <c r="IE64" s="222"/>
      <c r="IF64" s="223"/>
      <c r="IG64" s="222"/>
      <c r="IH64" s="222"/>
      <c r="II64" s="223"/>
      <c r="IJ64" s="222"/>
      <c r="IK64" s="222"/>
      <c r="IL64" s="223"/>
      <c r="IM64" s="223"/>
      <c r="IN64" s="223"/>
      <c r="IO64" s="222"/>
      <c r="IP64" s="223"/>
      <c r="IQ64" s="222"/>
      <c r="IR64" s="223"/>
      <c r="IS64" s="223"/>
      <c r="IT64" s="223"/>
      <c r="IU64" s="223"/>
      <c r="IV64" s="223"/>
      <c r="IW64" s="223"/>
      <c r="IX64" s="223"/>
      <c r="IY64" s="223"/>
      <c r="IZ64" s="223"/>
      <c r="JA64" s="223"/>
      <c r="JB64" s="223"/>
      <c r="JC64" s="223"/>
      <c r="JD64" s="223"/>
      <c r="JE64" s="223"/>
      <c r="JF64" s="222"/>
      <c r="JG64" s="222"/>
      <c r="JH64" s="223"/>
      <c r="JI64" s="222"/>
      <c r="JJ64" s="222"/>
      <c r="JK64" s="223"/>
      <c r="JL64" s="222"/>
      <c r="JM64" s="222"/>
      <c r="JN64" s="223"/>
      <c r="JO64" s="223"/>
      <c r="JP64" s="223"/>
      <c r="JQ64" s="222"/>
      <c r="JR64" s="223"/>
      <c r="JS64" s="222"/>
      <c r="JT64" s="223"/>
      <c r="JU64" s="223"/>
      <c r="JV64" s="223"/>
      <c r="JW64" s="223"/>
      <c r="JX64" s="223"/>
      <c r="JY64" s="223"/>
      <c r="JZ64" s="223"/>
      <c r="KA64" s="223"/>
      <c r="KB64" s="223"/>
      <c r="KC64" s="223"/>
      <c r="KD64" s="223"/>
      <c r="KE64" s="223"/>
      <c r="KF64" s="223"/>
      <c r="KG64" s="223"/>
      <c r="KH64" s="222"/>
      <c r="KI64" s="222"/>
      <c r="KJ64" s="223"/>
      <c r="KK64" s="222"/>
      <c r="KL64" s="222"/>
      <c r="KM64" s="223"/>
      <c r="KN64" s="222"/>
      <c r="KO64" s="222"/>
      <c r="KP64" s="223"/>
      <c r="KQ64" s="223"/>
      <c r="KR64" s="223"/>
      <c r="KS64" s="222"/>
      <c r="KT64" s="223"/>
      <c r="KU64" s="222"/>
      <c r="KV64" s="222"/>
      <c r="KW64" s="223"/>
      <c r="KX64" s="223"/>
      <c r="KY64" s="223"/>
      <c r="KZ64" s="222"/>
      <c r="LA64" s="223"/>
      <c r="LB64" s="262"/>
      <c r="LC64" s="269"/>
      <c r="LD64" s="223"/>
      <c r="LE64" s="223"/>
      <c r="LF64" s="223"/>
      <c r="LG64" s="223"/>
      <c r="LH64" s="223"/>
      <c r="LI64" s="223"/>
      <c r="LJ64" s="223"/>
      <c r="LK64" s="223"/>
      <c r="LL64" s="223"/>
      <c r="LM64" s="223"/>
      <c r="LN64" s="223"/>
      <c r="LO64" s="223"/>
      <c r="LP64" s="223"/>
      <c r="LQ64" s="223"/>
      <c r="LR64" s="222"/>
      <c r="LS64" s="222"/>
      <c r="LT64" s="223"/>
      <c r="LU64" s="222"/>
      <c r="LV64" s="222"/>
      <c r="LW64" s="223"/>
      <c r="LX64" s="222"/>
      <c r="LY64" s="222"/>
      <c r="LZ64" s="223"/>
      <c r="MA64" s="223"/>
      <c r="MB64" s="223"/>
      <c r="MC64" s="222"/>
      <c r="MD64" s="223"/>
      <c r="ME64" s="222"/>
      <c r="MF64" s="222"/>
      <c r="MG64" s="223"/>
      <c r="MH64" s="223"/>
      <c r="MI64" s="223"/>
      <c r="MJ64" s="222"/>
      <c r="MK64" s="223"/>
      <c r="ML64" s="262"/>
      <c r="MM64" s="223"/>
      <c r="MN64" s="223"/>
      <c r="MO64" s="223"/>
      <c r="MP64" s="223"/>
      <c r="MQ64" s="223"/>
      <c r="MR64" s="223"/>
      <c r="MS64" s="223"/>
      <c r="MT64" s="223"/>
      <c r="MU64" s="223"/>
      <c r="MV64" s="223"/>
      <c r="MW64" s="223"/>
      <c r="MX64" s="223"/>
      <c r="MY64" s="223"/>
      <c r="MZ64" s="223"/>
      <c r="NA64" s="222"/>
      <c r="NB64" s="222"/>
      <c r="NC64" s="223"/>
      <c r="ND64" s="222"/>
      <c r="NE64" s="222"/>
      <c r="NF64" s="223"/>
      <c r="NG64" s="222"/>
      <c r="NH64" s="222"/>
      <c r="NI64" s="223"/>
      <c r="NJ64" s="223"/>
      <c r="NK64" s="223"/>
      <c r="NL64" s="262"/>
    </row>
    <row r="65" spans="2:376" ht="15" customHeight="1">
      <c r="B65" s="719"/>
      <c r="C65" s="713"/>
      <c r="D65" s="389" t="s">
        <v>401</v>
      </c>
      <c r="E65" s="386" t="s">
        <v>422</v>
      </c>
      <c r="F65" s="575" t="s">
        <v>327</v>
      </c>
      <c r="G65" s="387">
        <v>0</v>
      </c>
      <c r="H65" s="385"/>
      <c r="I65" s="363"/>
      <c r="J65" s="364"/>
      <c r="K65" s="386" t="str">
        <f>NETWORKDAYS(I65,J65,휴일정보!$C$5:$C$27)&amp;"일"</f>
        <v>0일</v>
      </c>
      <c r="L65" s="220"/>
      <c r="M65" s="223"/>
      <c r="N65" s="223"/>
      <c r="O65" s="222"/>
      <c r="P65" s="223"/>
      <c r="Q65" s="222"/>
      <c r="R65" s="222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2"/>
      <c r="AM65" s="222"/>
      <c r="AN65" s="222"/>
      <c r="AO65" s="223"/>
      <c r="AP65" s="222"/>
      <c r="AQ65" s="237"/>
      <c r="AR65" s="237"/>
      <c r="AS65" s="237"/>
      <c r="AT65" s="237"/>
      <c r="AU65" s="237"/>
      <c r="AV65" s="237"/>
      <c r="AW65" s="237"/>
      <c r="AX65" s="237"/>
      <c r="AY65" s="237"/>
      <c r="AZ65" s="237"/>
      <c r="BA65" s="237"/>
      <c r="BB65" s="237"/>
      <c r="BC65" s="237"/>
      <c r="BD65" s="237"/>
      <c r="BE65" s="237"/>
      <c r="BF65" s="237"/>
      <c r="BG65" s="237"/>
      <c r="BH65" s="237"/>
      <c r="BI65" s="237"/>
      <c r="BJ65" s="237"/>
      <c r="BK65" s="237"/>
      <c r="BL65" s="222"/>
      <c r="BM65" s="223"/>
      <c r="BN65" s="222"/>
      <c r="BO65" s="222"/>
      <c r="BP65" s="223"/>
      <c r="BQ65" s="222"/>
      <c r="BR65" s="222"/>
      <c r="BS65" s="223"/>
      <c r="BT65" s="223"/>
      <c r="BU65" s="223"/>
      <c r="BV65" s="222"/>
      <c r="BW65" s="223"/>
      <c r="BX65" s="222"/>
      <c r="BY65" s="222"/>
      <c r="BZ65" s="223"/>
      <c r="CA65" s="223"/>
      <c r="CB65" s="223"/>
      <c r="CC65" s="223"/>
      <c r="CD65" s="223"/>
      <c r="CE65" s="223"/>
      <c r="CF65" s="223"/>
      <c r="CG65" s="223"/>
      <c r="CH65" s="223"/>
      <c r="CI65" s="223"/>
      <c r="CJ65" s="223"/>
      <c r="CK65" s="223"/>
      <c r="CL65" s="223"/>
      <c r="CM65" s="223"/>
      <c r="CN65" s="223"/>
      <c r="CO65" s="223"/>
      <c r="CP65" s="223"/>
      <c r="CQ65" s="223"/>
      <c r="CR65" s="223"/>
      <c r="CS65" s="222"/>
      <c r="CT65" s="222"/>
      <c r="CU65" s="222"/>
      <c r="CV65" s="223"/>
      <c r="CW65" s="222"/>
      <c r="CX65" s="222"/>
      <c r="CY65" s="223"/>
      <c r="CZ65" s="222"/>
      <c r="DA65" s="222"/>
      <c r="DB65" s="223"/>
      <c r="DC65" s="223"/>
      <c r="DD65" s="223"/>
      <c r="DE65" s="222"/>
      <c r="DF65" s="223"/>
      <c r="DG65" s="222"/>
      <c r="DH65" s="222"/>
      <c r="DI65" s="223"/>
      <c r="DJ65" s="223"/>
      <c r="DK65" s="223"/>
      <c r="DL65" s="223"/>
      <c r="DM65" s="223"/>
      <c r="DN65" s="223"/>
      <c r="DO65" s="223"/>
      <c r="DP65" s="223"/>
      <c r="DQ65" s="223"/>
      <c r="DR65" s="223"/>
      <c r="DS65" s="223"/>
      <c r="DT65" s="223"/>
      <c r="DU65" s="223"/>
      <c r="DV65" s="223"/>
      <c r="DW65" s="223"/>
      <c r="DX65" s="223"/>
      <c r="DY65" s="222"/>
      <c r="DZ65" s="222"/>
      <c r="EA65" s="223"/>
      <c r="EB65" s="222"/>
      <c r="EC65" s="222"/>
      <c r="ED65" s="223"/>
      <c r="EE65" s="222"/>
      <c r="EF65" s="222"/>
      <c r="EG65" s="223"/>
      <c r="EH65" s="223"/>
      <c r="EI65" s="223"/>
      <c r="EJ65" s="222"/>
      <c r="EK65" s="223"/>
      <c r="EL65" s="222"/>
      <c r="EM65" s="222"/>
      <c r="EN65" s="223"/>
      <c r="EO65" s="223"/>
      <c r="EP65" s="223"/>
      <c r="EQ65" s="223"/>
      <c r="ER65" s="223"/>
      <c r="ES65" s="223"/>
      <c r="ET65" s="223"/>
      <c r="EU65" s="223"/>
      <c r="EV65" s="223"/>
      <c r="EW65" s="223"/>
      <c r="EX65" s="223"/>
      <c r="EY65" s="223"/>
      <c r="EZ65" s="223"/>
      <c r="FA65" s="223"/>
      <c r="FB65" s="223"/>
      <c r="FC65" s="223"/>
      <c r="FD65" s="223"/>
      <c r="FE65" s="223"/>
      <c r="FF65" s="223"/>
      <c r="FG65" s="223"/>
      <c r="FH65" s="223"/>
      <c r="FI65" s="223"/>
      <c r="FJ65" s="222"/>
      <c r="FK65" s="222"/>
      <c r="FL65" s="223"/>
      <c r="FM65" s="222"/>
      <c r="FN65" s="222"/>
      <c r="FO65" s="223"/>
      <c r="FP65" s="222"/>
      <c r="FQ65" s="222"/>
      <c r="FR65" s="223"/>
      <c r="FS65" s="223"/>
      <c r="FT65" s="223"/>
      <c r="FU65" s="222"/>
      <c r="FV65" s="223"/>
      <c r="FW65" s="222"/>
      <c r="FX65" s="222"/>
      <c r="FY65" s="223"/>
      <c r="FZ65" s="223"/>
      <c r="GA65" s="223"/>
      <c r="GB65" s="223"/>
      <c r="GC65" s="223"/>
      <c r="GD65" s="223"/>
      <c r="GE65" s="223"/>
      <c r="GF65" s="223"/>
      <c r="GG65" s="223"/>
      <c r="GH65" s="223"/>
      <c r="GI65" s="223"/>
      <c r="GJ65" s="223"/>
      <c r="GK65" s="223"/>
      <c r="GL65" s="223"/>
      <c r="GM65" s="223"/>
      <c r="GN65" s="223"/>
      <c r="GO65" s="223"/>
      <c r="GP65" s="223"/>
      <c r="GQ65" s="223"/>
      <c r="GR65" s="223"/>
      <c r="GS65" s="223"/>
      <c r="GT65" s="223"/>
      <c r="GU65" s="222"/>
      <c r="GV65" s="222"/>
      <c r="GW65" s="223"/>
      <c r="GX65" s="222"/>
      <c r="GY65" s="222"/>
      <c r="GZ65" s="223"/>
      <c r="HA65" s="222"/>
      <c r="HB65" s="222"/>
      <c r="HC65" s="223"/>
      <c r="HD65" s="223"/>
      <c r="HE65" s="223"/>
      <c r="HF65" s="222"/>
      <c r="HG65" s="223"/>
      <c r="HH65" s="222"/>
      <c r="HI65" s="223"/>
      <c r="HJ65" s="223"/>
      <c r="HK65" s="223"/>
      <c r="HL65" s="223"/>
      <c r="HM65" s="223"/>
      <c r="HN65" s="223"/>
      <c r="HO65" s="223"/>
      <c r="HP65" s="223"/>
      <c r="HQ65" s="223"/>
      <c r="HR65" s="223"/>
      <c r="HS65" s="223"/>
      <c r="HT65" s="223"/>
      <c r="HU65" s="223"/>
      <c r="HV65" s="223"/>
      <c r="HW65" s="223"/>
      <c r="HX65" s="223"/>
      <c r="HY65" s="223"/>
      <c r="HZ65" s="223"/>
      <c r="IA65" s="223"/>
      <c r="IB65" s="223"/>
      <c r="IC65" s="223"/>
      <c r="ID65" s="222"/>
      <c r="IE65" s="222"/>
      <c r="IF65" s="223"/>
      <c r="IG65" s="222"/>
      <c r="IH65" s="222"/>
      <c r="II65" s="223"/>
      <c r="IJ65" s="222"/>
      <c r="IK65" s="222"/>
      <c r="IL65" s="223"/>
      <c r="IM65" s="223"/>
      <c r="IN65" s="223"/>
      <c r="IO65" s="222"/>
      <c r="IP65" s="223"/>
      <c r="IQ65" s="222"/>
      <c r="IR65" s="223"/>
      <c r="IS65" s="223"/>
      <c r="IT65" s="223"/>
      <c r="IU65" s="223"/>
      <c r="IV65" s="223"/>
      <c r="IW65" s="223"/>
      <c r="IX65" s="223"/>
      <c r="IY65" s="223"/>
      <c r="IZ65" s="223"/>
      <c r="JA65" s="223"/>
      <c r="JB65" s="223"/>
      <c r="JC65" s="223"/>
      <c r="JD65" s="223"/>
      <c r="JE65" s="223"/>
      <c r="JF65" s="222"/>
      <c r="JG65" s="222"/>
      <c r="JH65" s="223"/>
      <c r="JI65" s="222"/>
      <c r="JJ65" s="222"/>
      <c r="JK65" s="223"/>
      <c r="JL65" s="222"/>
      <c r="JM65" s="222"/>
      <c r="JN65" s="223"/>
      <c r="JO65" s="223"/>
      <c r="JP65" s="223"/>
      <c r="JQ65" s="222"/>
      <c r="JR65" s="223"/>
      <c r="JS65" s="222"/>
      <c r="JT65" s="223"/>
      <c r="JU65" s="223"/>
      <c r="JV65" s="223"/>
      <c r="JW65" s="223"/>
      <c r="JX65" s="223"/>
      <c r="JY65" s="223"/>
      <c r="JZ65" s="223"/>
      <c r="KA65" s="223"/>
      <c r="KB65" s="223"/>
      <c r="KC65" s="223"/>
      <c r="KD65" s="223"/>
      <c r="KE65" s="223"/>
      <c r="KF65" s="223"/>
      <c r="KG65" s="223"/>
      <c r="KH65" s="222"/>
      <c r="KI65" s="222"/>
      <c r="KJ65" s="223"/>
      <c r="KK65" s="222"/>
      <c r="KL65" s="222"/>
      <c r="KM65" s="223"/>
      <c r="KN65" s="222"/>
      <c r="KO65" s="222"/>
      <c r="KP65" s="223"/>
      <c r="KQ65" s="223"/>
      <c r="KR65" s="223"/>
      <c r="KS65" s="222"/>
      <c r="KT65" s="223"/>
      <c r="KU65" s="222"/>
      <c r="KV65" s="222"/>
      <c r="KW65" s="223"/>
      <c r="KX65" s="223"/>
      <c r="KY65" s="223"/>
      <c r="KZ65" s="222"/>
      <c r="LA65" s="223"/>
      <c r="LB65" s="262"/>
      <c r="LC65" s="269"/>
      <c r="LD65" s="223"/>
      <c r="LE65" s="223"/>
      <c r="LF65" s="223"/>
      <c r="LG65" s="223"/>
      <c r="LH65" s="223"/>
      <c r="LI65" s="223"/>
      <c r="LJ65" s="223"/>
      <c r="LK65" s="223"/>
      <c r="LL65" s="223"/>
      <c r="LM65" s="223"/>
      <c r="LN65" s="223"/>
      <c r="LO65" s="223"/>
      <c r="LP65" s="223"/>
      <c r="LQ65" s="223"/>
      <c r="LR65" s="222"/>
      <c r="LS65" s="222"/>
      <c r="LT65" s="223"/>
      <c r="LU65" s="222"/>
      <c r="LV65" s="222"/>
      <c r="LW65" s="223"/>
      <c r="LX65" s="222"/>
      <c r="LY65" s="222"/>
      <c r="LZ65" s="223"/>
      <c r="MA65" s="223"/>
      <c r="MB65" s="223"/>
      <c r="MC65" s="222"/>
      <c r="MD65" s="223"/>
      <c r="ME65" s="222"/>
      <c r="MF65" s="222"/>
      <c r="MG65" s="223"/>
      <c r="MH65" s="223"/>
      <c r="MI65" s="223"/>
      <c r="MJ65" s="222"/>
      <c r="MK65" s="223"/>
      <c r="ML65" s="262"/>
      <c r="MM65" s="223"/>
      <c r="MN65" s="223"/>
      <c r="MO65" s="223"/>
      <c r="MP65" s="223"/>
      <c r="MQ65" s="223"/>
      <c r="MR65" s="223"/>
      <c r="MS65" s="223"/>
      <c r="MT65" s="223"/>
      <c r="MU65" s="223"/>
      <c r="MV65" s="223"/>
      <c r="MW65" s="223"/>
      <c r="MX65" s="223"/>
      <c r="MY65" s="223"/>
      <c r="MZ65" s="223"/>
      <c r="NA65" s="222"/>
      <c r="NB65" s="222"/>
      <c r="NC65" s="223"/>
      <c r="ND65" s="222"/>
      <c r="NE65" s="222"/>
      <c r="NF65" s="223"/>
      <c r="NG65" s="222"/>
      <c r="NH65" s="222"/>
      <c r="NI65" s="223"/>
      <c r="NJ65" s="223"/>
      <c r="NK65" s="223"/>
      <c r="NL65" s="262"/>
    </row>
    <row r="66" spans="2:376" ht="15" customHeight="1">
      <c r="B66" s="719"/>
      <c r="C66" s="713"/>
      <c r="D66" s="389" t="s">
        <v>409</v>
      </c>
      <c r="E66" s="386" t="s">
        <v>421</v>
      </c>
      <c r="F66" s="575" t="s">
        <v>327</v>
      </c>
      <c r="G66" s="387">
        <v>0</v>
      </c>
      <c r="H66" s="385"/>
      <c r="I66" s="363"/>
      <c r="J66" s="364"/>
      <c r="K66" s="386" t="str">
        <f>NETWORKDAYS(I66,J66,휴일정보!$C$5:$C$27)&amp;"일"</f>
        <v>0일</v>
      </c>
      <c r="L66" s="220"/>
      <c r="M66" s="223"/>
      <c r="N66" s="223"/>
      <c r="O66" s="222"/>
      <c r="P66" s="223"/>
      <c r="Q66" s="222"/>
      <c r="R66" s="222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2"/>
      <c r="AM66" s="222"/>
      <c r="AN66" s="222"/>
      <c r="AO66" s="223"/>
      <c r="AP66" s="222"/>
      <c r="AQ66" s="237"/>
      <c r="AR66" s="237"/>
      <c r="AS66" s="237"/>
      <c r="AT66" s="237"/>
      <c r="AU66" s="237"/>
      <c r="AV66" s="237"/>
      <c r="AW66" s="237"/>
      <c r="AX66" s="237"/>
      <c r="AY66" s="237"/>
      <c r="AZ66" s="237"/>
      <c r="BA66" s="237"/>
      <c r="BB66" s="237"/>
      <c r="BC66" s="237"/>
      <c r="BD66" s="237"/>
      <c r="BE66" s="237"/>
      <c r="BF66" s="237"/>
      <c r="BG66" s="237"/>
      <c r="BH66" s="237"/>
      <c r="BI66" s="237"/>
      <c r="BJ66" s="237"/>
      <c r="BK66" s="237"/>
      <c r="BL66" s="222"/>
      <c r="BM66" s="223"/>
      <c r="BN66" s="222"/>
      <c r="BO66" s="222"/>
      <c r="BP66" s="223"/>
      <c r="BQ66" s="222"/>
      <c r="BR66" s="222"/>
      <c r="BS66" s="223"/>
      <c r="BT66" s="223"/>
      <c r="BU66" s="223"/>
      <c r="BV66" s="222"/>
      <c r="BW66" s="223"/>
      <c r="BX66" s="222"/>
      <c r="BY66" s="222"/>
      <c r="BZ66" s="223"/>
      <c r="CA66" s="223"/>
      <c r="CB66" s="223"/>
      <c r="CC66" s="223"/>
      <c r="CD66" s="223"/>
      <c r="CE66" s="223"/>
      <c r="CF66" s="223"/>
      <c r="CG66" s="223"/>
      <c r="CH66" s="223"/>
      <c r="CI66" s="223"/>
      <c r="CJ66" s="223"/>
      <c r="CK66" s="223"/>
      <c r="CL66" s="223"/>
      <c r="CM66" s="223"/>
      <c r="CN66" s="223"/>
      <c r="CO66" s="223"/>
      <c r="CP66" s="223"/>
      <c r="CQ66" s="223"/>
      <c r="CR66" s="223"/>
      <c r="CS66" s="222"/>
      <c r="CT66" s="222"/>
      <c r="CU66" s="222"/>
      <c r="CV66" s="223"/>
      <c r="CW66" s="222"/>
      <c r="CX66" s="222"/>
      <c r="CY66" s="223"/>
      <c r="CZ66" s="222"/>
      <c r="DA66" s="222"/>
      <c r="DB66" s="223"/>
      <c r="DC66" s="223"/>
      <c r="DD66" s="223"/>
      <c r="DE66" s="222"/>
      <c r="DF66" s="223"/>
      <c r="DG66" s="222"/>
      <c r="DH66" s="222"/>
      <c r="DI66" s="223"/>
      <c r="DJ66" s="223"/>
      <c r="DK66" s="223"/>
      <c r="DL66" s="223"/>
      <c r="DM66" s="223"/>
      <c r="DN66" s="223"/>
      <c r="DO66" s="223"/>
      <c r="DP66" s="223"/>
      <c r="DQ66" s="223"/>
      <c r="DR66" s="223"/>
      <c r="DS66" s="223"/>
      <c r="DT66" s="223"/>
      <c r="DU66" s="223"/>
      <c r="DV66" s="223"/>
      <c r="DW66" s="223"/>
      <c r="DX66" s="223"/>
      <c r="DY66" s="222"/>
      <c r="DZ66" s="222"/>
      <c r="EA66" s="223"/>
      <c r="EB66" s="222"/>
      <c r="EC66" s="222"/>
      <c r="ED66" s="223"/>
      <c r="EE66" s="222"/>
      <c r="EF66" s="222"/>
      <c r="EG66" s="223"/>
      <c r="EH66" s="223"/>
      <c r="EI66" s="223"/>
      <c r="EJ66" s="222"/>
      <c r="EK66" s="223"/>
      <c r="EL66" s="222"/>
      <c r="EM66" s="222"/>
      <c r="EN66" s="223"/>
      <c r="EO66" s="223"/>
      <c r="EP66" s="223"/>
      <c r="EQ66" s="223"/>
      <c r="ER66" s="223"/>
      <c r="ES66" s="223"/>
      <c r="ET66" s="223"/>
      <c r="EU66" s="223"/>
      <c r="EV66" s="223"/>
      <c r="EW66" s="223"/>
      <c r="EX66" s="223"/>
      <c r="EY66" s="223"/>
      <c r="EZ66" s="223"/>
      <c r="FA66" s="223"/>
      <c r="FB66" s="223"/>
      <c r="FC66" s="223"/>
      <c r="FD66" s="223"/>
      <c r="FE66" s="223"/>
      <c r="FF66" s="223"/>
      <c r="FG66" s="223"/>
      <c r="FH66" s="223"/>
      <c r="FI66" s="223"/>
      <c r="FJ66" s="222"/>
      <c r="FK66" s="222"/>
      <c r="FL66" s="223"/>
      <c r="FM66" s="222"/>
      <c r="FN66" s="222"/>
      <c r="FO66" s="223"/>
      <c r="FP66" s="222"/>
      <c r="FQ66" s="222"/>
      <c r="FR66" s="223"/>
      <c r="FS66" s="223"/>
      <c r="FT66" s="223"/>
      <c r="FU66" s="222"/>
      <c r="FV66" s="223"/>
      <c r="FW66" s="222"/>
      <c r="FX66" s="222"/>
      <c r="FY66" s="223"/>
      <c r="FZ66" s="223"/>
      <c r="GA66" s="223"/>
      <c r="GB66" s="223"/>
      <c r="GC66" s="223"/>
      <c r="GD66" s="223"/>
      <c r="GE66" s="223"/>
      <c r="GF66" s="223"/>
      <c r="GG66" s="223"/>
      <c r="GH66" s="223"/>
      <c r="GI66" s="223"/>
      <c r="GJ66" s="223"/>
      <c r="GK66" s="223"/>
      <c r="GL66" s="223"/>
      <c r="GM66" s="223"/>
      <c r="GN66" s="223"/>
      <c r="GO66" s="223"/>
      <c r="GP66" s="223"/>
      <c r="GQ66" s="223"/>
      <c r="GR66" s="223"/>
      <c r="GS66" s="223"/>
      <c r="GT66" s="223"/>
      <c r="GU66" s="222"/>
      <c r="GV66" s="222"/>
      <c r="GW66" s="223"/>
      <c r="GX66" s="222"/>
      <c r="GY66" s="222"/>
      <c r="GZ66" s="223"/>
      <c r="HA66" s="222"/>
      <c r="HB66" s="222"/>
      <c r="HC66" s="223"/>
      <c r="HD66" s="223"/>
      <c r="HE66" s="223"/>
      <c r="HF66" s="222"/>
      <c r="HG66" s="223"/>
      <c r="HH66" s="222"/>
      <c r="HI66" s="223"/>
      <c r="HJ66" s="223"/>
      <c r="HK66" s="223"/>
      <c r="HL66" s="223"/>
      <c r="HM66" s="223"/>
      <c r="HN66" s="223"/>
      <c r="HO66" s="223"/>
      <c r="HP66" s="223"/>
      <c r="HQ66" s="223"/>
      <c r="HR66" s="223"/>
      <c r="HS66" s="223"/>
      <c r="HT66" s="223"/>
      <c r="HU66" s="223"/>
      <c r="HV66" s="223"/>
      <c r="HW66" s="223"/>
      <c r="HX66" s="223"/>
      <c r="HY66" s="223"/>
      <c r="HZ66" s="223"/>
      <c r="IA66" s="223"/>
      <c r="IB66" s="223"/>
      <c r="IC66" s="223"/>
      <c r="ID66" s="222"/>
      <c r="IE66" s="222"/>
      <c r="IF66" s="223"/>
      <c r="IG66" s="222"/>
      <c r="IH66" s="222"/>
      <c r="II66" s="223"/>
      <c r="IJ66" s="222"/>
      <c r="IK66" s="222"/>
      <c r="IL66" s="223"/>
      <c r="IM66" s="223"/>
      <c r="IN66" s="223"/>
      <c r="IO66" s="222"/>
      <c r="IP66" s="223"/>
      <c r="IQ66" s="222"/>
      <c r="IR66" s="223"/>
      <c r="IS66" s="223"/>
      <c r="IT66" s="223"/>
      <c r="IU66" s="223"/>
      <c r="IV66" s="223"/>
      <c r="IW66" s="223"/>
      <c r="IX66" s="223"/>
      <c r="IY66" s="223"/>
      <c r="IZ66" s="223"/>
      <c r="JA66" s="223"/>
      <c r="JB66" s="223"/>
      <c r="JC66" s="223"/>
      <c r="JD66" s="223"/>
      <c r="JE66" s="223"/>
      <c r="JF66" s="222"/>
      <c r="JG66" s="222"/>
      <c r="JH66" s="223"/>
      <c r="JI66" s="222"/>
      <c r="JJ66" s="222"/>
      <c r="JK66" s="223"/>
      <c r="JL66" s="222"/>
      <c r="JM66" s="222"/>
      <c r="JN66" s="223"/>
      <c r="JO66" s="223"/>
      <c r="JP66" s="223"/>
      <c r="JQ66" s="222"/>
      <c r="JR66" s="223"/>
      <c r="JS66" s="222"/>
      <c r="JT66" s="223"/>
      <c r="JU66" s="223"/>
      <c r="JV66" s="223"/>
      <c r="JW66" s="223"/>
      <c r="JX66" s="223"/>
      <c r="JY66" s="223"/>
      <c r="JZ66" s="223"/>
      <c r="KA66" s="223"/>
      <c r="KB66" s="223"/>
      <c r="KC66" s="223"/>
      <c r="KD66" s="223"/>
      <c r="KE66" s="223"/>
      <c r="KF66" s="223"/>
      <c r="KG66" s="223"/>
      <c r="KH66" s="222"/>
      <c r="KI66" s="222"/>
      <c r="KJ66" s="223"/>
      <c r="KK66" s="222"/>
      <c r="KL66" s="222"/>
      <c r="KM66" s="223"/>
      <c r="KN66" s="222"/>
      <c r="KO66" s="222"/>
      <c r="KP66" s="223"/>
      <c r="KQ66" s="223"/>
      <c r="KR66" s="223"/>
      <c r="KS66" s="222"/>
      <c r="KT66" s="223"/>
      <c r="KU66" s="222"/>
      <c r="KV66" s="222"/>
      <c r="KW66" s="223"/>
      <c r="KX66" s="223"/>
      <c r="KY66" s="223"/>
      <c r="KZ66" s="222"/>
      <c r="LA66" s="223"/>
      <c r="LB66" s="262"/>
      <c r="LC66" s="269"/>
      <c r="LD66" s="223"/>
      <c r="LE66" s="223"/>
      <c r="LF66" s="223"/>
      <c r="LG66" s="223"/>
      <c r="LH66" s="223"/>
      <c r="LI66" s="223"/>
      <c r="LJ66" s="223"/>
      <c r="LK66" s="223"/>
      <c r="LL66" s="223"/>
      <c r="LM66" s="223"/>
      <c r="LN66" s="223"/>
      <c r="LO66" s="223"/>
      <c r="LP66" s="223"/>
      <c r="LQ66" s="223"/>
      <c r="LR66" s="222"/>
      <c r="LS66" s="222"/>
      <c r="LT66" s="223"/>
      <c r="LU66" s="222"/>
      <c r="LV66" s="222"/>
      <c r="LW66" s="223"/>
      <c r="LX66" s="222"/>
      <c r="LY66" s="222"/>
      <c r="LZ66" s="223"/>
      <c r="MA66" s="223"/>
      <c r="MB66" s="223"/>
      <c r="MC66" s="222"/>
      <c r="MD66" s="223"/>
      <c r="ME66" s="222"/>
      <c r="MF66" s="222"/>
      <c r="MG66" s="223"/>
      <c r="MH66" s="223"/>
      <c r="MI66" s="223"/>
      <c r="MJ66" s="222"/>
      <c r="MK66" s="223"/>
      <c r="ML66" s="262"/>
      <c r="MM66" s="223"/>
      <c r="MN66" s="223"/>
      <c r="MO66" s="223"/>
      <c r="MP66" s="223"/>
      <c r="MQ66" s="223"/>
      <c r="MR66" s="223"/>
      <c r="MS66" s="223"/>
      <c r="MT66" s="223"/>
      <c r="MU66" s="223"/>
      <c r="MV66" s="223"/>
      <c r="MW66" s="223"/>
      <c r="MX66" s="223"/>
      <c r="MY66" s="223"/>
      <c r="MZ66" s="223"/>
      <c r="NA66" s="222"/>
      <c r="NB66" s="222"/>
      <c r="NC66" s="223"/>
      <c r="ND66" s="222"/>
      <c r="NE66" s="222"/>
      <c r="NF66" s="223"/>
      <c r="NG66" s="222"/>
      <c r="NH66" s="222"/>
      <c r="NI66" s="223"/>
      <c r="NJ66" s="223"/>
      <c r="NK66" s="223"/>
      <c r="NL66" s="262"/>
    </row>
    <row r="67" spans="2:376" ht="15" customHeight="1">
      <c r="B67" s="719"/>
      <c r="C67" s="713"/>
      <c r="D67" s="389" t="s">
        <v>411</v>
      </c>
      <c r="E67" s="386" t="s">
        <v>421</v>
      </c>
      <c r="F67" s="575" t="s">
        <v>327</v>
      </c>
      <c r="G67" s="387">
        <v>0</v>
      </c>
      <c r="H67" s="385"/>
      <c r="I67" s="363"/>
      <c r="J67" s="364"/>
      <c r="K67" s="386" t="str">
        <f>NETWORKDAYS(I67,J67,휴일정보!$C$5:$C$27)&amp;"일"</f>
        <v>0일</v>
      </c>
      <c r="L67" s="220"/>
      <c r="M67" s="223"/>
      <c r="N67" s="223"/>
      <c r="O67" s="222"/>
      <c r="P67" s="223"/>
      <c r="Q67" s="222"/>
      <c r="R67" s="222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2"/>
      <c r="AM67" s="222"/>
      <c r="AN67" s="222"/>
      <c r="AO67" s="223"/>
      <c r="AP67" s="222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22"/>
      <c r="BM67" s="223"/>
      <c r="BN67" s="222"/>
      <c r="BO67" s="222"/>
      <c r="BP67" s="223"/>
      <c r="BQ67" s="222"/>
      <c r="BR67" s="222"/>
      <c r="BS67" s="223"/>
      <c r="BT67" s="223"/>
      <c r="BU67" s="223"/>
      <c r="BV67" s="222"/>
      <c r="BW67" s="223"/>
      <c r="BX67" s="222"/>
      <c r="BY67" s="222"/>
      <c r="BZ67" s="223"/>
      <c r="CA67" s="223"/>
      <c r="CB67" s="223"/>
      <c r="CC67" s="223"/>
      <c r="CD67" s="223"/>
      <c r="CE67" s="223"/>
      <c r="CF67" s="223"/>
      <c r="CG67" s="223"/>
      <c r="CH67" s="223"/>
      <c r="CI67" s="223"/>
      <c r="CJ67" s="223"/>
      <c r="CK67" s="223"/>
      <c r="CL67" s="223"/>
      <c r="CM67" s="223"/>
      <c r="CN67" s="223"/>
      <c r="CO67" s="223"/>
      <c r="CP67" s="223"/>
      <c r="CQ67" s="223"/>
      <c r="CR67" s="223"/>
      <c r="CS67" s="222"/>
      <c r="CT67" s="222"/>
      <c r="CU67" s="222"/>
      <c r="CV67" s="223"/>
      <c r="CW67" s="222"/>
      <c r="CX67" s="222"/>
      <c r="CY67" s="223"/>
      <c r="CZ67" s="222"/>
      <c r="DA67" s="222"/>
      <c r="DB67" s="223"/>
      <c r="DC67" s="223"/>
      <c r="DD67" s="223"/>
      <c r="DE67" s="222"/>
      <c r="DF67" s="223"/>
      <c r="DG67" s="222"/>
      <c r="DH67" s="222"/>
      <c r="DI67" s="223"/>
      <c r="DJ67" s="223"/>
      <c r="DK67" s="223"/>
      <c r="DL67" s="223"/>
      <c r="DM67" s="223"/>
      <c r="DN67" s="223"/>
      <c r="DO67" s="223"/>
      <c r="DP67" s="223"/>
      <c r="DQ67" s="223"/>
      <c r="DR67" s="223"/>
      <c r="DS67" s="223"/>
      <c r="DT67" s="223"/>
      <c r="DU67" s="223"/>
      <c r="DV67" s="223"/>
      <c r="DW67" s="223"/>
      <c r="DX67" s="223"/>
      <c r="DY67" s="222"/>
      <c r="DZ67" s="222"/>
      <c r="EA67" s="223"/>
      <c r="EB67" s="222"/>
      <c r="EC67" s="222"/>
      <c r="ED67" s="223"/>
      <c r="EE67" s="222"/>
      <c r="EF67" s="222"/>
      <c r="EG67" s="223"/>
      <c r="EH67" s="223"/>
      <c r="EI67" s="223"/>
      <c r="EJ67" s="222"/>
      <c r="EK67" s="223"/>
      <c r="EL67" s="222"/>
      <c r="EM67" s="222"/>
      <c r="EN67" s="223"/>
      <c r="EO67" s="223"/>
      <c r="EP67" s="223"/>
      <c r="EQ67" s="223"/>
      <c r="ER67" s="223"/>
      <c r="ES67" s="223"/>
      <c r="ET67" s="223"/>
      <c r="EU67" s="223"/>
      <c r="EV67" s="223"/>
      <c r="EW67" s="223"/>
      <c r="EX67" s="223"/>
      <c r="EY67" s="223"/>
      <c r="EZ67" s="223"/>
      <c r="FA67" s="223"/>
      <c r="FB67" s="223"/>
      <c r="FC67" s="223"/>
      <c r="FD67" s="223"/>
      <c r="FE67" s="223"/>
      <c r="FF67" s="223"/>
      <c r="FG67" s="223"/>
      <c r="FH67" s="223"/>
      <c r="FI67" s="223"/>
      <c r="FJ67" s="222"/>
      <c r="FK67" s="222"/>
      <c r="FL67" s="223"/>
      <c r="FM67" s="222"/>
      <c r="FN67" s="222"/>
      <c r="FO67" s="223"/>
      <c r="FP67" s="222"/>
      <c r="FQ67" s="222"/>
      <c r="FR67" s="223"/>
      <c r="FS67" s="223"/>
      <c r="FT67" s="223"/>
      <c r="FU67" s="222"/>
      <c r="FV67" s="223"/>
      <c r="FW67" s="222"/>
      <c r="FX67" s="222"/>
      <c r="FY67" s="223"/>
      <c r="FZ67" s="223"/>
      <c r="GA67" s="223"/>
      <c r="GB67" s="223"/>
      <c r="GC67" s="223"/>
      <c r="GD67" s="223"/>
      <c r="GE67" s="223"/>
      <c r="GF67" s="223"/>
      <c r="GG67" s="223"/>
      <c r="GH67" s="223"/>
      <c r="GI67" s="223"/>
      <c r="GJ67" s="223"/>
      <c r="GK67" s="223"/>
      <c r="GL67" s="223"/>
      <c r="GM67" s="223"/>
      <c r="GN67" s="223"/>
      <c r="GO67" s="223"/>
      <c r="GP67" s="223"/>
      <c r="GQ67" s="223"/>
      <c r="GR67" s="223"/>
      <c r="GS67" s="223"/>
      <c r="GT67" s="223"/>
      <c r="GU67" s="222"/>
      <c r="GV67" s="222"/>
      <c r="GW67" s="223"/>
      <c r="GX67" s="222"/>
      <c r="GY67" s="222"/>
      <c r="GZ67" s="223"/>
      <c r="HA67" s="222"/>
      <c r="HB67" s="222"/>
      <c r="HC67" s="223"/>
      <c r="HD67" s="223"/>
      <c r="HE67" s="223"/>
      <c r="HF67" s="222"/>
      <c r="HG67" s="223"/>
      <c r="HH67" s="222"/>
      <c r="HI67" s="223"/>
      <c r="HJ67" s="223"/>
      <c r="HK67" s="223"/>
      <c r="HL67" s="223"/>
      <c r="HM67" s="223"/>
      <c r="HN67" s="223"/>
      <c r="HO67" s="223"/>
      <c r="HP67" s="223"/>
      <c r="HQ67" s="223"/>
      <c r="HR67" s="223"/>
      <c r="HS67" s="223"/>
      <c r="HT67" s="223"/>
      <c r="HU67" s="223"/>
      <c r="HV67" s="223"/>
      <c r="HW67" s="223"/>
      <c r="HX67" s="223"/>
      <c r="HY67" s="223"/>
      <c r="HZ67" s="223"/>
      <c r="IA67" s="223"/>
      <c r="IB67" s="223"/>
      <c r="IC67" s="223"/>
      <c r="ID67" s="222"/>
      <c r="IE67" s="222"/>
      <c r="IF67" s="223"/>
      <c r="IG67" s="222"/>
      <c r="IH67" s="222"/>
      <c r="II67" s="223"/>
      <c r="IJ67" s="222"/>
      <c r="IK67" s="222"/>
      <c r="IL67" s="223"/>
      <c r="IM67" s="223"/>
      <c r="IN67" s="223"/>
      <c r="IO67" s="222"/>
      <c r="IP67" s="223"/>
      <c r="IQ67" s="222"/>
      <c r="IR67" s="223"/>
      <c r="IS67" s="223"/>
      <c r="IT67" s="223"/>
      <c r="IU67" s="223"/>
      <c r="IV67" s="223"/>
      <c r="IW67" s="223"/>
      <c r="IX67" s="223"/>
      <c r="IY67" s="223"/>
      <c r="IZ67" s="223"/>
      <c r="JA67" s="223"/>
      <c r="JB67" s="223"/>
      <c r="JC67" s="223"/>
      <c r="JD67" s="223"/>
      <c r="JE67" s="223"/>
      <c r="JF67" s="222"/>
      <c r="JG67" s="222"/>
      <c r="JH67" s="223"/>
      <c r="JI67" s="222"/>
      <c r="JJ67" s="222"/>
      <c r="JK67" s="223"/>
      <c r="JL67" s="222"/>
      <c r="JM67" s="222"/>
      <c r="JN67" s="223"/>
      <c r="JO67" s="223"/>
      <c r="JP67" s="223"/>
      <c r="JQ67" s="222"/>
      <c r="JR67" s="223"/>
      <c r="JS67" s="222"/>
      <c r="JT67" s="223"/>
      <c r="JU67" s="223"/>
      <c r="JV67" s="223"/>
      <c r="JW67" s="223"/>
      <c r="JX67" s="223"/>
      <c r="JY67" s="223"/>
      <c r="JZ67" s="223"/>
      <c r="KA67" s="223"/>
      <c r="KB67" s="223"/>
      <c r="KC67" s="223"/>
      <c r="KD67" s="223"/>
      <c r="KE67" s="223"/>
      <c r="KF67" s="223"/>
      <c r="KG67" s="223"/>
      <c r="KH67" s="222"/>
      <c r="KI67" s="222"/>
      <c r="KJ67" s="223"/>
      <c r="KK67" s="222"/>
      <c r="KL67" s="222"/>
      <c r="KM67" s="223"/>
      <c r="KN67" s="222"/>
      <c r="KO67" s="222"/>
      <c r="KP67" s="223"/>
      <c r="KQ67" s="223"/>
      <c r="KR67" s="223"/>
      <c r="KS67" s="222"/>
      <c r="KT67" s="223"/>
      <c r="KU67" s="222"/>
      <c r="KV67" s="222"/>
      <c r="KW67" s="223"/>
      <c r="KX67" s="223"/>
      <c r="KY67" s="223"/>
      <c r="KZ67" s="222"/>
      <c r="LA67" s="223"/>
      <c r="LB67" s="262"/>
      <c r="LC67" s="269"/>
      <c r="LD67" s="223"/>
      <c r="LE67" s="223"/>
      <c r="LF67" s="223"/>
      <c r="LG67" s="223"/>
      <c r="LH67" s="223"/>
      <c r="LI67" s="223"/>
      <c r="LJ67" s="223"/>
      <c r="LK67" s="223"/>
      <c r="LL67" s="223"/>
      <c r="LM67" s="223"/>
      <c r="LN67" s="223"/>
      <c r="LO67" s="223"/>
      <c r="LP67" s="223"/>
      <c r="LQ67" s="223"/>
      <c r="LR67" s="222"/>
      <c r="LS67" s="222"/>
      <c r="LT67" s="223"/>
      <c r="LU67" s="222"/>
      <c r="LV67" s="222"/>
      <c r="LW67" s="223"/>
      <c r="LX67" s="222"/>
      <c r="LY67" s="222"/>
      <c r="LZ67" s="223"/>
      <c r="MA67" s="223"/>
      <c r="MB67" s="223"/>
      <c r="MC67" s="222"/>
      <c r="MD67" s="223"/>
      <c r="ME67" s="222"/>
      <c r="MF67" s="222"/>
      <c r="MG67" s="223"/>
      <c r="MH67" s="223"/>
      <c r="MI67" s="223"/>
      <c r="MJ67" s="222"/>
      <c r="MK67" s="223"/>
      <c r="ML67" s="262"/>
      <c r="MM67" s="223"/>
      <c r="MN67" s="223"/>
      <c r="MO67" s="223"/>
      <c r="MP67" s="223"/>
      <c r="MQ67" s="223"/>
      <c r="MR67" s="223"/>
      <c r="MS67" s="223"/>
      <c r="MT67" s="223"/>
      <c r="MU67" s="223"/>
      <c r="MV67" s="223"/>
      <c r="MW67" s="223"/>
      <c r="MX67" s="223"/>
      <c r="MY67" s="223"/>
      <c r="MZ67" s="223"/>
      <c r="NA67" s="222"/>
      <c r="NB67" s="222"/>
      <c r="NC67" s="223"/>
      <c r="ND67" s="222"/>
      <c r="NE67" s="222"/>
      <c r="NF67" s="223"/>
      <c r="NG67" s="222"/>
      <c r="NH67" s="222"/>
      <c r="NI67" s="223"/>
      <c r="NJ67" s="223"/>
      <c r="NK67" s="223"/>
      <c r="NL67" s="262"/>
    </row>
    <row r="68" spans="2:376" ht="15" customHeight="1">
      <c r="B68" s="719"/>
      <c r="C68" s="713"/>
      <c r="D68" s="389" t="s">
        <v>403</v>
      </c>
      <c r="E68" s="386" t="s">
        <v>421</v>
      </c>
      <c r="F68" s="575" t="s">
        <v>327</v>
      </c>
      <c r="G68" s="387">
        <v>0</v>
      </c>
      <c r="H68" s="385"/>
      <c r="I68" s="363"/>
      <c r="J68" s="364"/>
      <c r="K68" s="386" t="str">
        <f>NETWORKDAYS(I68,J68,휴일정보!$C$5:$C$27)&amp;"일"</f>
        <v>0일</v>
      </c>
      <c r="L68" s="220"/>
      <c r="M68" s="223"/>
      <c r="N68" s="223"/>
      <c r="O68" s="222"/>
      <c r="P68" s="223"/>
      <c r="Q68" s="222"/>
      <c r="R68" s="222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3"/>
      <c r="AI68" s="223"/>
      <c r="AJ68" s="223"/>
      <c r="AK68" s="223"/>
      <c r="AL68" s="222"/>
      <c r="AM68" s="222"/>
      <c r="AN68" s="222"/>
      <c r="AO68" s="223"/>
      <c r="AP68" s="222"/>
      <c r="AQ68" s="237"/>
      <c r="AR68" s="237"/>
      <c r="AS68" s="237"/>
      <c r="AT68" s="237"/>
      <c r="AU68" s="237"/>
      <c r="AV68" s="237"/>
      <c r="AW68" s="237"/>
      <c r="AX68" s="237"/>
      <c r="AY68" s="237"/>
      <c r="AZ68" s="237"/>
      <c r="BA68" s="237"/>
      <c r="BB68" s="237"/>
      <c r="BC68" s="237"/>
      <c r="BD68" s="237"/>
      <c r="BE68" s="237"/>
      <c r="BF68" s="237"/>
      <c r="BG68" s="237"/>
      <c r="BH68" s="237"/>
      <c r="BI68" s="237"/>
      <c r="BJ68" s="237"/>
      <c r="BK68" s="237"/>
      <c r="BL68" s="222"/>
      <c r="BM68" s="223"/>
      <c r="BN68" s="222"/>
      <c r="BO68" s="222"/>
      <c r="BP68" s="223"/>
      <c r="BQ68" s="222"/>
      <c r="BR68" s="222"/>
      <c r="BS68" s="223"/>
      <c r="BT68" s="223"/>
      <c r="BU68" s="223"/>
      <c r="BV68" s="222"/>
      <c r="BW68" s="223"/>
      <c r="BX68" s="222"/>
      <c r="BY68" s="222"/>
      <c r="BZ68" s="223"/>
      <c r="CA68" s="223"/>
      <c r="CB68" s="223"/>
      <c r="CC68" s="223"/>
      <c r="CD68" s="223"/>
      <c r="CE68" s="223"/>
      <c r="CF68" s="223"/>
      <c r="CG68" s="223"/>
      <c r="CH68" s="223"/>
      <c r="CI68" s="223"/>
      <c r="CJ68" s="223"/>
      <c r="CK68" s="223"/>
      <c r="CL68" s="223"/>
      <c r="CM68" s="223"/>
      <c r="CN68" s="223"/>
      <c r="CO68" s="223"/>
      <c r="CP68" s="223"/>
      <c r="CQ68" s="223"/>
      <c r="CR68" s="223"/>
      <c r="CS68" s="222"/>
      <c r="CT68" s="222"/>
      <c r="CU68" s="222"/>
      <c r="CV68" s="223"/>
      <c r="CW68" s="222"/>
      <c r="CX68" s="222"/>
      <c r="CY68" s="223"/>
      <c r="CZ68" s="222"/>
      <c r="DA68" s="222"/>
      <c r="DB68" s="223"/>
      <c r="DC68" s="223"/>
      <c r="DD68" s="223"/>
      <c r="DE68" s="222"/>
      <c r="DF68" s="223"/>
      <c r="DG68" s="222"/>
      <c r="DH68" s="222"/>
      <c r="DI68" s="223"/>
      <c r="DJ68" s="223"/>
      <c r="DK68" s="223"/>
      <c r="DL68" s="223"/>
      <c r="DM68" s="223"/>
      <c r="DN68" s="223"/>
      <c r="DO68" s="223"/>
      <c r="DP68" s="223"/>
      <c r="DQ68" s="223"/>
      <c r="DR68" s="223"/>
      <c r="DS68" s="223"/>
      <c r="DT68" s="223"/>
      <c r="DU68" s="223"/>
      <c r="DV68" s="223"/>
      <c r="DW68" s="223"/>
      <c r="DX68" s="223"/>
      <c r="DY68" s="222"/>
      <c r="DZ68" s="222"/>
      <c r="EA68" s="223"/>
      <c r="EB68" s="222"/>
      <c r="EC68" s="222"/>
      <c r="ED68" s="223"/>
      <c r="EE68" s="222"/>
      <c r="EF68" s="222"/>
      <c r="EG68" s="223"/>
      <c r="EH68" s="223"/>
      <c r="EI68" s="223"/>
      <c r="EJ68" s="222"/>
      <c r="EK68" s="223"/>
      <c r="EL68" s="222"/>
      <c r="EM68" s="222"/>
      <c r="EN68" s="223"/>
      <c r="EO68" s="223"/>
      <c r="EP68" s="223"/>
      <c r="EQ68" s="223"/>
      <c r="ER68" s="223"/>
      <c r="ES68" s="223"/>
      <c r="ET68" s="223"/>
      <c r="EU68" s="223"/>
      <c r="EV68" s="223"/>
      <c r="EW68" s="223"/>
      <c r="EX68" s="223"/>
      <c r="EY68" s="223"/>
      <c r="EZ68" s="223"/>
      <c r="FA68" s="223"/>
      <c r="FB68" s="223"/>
      <c r="FC68" s="223"/>
      <c r="FD68" s="223"/>
      <c r="FE68" s="223"/>
      <c r="FF68" s="223"/>
      <c r="FG68" s="223"/>
      <c r="FH68" s="223"/>
      <c r="FI68" s="223"/>
      <c r="FJ68" s="222"/>
      <c r="FK68" s="222"/>
      <c r="FL68" s="223"/>
      <c r="FM68" s="222"/>
      <c r="FN68" s="222"/>
      <c r="FO68" s="223"/>
      <c r="FP68" s="222"/>
      <c r="FQ68" s="222"/>
      <c r="FR68" s="223"/>
      <c r="FS68" s="223"/>
      <c r="FT68" s="223"/>
      <c r="FU68" s="222"/>
      <c r="FV68" s="223"/>
      <c r="FW68" s="222"/>
      <c r="FX68" s="222"/>
      <c r="FY68" s="223"/>
      <c r="FZ68" s="223"/>
      <c r="GA68" s="223"/>
      <c r="GB68" s="223"/>
      <c r="GC68" s="223"/>
      <c r="GD68" s="223"/>
      <c r="GE68" s="223"/>
      <c r="GF68" s="223"/>
      <c r="GG68" s="223"/>
      <c r="GH68" s="223"/>
      <c r="GI68" s="223"/>
      <c r="GJ68" s="223"/>
      <c r="GK68" s="223"/>
      <c r="GL68" s="223"/>
      <c r="GM68" s="223"/>
      <c r="GN68" s="223"/>
      <c r="GO68" s="223"/>
      <c r="GP68" s="223"/>
      <c r="GQ68" s="223"/>
      <c r="GR68" s="223"/>
      <c r="GS68" s="223"/>
      <c r="GT68" s="223"/>
      <c r="GU68" s="222"/>
      <c r="GV68" s="222"/>
      <c r="GW68" s="223"/>
      <c r="GX68" s="222"/>
      <c r="GY68" s="222"/>
      <c r="GZ68" s="223"/>
      <c r="HA68" s="222"/>
      <c r="HB68" s="222"/>
      <c r="HC68" s="223"/>
      <c r="HD68" s="223"/>
      <c r="HE68" s="223"/>
      <c r="HF68" s="222"/>
      <c r="HG68" s="223"/>
      <c r="HH68" s="222"/>
      <c r="HI68" s="223"/>
      <c r="HJ68" s="223"/>
      <c r="HK68" s="223"/>
      <c r="HL68" s="223"/>
      <c r="HM68" s="223"/>
      <c r="HN68" s="223"/>
      <c r="HO68" s="223"/>
      <c r="HP68" s="223"/>
      <c r="HQ68" s="223"/>
      <c r="HR68" s="223"/>
      <c r="HS68" s="223"/>
      <c r="HT68" s="223"/>
      <c r="HU68" s="223"/>
      <c r="HV68" s="223"/>
      <c r="HW68" s="223"/>
      <c r="HX68" s="223"/>
      <c r="HY68" s="223"/>
      <c r="HZ68" s="223"/>
      <c r="IA68" s="223"/>
      <c r="IB68" s="223"/>
      <c r="IC68" s="223"/>
      <c r="ID68" s="222"/>
      <c r="IE68" s="222"/>
      <c r="IF68" s="223"/>
      <c r="IG68" s="222"/>
      <c r="IH68" s="222"/>
      <c r="II68" s="223"/>
      <c r="IJ68" s="222"/>
      <c r="IK68" s="222"/>
      <c r="IL68" s="223"/>
      <c r="IM68" s="223"/>
      <c r="IN68" s="223"/>
      <c r="IO68" s="222"/>
      <c r="IP68" s="223"/>
      <c r="IQ68" s="222"/>
      <c r="IR68" s="223"/>
      <c r="IS68" s="223"/>
      <c r="IT68" s="223"/>
      <c r="IU68" s="223"/>
      <c r="IV68" s="223"/>
      <c r="IW68" s="223"/>
      <c r="IX68" s="223"/>
      <c r="IY68" s="223"/>
      <c r="IZ68" s="223"/>
      <c r="JA68" s="223"/>
      <c r="JB68" s="223"/>
      <c r="JC68" s="223"/>
      <c r="JD68" s="223"/>
      <c r="JE68" s="223"/>
      <c r="JF68" s="222"/>
      <c r="JG68" s="222"/>
      <c r="JH68" s="223"/>
      <c r="JI68" s="222"/>
      <c r="JJ68" s="222"/>
      <c r="JK68" s="223"/>
      <c r="JL68" s="222"/>
      <c r="JM68" s="222"/>
      <c r="JN68" s="223"/>
      <c r="JO68" s="223"/>
      <c r="JP68" s="223"/>
      <c r="JQ68" s="222"/>
      <c r="JR68" s="223"/>
      <c r="JS68" s="222"/>
      <c r="JT68" s="223"/>
      <c r="JU68" s="223"/>
      <c r="JV68" s="223"/>
      <c r="JW68" s="223"/>
      <c r="JX68" s="223"/>
      <c r="JY68" s="223"/>
      <c r="JZ68" s="223"/>
      <c r="KA68" s="223"/>
      <c r="KB68" s="223"/>
      <c r="KC68" s="223"/>
      <c r="KD68" s="223"/>
      <c r="KE68" s="223"/>
      <c r="KF68" s="223"/>
      <c r="KG68" s="223"/>
      <c r="KH68" s="222"/>
      <c r="KI68" s="222"/>
      <c r="KJ68" s="223"/>
      <c r="KK68" s="222"/>
      <c r="KL68" s="222"/>
      <c r="KM68" s="223"/>
      <c r="KN68" s="222"/>
      <c r="KO68" s="222"/>
      <c r="KP68" s="223"/>
      <c r="KQ68" s="223"/>
      <c r="KR68" s="223"/>
      <c r="KS68" s="222"/>
      <c r="KT68" s="223"/>
      <c r="KU68" s="222"/>
      <c r="KV68" s="222"/>
      <c r="KW68" s="223"/>
      <c r="KX68" s="223"/>
      <c r="KY68" s="223"/>
      <c r="KZ68" s="222"/>
      <c r="LA68" s="223"/>
      <c r="LB68" s="262"/>
      <c r="LC68" s="269"/>
      <c r="LD68" s="223"/>
      <c r="LE68" s="223"/>
      <c r="LF68" s="223"/>
      <c r="LG68" s="223"/>
      <c r="LH68" s="223"/>
      <c r="LI68" s="223"/>
      <c r="LJ68" s="223"/>
      <c r="LK68" s="223"/>
      <c r="LL68" s="223"/>
      <c r="LM68" s="223"/>
      <c r="LN68" s="223"/>
      <c r="LO68" s="223"/>
      <c r="LP68" s="223"/>
      <c r="LQ68" s="223"/>
      <c r="LR68" s="222"/>
      <c r="LS68" s="222"/>
      <c r="LT68" s="223"/>
      <c r="LU68" s="222"/>
      <c r="LV68" s="222"/>
      <c r="LW68" s="223"/>
      <c r="LX68" s="222"/>
      <c r="LY68" s="222"/>
      <c r="LZ68" s="223"/>
      <c r="MA68" s="223"/>
      <c r="MB68" s="223"/>
      <c r="MC68" s="222"/>
      <c r="MD68" s="223"/>
      <c r="ME68" s="222"/>
      <c r="MF68" s="222"/>
      <c r="MG68" s="223"/>
      <c r="MH68" s="223"/>
      <c r="MI68" s="223"/>
      <c r="MJ68" s="222"/>
      <c r="MK68" s="223"/>
      <c r="ML68" s="262"/>
      <c r="MM68" s="223"/>
      <c r="MN68" s="223"/>
      <c r="MO68" s="223"/>
      <c r="MP68" s="223"/>
      <c r="MQ68" s="223"/>
      <c r="MR68" s="223"/>
      <c r="MS68" s="223"/>
      <c r="MT68" s="223"/>
      <c r="MU68" s="223"/>
      <c r="MV68" s="223"/>
      <c r="MW68" s="223"/>
      <c r="MX68" s="223"/>
      <c r="MY68" s="223"/>
      <c r="MZ68" s="223"/>
      <c r="NA68" s="222"/>
      <c r="NB68" s="222"/>
      <c r="NC68" s="223"/>
      <c r="ND68" s="222"/>
      <c r="NE68" s="222"/>
      <c r="NF68" s="223"/>
      <c r="NG68" s="222"/>
      <c r="NH68" s="222"/>
      <c r="NI68" s="223"/>
      <c r="NJ68" s="223"/>
      <c r="NK68" s="223"/>
      <c r="NL68" s="262"/>
    </row>
    <row r="69" spans="2:376" ht="15" customHeight="1">
      <c r="B69" s="719"/>
      <c r="C69" s="714"/>
      <c r="D69" s="389" t="s">
        <v>412</v>
      </c>
      <c r="E69" s="386" t="s">
        <v>290</v>
      </c>
      <c r="F69" s="575" t="s">
        <v>327</v>
      </c>
      <c r="G69" s="387">
        <v>0</v>
      </c>
      <c r="H69" s="385"/>
      <c r="I69" s="363"/>
      <c r="J69" s="364"/>
      <c r="K69" s="386" t="str">
        <f>NETWORKDAYS(I69,J69,휴일정보!$C$5:$C$27)&amp;"일"</f>
        <v>0일</v>
      </c>
      <c r="L69" s="220"/>
      <c r="M69" s="223"/>
      <c r="N69" s="223"/>
      <c r="O69" s="222"/>
      <c r="P69" s="223"/>
      <c r="Q69" s="222"/>
      <c r="R69" s="222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  <c r="AI69" s="223"/>
      <c r="AJ69" s="223"/>
      <c r="AK69" s="223"/>
      <c r="AL69" s="222"/>
      <c r="AM69" s="222"/>
      <c r="AN69" s="222"/>
      <c r="AO69" s="223"/>
      <c r="AP69" s="222"/>
      <c r="AQ69" s="237"/>
      <c r="AR69" s="237"/>
      <c r="AS69" s="237"/>
      <c r="AT69" s="237"/>
      <c r="AU69" s="237"/>
      <c r="AV69" s="237"/>
      <c r="AW69" s="237"/>
      <c r="AX69" s="237"/>
      <c r="AY69" s="237"/>
      <c r="AZ69" s="237"/>
      <c r="BA69" s="237"/>
      <c r="BB69" s="237"/>
      <c r="BC69" s="237"/>
      <c r="BD69" s="237"/>
      <c r="BE69" s="237"/>
      <c r="BF69" s="237"/>
      <c r="BG69" s="237"/>
      <c r="BH69" s="237"/>
      <c r="BI69" s="237"/>
      <c r="BJ69" s="237"/>
      <c r="BK69" s="237"/>
      <c r="BL69" s="222"/>
      <c r="BM69" s="223"/>
      <c r="BN69" s="222"/>
      <c r="BO69" s="222"/>
      <c r="BP69" s="223"/>
      <c r="BQ69" s="222"/>
      <c r="BR69" s="222"/>
      <c r="BS69" s="223"/>
      <c r="BT69" s="223"/>
      <c r="BU69" s="223"/>
      <c r="BV69" s="222"/>
      <c r="BW69" s="223"/>
      <c r="BX69" s="222"/>
      <c r="BY69" s="222"/>
      <c r="BZ69" s="223"/>
      <c r="CA69" s="223"/>
      <c r="CB69" s="223"/>
      <c r="CC69" s="223"/>
      <c r="CD69" s="223"/>
      <c r="CE69" s="223"/>
      <c r="CF69" s="223"/>
      <c r="CG69" s="223"/>
      <c r="CH69" s="223"/>
      <c r="CI69" s="223"/>
      <c r="CJ69" s="223"/>
      <c r="CK69" s="223"/>
      <c r="CL69" s="223"/>
      <c r="CM69" s="223"/>
      <c r="CN69" s="223"/>
      <c r="CO69" s="223"/>
      <c r="CP69" s="223"/>
      <c r="CQ69" s="223"/>
      <c r="CR69" s="223"/>
      <c r="CS69" s="222"/>
      <c r="CT69" s="222"/>
      <c r="CU69" s="222"/>
      <c r="CV69" s="223"/>
      <c r="CW69" s="222"/>
      <c r="CX69" s="222"/>
      <c r="CY69" s="223"/>
      <c r="CZ69" s="222"/>
      <c r="DA69" s="222"/>
      <c r="DB69" s="223"/>
      <c r="DC69" s="223"/>
      <c r="DD69" s="223"/>
      <c r="DE69" s="222"/>
      <c r="DF69" s="223"/>
      <c r="DG69" s="222"/>
      <c r="DH69" s="222"/>
      <c r="DI69" s="223"/>
      <c r="DJ69" s="223"/>
      <c r="DK69" s="223"/>
      <c r="DL69" s="223"/>
      <c r="DM69" s="223"/>
      <c r="DN69" s="223"/>
      <c r="DO69" s="223"/>
      <c r="DP69" s="223"/>
      <c r="DQ69" s="223"/>
      <c r="DR69" s="223"/>
      <c r="DS69" s="223"/>
      <c r="DT69" s="223"/>
      <c r="DU69" s="223"/>
      <c r="DV69" s="223"/>
      <c r="DW69" s="223"/>
      <c r="DX69" s="223"/>
      <c r="DY69" s="222"/>
      <c r="DZ69" s="222"/>
      <c r="EA69" s="223"/>
      <c r="EB69" s="222"/>
      <c r="EC69" s="222"/>
      <c r="ED69" s="223"/>
      <c r="EE69" s="222"/>
      <c r="EF69" s="222"/>
      <c r="EG69" s="223"/>
      <c r="EH69" s="223"/>
      <c r="EI69" s="223"/>
      <c r="EJ69" s="222"/>
      <c r="EK69" s="223"/>
      <c r="EL69" s="222"/>
      <c r="EM69" s="222"/>
      <c r="EN69" s="223"/>
      <c r="EO69" s="223"/>
      <c r="EP69" s="223"/>
      <c r="EQ69" s="223"/>
      <c r="ER69" s="223"/>
      <c r="ES69" s="223"/>
      <c r="ET69" s="223"/>
      <c r="EU69" s="223"/>
      <c r="EV69" s="223"/>
      <c r="EW69" s="223"/>
      <c r="EX69" s="223"/>
      <c r="EY69" s="223"/>
      <c r="EZ69" s="223"/>
      <c r="FA69" s="223"/>
      <c r="FB69" s="223"/>
      <c r="FC69" s="223"/>
      <c r="FD69" s="223"/>
      <c r="FE69" s="223"/>
      <c r="FF69" s="223"/>
      <c r="FG69" s="223"/>
      <c r="FH69" s="223"/>
      <c r="FI69" s="223"/>
      <c r="FJ69" s="222"/>
      <c r="FK69" s="222"/>
      <c r="FL69" s="223"/>
      <c r="FM69" s="222"/>
      <c r="FN69" s="222"/>
      <c r="FO69" s="223"/>
      <c r="FP69" s="222"/>
      <c r="FQ69" s="222"/>
      <c r="FR69" s="223"/>
      <c r="FS69" s="223"/>
      <c r="FT69" s="223"/>
      <c r="FU69" s="222"/>
      <c r="FV69" s="223"/>
      <c r="FW69" s="222"/>
      <c r="FX69" s="222"/>
      <c r="FY69" s="223"/>
      <c r="FZ69" s="223"/>
      <c r="GA69" s="223"/>
      <c r="GB69" s="223"/>
      <c r="GC69" s="223"/>
      <c r="GD69" s="223"/>
      <c r="GE69" s="223"/>
      <c r="GF69" s="223"/>
      <c r="GG69" s="223"/>
      <c r="GH69" s="223"/>
      <c r="GI69" s="223"/>
      <c r="GJ69" s="223"/>
      <c r="GK69" s="223"/>
      <c r="GL69" s="223"/>
      <c r="GM69" s="223"/>
      <c r="GN69" s="223"/>
      <c r="GO69" s="223"/>
      <c r="GP69" s="223"/>
      <c r="GQ69" s="223"/>
      <c r="GR69" s="223"/>
      <c r="GS69" s="223"/>
      <c r="GT69" s="223"/>
      <c r="GU69" s="222"/>
      <c r="GV69" s="222"/>
      <c r="GW69" s="223"/>
      <c r="GX69" s="222"/>
      <c r="GY69" s="222"/>
      <c r="GZ69" s="223"/>
      <c r="HA69" s="222"/>
      <c r="HB69" s="222"/>
      <c r="HC69" s="223"/>
      <c r="HD69" s="223"/>
      <c r="HE69" s="223"/>
      <c r="HF69" s="222"/>
      <c r="HG69" s="223"/>
      <c r="HH69" s="222"/>
      <c r="HI69" s="223"/>
      <c r="HJ69" s="223"/>
      <c r="HK69" s="223"/>
      <c r="HL69" s="223"/>
      <c r="HM69" s="223"/>
      <c r="HN69" s="223"/>
      <c r="HO69" s="223"/>
      <c r="HP69" s="223"/>
      <c r="HQ69" s="223"/>
      <c r="HR69" s="223"/>
      <c r="HS69" s="223"/>
      <c r="HT69" s="223"/>
      <c r="HU69" s="223"/>
      <c r="HV69" s="223"/>
      <c r="HW69" s="223"/>
      <c r="HX69" s="223"/>
      <c r="HY69" s="223"/>
      <c r="HZ69" s="223"/>
      <c r="IA69" s="223"/>
      <c r="IB69" s="223"/>
      <c r="IC69" s="223"/>
      <c r="ID69" s="222"/>
      <c r="IE69" s="222"/>
      <c r="IF69" s="223"/>
      <c r="IG69" s="222"/>
      <c r="IH69" s="222"/>
      <c r="II69" s="223"/>
      <c r="IJ69" s="222"/>
      <c r="IK69" s="222"/>
      <c r="IL69" s="223"/>
      <c r="IM69" s="223"/>
      <c r="IN69" s="223"/>
      <c r="IO69" s="222"/>
      <c r="IP69" s="223"/>
      <c r="IQ69" s="222"/>
      <c r="IR69" s="223"/>
      <c r="IS69" s="223"/>
      <c r="IT69" s="223"/>
      <c r="IU69" s="223"/>
      <c r="IV69" s="223"/>
      <c r="IW69" s="223"/>
      <c r="IX69" s="223"/>
      <c r="IY69" s="223"/>
      <c r="IZ69" s="223"/>
      <c r="JA69" s="223"/>
      <c r="JB69" s="223"/>
      <c r="JC69" s="223"/>
      <c r="JD69" s="223"/>
      <c r="JE69" s="223"/>
      <c r="JF69" s="222"/>
      <c r="JG69" s="222"/>
      <c r="JH69" s="223"/>
      <c r="JI69" s="222"/>
      <c r="JJ69" s="222"/>
      <c r="JK69" s="223"/>
      <c r="JL69" s="222"/>
      <c r="JM69" s="222"/>
      <c r="JN69" s="223"/>
      <c r="JO69" s="223"/>
      <c r="JP69" s="223"/>
      <c r="JQ69" s="222"/>
      <c r="JR69" s="223"/>
      <c r="JS69" s="222"/>
      <c r="JT69" s="223"/>
      <c r="JU69" s="223"/>
      <c r="JV69" s="223"/>
      <c r="JW69" s="223"/>
      <c r="JX69" s="223"/>
      <c r="JY69" s="223"/>
      <c r="JZ69" s="223"/>
      <c r="KA69" s="223"/>
      <c r="KB69" s="223"/>
      <c r="KC69" s="223"/>
      <c r="KD69" s="223"/>
      <c r="KE69" s="223"/>
      <c r="KF69" s="223"/>
      <c r="KG69" s="223"/>
      <c r="KH69" s="222"/>
      <c r="KI69" s="222"/>
      <c r="KJ69" s="223"/>
      <c r="KK69" s="222"/>
      <c r="KL69" s="222"/>
      <c r="KM69" s="223"/>
      <c r="KN69" s="222"/>
      <c r="KO69" s="222"/>
      <c r="KP69" s="223"/>
      <c r="KQ69" s="223"/>
      <c r="KR69" s="223"/>
      <c r="KS69" s="222"/>
      <c r="KT69" s="223"/>
      <c r="KU69" s="222"/>
      <c r="KV69" s="222"/>
      <c r="KW69" s="223"/>
      <c r="KX69" s="223"/>
      <c r="KY69" s="223"/>
      <c r="KZ69" s="222"/>
      <c r="LA69" s="223"/>
      <c r="LB69" s="262"/>
      <c r="LC69" s="269"/>
      <c r="LD69" s="223"/>
      <c r="LE69" s="223"/>
      <c r="LF69" s="223"/>
      <c r="LG69" s="223"/>
      <c r="LH69" s="223"/>
      <c r="LI69" s="223"/>
      <c r="LJ69" s="223"/>
      <c r="LK69" s="223"/>
      <c r="LL69" s="223"/>
      <c r="LM69" s="223"/>
      <c r="LN69" s="223"/>
      <c r="LO69" s="223"/>
      <c r="LP69" s="223"/>
      <c r="LQ69" s="223"/>
      <c r="LR69" s="222"/>
      <c r="LS69" s="222"/>
      <c r="LT69" s="223"/>
      <c r="LU69" s="222"/>
      <c r="LV69" s="222"/>
      <c r="LW69" s="223"/>
      <c r="LX69" s="222"/>
      <c r="LY69" s="222"/>
      <c r="LZ69" s="223"/>
      <c r="MA69" s="223"/>
      <c r="MB69" s="223"/>
      <c r="MC69" s="222"/>
      <c r="MD69" s="223"/>
      <c r="ME69" s="222"/>
      <c r="MF69" s="222"/>
      <c r="MG69" s="223"/>
      <c r="MH69" s="223"/>
      <c r="MI69" s="223"/>
      <c r="MJ69" s="222"/>
      <c r="MK69" s="223"/>
      <c r="ML69" s="262"/>
      <c r="MM69" s="223"/>
      <c r="MN69" s="223"/>
      <c r="MO69" s="223"/>
      <c r="MP69" s="223"/>
      <c r="MQ69" s="223"/>
      <c r="MR69" s="223"/>
      <c r="MS69" s="223"/>
      <c r="MT69" s="223"/>
      <c r="MU69" s="223"/>
      <c r="MV69" s="223"/>
      <c r="MW69" s="223"/>
      <c r="MX69" s="223"/>
      <c r="MY69" s="223"/>
      <c r="MZ69" s="223"/>
      <c r="NA69" s="222"/>
      <c r="NB69" s="222"/>
      <c r="NC69" s="223"/>
      <c r="ND69" s="222"/>
      <c r="NE69" s="222"/>
      <c r="NF69" s="223"/>
      <c r="NG69" s="222"/>
      <c r="NH69" s="222"/>
      <c r="NI69" s="223"/>
      <c r="NJ69" s="223"/>
      <c r="NK69" s="223"/>
      <c r="NL69" s="262"/>
    </row>
    <row r="70" spans="2:376" ht="15" customHeight="1">
      <c r="B70" s="719"/>
      <c r="C70" s="715" t="s">
        <v>420</v>
      </c>
      <c r="D70" s="492" t="s">
        <v>404</v>
      </c>
      <c r="E70" s="386" t="s">
        <v>367</v>
      </c>
      <c r="F70" s="575" t="s">
        <v>327</v>
      </c>
      <c r="G70" s="387">
        <v>0</v>
      </c>
      <c r="H70" s="385"/>
      <c r="I70" s="381"/>
      <c r="J70" s="382"/>
      <c r="K70" s="386" t="str">
        <f>NETWORKDAYS(I70,J70,휴일정보!$C$5:$C$27)&amp;"일"</f>
        <v>0일</v>
      </c>
      <c r="L70" s="220"/>
      <c r="M70" s="223"/>
      <c r="N70" s="223"/>
      <c r="O70" s="222"/>
      <c r="P70" s="223"/>
      <c r="Q70" s="222"/>
      <c r="R70" s="222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23"/>
      <c r="AH70" s="223"/>
      <c r="AI70" s="223"/>
      <c r="AJ70" s="223"/>
      <c r="AK70" s="223"/>
      <c r="AL70" s="222"/>
      <c r="AM70" s="222"/>
      <c r="AN70" s="222"/>
      <c r="AO70" s="223"/>
      <c r="AP70" s="222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7"/>
      <c r="BI70" s="237"/>
      <c r="BJ70" s="237"/>
      <c r="BK70" s="237"/>
      <c r="BL70" s="222"/>
      <c r="BM70" s="223"/>
      <c r="BN70" s="222"/>
      <c r="BO70" s="222"/>
      <c r="BP70" s="223"/>
      <c r="BQ70" s="222"/>
      <c r="BR70" s="222"/>
      <c r="BS70" s="223"/>
      <c r="BT70" s="223"/>
      <c r="BU70" s="223"/>
      <c r="BV70" s="222"/>
      <c r="BW70" s="223"/>
      <c r="BX70" s="222"/>
      <c r="BY70" s="222"/>
      <c r="BZ70" s="223"/>
      <c r="CA70" s="223"/>
      <c r="CB70" s="223"/>
      <c r="CC70" s="223"/>
      <c r="CD70" s="223"/>
      <c r="CE70" s="223"/>
      <c r="CF70" s="223"/>
      <c r="CG70" s="223"/>
      <c r="CH70" s="223"/>
      <c r="CI70" s="223"/>
      <c r="CJ70" s="223"/>
      <c r="CK70" s="223"/>
      <c r="CL70" s="223"/>
      <c r="CM70" s="223"/>
      <c r="CN70" s="223"/>
      <c r="CO70" s="223"/>
      <c r="CP70" s="223"/>
      <c r="CQ70" s="223"/>
      <c r="CR70" s="223"/>
      <c r="CS70" s="222"/>
      <c r="CT70" s="222"/>
      <c r="CU70" s="222"/>
      <c r="CV70" s="223"/>
      <c r="CW70" s="222"/>
      <c r="CX70" s="222"/>
      <c r="CY70" s="223"/>
      <c r="CZ70" s="222"/>
      <c r="DA70" s="222"/>
      <c r="DB70" s="223"/>
      <c r="DC70" s="223"/>
      <c r="DD70" s="223"/>
      <c r="DE70" s="222"/>
      <c r="DF70" s="223"/>
      <c r="DG70" s="222"/>
      <c r="DH70" s="222"/>
      <c r="DI70" s="223"/>
      <c r="DJ70" s="223"/>
      <c r="DK70" s="223"/>
      <c r="DL70" s="223"/>
      <c r="DM70" s="223"/>
      <c r="DN70" s="223"/>
      <c r="DO70" s="223"/>
      <c r="DP70" s="223"/>
      <c r="DQ70" s="223"/>
      <c r="DR70" s="223"/>
      <c r="DS70" s="223"/>
      <c r="DT70" s="223"/>
      <c r="DU70" s="223"/>
      <c r="DV70" s="223"/>
      <c r="DW70" s="223"/>
      <c r="DX70" s="223"/>
      <c r="DY70" s="222"/>
      <c r="DZ70" s="222"/>
      <c r="EA70" s="223"/>
      <c r="EB70" s="222"/>
      <c r="EC70" s="222"/>
      <c r="ED70" s="223"/>
      <c r="EE70" s="222"/>
      <c r="EF70" s="222"/>
      <c r="EG70" s="223"/>
      <c r="EH70" s="223"/>
      <c r="EI70" s="223"/>
      <c r="EJ70" s="222"/>
      <c r="EK70" s="223"/>
      <c r="EL70" s="222"/>
      <c r="EM70" s="222"/>
      <c r="EN70" s="223"/>
      <c r="EO70" s="223"/>
      <c r="EP70" s="223"/>
      <c r="EQ70" s="223"/>
      <c r="ER70" s="223"/>
      <c r="ES70" s="223"/>
      <c r="ET70" s="223"/>
      <c r="EU70" s="223"/>
      <c r="EV70" s="223"/>
      <c r="EW70" s="223"/>
      <c r="EX70" s="223"/>
      <c r="EY70" s="223"/>
      <c r="EZ70" s="223"/>
      <c r="FA70" s="223"/>
      <c r="FB70" s="223"/>
      <c r="FC70" s="223"/>
      <c r="FD70" s="223"/>
      <c r="FE70" s="223"/>
      <c r="FF70" s="223"/>
      <c r="FG70" s="223"/>
      <c r="FH70" s="223"/>
      <c r="FI70" s="223"/>
      <c r="FJ70" s="222"/>
      <c r="FK70" s="222"/>
      <c r="FL70" s="223"/>
      <c r="FM70" s="222"/>
      <c r="FN70" s="222"/>
      <c r="FO70" s="223"/>
      <c r="FP70" s="222"/>
      <c r="FQ70" s="222"/>
      <c r="FR70" s="223"/>
      <c r="FS70" s="223"/>
      <c r="FT70" s="223"/>
      <c r="FU70" s="222"/>
      <c r="FV70" s="223"/>
      <c r="FW70" s="222"/>
      <c r="FX70" s="222"/>
      <c r="FY70" s="223"/>
      <c r="FZ70" s="223"/>
      <c r="GA70" s="223"/>
      <c r="GB70" s="223"/>
      <c r="GC70" s="223"/>
      <c r="GD70" s="223"/>
      <c r="GE70" s="223"/>
      <c r="GF70" s="223"/>
      <c r="GG70" s="223"/>
      <c r="GH70" s="223"/>
      <c r="GI70" s="223"/>
      <c r="GJ70" s="223"/>
      <c r="GK70" s="223"/>
      <c r="GL70" s="223"/>
      <c r="GM70" s="223"/>
      <c r="GN70" s="223"/>
      <c r="GO70" s="223"/>
      <c r="GP70" s="223"/>
      <c r="GQ70" s="223"/>
      <c r="GR70" s="223"/>
      <c r="GS70" s="223"/>
      <c r="GT70" s="223"/>
      <c r="GU70" s="222"/>
      <c r="GV70" s="222"/>
      <c r="GW70" s="223"/>
      <c r="GX70" s="222"/>
      <c r="GY70" s="222"/>
      <c r="GZ70" s="223"/>
      <c r="HA70" s="222"/>
      <c r="HB70" s="222"/>
      <c r="HC70" s="223"/>
      <c r="HD70" s="223"/>
      <c r="HE70" s="223"/>
      <c r="HF70" s="222"/>
      <c r="HG70" s="223"/>
      <c r="HH70" s="222"/>
      <c r="HI70" s="223"/>
      <c r="HJ70" s="223"/>
      <c r="HK70" s="223"/>
      <c r="HL70" s="223"/>
      <c r="HM70" s="223"/>
      <c r="HN70" s="223"/>
      <c r="HO70" s="223"/>
      <c r="HP70" s="223"/>
      <c r="HQ70" s="223"/>
      <c r="HR70" s="223"/>
      <c r="HS70" s="223"/>
      <c r="HT70" s="223"/>
      <c r="HU70" s="223"/>
      <c r="HV70" s="223"/>
      <c r="HW70" s="223"/>
      <c r="HX70" s="223"/>
      <c r="HY70" s="223"/>
      <c r="HZ70" s="223"/>
      <c r="IA70" s="223"/>
      <c r="IB70" s="223"/>
      <c r="IC70" s="223"/>
      <c r="ID70" s="222"/>
      <c r="IE70" s="222"/>
      <c r="IF70" s="223"/>
      <c r="IG70" s="222"/>
      <c r="IH70" s="222"/>
      <c r="II70" s="223"/>
      <c r="IJ70" s="222"/>
      <c r="IK70" s="222"/>
      <c r="IL70" s="223"/>
      <c r="IM70" s="223"/>
      <c r="IN70" s="223"/>
      <c r="IO70" s="222"/>
      <c r="IP70" s="223"/>
      <c r="IQ70" s="222"/>
      <c r="IR70" s="223"/>
      <c r="IS70" s="223"/>
      <c r="IT70" s="223"/>
      <c r="IU70" s="223"/>
      <c r="IV70" s="223"/>
      <c r="IW70" s="223"/>
      <c r="IX70" s="223"/>
      <c r="IY70" s="223"/>
      <c r="IZ70" s="223"/>
      <c r="JA70" s="223"/>
      <c r="JB70" s="223"/>
      <c r="JC70" s="223"/>
      <c r="JD70" s="223"/>
      <c r="JE70" s="223"/>
      <c r="JF70" s="222"/>
      <c r="JG70" s="222"/>
      <c r="JH70" s="223"/>
      <c r="JI70" s="222"/>
      <c r="JJ70" s="222"/>
      <c r="JK70" s="223"/>
      <c r="JL70" s="222"/>
      <c r="JM70" s="222"/>
      <c r="JN70" s="223"/>
      <c r="JO70" s="223"/>
      <c r="JP70" s="223"/>
      <c r="JQ70" s="222"/>
      <c r="JR70" s="223"/>
      <c r="JS70" s="222"/>
      <c r="JT70" s="223"/>
      <c r="JU70" s="223"/>
      <c r="JV70" s="223"/>
      <c r="JW70" s="223"/>
      <c r="JX70" s="223"/>
      <c r="JY70" s="223"/>
      <c r="JZ70" s="223"/>
      <c r="KA70" s="223"/>
      <c r="KB70" s="223"/>
      <c r="KC70" s="223"/>
      <c r="KD70" s="223"/>
      <c r="KE70" s="223"/>
      <c r="KF70" s="223"/>
      <c r="KG70" s="223"/>
      <c r="KH70" s="222"/>
      <c r="KI70" s="222"/>
      <c r="KJ70" s="223"/>
      <c r="KK70" s="222"/>
      <c r="KL70" s="222"/>
      <c r="KM70" s="223"/>
      <c r="KN70" s="222"/>
      <c r="KO70" s="222"/>
      <c r="KP70" s="223"/>
      <c r="KQ70" s="223"/>
      <c r="KR70" s="223"/>
      <c r="KS70" s="222"/>
      <c r="KT70" s="223"/>
      <c r="KU70" s="222"/>
      <c r="KV70" s="222"/>
      <c r="KW70" s="223"/>
      <c r="KX70" s="223"/>
      <c r="KY70" s="223"/>
      <c r="KZ70" s="222"/>
      <c r="LA70" s="223"/>
      <c r="LB70" s="262"/>
      <c r="LC70" s="269"/>
      <c r="LD70" s="223"/>
      <c r="LE70" s="223"/>
      <c r="LF70" s="223"/>
      <c r="LG70" s="223"/>
      <c r="LH70" s="223"/>
      <c r="LI70" s="223"/>
      <c r="LJ70" s="223"/>
      <c r="LK70" s="223"/>
      <c r="LL70" s="223"/>
      <c r="LM70" s="223"/>
      <c r="LN70" s="223"/>
      <c r="LO70" s="223"/>
      <c r="LP70" s="223"/>
      <c r="LQ70" s="223"/>
      <c r="LR70" s="222"/>
      <c r="LS70" s="222"/>
      <c r="LT70" s="223"/>
      <c r="LU70" s="222"/>
      <c r="LV70" s="222"/>
      <c r="LW70" s="223"/>
      <c r="LX70" s="222"/>
      <c r="LY70" s="222"/>
      <c r="LZ70" s="223"/>
      <c r="MA70" s="223"/>
      <c r="MB70" s="223"/>
      <c r="MC70" s="222"/>
      <c r="MD70" s="223"/>
      <c r="ME70" s="222"/>
      <c r="MF70" s="222"/>
      <c r="MG70" s="223"/>
      <c r="MH70" s="223"/>
      <c r="MI70" s="223"/>
      <c r="MJ70" s="222"/>
      <c r="MK70" s="223"/>
      <c r="ML70" s="262"/>
      <c r="MM70" s="223"/>
      <c r="MN70" s="223"/>
      <c r="MO70" s="223"/>
      <c r="MP70" s="223"/>
      <c r="MQ70" s="223"/>
      <c r="MR70" s="223"/>
      <c r="MS70" s="223"/>
      <c r="MT70" s="223"/>
      <c r="MU70" s="223"/>
      <c r="MV70" s="223"/>
      <c r="MW70" s="223"/>
      <c r="MX70" s="223"/>
      <c r="MY70" s="223"/>
      <c r="MZ70" s="223"/>
      <c r="NA70" s="222"/>
      <c r="NB70" s="222"/>
      <c r="NC70" s="223"/>
      <c r="ND70" s="222"/>
      <c r="NE70" s="222"/>
      <c r="NF70" s="223"/>
      <c r="NG70" s="222"/>
      <c r="NH70" s="222"/>
      <c r="NI70" s="223"/>
      <c r="NJ70" s="223"/>
      <c r="NK70" s="223"/>
      <c r="NL70" s="262"/>
    </row>
    <row r="71" spans="2:376" ht="15" customHeight="1">
      <c r="B71" s="719"/>
      <c r="C71" s="716"/>
      <c r="D71" s="492" t="s">
        <v>409</v>
      </c>
      <c r="E71" s="386" t="s">
        <v>290</v>
      </c>
      <c r="F71" s="575" t="s">
        <v>327</v>
      </c>
      <c r="G71" s="387">
        <v>0</v>
      </c>
      <c r="H71" s="385"/>
      <c r="I71" s="381"/>
      <c r="J71" s="382"/>
      <c r="K71" s="386" t="str">
        <f>NETWORKDAYS(I71,J71,휴일정보!$C$5:$C$27)&amp;"일"</f>
        <v>0일</v>
      </c>
      <c r="L71" s="220"/>
      <c r="M71" s="223"/>
      <c r="N71" s="223"/>
      <c r="O71" s="222"/>
      <c r="P71" s="223"/>
      <c r="Q71" s="222"/>
      <c r="R71" s="222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23"/>
      <c r="AH71" s="223"/>
      <c r="AI71" s="223"/>
      <c r="AJ71" s="223"/>
      <c r="AK71" s="223"/>
      <c r="AL71" s="222"/>
      <c r="AM71" s="222"/>
      <c r="AN71" s="222"/>
      <c r="AO71" s="223"/>
      <c r="AP71" s="222"/>
      <c r="AQ71" s="237"/>
      <c r="AR71" s="237"/>
      <c r="AS71" s="237"/>
      <c r="AT71" s="237"/>
      <c r="AU71" s="237"/>
      <c r="AV71" s="237"/>
      <c r="AW71" s="237"/>
      <c r="AX71" s="237"/>
      <c r="AY71" s="237"/>
      <c r="AZ71" s="237"/>
      <c r="BA71" s="237"/>
      <c r="BB71" s="237"/>
      <c r="BC71" s="237"/>
      <c r="BD71" s="237"/>
      <c r="BE71" s="237"/>
      <c r="BF71" s="237"/>
      <c r="BG71" s="237"/>
      <c r="BH71" s="237"/>
      <c r="BI71" s="237"/>
      <c r="BJ71" s="237"/>
      <c r="BK71" s="237"/>
      <c r="BL71" s="222"/>
      <c r="BM71" s="223"/>
      <c r="BN71" s="222"/>
      <c r="BO71" s="222"/>
      <c r="BP71" s="223"/>
      <c r="BQ71" s="222"/>
      <c r="BR71" s="222"/>
      <c r="BS71" s="223"/>
      <c r="BT71" s="223"/>
      <c r="BU71" s="223"/>
      <c r="BV71" s="222"/>
      <c r="BW71" s="223"/>
      <c r="BX71" s="222"/>
      <c r="BY71" s="222"/>
      <c r="BZ71" s="223"/>
      <c r="CA71" s="223"/>
      <c r="CB71" s="223"/>
      <c r="CC71" s="223"/>
      <c r="CD71" s="223"/>
      <c r="CE71" s="223"/>
      <c r="CF71" s="223"/>
      <c r="CG71" s="223"/>
      <c r="CH71" s="223"/>
      <c r="CI71" s="223"/>
      <c r="CJ71" s="223"/>
      <c r="CK71" s="223"/>
      <c r="CL71" s="223"/>
      <c r="CM71" s="223"/>
      <c r="CN71" s="223"/>
      <c r="CO71" s="223"/>
      <c r="CP71" s="223"/>
      <c r="CQ71" s="223"/>
      <c r="CR71" s="223"/>
      <c r="CS71" s="222"/>
      <c r="CT71" s="222"/>
      <c r="CU71" s="222"/>
      <c r="CV71" s="223"/>
      <c r="CW71" s="222"/>
      <c r="CX71" s="222"/>
      <c r="CY71" s="223"/>
      <c r="CZ71" s="222"/>
      <c r="DA71" s="222"/>
      <c r="DB71" s="223"/>
      <c r="DC71" s="223"/>
      <c r="DD71" s="223"/>
      <c r="DE71" s="222"/>
      <c r="DF71" s="223"/>
      <c r="DG71" s="222"/>
      <c r="DH71" s="222"/>
      <c r="DI71" s="223"/>
      <c r="DJ71" s="223"/>
      <c r="DK71" s="223"/>
      <c r="DL71" s="223"/>
      <c r="DM71" s="223"/>
      <c r="DN71" s="223"/>
      <c r="DO71" s="223"/>
      <c r="DP71" s="223"/>
      <c r="DQ71" s="223"/>
      <c r="DR71" s="223"/>
      <c r="DS71" s="223"/>
      <c r="DT71" s="223"/>
      <c r="DU71" s="223"/>
      <c r="DV71" s="223"/>
      <c r="DW71" s="223"/>
      <c r="DX71" s="223"/>
      <c r="DY71" s="222"/>
      <c r="DZ71" s="222"/>
      <c r="EA71" s="223"/>
      <c r="EB71" s="222"/>
      <c r="EC71" s="222"/>
      <c r="ED71" s="223"/>
      <c r="EE71" s="222"/>
      <c r="EF71" s="222"/>
      <c r="EG71" s="223"/>
      <c r="EH71" s="223"/>
      <c r="EI71" s="223"/>
      <c r="EJ71" s="222"/>
      <c r="EK71" s="223"/>
      <c r="EL71" s="222"/>
      <c r="EM71" s="222"/>
      <c r="EN71" s="223"/>
      <c r="EO71" s="223"/>
      <c r="EP71" s="223"/>
      <c r="EQ71" s="223"/>
      <c r="ER71" s="223"/>
      <c r="ES71" s="223"/>
      <c r="ET71" s="223"/>
      <c r="EU71" s="223"/>
      <c r="EV71" s="223"/>
      <c r="EW71" s="223"/>
      <c r="EX71" s="223"/>
      <c r="EY71" s="223"/>
      <c r="EZ71" s="223"/>
      <c r="FA71" s="223"/>
      <c r="FB71" s="223"/>
      <c r="FC71" s="223"/>
      <c r="FD71" s="223"/>
      <c r="FE71" s="223"/>
      <c r="FF71" s="223"/>
      <c r="FG71" s="223"/>
      <c r="FH71" s="223"/>
      <c r="FI71" s="223"/>
      <c r="FJ71" s="222"/>
      <c r="FK71" s="222"/>
      <c r="FL71" s="223"/>
      <c r="FM71" s="222"/>
      <c r="FN71" s="222"/>
      <c r="FO71" s="223"/>
      <c r="FP71" s="222"/>
      <c r="FQ71" s="222"/>
      <c r="FR71" s="223"/>
      <c r="FS71" s="223"/>
      <c r="FT71" s="223"/>
      <c r="FU71" s="222"/>
      <c r="FV71" s="223"/>
      <c r="FW71" s="222"/>
      <c r="FX71" s="222"/>
      <c r="FY71" s="223"/>
      <c r="FZ71" s="223"/>
      <c r="GA71" s="223"/>
      <c r="GB71" s="223"/>
      <c r="GC71" s="223"/>
      <c r="GD71" s="223"/>
      <c r="GE71" s="223"/>
      <c r="GF71" s="223"/>
      <c r="GG71" s="223"/>
      <c r="GH71" s="223"/>
      <c r="GI71" s="223"/>
      <c r="GJ71" s="223"/>
      <c r="GK71" s="223"/>
      <c r="GL71" s="223"/>
      <c r="GM71" s="223"/>
      <c r="GN71" s="223"/>
      <c r="GO71" s="223"/>
      <c r="GP71" s="223"/>
      <c r="GQ71" s="223"/>
      <c r="GR71" s="223"/>
      <c r="GS71" s="223"/>
      <c r="GT71" s="223"/>
      <c r="GU71" s="222"/>
      <c r="GV71" s="222"/>
      <c r="GW71" s="223"/>
      <c r="GX71" s="222"/>
      <c r="GY71" s="222"/>
      <c r="GZ71" s="223"/>
      <c r="HA71" s="222"/>
      <c r="HB71" s="222"/>
      <c r="HC71" s="223"/>
      <c r="HD71" s="223"/>
      <c r="HE71" s="223"/>
      <c r="HF71" s="222"/>
      <c r="HG71" s="223"/>
      <c r="HH71" s="222"/>
      <c r="HI71" s="223"/>
      <c r="HJ71" s="223"/>
      <c r="HK71" s="223"/>
      <c r="HL71" s="223"/>
      <c r="HM71" s="223"/>
      <c r="HN71" s="223"/>
      <c r="HO71" s="223"/>
      <c r="HP71" s="223"/>
      <c r="HQ71" s="223"/>
      <c r="HR71" s="223"/>
      <c r="HS71" s="223"/>
      <c r="HT71" s="223"/>
      <c r="HU71" s="223"/>
      <c r="HV71" s="223"/>
      <c r="HW71" s="223"/>
      <c r="HX71" s="223"/>
      <c r="HY71" s="223"/>
      <c r="HZ71" s="223"/>
      <c r="IA71" s="223"/>
      <c r="IB71" s="223"/>
      <c r="IC71" s="223"/>
      <c r="ID71" s="222"/>
      <c r="IE71" s="222"/>
      <c r="IF71" s="223"/>
      <c r="IG71" s="222"/>
      <c r="IH71" s="222"/>
      <c r="II71" s="223"/>
      <c r="IJ71" s="222"/>
      <c r="IK71" s="222"/>
      <c r="IL71" s="223"/>
      <c r="IM71" s="223"/>
      <c r="IN71" s="223"/>
      <c r="IO71" s="222"/>
      <c r="IP71" s="223"/>
      <c r="IQ71" s="222"/>
      <c r="IR71" s="223"/>
      <c r="IS71" s="223"/>
      <c r="IT71" s="223"/>
      <c r="IU71" s="223"/>
      <c r="IV71" s="223"/>
      <c r="IW71" s="223"/>
      <c r="IX71" s="223"/>
      <c r="IY71" s="223"/>
      <c r="IZ71" s="223"/>
      <c r="JA71" s="223"/>
      <c r="JB71" s="223"/>
      <c r="JC71" s="223"/>
      <c r="JD71" s="223"/>
      <c r="JE71" s="223"/>
      <c r="JF71" s="222"/>
      <c r="JG71" s="222"/>
      <c r="JH71" s="223"/>
      <c r="JI71" s="222"/>
      <c r="JJ71" s="222"/>
      <c r="JK71" s="223"/>
      <c r="JL71" s="222"/>
      <c r="JM71" s="222"/>
      <c r="JN71" s="223"/>
      <c r="JO71" s="223"/>
      <c r="JP71" s="223"/>
      <c r="JQ71" s="222"/>
      <c r="JR71" s="223"/>
      <c r="JS71" s="222"/>
      <c r="JT71" s="223"/>
      <c r="JU71" s="223"/>
      <c r="JV71" s="223"/>
      <c r="JW71" s="223"/>
      <c r="JX71" s="223"/>
      <c r="JY71" s="223"/>
      <c r="JZ71" s="223"/>
      <c r="KA71" s="223"/>
      <c r="KB71" s="223"/>
      <c r="KC71" s="223"/>
      <c r="KD71" s="223"/>
      <c r="KE71" s="223"/>
      <c r="KF71" s="223"/>
      <c r="KG71" s="223"/>
      <c r="KH71" s="222"/>
      <c r="KI71" s="222"/>
      <c r="KJ71" s="223"/>
      <c r="KK71" s="222"/>
      <c r="KL71" s="222"/>
      <c r="KM71" s="223"/>
      <c r="KN71" s="222"/>
      <c r="KO71" s="222"/>
      <c r="KP71" s="223"/>
      <c r="KQ71" s="223"/>
      <c r="KR71" s="223"/>
      <c r="KS71" s="222"/>
      <c r="KT71" s="223"/>
      <c r="KU71" s="222"/>
      <c r="KV71" s="222"/>
      <c r="KW71" s="223"/>
      <c r="KX71" s="223"/>
      <c r="KY71" s="223"/>
      <c r="KZ71" s="222"/>
      <c r="LA71" s="223"/>
      <c r="LB71" s="262"/>
      <c r="LC71" s="269"/>
      <c r="LD71" s="223"/>
      <c r="LE71" s="223"/>
      <c r="LF71" s="223"/>
      <c r="LG71" s="223"/>
      <c r="LH71" s="223"/>
      <c r="LI71" s="223"/>
      <c r="LJ71" s="223"/>
      <c r="LK71" s="223"/>
      <c r="LL71" s="223"/>
      <c r="LM71" s="223"/>
      <c r="LN71" s="223"/>
      <c r="LO71" s="223"/>
      <c r="LP71" s="223"/>
      <c r="LQ71" s="223"/>
      <c r="LR71" s="222"/>
      <c r="LS71" s="222"/>
      <c r="LT71" s="223"/>
      <c r="LU71" s="222"/>
      <c r="LV71" s="222"/>
      <c r="LW71" s="223"/>
      <c r="LX71" s="222"/>
      <c r="LY71" s="222"/>
      <c r="LZ71" s="223"/>
      <c r="MA71" s="223"/>
      <c r="MB71" s="223"/>
      <c r="MC71" s="222"/>
      <c r="MD71" s="223"/>
      <c r="ME71" s="222"/>
      <c r="MF71" s="222"/>
      <c r="MG71" s="223"/>
      <c r="MH71" s="223"/>
      <c r="MI71" s="223"/>
      <c r="MJ71" s="222"/>
      <c r="MK71" s="223"/>
      <c r="ML71" s="262"/>
      <c r="MM71" s="223"/>
      <c r="MN71" s="223"/>
      <c r="MO71" s="223"/>
      <c r="MP71" s="223"/>
      <c r="MQ71" s="223"/>
      <c r="MR71" s="223"/>
      <c r="MS71" s="223"/>
      <c r="MT71" s="223"/>
      <c r="MU71" s="223"/>
      <c r="MV71" s="223"/>
      <c r="MW71" s="223"/>
      <c r="MX71" s="223"/>
      <c r="MY71" s="223"/>
      <c r="MZ71" s="223"/>
      <c r="NA71" s="222"/>
      <c r="NB71" s="222"/>
      <c r="NC71" s="223"/>
      <c r="ND71" s="222"/>
      <c r="NE71" s="222"/>
      <c r="NF71" s="223"/>
      <c r="NG71" s="222"/>
      <c r="NH71" s="222"/>
      <c r="NI71" s="223"/>
      <c r="NJ71" s="223"/>
      <c r="NK71" s="223"/>
      <c r="NL71" s="262"/>
    </row>
    <row r="72" spans="2:376" ht="15" customHeight="1">
      <c r="B72" s="719"/>
      <c r="C72" s="716"/>
      <c r="D72" s="492" t="s">
        <v>408</v>
      </c>
      <c r="E72" s="386" t="s">
        <v>290</v>
      </c>
      <c r="F72" s="575" t="s">
        <v>327</v>
      </c>
      <c r="G72" s="387">
        <v>0</v>
      </c>
      <c r="H72" s="385"/>
      <c r="I72" s="381"/>
      <c r="J72" s="382"/>
      <c r="K72" s="386" t="str">
        <f>NETWORKDAYS(I72,J72,휴일정보!$C$5:$C$27)&amp;"일"</f>
        <v>0일</v>
      </c>
      <c r="L72" s="220"/>
      <c r="M72" s="223"/>
      <c r="N72" s="223"/>
      <c r="O72" s="222"/>
      <c r="P72" s="223"/>
      <c r="Q72" s="222"/>
      <c r="R72" s="222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223"/>
      <c r="AH72" s="223"/>
      <c r="AI72" s="223"/>
      <c r="AJ72" s="223"/>
      <c r="AK72" s="223"/>
      <c r="AL72" s="222"/>
      <c r="AM72" s="222"/>
      <c r="AN72" s="222"/>
      <c r="AO72" s="223"/>
      <c r="AP72" s="222"/>
      <c r="AQ72" s="237"/>
      <c r="AR72" s="237"/>
      <c r="AS72" s="237"/>
      <c r="AT72" s="237"/>
      <c r="AU72" s="237"/>
      <c r="AV72" s="237"/>
      <c r="AW72" s="237"/>
      <c r="AX72" s="237"/>
      <c r="AY72" s="237"/>
      <c r="AZ72" s="237"/>
      <c r="BA72" s="237"/>
      <c r="BB72" s="237"/>
      <c r="BC72" s="237"/>
      <c r="BD72" s="237"/>
      <c r="BE72" s="237"/>
      <c r="BF72" s="237"/>
      <c r="BG72" s="237"/>
      <c r="BH72" s="237"/>
      <c r="BI72" s="237"/>
      <c r="BJ72" s="237"/>
      <c r="BK72" s="237"/>
      <c r="BL72" s="222"/>
      <c r="BM72" s="223"/>
      <c r="BN72" s="222"/>
      <c r="BO72" s="222"/>
      <c r="BP72" s="223"/>
      <c r="BQ72" s="222"/>
      <c r="BR72" s="222"/>
      <c r="BS72" s="223"/>
      <c r="BT72" s="223"/>
      <c r="BU72" s="223"/>
      <c r="BV72" s="222"/>
      <c r="BW72" s="223"/>
      <c r="BX72" s="222"/>
      <c r="BY72" s="222"/>
      <c r="BZ72" s="223"/>
      <c r="CA72" s="223"/>
      <c r="CB72" s="223"/>
      <c r="CC72" s="223"/>
      <c r="CD72" s="223"/>
      <c r="CE72" s="223"/>
      <c r="CF72" s="223"/>
      <c r="CG72" s="223"/>
      <c r="CH72" s="223"/>
      <c r="CI72" s="223"/>
      <c r="CJ72" s="223"/>
      <c r="CK72" s="223"/>
      <c r="CL72" s="223"/>
      <c r="CM72" s="223"/>
      <c r="CN72" s="223"/>
      <c r="CO72" s="223"/>
      <c r="CP72" s="223"/>
      <c r="CQ72" s="223"/>
      <c r="CR72" s="223"/>
      <c r="CS72" s="222"/>
      <c r="CT72" s="222"/>
      <c r="CU72" s="222"/>
      <c r="CV72" s="223"/>
      <c r="CW72" s="222"/>
      <c r="CX72" s="222"/>
      <c r="CY72" s="223"/>
      <c r="CZ72" s="222"/>
      <c r="DA72" s="222"/>
      <c r="DB72" s="223"/>
      <c r="DC72" s="223"/>
      <c r="DD72" s="223"/>
      <c r="DE72" s="222"/>
      <c r="DF72" s="223"/>
      <c r="DG72" s="222"/>
      <c r="DH72" s="222"/>
      <c r="DI72" s="223"/>
      <c r="DJ72" s="223"/>
      <c r="DK72" s="223"/>
      <c r="DL72" s="223"/>
      <c r="DM72" s="223"/>
      <c r="DN72" s="223"/>
      <c r="DO72" s="223"/>
      <c r="DP72" s="223"/>
      <c r="DQ72" s="223"/>
      <c r="DR72" s="223"/>
      <c r="DS72" s="223"/>
      <c r="DT72" s="223"/>
      <c r="DU72" s="223"/>
      <c r="DV72" s="223"/>
      <c r="DW72" s="223"/>
      <c r="DX72" s="223"/>
      <c r="DY72" s="222"/>
      <c r="DZ72" s="222"/>
      <c r="EA72" s="223"/>
      <c r="EB72" s="222"/>
      <c r="EC72" s="222"/>
      <c r="ED72" s="223"/>
      <c r="EE72" s="222"/>
      <c r="EF72" s="222"/>
      <c r="EG72" s="223"/>
      <c r="EH72" s="223"/>
      <c r="EI72" s="223"/>
      <c r="EJ72" s="222"/>
      <c r="EK72" s="223"/>
      <c r="EL72" s="222"/>
      <c r="EM72" s="222"/>
      <c r="EN72" s="223"/>
      <c r="EO72" s="223"/>
      <c r="EP72" s="223"/>
      <c r="EQ72" s="223"/>
      <c r="ER72" s="223"/>
      <c r="ES72" s="223"/>
      <c r="ET72" s="223"/>
      <c r="EU72" s="223"/>
      <c r="EV72" s="223"/>
      <c r="EW72" s="223"/>
      <c r="EX72" s="223"/>
      <c r="EY72" s="223"/>
      <c r="EZ72" s="223"/>
      <c r="FA72" s="223"/>
      <c r="FB72" s="223"/>
      <c r="FC72" s="223"/>
      <c r="FD72" s="223"/>
      <c r="FE72" s="223"/>
      <c r="FF72" s="223"/>
      <c r="FG72" s="223"/>
      <c r="FH72" s="223"/>
      <c r="FI72" s="223"/>
      <c r="FJ72" s="222"/>
      <c r="FK72" s="222"/>
      <c r="FL72" s="223"/>
      <c r="FM72" s="222"/>
      <c r="FN72" s="222"/>
      <c r="FO72" s="223"/>
      <c r="FP72" s="222"/>
      <c r="FQ72" s="222"/>
      <c r="FR72" s="223"/>
      <c r="FS72" s="223"/>
      <c r="FT72" s="223"/>
      <c r="FU72" s="222"/>
      <c r="FV72" s="223"/>
      <c r="FW72" s="222"/>
      <c r="FX72" s="222"/>
      <c r="FY72" s="223"/>
      <c r="FZ72" s="223"/>
      <c r="GA72" s="223"/>
      <c r="GB72" s="223"/>
      <c r="GC72" s="223"/>
      <c r="GD72" s="223"/>
      <c r="GE72" s="223"/>
      <c r="GF72" s="223"/>
      <c r="GG72" s="223"/>
      <c r="GH72" s="223"/>
      <c r="GI72" s="223"/>
      <c r="GJ72" s="223"/>
      <c r="GK72" s="223"/>
      <c r="GL72" s="223"/>
      <c r="GM72" s="223"/>
      <c r="GN72" s="223"/>
      <c r="GO72" s="223"/>
      <c r="GP72" s="223"/>
      <c r="GQ72" s="223"/>
      <c r="GR72" s="223"/>
      <c r="GS72" s="223"/>
      <c r="GT72" s="223"/>
      <c r="GU72" s="222"/>
      <c r="GV72" s="222"/>
      <c r="GW72" s="223"/>
      <c r="GX72" s="222"/>
      <c r="GY72" s="222"/>
      <c r="GZ72" s="223"/>
      <c r="HA72" s="222"/>
      <c r="HB72" s="222"/>
      <c r="HC72" s="223"/>
      <c r="HD72" s="223"/>
      <c r="HE72" s="223"/>
      <c r="HF72" s="222"/>
      <c r="HG72" s="223"/>
      <c r="HH72" s="222"/>
      <c r="HI72" s="223"/>
      <c r="HJ72" s="223"/>
      <c r="HK72" s="223"/>
      <c r="HL72" s="223"/>
      <c r="HM72" s="223"/>
      <c r="HN72" s="223"/>
      <c r="HO72" s="223"/>
      <c r="HP72" s="223"/>
      <c r="HQ72" s="223"/>
      <c r="HR72" s="223"/>
      <c r="HS72" s="223"/>
      <c r="HT72" s="223"/>
      <c r="HU72" s="223"/>
      <c r="HV72" s="223"/>
      <c r="HW72" s="223"/>
      <c r="HX72" s="223"/>
      <c r="HY72" s="223"/>
      <c r="HZ72" s="223"/>
      <c r="IA72" s="223"/>
      <c r="IB72" s="223"/>
      <c r="IC72" s="223"/>
      <c r="ID72" s="222"/>
      <c r="IE72" s="222"/>
      <c r="IF72" s="223"/>
      <c r="IG72" s="222"/>
      <c r="IH72" s="222"/>
      <c r="II72" s="223"/>
      <c r="IJ72" s="222"/>
      <c r="IK72" s="222"/>
      <c r="IL72" s="223"/>
      <c r="IM72" s="223"/>
      <c r="IN72" s="223"/>
      <c r="IO72" s="222"/>
      <c r="IP72" s="223"/>
      <c r="IQ72" s="222"/>
      <c r="IR72" s="223"/>
      <c r="IS72" s="223"/>
      <c r="IT72" s="223"/>
      <c r="IU72" s="223"/>
      <c r="IV72" s="223"/>
      <c r="IW72" s="223"/>
      <c r="IX72" s="223"/>
      <c r="IY72" s="223"/>
      <c r="IZ72" s="223"/>
      <c r="JA72" s="223"/>
      <c r="JB72" s="223"/>
      <c r="JC72" s="223"/>
      <c r="JD72" s="223"/>
      <c r="JE72" s="223"/>
      <c r="JF72" s="222"/>
      <c r="JG72" s="222"/>
      <c r="JH72" s="223"/>
      <c r="JI72" s="222"/>
      <c r="JJ72" s="222"/>
      <c r="JK72" s="223"/>
      <c r="JL72" s="222"/>
      <c r="JM72" s="222"/>
      <c r="JN72" s="223"/>
      <c r="JO72" s="223"/>
      <c r="JP72" s="223"/>
      <c r="JQ72" s="222"/>
      <c r="JR72" s="223"/>
      <c r="JS72" s="222"/>
      <c r="JT72" s="223"/>
      <c r="JU72" s="223"/>
      <c r="JV72" s="223"/>
      <c r="JW72" s="223"/>
      <c r="JX72" s="223"/>
      <c r="JY72" s="223"/>
      <c r="JZ72" s="223"/>
      <c r="KA72" s="223"/>
      <c r="KB72" s="223"/>
      <c r="KC72" s="223"/>
      <c r="KD72" s="223"/>
      <c r="KE72" s="223"/>
      <c r="KF72" s="223"/>
      <c r="KG72" s="223"/>
      <c r="KH72" s="222"/>
      <c r="KI72" s="222"/>
      <c r="KJ72" s="223"/>
      <c r="KK72" s="222"/>
      <c r="KL72" s="222"/>
      <c r="KM72" s="223"/>
      <c r="KN72" s="222"/>
      <c r="KO72" s="222"/>
      <c r="KP72" s="223"/>
      <c r="KQ72" s="223"/>
      <c r="KR72" s="223"/>
      <c r="KS72" s="222"/>
      <c r="KT72" s="223"/>
      <c r="KU72" s="222"/>
      <c r="KV72" s="222"/>
      <c r="KW72" s="223"/>
      <c r="KX72" s="223"/>
      <c r="KY72" s="223"/>
      <c r="KZ72" s="222"/>
      <c r="LA72" s="223"/>
      <c r="LB72" s="262"/>
      <c r="LC72" s="269"/>
      <c r="LD72" s="223"/>
      <c r="LE72" s="223"/>
      <c r="LF72" s="223"/>
      <c r="LG72" s="223"/>
      <c r="LH72" s="223"/>
      <c r="LI72" s="223"/>
      <c r="LJ72" s="223"/>
      <c r="LK72" s="223"/>
      <c r="LL72" s="223"/>
      <c r="LM72" s="223"/>
      <c r="LN72" s="223"/>
      <c r="LO72" s="223"/>
      <c r="LP72" s="223"/>
      <c r="LQ72" s="223"/>
      <c r="LR72" s="222"/>
      <c r="LS72" s="222"/>
      <c r="LT72" s="223"/>
      <c r="LU72" s="222"/>
      <c r="LV72" s="222"/>
      <c r="LW72" s="223"/>
      <c r="LX72" s="222"/>
      <c r="LY72" s="222"/>
      <c r="LZ72" s="223"/>
      <c r="MA72" s="223"/>
      <c r="MB72" s="223"/>
      <c r="MC72" s="222"/>
      <c r="MD72" s="223"/>
      <c r="ME72" s="222"/>
      <c r="MF72" s="222"/>
      <c r="MG72" s="223"/>
      <c r="MH72" s="223"/>
      <c r="MI72" s="223"/>
      <c r="MJ72" s="222"/>
      <c r="MK72" s="223"/>
      <c r="ML72" s="262"/>
      <c r="MM72" s="223"/>
      <c r="MN72" s="223"/>
      <c r="MO72" s="223"/>
      <c r="MP72" s="223"/>
      <c r="MQ72" s="223"/>
      <c r="MR72" s="223"/>
      <c r="MS72" s="223"/>
      <c r="MT72" s="223"/>
      <c r="MU72" s="223"/>
      <c r="MV72" s="223"/>
      <c r="MW72" s="223"/>
      <c r="MX72" s="223"/>
      <c r="MY72" s="223"/>
      <c r="MZ72" s="223"/>
      <c r="NA72" s="222"/>
      <c r="NB72" s="222"/>
      <c r="NC72" s="223"/>
      <c r="ND72" s="222"/>
      <c r="NE72" s="222"/>
      <c r="NF72" s="223"/>
      <c r="NG72" s="222"/>
      <c r="NH72" s="222"/>
      <c r="NI72" s="223"/>
      <c r="NJ72" s="223"/>
      <c r="NK72" s="223"/>
      <c r="NL72" s="262"/>
    </row>
    <row r="73" spans="2:376" ht="15" customHeight="1">
      <c r="B73" s="719"/>
      <c r="C73" s="716"/>
      <c r="D73" s="492" t="s">
        <v>413</v>
      </c>
      <c r="E73" s="386" t="s">
        <v>367</v>
      </c>
      <c r="F73" s="575" t="s">
        <v>327</v>
      </c>
      <c r="G73" s="387">
        <v>0</v>
      </c>
      <c r="H73" s="385"/>
      <c r="I73" s="381"/>
      <c r="J73" s="382"/>
      <c r="K73" s="386" t="str">
        <f>NETWORKDAYS(I73,J73,휴일정보!$C$5:$C$27)&amp;"일"</f>
        <v>0일</v>
      </c>
      <c r="L73" s="220"/>
      <c r="M73" s="223"/>
      <c r="N73" s="223"/>
      <c r="O73" s="222"/>
      <c r="P73" s="223"/>
      <c r="Q73" s="222"/>
      <c r="R73" s="222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23"/>
      <c r="AH73" s="223"/>
      <c r="AI73" s="223"/>
      <c r="AJ73" s="223"/>
      <c r="AK73" s="223"/>
      <c r="AL73" s="222"/>
      <c r="AM73" s="222"/>
      <c r="AN73" s="222"/>
      <c r="AO73" s="223"/>
      <c r="AP73" s="222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7"/>
      <c r="BL73" s="222"/>
      <c r="BM73" s="223"/>
      <c r="BN73" s="222"/>
      <c r="BO73" s="222"/>
      <c r="BP73" s="223"/>
      <c r="BQ73" s="222"/>
      <c r="BR73" s="222"/>
      <c r="BS73" s="223"/>
      <c r="BT73" s="223"/>
      <c r="BU73" s="223"/>
      <c r="BV73" s="222"/>
      <c r="BW73" s="223"/>
      <c r="BX73" s="222"/>
      <c r="BY73" s="222"/>
      <c r="BZ73" s="223"/>
      <c r="CA73" s="223"/>
      <c r="CB73" s="223"/>
      <c r="CC73" s="223"/>
      <c r="CD73" s="223"/>
      <c r="CE73" s="223"/>
      <c r="CF73" s="223"/>
      <c r="CG73" s="223"/>
      <c r="CH73" s="223"/>
      <c r="CI73" s="223"/>
      <c r="CJ73" s="223"/>
      <c r="CK73" s="223"/>
      <c r="CL73" s="223"/>
      <c r="CM73" s="223"/>
      <c r="CN73" s="223"/>
      <c r="CO73" s="223"/>
      <c r="CP73" s="223"/>
      <c r="CQ73" s="223"/>
      <c r="CR73" s="223"/>
      <c r="CS73" s="222"/>
      <c r="CT73" s="222"/>
      <c r="CU73" s="222"/>
      <c r="CV73" s="223"/>
      <c r="CW73" s="222"/>
      <c r="CX73" s="222"/>
      <c r="CY73" s="223"/>
      <c r="CZ73" s="222"/>
      <c r="DA73" s="222"/>
      <c r="DB73" s="223"/>
      <c r="DC73" s="223"/>
      <c r="DD73" s="223"/>
      <c r="DE73" s="222"/>
      <c r="DF73" s="223"/>
      <c r="DG73" s="222"/>
      <c r="DH73" s="222"/>
      <c r="DI73" s="223"/>
      <c r="DJ73" s="223"/>
      <c r="DK73" s="223"/>
      <c r="DL73" s="223"/>
      <c r="DM73" s="223"/>
      <c r="DN73" s="223"/>
      <c r="DO73" s="223"/>
      <c r="DP73" s="223"/>
      <c r="DQ73" s="223"/>
      <c r="DR73" s="223"/>
      <c r="DS73" s="223"/>
      <c r="DT73" s="223"/>
      <c r="DU73" s="223"/>
      <c r="DV73" s="223"/>
      <c r="DW73" s="223"/>
      <c r="DX73" s="223"/>
      <c r="DY73" s="222"/>
      <c r="DZ73" s="222"/>
      <c r="EA73" s="223"/>
      <c r="EB73" s="222"/>
      <c r="EC73" s="222"/>
      <c r="ED73" s="223"/>
      <c r="EE73" s="222"/>
      <c r="EF73" s="222"/>
      <c r="EG73" s="223"/>
      <c r="EH73" s="223"/>
      <c r="EI73" s="223"/>
      <c r="EJ73" s="222"/>
      <c r="EK73" s="223"/>
      <c r="EL73" s="222"/>
      <c r="EM73" s="222"/>
      <c r="EN73" s="223"/>
      <c r="EO73" s="223"/>
      <c r="EP73" s="223"/>
      <c r="EQ73" s="223"/>
      <c r="ER73" s="223"/>
      <c r="ES73" s="223"/>
      <c r="ET73" s="223"/>
      <c r="EU73" s="223"/>
      <c r="EV73" s="223"/>
      <c r="EW73" s="223"/>
      <c r="EX73" s="223"/>
      <c r="EY73" s="223"/>
      <c r="EZ73" s="223"/>
      <c r="FA73" s="223"/>
      <c r="FB73" s="223"/>
      <c r="FC73" s="223"/>
      <c r="FD73" s="223"/>
      <c r="FE73" s="223"/>
      <c r="FF73" s="223"/>
      <c r="FG73" s="223"/>
      <c r="FH73" s="223"/>
      <c r="FI73" s="223"/>
      <c r="FJ73" s="222"/>
      <c r="FK73" s="222"/>
      <c r="FL73" s="223"/>
      <c r="FM73" s="222"/>
      <c r="FN73" s="222"/>
      <c r="FO73" s="223"/>
      <c r="FP73" s="222"/>
      <c r="FQ73" s="222"/>
      <c r="FR73" s="223"/>
      <c r="FS73" s="223"/>
      <c r="FT73" s="223"/>
      <c r="FU73" s="222"/>
      <c r="FV73" s="223"/>
      <c r="FW73" s="222"/>
      <c r="FX73" s="222"/>
      <c r="FY73" s="223"/>
      <c r="FZ73" s="223"/>
      <c r="GA73" s="223"/>
      <c r="GB73" s="223"/>
      <c r="GC73" s="223"/>
      <c r="GD73" s="223"/>
      <c r="GE73" s="223"/>
      <c r="GF73" s="223"/>
      <c r="GG73" s="223"/>
      <c r="GH73" s="223"/>
      <c r="GI73" s="223"/>
      <c r="GJ73" s="223"/>
      <c r="GK73" s="223"/>
      <c r="GL73" s="223"/>
      <c r="GM73" s="223"/>
      <c r="GN73" s="223"/>
      <c r="GO73" s="223"/>
      <c r="GP73" s="223"/>
      <c r="GQ73" s="223"/>
      <c r="GR73" s="223"/>
      <c r="GS73" s="223"/>
      <c r="GT73" s="223"/>
      <c r="GU73" s="222"/>
      <c r="GV73" s="222"/>
      <c r="GW73" s="223"/>
      <c r="GX73" s="222"/>
      <c r="GY73" s="222"/>
      <c r="GZ73" s="223"/>
      <c r="HA73" s="222"/>
      <c r="HB73" s="222"/>
      <c r="HC73" s="223"/>
      <c r="HD73" s="223"/>
      <c r="HE73" s="223"/>
      <c r="HF73" s="222"/>
      <c r="HG73" s="223"/>
      <c r="HH73" s="222"/>
      <c r="HI73" s="223"/>
      <c r="HJ73" s="223"/>
      <c r="HK73" s="223"/>
      <c r="HL73" s="223"/>
      <c r="HM73" s="223"/>
      <c r="HN73" s="223"/>
      <c r="HO73" s="223"/>
      <c r="HP73" s="223"/>
      <c r="HQ73" s="223"/>
      <c r="HR73" s="223"/>
      <c r="HS73" s="223"/>
      <c r="HT73" s="223"/>
      <c r="HU73" s="223"/>
      <c r="HV73" s="223"/>
      <c r="HW73" s="223"/>
      <c r="HX73" s="223"/>
      <c r="HY73" s="223"/>
      <c r="HZ73" s="223"/>
      <c r="IA73" s="223"/>
      <c r="IB73" s="223"/>
      <c r="IC73" s="223"/>
      <c r="ID73" s="222"/>
      <c r="IE73" s="222"/>
      <c r="IF73" s="223"/>
      <c r="IG73" s="222"/>
      <c r="IH73" s="222"/>
      <c r="II73" s="223"/>
      <c r="IJ73" s="222"/>
      <c r="IK73" s="222"/>
      <c r="IL73" s="223"/>
      <c r="IM73" s="223"/>
      <c r="IN73" s="223"/>
      <c r="IO73" s="222"/>
      <c r="IP73" s="223"/>
      <c r="IQ73" s="222"/>
      <c r="IR73" s="223"/>
      <c r="IS73" s="223"/>
      <c r="IT73" s="223"/>
      <c r="IU73" s="223"/>
      <c r="IV73" s="223"/>
      <c r="IW73" s="223"/>
      <c r="IX73" s="223"/>
      <c r="IY73" s="223"/>
      <c r="IZ73" s="223"/>
      <c r="JA73" s="223"/>
      <c r="JB73" s="223"/>
      <c r="JC73" s="223"/>
      <c r="JD73" s="223"/>
      <c r="JE73" s="223"/>
      <c r="JF73" s="222"/>
      <c r="JG73" s="222"/>
      <c r="JH73" s="223"/>
      <c r="JI73" s="222"/>
      <c r="JJ73" s="222"/>
      <c r="JK73" s="223"/>
      <c r="JL73" s="222"/>
      <c r="JM73" s="222"/>
      <c r="JN73" s="223"/>
      <c r="JO73" s="223"/>
      <c r="JP73" s="223"/>
      <c r="JQ73" s="222"/>
      <c r="JR73" s="223"/>
      <c r="JS73" s="222"/>
      <c r="JT73" s="223"/>
      <c r="JU73" s="223"/>
      <c r="JV73" s="223"/>
      <c r="JW73" s="223"/>
      <c r="JX73" s="223"/>
      <c r="JY73" s="223"/>
      <c r="JZ73" s="223"/>
      <c r="KA73" s="223"/>
      <c r="KB73" s="223"/>
      <c r="KC73" s="223"/>
      <c r="KD73" s="223"/>
      <c r="KE73" s="223"/>
      <c r="KF73" s="223"/>
      <c r="KG73" s="223"/>
      <c r="KH73" s="222"/>
      <c r="KI73" s="222"/>
      <c r="KJ73" s="223"/>
      <c r="KK73" s="222"/>
      <c r="KL73" s="222"/>
      <c r="KM73" s="223"/>
      <c r="KN73" s="222"/>
      <c r="KO73" s="222"/>
      <c r="KP73" s="223"/>
      <c r="KQ73" s="223"/>
      <c r="KR73" s="223"/>
      <c r="KS73" s="222"/>
      <c r="KT73" s="223"/>
      <c r="KU73" s="222"/>
      <c r="KV73" s="222"/>
      <c r="KW73" s="223"/>
      <c r="KX73" s="223"/>
      <c r="KY73" s="223"/>
      <c r="KZ73" s="222"/>
      <c r="LA73" s="223"/>
      <c r="LB73" s="262"/>
      <c r="LC73" s="269"/>
      <c r="LD73" s="223"/>
      <c r="LE73" s="223"/>
      <c r="LF73" s="223"/>
      <c r="LG73" s="223"/>
      <c r="LH73" s="223"/>
      <c r="LI73" s="223"/>
      <c r="LJ73" s="223"/>
      <c r="LK73" s="223"/>
      <c r="LL73" s="223"/>
      <c r="LM73" s="223"/>
      <c r="LN73" s="223"/>
      <c r="LO73" s="223"/>
      <c r="LP73" s="223"/>
      <c r="LQ73" s="223"/>
      <c r="LR73" s="222"/>
      <c r="LS73" s="222"/>
      <c r="LT73" s="223"/>
      <c r="LU73" s="222"/>
      <c r="LV73" s="222"/>
      <c r="LW73" s="223"/>
      <c r="LX73" s="222"/>
      <c r="LY73" s="222"/>
      <c r="LZ73" s="223"/>
      <c r="MA73" s="223"/>
      <c r="MB73" s="223"/>
      <c r="MC73" s="222"/>
      <c r="MD73" s="223"/>
      <c r="ME73" s="222"/>
      <c r="MF73" s="222"/>
      <c r="MG73" s="223"/>
      <c r="MH73" s="223"/>
      <c r="MI73" s="223"/>
      <c r="MJ73" s="222"/>
      <c r="MK73" s="223"/>
      <c r="ML73" s="262"/>
      <c r="MM73" s="223"/>
      <c r="MN73" s="223"/>
      <c r="MO73" s="223"/>
      <c r="MP73" s="223"/>
      <c r="MQ73" s="223"/>
      <c r="MR73" s="223"/>
      <c r="MS73" s="223"/>
      <c r="MT73" s="223"/>
      <c r="MU73" s="223"/>
      <c r="MV73" s="223"/>
      <c r="MW73" s="223"/>
      <c r="MX73" s="223"/>
      <c r="MY73" s="223"/>
      <c r="MZ73" s="223"/>
      <c r="NA73" s="222"/>
      <c r="NB73" s="222"/>
      <c r="NC73" s="223"/>
      <c r="ND73" s="222"/>
      <c r="NE73" s="222"/>
      <c r="NF73" s="223"/>
      <c r="NG73" s="222"/>
      <c r="NH73" s="222"/>
      <c r="NI73" s="223"/>
      <c r="NJ73" s="223"/>
      <c r="NK73" s="223"/>
      <c r="NL73" s="262"/>
    </row>
    <row r="74" spans="2:376" ht="15" customHeight="1">
      <c r="B74" s="719"/>
      <c r="C74" s="716"/>
      <c r="D74" s="492" t="s">
        <v>414</v>
      </c>
      <c r="E74" s="386" t="s">
        <v>367</v>
      </c>
      <c r="F74" s="575" t="s">
        <v>327</v>
      </c>
      <c r="G74" s="387">
        <v>0</v>
      </c>
      <c r="H74" s="385"/>
      <c r="I74" s="381"/>
      <c r="J74" s="382"/>
      <c r="K74" s="386" t="str">
        <f>NETWORKDAYS(I74,J74,휴일정보!$C$5:$C$27)&amp;"일"</f>
        <v>0일</v>
      </c>
      <c r="L74" s="220"/>
      <c r="M74" s="223"/>
      <c r="N74" s="223"/>
      <c r="O74" s="222"/>
      <c r="P74" s="223"/>
      <c r="Q74" s="222"/>
      <c r="R74" s="222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  <c r="AI74" s="223"/>
      <c r="AJ74" s="223"/>
      <c r="AK74" s="223"/>
      <c r="AL74" s="222"/>
      <c r="AM74" s="222"/>
      <c r="AN74" s="222"/>
      <c r="AO74" s="223"/>
      <c r="AP74" s="222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22"/>
      <c r="BM74" s="223"/>
      <c r="BN74" s="222"/>
      <c r="BO74" s="222"/>
      <c r="BP74" s="223"/>
      <c r="BQ74" s="222"/>
      <c r="BR74" s="222"/>
      <c r="BS74" s="223"/>
      <c r="BT74" s="223"/>
      <c r="BU74" s="223"/>
      <c r="BV74" s="222"/>
      <c r="BW74" s="223"/>
      <c r="BX74" s="222"/>
      <c r="BY74" s="222"/>
      <c r="BZ74" s="223"/>
      <c r="CA74" s="223"/>
      <c r="CB74" s="223"/>
      <c r="CC74" s="223"/>
      <c r="CD74" s="223"/>
      <c r="CE74" s="223"/>
      <c r="CF74" s="223"/>
      <c r="CG74" s="223"/>
      <c r="CH74" s="223"/>
      <c r="CI74" s="223"/>
      <c r="CJ74" s="223"/>
      <c r="CK74" s="223"/>
      <c r="CL74" s="223"/>
      <c r="CM74" s="223"/>
      <c r="CN74" s="223"/>
      <c r="CO74" s="223"/>
      <c r="CP74" s="223"/>
      <c r="CQ74" s="223"/>
      <c r="CR74" s="223"/>
      <c r="CS74" s="222"/>
      <c r="CT74" s="222"/>
      <c r="CU74" s="222"/>
      <c r="CV74" s="223"/>
      <c r="CW74" s="222"/>
      <c r="CX74" s="222"/>
      <c r="CY74" s="223"/>
      <c r="CZ74" s="222"/>
      <c r="DA74" s="222"/>
      <c r="DB74" s="223"/>
      <c r="DC74" s="223"/>
      <c r="DD74" s="223"/>
      <c r="DE74" s="222"/>
      <c r="DF74" s="223"/>
      <c r="DG74" s="222"/>
      <c r="DH74" s="222"/>
      <c r="DI74" s="223"/>
      <c r="DJ74" s="223"/>
      <c r="DK74" s="223"/>
      <c r="DL74" s="223"/>
      <c r="DM74" s="223"/>
      <c r="DN74" s="223"/>
      <c r="DO74" s="223"/>
      <c r="DP74" s="223"/>
      <c r="DQ74" s="223"/>
      <c r="DR74" s="223"/>
      <c r="DS74" s="223"/>
      <c r="DT74" s="223"/>
      <c r="DU74" s="223"/>
      <c r="DV74" s="223"/>
      <c r="DW74" s="223"/>
      <c r="DX74" s="223"/>
      <c r="DY74" s="222"/>
      <c r="DZ74" s="222"/>
      <c r="EA74" s="223"/>
      <c r="EB74" s="222"/>
      <c r="EC74" s="222"/>
      <c r="ED74" s="223"/>
      <c r="EE74" s="222"/>
      <c r="EF74" s="222"/>
      <c r="EG74" s="223"/>
      <c r="EH74" s="223"/>
      <c r="EI74" s="223"/>
      <c r="EJ74" s="222"/>
      <c r="EK74" s="223"/>
      <c r="EL74" s="222"/>
      <c r="EM74" s="222"/>
      <c r="EN74" s="223"/>
      <c r="EO74" s="223"/>
      <c r="EP74" s="223"/>
      <c r="EQ74" s="223"/>
      <c r="ER74" s="223"/>
      <c r="ES74" s="223"/>
      <c r="ET74" s="223"/>
      <c r="EU74" s="223"/>
      <c r="EV74" s="223"/>
      <c r="EW74" s="223"/>
      <c r="EX74" s="223"/>
      <c r="EY74" s="223"/>
      <c r="EZ74" s="223"/>
      <c r="FA74" s="223"/>
      <c r="FB74" s="223"/>
      <c r="FC74" s="223"/>
      <c r="FD74" s="223"/>
      <c r="FE74" s="223"/>
      <c r="FF74" s="223"/>
      <c r="FG74" s="223"/>
      <c r="FH74" s="223"/>
      <c r="FI74" s="223"/>
      <c r="FJ74" s="222"/>
      <c r="FK74" s="222"/>
      <c r="FL74" s="223"/>
      <c r="FM74" s="222"/>
      <c r="FN74" s="222"/>
      <c r="FO74" s="223"/>
      <c r="FP74" s="222"/>
      <c r="FQ74" s="222"/>
      <c r="FR74" s="223"/>
      <c r="FS74" s="223"/>
      <c r="FT74" s="223"/>
      <c r="FU74" s="222"/>
      <c r="FV74" s="223"/>
      <c r="FW74" s="222"/>
      <c r="FX74" s="222"/>
      <c r="FY74" s="223"/>
      <c r="FZ74" s="223"/>
      <c r="GA74" s="223"/>
      <c r="GB74" s="223"/>
      <c r="GC74" s="223"/>
      <c r="GD74" s="223"/>
      <c r="GE74" s="223"/>
      <c r="GF74" s="223"/>
      <c r="GG74" s="223"/>
      <c r="GH74" s="223"/>
      <c r="GI74" s="223"/>
      <c r="GJ74" s="223"/>
      <c r="GK74" s="223"/>
      <c r="GL74" s="223"/>
      <c r="GM74" s="223"/>
      <c r="GN74" s="223"/>
      <c r="GO74" s="223"/>
      <c r="GP74" s="223"/>
      <c r="GQ74" s="223"/>
      <c r="GR74" s="223"/>
      <c r="GS74" s="223"/>
      <c r="GT74" s="223"/>
      <c r="GU74" s="222"/>
      <c r="GV74" s="222"/>
      <c r="GW74" s="223"/>
      <c r="GX74" s="222"/>
      <c r="GY74" s="222"/>
      <c r="GZ74" s="223"/>
      <c r="HA74" s="222"/>
      <c r="HB74" s="222"/>
      <c r="HC74" s="223"/>
      <c r="HD74" s="223"/>
      <c r="HE74" s="223"/>
      <c r="HF74" s="222"/>
      <c r="HG74" s="223"/>
      <c r="HH74" s="222"/>
      <c r="HI74" s="223"/>
      <c r="HJ74" s="223"/>
      <c r="HK74" s="223"/>
      <c r="HL74" s="223"/>
      <c r="HM74" s="223"/>
      <c r="HN74" s="223"/>
      <c r="HO74" s="223"/>
      <c r="HP74" s="223"/>
      <c r="HQ74" s="223"/>
      <c r="HR74" s="223"/>
      <c r="HS74" s="223"/>
      <c r="HT74" s="223"/>
      <c r="HU74" s="223"/>
      <c r="HV74" s="223"/>
      <c r="HW74" s="223"/>
      <c r="HX74" s="223"/>
      <c r="HY74" s="223"/>
      <c r="HZ74" s="223"/>
      <c r="IA74" s="223"/>
      <c r="IB74" s="223"/>
      <c r="IC74" s="223"/>
      <c r="ID74" s="222"/>
      <c r="IE74" s="222"/>
      <c r="IF74" s="223"/>
      <c r="IG74" s="222"/>
      <c r="IH74" s="222"/>
      <c r="II74" s="223"/>
      <c r="IJ74" s="222"/>
      <c r="IK74" s="222"/>
      <c r="IL74" s="223"/>
      <c r="IM74" s="223"/>
      <c r="IN74" s="223"/>
      <c r="IO74" s="222"/>
      <c r="IP74" s="223"/>
      <c r="IQ74" s="222"/>
      <c r="IR74" s="223"/>
      <c r="IS74" s="223"/>
      <c r="IT74" s="223"/>
      <c r="IU74" s="223"/>
      <c r="IV74" s="223"/>
      <c r="IW74" s="223"/>
      <c r="IX74" s="223"/>
      <c r="IY74" s="223"/>
      <c r="IZ74" s="223"/>
      <c r="JA74" s="223"/>
      <c r="JB74" s="223"/>
      <c r="JC74" s="223"/>
      <c r="JD74" s="223"/>
      <c r="JE74" s="223"/>
      <c r="JF74" s="222"/>
      <c r="JG74" s="222"/>
      <c r="JH74" s="223"/>
      <c r="JI74" s="222"/>
      <c r="JJ74" s="222"/>
      <c r="JK74" s="223"/>
      <c r="JL74" s="222"/>
      <c r="JM74" s="222"/>
      <c r="JN74" s="223"/>
      <c r="JO74" s="223"/>
      <c r="JP74" s="223"/>
      <c r="JQ74" s="222"/>
      <c r="JR74" s="223"/>
      <c r="JS74" s="222"/>
      <c r="JT74" s="223"/>
      <c r="JU74" s="223"/>
      <c r="JV74" s="223"/>
      <c r="JW74" s="223"/>
      <c r="JX74" s="223"/>
      <c r="JY74" s="223"/>
      <c r="JZ74" s="223"/>
      <c r="KA74" s="223"/>
      <c r="KB74" s="223"/>
      <c r="KC74" s="223"/>
      <c r="KD74" s="223"/>
      <c r="KE74" s="223"/>
      <c r="KF74" s="223"/>
      <c r="KG74" s="223"/>
      <c r="KH74" s="222"/>
      <c r="KI74" s="222"/>
      <c r="KJ74" s="223"/>
      <c r="KK74" s="222"/>
      <c r="KL74" s="222"/>
      <c r="KM74" s="223"/>
      <c r="KN74" s="222"/>
      <c r="KO74" s="222"/>
      <c r="KP74" s="223"/>
      <c r="KQ74" s="223"/>
      <c r="KR74" s="223"/>
      <c r="KS74" s="222"/>
      <c r="KT74" s="223"/>
      <c r="KU74" s="222"/>
      <c r="KV74" s="222"/>
      <c r="KW74" s="223"/>
      <c r="KX74" s="223"/>
      <c r="KY74" s="223"/>
      <c r="KZ74" s="222"/>
      <c r="LA74" s="223"/>
      <c r="LB74" s="262"/>
      <c r="LC74" s="269"/>
      <c r="LD74" s="223"/>
      <c r="LE74" s="223"/>
      <c r="LF74" s="223"/>
      <c r="LG74" s="223"/>
      <c r="LH74" s="223"/>
      <c r="LI74" s="223"/>
      <c r="LJ74" s="223"/>
      <c r="LK74" s="223"/>
      <c r="LL74" s="223"/>
      <c r="LM74" s="223"/>
      <c r="LN74" s="223"/>
      <c r="LO74" s="223"/>
      <c r="LP74" s="223"/>
      <c r="LQ74" s="223"/>
      <c r="LR74" s="222"/>
      <c r="LS74" s="222"/>
      <c r="LT74" s="223"/>
      <c r="LU74" s="222"/>
      <c r="LV74" s="222"/>
      <c r="LW74" s="223"/>
      <c r="LX74" s="222"/>
      <c r="LY74" s="222"/>
      <c r="LZ74" s="223"/>
      <c r="MA74" s="223"/>
      <c r="MB74" s="223"/>
      <c r="MC74" s="222"/>
      <c r="MD74" s="223"/>
      <c r="ME74" s="222"/>
      <c r="MF74" s="222"/>
      <c r="MG74" s="223"/>
      <c r="MH74" s="223"/>
      <c r="MI74" s="223"/>
      <c r="MJ74" s="222"/>
      <c r="MK74" s="223"/>
      <c r="ML74" s="262"/>
      <c r="MM74" s="223"/>
      <c r="MN74" s="223"/>
      <c r="MO74" s="223"/>
      <c r="MP74" s="223"/>
      <c r="MQ74" s="223"/>
      <c r="MR74" s="223"/>
      <c r="MS74" s="223"/>
      <c r="MT74" s="223"/>
      <c r="MU74" s="223"/>
      <c r="MV74" s="223"/>
      <c r="MW74" s="223"/>
      <c r="MX74" s="223"/>
      <c r="MY74" s="223"/>
      <c r="MZ74" s="223"/>
      <c r="NA74" s="222"/>
      <c r="NB74" s="222"/>
      <c r="NC74" s="223"/>
      <c r="ND74" s="222"/>
      <c r="NE74" s="222"/>
      <c r="NF74" s="223"/>
      <c r="NG74" s="222"/>
      <c r="NH74" s="222"/>
      <c r="NI74" s="223"/>
      <c r="NJ74" s="223"/>
      <c r="NK74" s="223"/>
      <c r="NL74" s="262"/>
    </row>
    <row r="75" spans="2:376" ht="15" customHeight="1">
      <c r="B75" s="719"/>
      <c r="C75" s="716"/>
      <c r="D75" s="492" t="s">
        <v>415</v>
      </c>
      <c r="E75" s="386" t="s">
        <v>367</v>
      </c>
      <c r="F75" s="575" t="s">
        <v>327</v>
      </c>
      <c r="G75" s="387">
        <v>0</v>
      </c>
      <c r="H75" s="385"/>
      <c r="I75" s="381"/>
      <c r="J75" s="382"/>
      <c r="K75" s="386" t="str">
        <f>NETWORKDAYS(I75,J75,휴일정보!$C$5:$C$27)&amp;"일"</f>
        <v>0일</v>
      </c>
      <c r="L75" s="220"/>
      <c r="M75" s="223"/>
      <c r="N75" s="223"/>
      <c r="O75" s="222"/>
      <c r="P75" s="223"/>
      <c r="Q75" s="222"/>
      <c r="R75" s="222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2"/>
      <c r="AM75" s="222"/>
      <c r="AN75" s="222"/>
      <c r="AO75" s="223"/>
      <c r="AP75" s="222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22"/>
      <c r="BM75" s="223"/>
      <c r="BN75" s="222"/>
      <c r="BO75" s="222"/>
      <c r="BP75" s="223"/>
      <c r="BQ75" s="222"/>
      <c r="BR75" s="222"/>
      <c r="BS75" s="223"/>
      <c r="BT75" s="223"/>
      <c r="BU75" s="223"/>
      <c r="BV75" s="222"/>
      <c r="BW75" s="223"/>
      <c r="BX75" s="222"/>
      <c r="BY75" s="222"/>
      <c r="BZ75" s="223"/>
      <c r="CA75" s="223"/>
      <c r="CB75" s="223"/>
      <c r="CC75" s="223"/>
      <c r="CD75" s="223"/>
      <c r="CE75" s="223"/>
      <c r="CF75" s="223"/>
      <c r="CG75" s="223"/>
      <c r="CH75" s="223"/>
      <c r="CI75" s="223"/>
      <c r="CJ75" s="223"/>
      <c r="CK75" s="223"/>
      <c r="CL75" s="223"/>
      <c r="CM75" s="223"/>
      <c r="CN75" s="223"/>
      <c r="CO75" s="223"/>
      <c r="CP75" s="223"/>
      <c r="CQ75" s="223"/>
      <c r="CR75" s="223"/>
      <c r="CS75" s="222"/>
      <c r="CT75" s="222"/>
      <c r="CU75" s="222"/>
      <c r="CV75" s="223"/>
      <c r="CW75" s="222"/>
      <c r="CX75" s="222"/>
      <c r="CY75" s="223"/>
      <c r="CZ75" s="222"/>
      <c r="DA75" s="222"/>
      <c r="DB75" s="223"/>
      <c r="DC75" s="223"/>
      <c r="DD75" s="223"/>
      <c r="DE75" s="222"/>
      <c r="DF75" s="223"/>
      <c r="DG75" s="222"/>
      <c r="DH75" s="222"/>
      <c r="DI75" s="223"/>
      <c r="DJ75" s="223"/>
      <c r="DK75" s="223"/>
      <c r="DL75" s="223"/>
      <c r="DM75" s="223"/>
      <c r="DN75" s="223"/>
      <c r="DO75" s="223"/>
      <c r="DP75" s="223"/>
      <c r="DQ75" s="223"/>
      <c r="DR75" s="223"/>
      <c r="DS75" s="223"/>
      <c r="DT75" s="223"/>
      <c r="DU75" s="223"/>
      <c r="DV75" s="223"/>
      <c r="DW75" s="223"/>
      <c r="DX75" s="223"/>
      <c r="DY75" s="222"/>
      <c r="DZ75" s="222"/>
      <c r="EA75" s="223"/>
      <c r="EB75" s="222"/>
      <c r="EC75" s="222"/>
      <c r="ED75" s="223"/>
      <c r="EE75" s="222"/>
      <c r="EF75" s="222"/>
      <c r="EG75" s="223"/>
      <c r="EH75" s="223"/>
      <c r="EI75" s="223"/>
      <c r="EJ75" s="222"/>
      <c r="EK75" s="223"/>
      <c r="EL75" s="222"/>
      <c r="EM75" s="222"/>
      <c r="EN75" s="223"/>
      <c r="EO75" s="223"/>
      <c r="EP75" s="223"/>
      <c r="EQ75" s="223"/>
      <c r="ER75" s="223"/>
      <c r="ES75" s="223"/>
      <c r="ET75" s="223"/>
      <c r="EU75" s="223"/>
      <c r="EV75" s="223"/>
      <c r="EW75" s="223"/>
      <c r="EX75" s="223"/>
      <c r="EY75" s="223"/>
      <c r="EZ75" s="223"/>
      <c r="FA75" s="223"/>
      <c r="FB75" s="223"/>
      <c r="FC75" s="223"/>
      <c r="FD75" s="223"/>
      <c r="FE75" s="223"/>
      <c r="FF75" s="223"/>
      <c r="FG75" s="223"/>
      <c r="FH75" s="223"/>
      <c r="FI75" s="223"/>
      <c r="FJ75" s="222"/>
      <c r="FK75" s="222"/>
      <c r="FL75" s="223"/>
      <c r="FM75" s="222"/>
      <c r="FN75" s="222"/>
      <c r="FO75" s="223"/>
      <c r="FP75" s="222"/>
      <c r="FQ75" s="222"/>
      <c r="FR75" s="223"/>
      <c r="FS75" s="223"/>
      <c r="FT75" s="223"/>
      <c r="FU75" s="222"/>
      <c r="FV75" s="223"/>
      <c r="FW75" s="222"/>
      <c r="FX75" s="222"/>
      <c r="FY75" s="223"/>
      <c r="FZ75" s="223"/>
      <c r="GA75" s="223"/>
      <c r="GB75" s="223"/>
      <c r="GC75" s="223"/>
      <c r="GD75" s="223"/>
      <c r="GE75" s="223"/>
      <c r="GF75" s="223"/>
      <c r="GG75" s="223"/>
      <c r="GH75" s="223"/>
      <c r="GI75" s="223"/>
      <c r="GJ75" s="223"/>
      <c r="GK75" s="223"/>
      <c r="GL75" s="223"/>
      <c r="GM75" s="223"/>
      <c r="GN75" s="223"/>
      <c r="GO75" s="223"/>
      <c r="GP75" s="223"/>
      <c r="GQ75" s="223"/>
      <c r="GR75" s="223"/>
      <c r="GS75" s="223"/>
      <c r="GT75" s="223"/>
      <c r="GU75" s="222"/>
      <c r="GV75" s="222"/>
      <c r="GW75" s="223"/>
      <c r="GX75" s="222"/>
      <c r="GY75" s="222"/>
      <c r="GZ75" s="223"/>
      <c r="HA75" s="222"/>
      <c r="HB75" s="222"/>
      <c r="HC75" s="223"/>
      <c r="HD75" s="223"/>
      <c r="HE75" s="223"/>
      <c r="HF75" s="222"/>
      <c r="HG75" s="223"/>
      <c r="HH75" s="222"/>
      <c r="HI75" s="223"/>
      <c r="HJ75" s="223"/>
      <c r="HK75" s="223"/>
      <c r="HL75" s="223"/>
      <c r="HM75" s="223"/>
      <c r="HN75" s="223"/>
      <c r="HO75" s="223"/>
      <c r="HP75" s="223"/>
      <c r="HQ75" s="223"/>
      <c r="HR75" s="223"/>
      <c r="HS75" s="223"/>
      <c r="HT75" s="223"/>
      <c r="HU75" s="223"/>
      <c r="HV75" s="223"/>
      <c r="HW75" s="223"/>
      <c r="HX75" s="223"/>
      <c r="HY75" s="223"/>
      <c r="HZ75" s="223"/>
      <c r="IA75" s="223"/>
      <c r="IB75" s="223"/>
      <c r="IC75" s="223"/>
      <c r="ID75" s="222"/>
      <c r="IE75" s="222"/>
      <c r="IF75" s="223"/>
      <c r="IG75" s="222"/>
      <c r="IH75" s="222"/>
      <c r="II75" s="223"/>
      <c r="IJ75" s="222"/>
      <c r="IK75" s="222"/>
      <c r="IL75" s="223"/>
      <c r="IM75" s="223"/>
      <c r="IN75" s="223"/>
      <c r="IO75" s="222"/>
      <c r="IP75" s="223"/>
      <c r="IQ75" s="222"/>
      <c r="IR75" s="223"/>
      <c r="IS75" s="223"/>
      <c r="IT75" s="223"/>
      <c r="IU75" s="223"/>
      <c r="IV75" s="223"/>
      <c r="IW75" s="223"/>
      <c r="IX75" s="223"/>
      <c r="IY75" s="223"/>
      <c r="IZ75" s="223"/>
      <c r="JA75" s="223"/>
      <c r="JB75" s="223"/>
      <c r="JC75" s="223"/>
      <c r="JD75" s="223"/>
      <c r="JE75" s="223"/>
      <c r="JF75" s="222"/>
      <c r="JG75" s="222"/>
      <c r="JH75" s="223"/>
      <c r="JI75" s="222"/>
      <c r="JJ75" s="222"/>
      <c r="JK75" s="223"/>
      <c r="JL75" s="222"/>
      <c r="JM75" s="222"/>
      <c r="JN75" s="223"/>
      <c r="JO75" s="223"/>
      <c r="JP75" s="223"/>
      <c r="JQ75" s="222"/>
      <c r="JR75" s="223"/>
      <c r="JS75" s="222"/>
      <c r="JT75" s="223"/>
      <c r="JU75" s="223"/>
      <c r="JV75" s="223"/>
      <c r="JW75" s="223"/>
      <c r="JX75" s="223"/>
      <c r="JY75" s="223"/>
      <c r="JZ75" s="223"/>
      <c r="KA75" s="223"/>
      <c r="KB75" s="223"/>
      <c r="KC75" s="223"/>
      <c r="KD75" s="223"/>
      <c r="KE75" s="223"/>
      <c r="KF75" s="223"/>
      <c r="KG75" s="223"/>
      <c r="KH75" s="222"/>
      <c r="KI75" s="222"/>
      <c r="KJ75" s="223"/>
      <c r="KK75" s="222"/>
      <c r="KL75" s="222"/>
      <c r="KM75" s="223"/>
      <c r="KN75" s="222"/>
      <c r="KO75" s="222"/>
      <c r="KP75" s="223"/>
      <c r="KQ75" s="223"/>
      <c r="KR75" s="223"/>
      <c r="KS75" s="222"/>
      <c r="KT75" s="223"/>
      <c r="KU75" s="222"/>
      <c r="KV75" s="222"/>
      <c r="KW75" s="223"/>
      <c r="KX75" s="223"/>
      <c r="KY75" s="223"/>
      <c r="KZ75" s="222"/>
      <c r="LA75" s="223"/>
      <c r="LB75" s="262"/>
      <c r="LC75" s="269"/>
      <c r="LD75" s="223"/>
      <c r="LE75" s="223"/>
      <c r="LF75" s="223"/>
      <c r="LG75" s="223"/>
      <c r="LH75" s="223"/>
      <c r="LI75" s="223"/>
      <c r="LJ75" s="223"/>
      <c r="LK75" s="223"/>
      <c r="LL75" s="223"/>
      <c r="LM75" s="223"/>
      <c r="LN75" s="223"/>
      <c r="LO75" s="223"/>
      <c r="LP75" s="223"/>
      <c r="LQ75" s="223"/>
      <c r="LR75" s="222"/>
      <c r="LS75" s="222"/>
      <c r="LT75" s="223"/>
      <c r="LU75" s="222"/>
      <c r="LV75" s="222"/>
      <c r="LW75" s="223"/>
      <c r="LX75" s="222"/>
      <c r="LY75" s="222"/>
      <c r="LZ75" s="223"/>
      <c r="MA75" s="223"/>
      <c r="MB75" s="223"/>
      <c r="MC75" s="222"/>
      <c r="MD75" s="223"/>
      <c r="ME75" s="222"/>
      <c r="MF75" s="222"/>
      <c r="MG75" s="223"/>
      <c r="MH75" s="223"/>
      <c r="MI75" s="223"/>
      <c r="MJ75" s="222"/>
      <c r="MK75" s="223"/>
      <c r="ML75" s="262"/>
      <c r="MM75" s="223"/>
      <c r="MN75" s="223"/>
      <c r="MO75" s="223"/>
      <c r="MP75" s="223"/>
      <c r="MQ75" s="223"/>
      <c r="MR75" s="223"/>
      <c r="MS75" s="223"/>
      <c r="MT75" s="223"/>
      <c r="MU75" s="223"/>
      <c r="MV75" s="223"/>
      <c r="MW75" s="223"/>
      <c r="MX75" s="223"/>
      <c r="MY75" s="223"/>
      <c r="MZ75" s="223"/>
      <c r="NA75" s="222"/>
      <c r="NB75" s="222"/>
      <c r="NC75" s="223"/>
      <c r="ND75" s="222"/>
      <c r="NE75" s="222"/>
      <c r="NF75" s="223"/>
      <c r="NG75" s="222"/>
      <c r="NH75" s="222"/>
      <c r="NI75" s="223"/>
      <c r="NJ75" s="223"/>
      <c r="NK75" s="223"/>
      <c r="NL75" s="262"/>
    </row>
    <row r="76" spans="2:376" ht="15" customHeight="1">
      <c r="B76" s="720"/>
      <c r="C76" s="717"/>
      <c r="D76" s="492" t="s">
        <v>416</v>
      </c>
      <c r="E76" s="386" t="s">
        <v>367</v>
      </c>
      <c r="F76" s="575" t="s">
        <v>327</v>
      </c>
      <c r="G76" s="387">
        <v>0</v>
      </c>
      <c r="H76" s="385"/>
      <c r="I76" s="381"/>
      <c r="J76" s="382"/>
      <c r="K76" s="386" t="str">
        <f>NETWORKDAYS(I76,J76,휴일정보!$C$5:$C$27)&amp;"일"</f>
        <v>0일</v>
      </c>
      <c r="L76" s="220"/>
      <c r="M76" s="223"/>
      <c r="N76" s="223"/>
      <c r="O76" s="222"/>
      <c r="P76" s="223"/>
      <c r="Q76" s="222"/>
      <c r="R76" s="222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2"/>
      <c r="AM76" s="222"/>
      <c r="AN76" s="222"/>
      <c r="AO76" s="223"/>
      <c r="AP76" s="222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22"/>
      <c r="BM76" s="223"/>
      <c r="BN76" s="222"/>
      <c r="BO76" s="222"/>
      <c r="BP76" s="223"/>
      <c r="BQ76" s="222"/>
      <c r="BR76" s="222"/>
      <c r="BS76" s="223"/>
      <c r="BT76" s="223"/>
      <c r="BU76" s="223"/>
      <c r="BV76" s="222"/>
      <c r="BW76" s="223"/>
      <c r="BX76" s="222"/>
      <c r="BY76" s="222"/>
      <c r="BZ76" s="223"/>
      <c r="CA76" s="223"/>
      <c r="CB76" s="223"/>
      <c r="CC76" s="223"/>
      <c r="CD76" s="223"/>
      <c r="CE76" s="223"/>
      <c r="CF76" s="223"/>
      <c r="CG76" s="223"/>
      <c r="CH76" s="223"/>
      <c r="CI76" s="223"/>
      <c r="CJ76" s="223"/>
      <c r="CK76" s="223"/>
      <c r="CL76" s="223"/>
      <c r="CM76" s="223"/>
      <c r="CN76" s="223"/>
      <c r="CO76" s="223"/>
      <c r="CP76" s="223"/>
      <c r="CQ76" s="223"/>
      <c r="CR76" s="223"/>
      <c r="CS76" s="222"/>
      <c r="CT76" s="222"/>
      <c r="CU76" s="222"/>
      <c r="CV76" s="223"/>
      <c r="CW76" s="222"/>
      <c r="CX76" s="222"/>
      <c r="CY76" s="223"/>
      <c r="CZ76" s="222"/>
      <c r="DA76" s="222"/>
      <c r="DB76" s="223"/>
      <c r="DC76" s="223"/>
      <c r="DD76" s="223"/>
      <c r="DE76" s="222"/>
      <c r="DF76" s="223"/>
      <c r="DG76" s="222"/>
      <c r="DH76" s="222"/>
      <c r="DI76" s="223"/>
      <c r="DJ76" s="223"/>
      <c r="DK76" s="223"/>
      <c r="DL76" s="223"/>
      <c r="DM76" s="223"/>
      <c r="DN76" s="223"/>
      <c r="DO76" s="223"/>
      <c r="DP76" s="223"/>
      <c r="DQ76" s="223"/>
      <c r="DR76" s="223"/>
      <c r="DS76" s="223"/>
      <c r="DT76" s="223"/>
      <c r="DU76" s="223"/>
      <c r="DV76" s="223"/>
      <c r="DW76" s="223"/>
      <c r="DX76" s="223"/>
      <c r="DY76" s="222"/>
      <c r="DZ76" s="222"/>
      <c r="EA76" s="223"/>
      <c r="EB76" s="222"/>
      <c r="EC76" s="222"/>
      <c r="ED76" s="223"/>
      <c r="EE76" s="222"/>
      <c r="EF76" s="222"/>
      <c r="EG76" s="223"/>
      <c r="EH76" s="223"/>
      <c r="EI76" s="223"/>
      <c r="EJ76" s="222"/>
      <c r="EK76" s="223"/>
      <c r="EL76" s="222"/>
      <c r="EM76" s="222"/>
      <c r="EN76" s="223"/>
      <c r="EO76" s="223"/>
      <c r="EP76" s="223"/>
      <c r="EQ76" s="223"/>
      <c r="ER76" s="223"/>
      <c r="ES76" s="223"/>
      <c r="ET76" s="223"/>
      <c r="EU76" s="223"/>
      <c r="EV76" s="223"/>
      <c r="EW76" s="223"/>
      <c r="EX76" s="223"/>
      <c r="EY76" s="223"/>
      <c r="EZ76" s="223"/>
      <c r="FA76" s="223"/>
      <c r="FB76" s="223"/>
      <c r="FC76" s="223"/>
      <c r="FD76" s="223"/>
      <c r="FE76" s="223"/>
      <c r="FF76" s="223"/>
      <c r="FG76" s="223"/>
      <c r="FH76" s="223"/>
      <c r="FI76" s="223"/>
      <c r="FJ76" s="222"/>
      <c r="FK76" s="222"/>
      <c r="FL76" s="223"/>
      <c r="FM76" s="222"/>
      <c r="FN76" s="222"/>
      <c r="FO76" s="223"/>
      <c r="FP76" s="222"/>
      <c r="FQ76" s="222"/>
      <c r="FR76" s="223"/>
      <c r="FS76" s="223"/>
      <c r="FT76" s="223"/>
      <c r="FU76" s="222"/>
      <c r="FV76" s="223"/>
      <c r="FW76" s="222"/>
      <c r="FX76" s="222"/>
      <c r="FY76" s="223"/>
      <c r="FZ76" s="223"/>
      <c r="GA76" s="223"/>
      <c r="GB76" s="223"/>
      <c r="GC76" s="223"/>
      <c r="GD76" s="223"/>
      <c r="GE76" s="223"/>
      <c r="GF76" s="223"/>
      <c r="GG76" s="223"/>
      <c r="GH76" s="223"/>
      <c r="GI76" s="223"/>
      <c r="GJ76" s="223"/>
      <c r="GK76" s="223"/>
      <c r="GL76" s="223"/>
      <c r="GM76" s="223"/>
      <c r="GN76" s="223"/>
      <c r="GO76" s="223"/>
      <c r="GP76" s="223"/>
      <c r="GQ76" s="223"/>
      <c r="GR76" s="223"/>
      <c r="GS76" s="223"/>
      <c r="GT76" s="223"/>
      <c r="GU76" s="222"/>
      <c r="GV76" s="222"/>
      <c r="GW76" s="223"/>
      <c r="GX76" s="222"/>
      <c r="GY76" s="222"/>
      <c r="GZ76" s="223"/>
      <c r="HA76" s="222"/>
      <c r="HB76" s="222"/>
      <c r="HC76" s="223"/>
      <c r="HD76" s="223"/>
      <c r="HE76" s="223"/>
      <c r="HF76" s="222"/>
      <c r="HG76" s="223"/>
      <c r="HH76" s="222"/>
      <c r="HI76" s="223"/>
      <c r="HJ76" s="223"/>
      <c r="HK76" s="223"/>
      <c r="HL76" s="223"/>
      <c r="HM76" s="223"/>
      <c r="HN76" s="223"/>
      <c r="HO76" s="223"/>
      <c r="HP76" s="223"/>
      <c r="HQ76" s="223"/>
      <c r="HR76" s="223"/>
      <c r="HS76" s="223"/>
      <c r="HT76" s="223"/>
      <c r="HU76" s="223"/>
      <c r="HV76" s="223"/>
      <c r="HW76" s="223"/>
      <c r="HX76" s="223"/>
      <c r="HY76" s="223"/>
      <c r="HZ76" s="223"/>
      <c r="IA76" s="223"/>
      <c r="IB76" s="223"/>
      <c r="IC76" s="223"/>
      <c r="ID76" s="222"/>
      <c r="IE76" s="222"/>
      <c r="IF76" s="223"/>
      <c r="IG76" s="222"/>
      <c r="IH76" s="222"/>
      <c r="II76" s="223"/>
      <c r="IJ76" s="222"/>
      <c r="IK76" s="222"/>
      <c r="IL76" s="223"/>
      <c r="IM76" s="223"/>
      <c r="IN76" s="223"/>
      <c r="IO76" s="222"/>
      <c r="IP76" s="223"/>
      <c r="IQ76" s="222"/>
      <c r="IR76" s="223"/>
      <c r="IS76" s="223"/>
      <c r="IT76" s="223"/>
      <c r="IU76" s="223"/>
      <c r="IV76" s="223"/>
      <c r="IW76" s="223"/>
      <c r="IX76" s="223"/>
      <c r="IY76" s="223"/>
      <c r="IZ76" s="223"/>
      <c r="JA76" s="223"/>
      <c r="JB76" s="223"/>
      <c r="JC76" s="223"/>
      <c r="JD76" s="223"/>
      <c r="JE76" s="223"/>
      <c r="JF76" s="222"/>
      <c r="JG76" s="222"/>
      <c r="JH76" s="223"/>
      <c r="JI76" s="222"/>
      <c r="JJ76" s="222"/>
      <c r="JK76" s="223"/>
      <c r="JL76" s="222"/>
      <c r="JM76" s="222"/>
      <c r="JN76" s="223"/>
      <c r="JO76" s="223"/>
      <c r="JP76" s="223"/>
      <c r="JQ76" s="222"/>
      <c r="JR76" s="223"/>
      <c r="JS76" s="222"/>
      <c r="JT76" s="223"/>
      <c r="JU76" s="223"/>
      <c r="JV76" s="223"/>
      <c r="JW76" s="223"/>
      <c r="JX76" s="223"/>
      <c r="JY76" s="223"/>
      <c r="JZ76" s="223"/>
      <c r="KA76" s="223"/>
      <c r="KB76" s="223"/>
      <c r="KC76" s="223"/>
      <c r="KD76" s="223"/>
      <c r="KE76" s="223"/>
      <c r="KF76" s="223"/>
      <c r="KG76" s="223"/>
      <c r="KH76" s="222"/>
      <c r="KI76" s="222"/>
      <c r="KJ76" s="223"/>
      <c r="KK76" s="222"/>
      <c r="KL76" s="222"/>
      <c r="KM76" s="223"/>
      <c r="KN76" s="222"/>
      <c r="KO76" s="222"/>
      <c r="KP76" s="223"/>
      <c r="KQ76" s="223"/>
      <c r="KR76" s="223"/>
      <c r="KS76" s="222"/>
      <c r="KT76" s="223"/>
      <c r="KU76" s="222"/>
      <c r="KV76" s="222"/>
      <c r="KW76" s="223"/>
      <c r="KX76" s="223"/>
      <c r="KY76" s="223"/>
      <c r="KZ76" s="222"/>
      <c r="LA76" s="223"/>
      <c r="LB76" s="262"/>
      <c r="LC76" s="269"/>
      <c r="LD76" s="223"/>
      <c r="LE76" s="223"/>
      <c r="LF76" s="223"/>
      <c r="LG76" s="223"/>
      <c r="LH76" s="223"/>
      <c r="LI76" s="223"/>
      <c r="LJ76" s="223"/>
      <c r="LK76" s="223"/>
      <c r="LL76" s="223"/>
      <c r="LM76" s="223"/>
      <c r="LN76" s="223"/>
      <c r="LO76" s="223"/>
      <c r="LP76" s="223"/>
      <c r="LQ76" s="223"/>
      <c r="LR76" s="222"/>
      <c r="LS76" s="222"/>
      <c r="LT76" s="223"/>
      <c r="LU76" s="222"/>
      <c r="LV76" s="222"/>
      <c r="LW76" s="223"/>
      <c r="LX76" s="222"/>
      <c r="LY76" s="222"/>
      <c r="LZ76" s="223"/>
      <c r="MA76" s="223"/>
      <c r="MB76" s="223"/>
      <c r="MC76" s="222"/>
      <c r="MD76" s="223"/>
      <c r="ME76" s="222"/>
      <c r="MF76" s="222"/>
      <c r="MG76" s="223"/>
      <c r="MH76" s="223"/>
      <c r="MI76" s="223"/>
      <c r="MJ76" s="222"/>
      <c r="MK76" s="223"/>
      <c r="ML76" s="262"/>
      <c r="MM76" s="223"/>
      <c r="MN76" s="223"/>
      <c r="MO76" s="223"/>
      <c r="MP76" s="223"/>
      <c r="MQ76" s="223"/>
      <c r="MR76" s="223"/>
      <c r="MS76" s="223"/>
      <c r="MT76" s="223"/>
      <c r="MU76" s="223"/>
      <c r="MV76" s="223"/>
      <c r="MW76" s="223"/>
      <c r="MX76" s="223"/>
      <c r="MY76" s="223"/>
      <c r="MZ76" s="223"/>
      <c r="NA76" s="222"/>
      <c r="NB76" s="222"/>
      <c r="NC76" s="223"/>
      <c r="ND76" s="222"/>
      <c r="NE76" s="222"/>
      <c r="NF76" s="223"/>
      <c r="NG76" s="222"/>
      <c r="NH76" s="222"/>
      <c r="NI76" s="223"/>
      <c r="NJ76" s="223"/>
      <c r="NK76" s="223"/>
      <c r="NL76" s="262"/>
    </row>
    <row r="77" spans="2:376" ht="15" customHeight="1">
      <c r="B77" s="665" t="s">
        <v>323</v>
      </c>
      <c r="C77" s="493"/>
      <c r="D77" s="556"/>
      <c r="E77" s="557"/>
      <c r="F77" s="556"/>
      <c r="G77" s="556"/>
      <c r="H77" s="556"/>
      <c r="I77" s="558">
        <v>44972</v>
      </c>
      <c r="J77" s="558">
        <v>44997</v>
      </c>
      <c r="K77" s="390" t="str">
        <f>NETWORKDAYS(I77,J77,휴일정보!$C$5:$C$27)&amp;"일"</f>
        <v>17일</v>
      </c>
      <c r="L77" s="559"/>
      <c r="M77" s="559"/>
      <c r="N77" s="559"/>
      <c r="O77" s="559"/>
      <c r="P77" s="559"/>
      <c r="Q77" s="559"/>
      <c r="R77" s="559"/>
      <c r="S77" s="559"/>
      <c r="T77" s="559"/>
      <c r="U77" s="559"/>
      <c r="V77" s="559"/>
      <c r="W77" s="559"/>
      <c r="X77" s="559"/>
      <c r="Y77" s="559"/>
      <c r="Z77" s="559"/>
      <c r="AA77" s="559"/>
      <c r="AB77" s="559"/>
      <c r="AC77" s="559"/>
      <c r="AD77" s="559"/>
      <c r="AE77" s="559"/>
      <c r="AF77" s="559"/>
      <c r="AG77" s="559"/>
      <c r="AH77" s="559"/>
      <c r="AI77" s="559"/>
      <c r="AJ77" s="559"/>
      <c r="AK77" s="559"/>
      <c r="AL77" s="559"/>
      <c r="AM77" s="559"/>
      <c r="AN77" s="559"/>
      <c r="AO77" s="559"/>
      <c r="AP77" s="559"/>
      <c r="AQ77" s="559"/>
      <c r="AR77" s="559"/>
      <c r="AS77" s="559"/>
      <c r="AT77" s="559"/>
      <c r="AU77" s="559"/>
      <c r="AV77" s="559"/>
      <c r="AW77" s="559"/>
      <c r="AX77" s="559"/>
      <c r="AY77" s="559"/>
      <c r="AZ77" s="559"/>
      <c r="BA77" s="559"/>
      <c r="BB77" s="559"/>
      <c r="BC77" s="559"/>
      <c r="BD77" s="559"/>
      <c r="BE77" s="559"/>
      <c r="BF77" s="559"/>
      <c r="BG77" s="559"/>
      <c r="BH77" s="559"/>
      <c r="BI77" s="559"/>
      <c r="BJ77" s="559"/>
      <c r="BK77" s="391"/>
      <c r="BL77" s="559"/>
      <c r="BM77" s="559"/>
      <c r="BN77" s="559"/>
      <c r="BO77" s="559"/>
      <c r="BP77" s="559"/>
      <c r="BQ77" s="559"/>
      <c r="BR77" s="559"/>
      <c r="BS77" s="559"/>
      <c r="BT77" s="559"/>
      <c r="BU77" s="559"/>
      <c r="BV77" s="559"/>
      <c r="BW77" s="559"/>
      <c r="BX77" s="559"/>
      <c r="BY77" s="559"/>
      <c r="BZ77" s="559"/>
      <c r="CA77" s="559"/>
      <c r="CB77" s="559"/>
      <c r="CC77" s="559"/>
      <c r="CD77" s="559"/>
      <c r="CE77" s="559"/>
      <c r="CF77" s="559"/>
      <c r="CG77" s="559"/>
      <c r="CH77" s="559"/>
      <c r="CI77" s="559"/>
      <c r="CJ77" s="559"/>
      <c r="CK77" s="559"/>
      <c r="CL77" s="559"/>
      <c r="CM77" s="559"/>
      <c r="CN77" s="559"/>
      <c r="CO77" s="559"/>
      <c r="CP77" s="559"/>
      <c r="CQ77" s="559"/>
      <c r="CR77" s="559"/>
      <c r="CS77" s="559"/>
      <c r="CT77" s="559"/>
      <c r="CU77" s="559"/>
      <c r="CV77" s="559"/>
      <c r="CW77" s="559"/>
      <c r="CX77" s="559"/>
      <c r="CY77" s="559"/>
      <c r="CZ77" s="559"/>
      <c r="DA77" s="559"/>
      <c r="DB77" s="559"/>
      <c r="DC77" s="559"/>
      <c r="DD77" s="559"/>
      <c r="DE77" s="559"/>
      <c r="DF77" s="559"/>
      <c r="DG77" s="559"/>
      <c r="DH77" s="559"/>
      <c r="DI77" s="559"/>
      <c r="DJ77" s="559"/>
      <c r="DK77" s="559"/>
      <c r="DL77" s="559"/>
      <c r="DM77" s="559"/>
      <c r="DN77" s="559"/>
      <c r="DO77" s="559"/>
      <c r="DP77" s="559"/>
      <c r="DQ77" s="559"/>
      <c r="DR77" s="559"/>
      <c r="DS77" s="559"/>
      <c r="DT77" s="559"/>
      <c r="DU77" s="559"/>
      <c r="DV77" s="559"/>
      <c r="DW77" s="559"/>
      <c r="DX77" s="559"/>
      <c r="DY77" s="559"/>
      <c r="DZ77" s="559"/>
      <c r="EA77" s="559"/>
      <c r="EB77" s="559"/>
      <c r="EC77" s="559"/>
      <c r="ED77" s="559"/>
      <c r="EE77" s="559"/>
      <c r="EF77" s="559"/>
      <c r="EG77" s="559"/>
      <c r="EH77" s="559"/>
      <c r="EI77" s="559"/>
      <c r="EJ77" s="559"/>
      <c r="EK77" s="559"/>
      <c r="EL77" s="559"/>
      <c r="EM77" s="559"/>
      <c r="EN77" s="559"/>
      <c r="EO77" s="559"/>
      <c r="EP77" s="559"/>
      <c r="EQ77" s="559"/>
      <c r="ER77" s="559"/>
      <c r="ES77" s="559"/>
      <c r="ET77" s="559"/>
      <c r="EU77" s="559"/>
      <c r="EV77" s="559"/>
      <c r="EW77" s="559"/>
      <c r="EX77" s="559"/>
      <c r="EY77" s="559"/>
      <c r="EZ77" s="559"/>
      <c r="FA77" s="559"/>
      <c r="FB77" s="559"/>
      <c r="FC77" s="433"/>
      <c r="FD77" s="559"/>
      <c r="FE77" s="559"/>
      <c r="FF77" s="559"/>
      <c r="FG77" s="559"/>
      <c r="FH77" s="559"/>
      <c r="FI77" s="559"/>
      <c r="FJ77" s="559"/>
      <c r="FK77" s="559"/>
      <c r="FL77" s="559"/>
      <c r="FM77" s="559"/>
      <c r="FN77" s="559"/>
      <c r="FO77" s="559"/>
      <c r="FP77" s="559"/>
      <c r="FQ77" s="559"/>
      <c r="FR77" s="559"/>
      <c r="FS77" s="559"/>
      <c r="FT77" s="559"/>
      <c r="FU77" s="559"/>
      <c r="FV77" s="559"/>
      <c r="FW77" s="559"/>
      <c r="FX77" s="559"/>
      <c r="FY77" s="559"/>
      <c r="FZ77" s="559"/>
      <c r="GA77" s="559"/>
      <c r="GB77" s="559"/>
      <c r="GC77" s="559"/>
      <c r="GD77" s="559"/>
      <c r="GE77" s="559"/>
      <c r="GF77" s="559"/>
      <c r="GG77" s="559"/>
      <c r="GH77" s="559"/>
      <c r="GI77" s="559"/>
      <c r="GJ77" s="559"/>
      <c r="GK77" s="559"/>
      <c r="GL77" s="559"/>
      <c r="GM77" s="559"/>
      <c r="GN77" s="433"/>
      <c r="GO77" s="559"/>
      <c r="GP77" s="559"/>
      <c r="GQ77" s="559"/>
      <c r="GR77" s="559"/>
      <c r="GS77" s="559"/>
      <c r="GT77" s="559"/>
      <c r="GU77" s="559"/>
      <c r="GV77" s="559"/>
      <c r="GW77" s="559"/>
      <c r="GX77" s="559"/>
      <c r="GY77" s="559"/>
      <c r="GZ77" s="559"/>
      <c r="HA77" s="559"/>
      <c r="HB77" s="559"/>
      <c r="HC77" s="559"/>
      <c r="HD77" s="559"/>
      <c r="HE77" s="559"/>
      <c r="HF77" s="559"/>
      <c r="HG77" s="559"/>
      <c r="HH77" s="559"/>
      <c r="HI77" s="559"/>
      <c r="HJ77" s="559"/>
      <c r="HK77" s="559"/>
      <c r="HL77" s="559"/>
      <c r="HM77" s="559"/>
      <c r="HN77" s="559"/>
      <c r="HO77" s="559"/>
      <c r="HP77" s="559"/>
      <c r="HQ77" s="559"/>
      <c r="HR77" s="559"/>
      <c r="HS77" s="559"/>
      <c r="HT77" s="559"/>
      <c r="HU77" s="559"/>
      <c r="HV77" s="559"/>
      <c r="HW77" s="433"/>
      <c r="HX77" s="559"/>
      <c r="HY77" s="559"/>
      <c r="HZ77" s="559"/>
      <c r="IA77" s="559"/>
      <c r="IB77" s="559"/>
      <c r="IC77" s="559"/>
      <c r="ID77" s="559"/>
      <c r="IE77" s="559"/>
      <c r="IF77" s="559"/>
      <c r="IG77" s="559"/>
      <c r="IH77" s="559"/>
      <c r="II77" s="559"/>
      <c r="IJ77" s="559"/>
      <c r="IK77" s="559"/>
      <c r="IL77" s="559"/>
      <c r="IM77" s="559"/>
      <c r="IN77" s="559"/>
      <c r="IO77" s="559"/>
      <c r="IP77" s="559"/>
      <c r="IQ77" s="559"/>
      <c r="IR77" s="559"/>
      <c r="IS77" s="559"/>
      <c r="IT77" s="559"/>
      <c r="IU77" s="559"/>
      <c r="IV77" s="559"/>
      <c r="IW77" s="559"/>
      <c r="IX77" s="559"/>
      <c r="IY77" s="433"/>
      <c r="IZ77" s="559"/>
      <c r="JA77" s="559"/>
      <c r="JB77" s="559"/>
      <c r="JC77" s="559"/>
      <c r="JD77" s="559"/>
      <c r="JE77" s="559"/>
      <c r="JF77" s="559"/>
      <c r="JG77" s="559"/>
      <c r="JH77" s="559"/>
      <c r="JI77" s="559"/>
      <c r="JJ77" s="559"/>
      <c r="JK77" s="559"/>
      <c r="JL77" s="559"/>
      <c r="JM77" s="559"/>
      <c r="JN77" s="559"/>
      <c r="JO77" s="559"/>
      <c r="JP77" s="559"/>
      <c r="JQ77" s="559"/>
      <c r="JR77" s="559"/>
      <c r="JS77" s="559"/>
      <c r="JT77" s="559"/>
      <c r="JU77" s="559"/>
      <c r="JV77" s="559"/>
      <c r="JW77" s="559"/>
      <c r="JX77" s="559"/>
      <c r="JY77" s="559"/>
      <c r="JZ77" s="559"/>
      <c r="KA77" s="433"/>
      <c r="KB77" s="559"/>
      <c r="KC77" s="559"/>
      <c r="KD77" s="559"/>
      <c r="KE77" s="559"/>
      <c r="KF77" s="559"/>
      <c r="KG77" s="559"/>
      <c r="KH77" s="559"/>
      <c r="KI77" s="559"/>
      <c r="KJ77" s="559"/>
      <c r="KK77" s="559"/>
      <c r="KL77" s="559"/>
      <c r="KM77" s="559"/>
      <c r="KN77" s="559"/>
      <c r="KO77" s="559"/>
      <c r="KP77" s="559"/>
      <c r="KQ77" s="559"/>
      <c r="KR77" s="559"/>
      <c r="KS77" s="559"/>
      <c r="KT77" s="559"/>
      <c r="KU77" s="559"/>
      <c r="KV77" s="559"/>
      <c r="KW77" s="559"/>
      <c r="KX77" s="559"/>
      <c r="KY77" s="559"/>
      <c r="KZ77" s="559"/>
      <c r="LA77" s="559"/>
      <c r="LB77" s="433"/>
      <c r="LC77" s="559"/>
      <c r="LD77" s="559"/>
      <c r="LE77" s="559"/>
      <c r="LF77" s="559"/>
      <c r="LG77" s="559"/>
      <c r="LH77" s="559"/>
      <c r="LI77" s="559"/>
      <c r="LJ77" s="559"/>
      <c r="LK77" s="433"/>
      <c r="LL77" s="559"/>
      <c r="LM77" s="559"/>
      <c r="LN77" s="559"/>
      <c r="LO77" s="559"/>
      <c r="LP77" s="559"/>
      <c r="LQ77" s="559"/>
      <c r="LR77" s="559"/>
      <c r="LS77" s="559"/>
      <c r="LT77" s="559"/>
      <c r="LU77" s="559"/>
      <c r="LV77" s="559"/>
      <c r="LW77" s="559"/>
      <c r="LX77" s="559"/>
      <c r="LY77" s="559"/>
      <c r="LZ77" s="559"/>
      <c r="MA77" s="559"/>
      <c r="MB77" s="559"/>
      <c r="MC77" s="559"/>
      <c r="MD77" s="559"/>
      <c r="ME77" s="559"/>
      <c r="MF77" s="559"/>
      <c r="MG77" s="559"/>
      <c r="MH77" s="559"/>
      <c r="MI77" s="559"/>
      <c r="MJ77" s="559"/>
      <c r="MK77" s="559"/>
      <c r="ML77" s="433"/>
      <c r="MM77" s="559"/>
      <c r="MN77" s="559"/>
      <c r="MO77" s="559"/>
      <c r="MP77" s="559"/>
      <c r="MQ77" s="559"/>
      <c r="MR77" s="559"/>
      <c r="MS77" s="559"/>
      <c r="MT77" s="433"/>
      <c r="MU77" s="559"/>
      <c r="MV77" s="559"/>
      <c r="MW77" s="559"/>
      <c r="MX77" s="559"/>
      <c r="MY77" s="559"/>
      <c r="MZ77" s="559"/>
      <c r="NA77" s="559"/>
      <c r="NB77" s="559"/>
      <c r="NC77" s="559"/>
      <c r="ND77" s="559"/>
      <c r="NE77" s="559"/>
      <c r="NF77" s="559"/>
      <c r="NG77" s="559"/>
      <c r="NH77" s="559"/>
      <c r="NI77" s="559"/>
      <c r="NJ77" s="559"/>
      <c r="NK77" s="559"/>
      <c r="NL77" s="433"/>
    </row>
    <row r="78" spans="2:376" ht="15" customHeight="1">
      <c r="B78" s="666"/>
      <c r="C78" s="669" t="s">
        <v>324</v>
      </c>
      <c r="D78" s="392" t="s">
        <v>325</v>
      </c>
      <c r="E78" s="393" t="s">
        <v>398</v>
      </c>
      <c r="F78" s="394" t="s">
        <v>327</v>
      </c>
      <c r="G78" s="395">
        <v>0</v>
      </c>
      <c r="H78" s="396" t="s">
        <v>326</v>
      </c>
      <c r="I78" s="363">
        <v>44972</v>
      </c>
      <c r="J78" s="364">
        <v>44976</v>
      </c>
      <c r="K78" s="397" t="str">
        <f>NETWORKDAYS(I78,J78,휴일정보!$C$5:$C$27)&amp;"일"</f>
        <v>3일</v>
      </c>
      <c r="L78" s="220"/>
      <c r="M78" s="223"/>
      <c r="N78" s="223"/>
      <c r="O78" s="222"/>
      <c r="P78" s="223"/>
      <c r="Q78" s="222"/>
      <c r="R78" s="222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D78" s="223"/>
      <c r="AE78" s="223"/>
      <c r="AF78" s="223"/>
      <c r="AG78" s="223"/>
      <c r="AH78" s="223"/>
      <c r="AI78" s="223"/>
      <c r="AJ78" s="223"/>
      <c r="AK78" s="223"/>
      <c r="AL78" s="222"/>
      <c r="AM78" s="222"/>
      <c r="AN78" s="222"/>
      <c r="AO78" s="223"/>
      <c r="AP78" s="222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22"/>
      <c r="BM78" s="223"/>
      <c r="BN78" s="222"/>
      <c r="BO78" s="222"/>
      <c r="BP78" s="223"/>
      <c r="BQ78" s="222"/>
      <c r="BR78" s="222"/>
      <c r="BS78" s="223"/>
      <c r="BT78" s="223"/>
      <c r="BU78" s="223"/>
      <c r="BV78" s="222"/>
      <c r="BW78" s="223"/>
      <c r="BX78" s="222"/>
      <c r="BY78" s="222"/>
      <c r="BZ78" s="223"/>
      <c r="CA78" s="223"/>
      <c r="CB78" s="223"/>
      <c r="CC78" s="223"/>
      <c r="CD78" s="223"/>
      <c r="CE78" s="223"/>
      <c r="CF78" s="223"/>
      <c r="CG78" s="223"/>
      <c r="CH78" s="223"/>
      <c r="CI78" s="223"/>
      <c r="CJ78" s="223"/>
      <c r="CK78" s="223"/>
      <c r="CL78" s="223"/>
      <c r="CM78" s="223"/>
      <c r="CN78" s="223"/>
      <c r="CO78" s="223"/>
      <c r="CP78" s="223"/>
      <c r="CQ78" s="223"/>
      <c r="CR78" s="223"/>
      <c r="CS78" s="222"/>
      <c r="CT78" s="222"/>
      <c r="CU78" s="222"/>
      <c r="CV78" s="223"/>
      <c r="CW78" s="222"/>
      <c r="CX78" s="222"/>
      <c r="CY78" s="223"/>
      <c r="CZ78" s="222"/>
      <c r="DA78" s="222"/>
      <c r="DB78" s="223"/>
      <c r="DC78" s="223"/>
      <c r="DD78" s="223"/>
      <c r="DE78" s="222"/>
      <c r="DF78" s="223"/>
      <c r="DG78" s="222"/>
      <c r="DH78" s="222"/>
      <c r="DI78" s="223"/>
      <c r="DJ78" s="223"/>
      <c r="DK78" s="223"/>
      <c r="DL78" s="223"/>
      <c r="DM78" s="223"/>
      <c r="DN78" s="223"/>
      <c r="DO78" s="223"/>
      <c r="DP78" s="223"/>
      <c r="DQ78" s="223"/>
      <c r="DR78" s="223"/>
      <c r="DS78" s="223"/>
      <c r="DT78" s="223"/>
      <c r="DU78" s="223"/>
      <c r="DV78" s="223"/>
      <c r="DW78" s="223"/>
      <c r="DX78" s="223"/>
      <c r="DY78" s="222"/>
      <c r="DZ78" s="222"/>
      <c r="EA78" s="223"/>
      <c r="EB78" s="222"/>
      <c r="EC78" s="222"/>
      <c r="ED78" s="223"/>
      <c r="EE78" s="222"/>
      <c r="EF78" s="222"/>
      <c r="EG78" s="223"/>
      <c r="EH78" s="223"/>
      <c r="EI78" s="223"/>
      <c r="EJ78" s="222"/>
      <c r="EK78" s="223"/>
      <c r="EL78" s="222"/>
      <c r="EM78" s="222"/>
      <c r="EN78" s="223"/>
      <c r="EO78" s="223"/>
      <c r="EP78" s="223"/>
      <c r="EQ78" s="223"/>
      <c r="ER78" s="223"/>
      <c r="ES78" s="223"/>
      <c r="ET78" s="223"/>
      <c r="EU78" s="223"/>
      <c r="EV78" s="223"/>
      <c r="EW78" s="223"/>
      <c r="EX78" s="223"/>
      <c r="EY78" s="223"/>
      <c r="EZ78" s="223"/>
      <c r="FA78" s="223"/>
      <c r="FB78" s="223"/>
      <c r="FC78" s="223"/>
      <c r="FD78" s="223"/>
      <c r="FE78" s="223"/>
      <c r="FF78" s="223"/>
      <c r="FG78" s="223"/>
      <c r="FH78" s="223"/>
      <c r="FI78" s="223"/>
      <c r="FJ78" s="222"/>
      <c r="FK78" s="222"/>
      <c r="FL78" s="223"/>
      <c r="FM78" s="222"/>
      <c r="FN78" s="222"/>
      <c r="FO78" s="223"/>
      <c r="FP78" s="222"/>
      <c r="FQ78" s="222"/>
      <c r="FR78" s="223"/>
      <c r="FS78" s="223"/>
      <c r="FT78" s="223"/>
      <c r="FU78" s="222"/>
      <c r="FV78" s="223"/>
      <c r="FW78" s="222"/>
      <c r="FX78" s="222"/>
      <c r="FY78" s="223"/>
      <c r="FZ78" s="223"/>
      <c r="GA78" s="223"/>
      <c r="GB78" s="223"/>
      <c r="GC78" s="223"/>
      <c r="GD78" s="223"/>
      <c r="GE78" s="223"/>
      <c r="GF78" s="223"/>
      <c r="GG78" s="223"/>
      <c r="GH78" s="223"/>
      <c r="GI78" s="223"/>
      <c r="GJ78" s="223"/>
      <c r="GK78" s="223"/>
      <c r="GL78" s="223"/>
      <c r="GM78" s="223"/>
      <c r="GN78" s="223"/>
      <c r="GO78" s="223"/>
      <c r="GP78" s="223"/>
      <c r="GQ78" s="223"/>
      <c r="GR78" s="223"/>
      <c r="GS78" s="223"/>
      <c r="GT78" s="223"/>
      <c r="GU78" s="222"/>
      <c r="GV78" s="222"/>
      <c r="GW78" s="223"/>
      <c r="GX78" s="222"/>
      <c r="GY78" s="222"/>
      <c r="GZ78" s="223"/>
      <c r="HA78" s="222"/>
      <c r="HB78" s="222"/>
      <c r="HC78" s="223"/>
      <c r="HD78" s="223"/>
      <c r="HE78" s="223"/>
      <c r="HF78" s="222"/>
      <c r="HG78" s="223"/>
      <c r="HH78" s="222"/>
      <c r="HI78" s="223"/>
      <c r="HJ78" s="223"/>
      <c r="HK78" s="223"/>
      <c r="HL78" s="223"/>
      <c r="HM78" s="223"/>
      <c r="HN78" s="223"/>
      <c r="HO78" s="223"/>
      <c r="HP78" s="223"/>
      <c r="HQ78" s="223"/>
      <c r="HR78" s="223"/>
      <c r="HS78" s="223"/>
      <c r="HT78" s="223"/>
      <c r="HU78" s="223"/>
      <c r="HV78" s="223"/>
      <c r="HW78" s="223"/>
      <c r="HX78" s="223"/>
      <c r="HY78" s="223"/>
      <c r="HZ78" s="223"/>
      <c r="IA78" s="223"/>
      <c r="IB78" s="223"/>
      <c r="IC78" s="223"/>
      <c r="ID78" s="222"/>
      <c r="IE78" s="222"/>
      <c r="IF78" s="223"/>
      <c r="IG78" s="222"/>
      <c r="IH78" s="222"/>
      <c r="II78" s="223"/>
      <c r="IJ78" s="222"/>
      <c r="IK78" s="222"/>
      <c r="IL78" s="223"/>
      <c r="IM78" s="223"/>
      <c r="IN78" s="223"/>
      <c r="IO78" s="222"/>
      <c r="IP78" s="223"/>
      <c r="IQ78" s="222"/>
      <c r="IR78" s="223"/>
      <c r="IS78" s="223"/>
      <c r="IT78" s="223"/>
      <c r="IU78" s="223"/>
      <c r="IV78" s="223"/>
      <c r="IW78" s="223"/>
      <c r="IX78" s="223"/>
      <c r="IY78" s="223"/>
      <c r="IZ78" s="223"/>
      <c r="JA78" s="223"/>
      <c r="JB78" s="223"/>
      <c r="JC78" s="223"/>
      <c r="JD78" s="223"/>
      <c r="JE78" s="223"/>
      <c r="JF78" s="222"/>
      <c r="JG78" s="222"/>
      <c r="JH78" s="223"/>
      <c r="JI78" s="222"/>
      <c r="JJ78" s="222"/>
      <c r="JK78" s="223"/>
      <c r="JL78" s="222"/>
      <c r="JM78" s="222"/>
      <c r="JN78" s="223"/>
      <c r="JO78" s="223"/>
      <c r="JP78" s="223"/>
      <c r="JQ78" s="222"/>
      <c r="JR78" s="223"/>
      <c r="JS78" s="222"/>
      <c r="JT78" s="223"/>
      <c r="JU78" s="223"/>
      <c r="JV78" s="223"/>
      <c r="JW78" s="223"/>
      <c r="JX78" s="223"/>
      <c r="JY78" s="223"/>
      <c r="JZ78" s="223"/>
      <c r="KA78" s="223"/>
      <c r="KB78" s="223"/>
      <c r="KC78" s="223"/>
      <c r="KD78" s="223"/>
      <c r="KE78" s="223"/>
      <c r="KF78" s="223"/>
      <c r="KG78" s="223"/>
      <c r="KH78" s="222"/>
      <c r="KI78" s="222"/>
      <c r="KJ78" s="223"/>
      <c r="KK78" s="222"/>
      <c r="KL78" s="222"/>
      <c r="KM78" s="223"/>
      <c r="KN78" s="222"/>
      <c r="KO78" s="222"/>
      <c r="KP78" s="223"/>
      <c r="KQ78" s="223"/>
      <c r="KR78" s="223"/>
      <c r="KS78" s="222"/>
      <c r="KT78" s="223"/>
      <c r="KU78" s="222"/>
      <c r="KV78" s="222"/>
      <c r="KW78" s="223"/>
      <c r="KX78" s="223"/>
      <c r="KY78" s="223"/>
      <c r="KZ78" s="222"/>
      <c r="LA78" s="223"/>
      <c r="LB78" s="262"/>
      <c r="LC78" s="269"/>
      <c r="LD78" s="223"/>
      <c r="LE78" s="223"/>
      <c r="LF78" s="223"/>
      <c r="LG78" s="223"/>
      <c r="LH78" s="223"/>
      <c r="LI78" s="223"/>
      <c r="LJ78" s="223"/>
      <c r="LK78" s="223"/>
      <c r="LL78" s="223"/>
      <c r="LM78" s="223"/>
      <c r="LN78" s="223"/>
      <c r="LO78" s="223"/>
      <c r="LP78" s="223"/>
      <c r="LQ78" s="223"/>
      <c r="LR78" s="222"/>
      <c r="LS78" s="222"/>
      <c r="LT78" s="223"/>
      <c r="LU78" s="222"/>
      <c r="LV78" s="222"/>
      <c r="LW78" s="223"/>
      <c r="LX78" s="222"/>
      <c r="LY78" s="222"/>
      <c r="LZ78" s="223"/>
      <c r="MA78" s="223"/>
      <c r="MB78" s="223"/>
      <c r="MC78" s="222"/>
      <c r="MD78" s="223"/>
      <c r="ME78" s="222"/>
      <c r="MF78" s="222"/>
      <c r="MG78" s="223"/>
      <c r="MH78" s="223"/>
      <c r="MI78" s="223"/>
      <c r="MJ78" s="222"/>
      <c r="MK78" s="223"/>
      <c r="ML78" s="262"/>
      <c r="MM78" s="223"/>
      <c r="MN78" s="223"/>
      <c r="MO78" s="223"/>
      <c r="MP78" s="223"/>
      <c r="MQ78" s="223"/>
      <c r="MR78" s="223"/>
      <c r="MS78" s="223"/>
      <c r="MT78" s="223"/>
      <c r="MU78" s="223"/>
      <c r="MV78" s="223"/>
      <c r="MW78" s="223"/>
      <c r="MX78" s="223"/>
      <c r="MY78" s="223"/>
      <c r="MZ78" s="223"/>
      <c r="NA78" s="222"/>
      <c r="NB78" s="222"/>
      <c r="NC78" s="223"/>
      <c r="ND78" s="222"/>
      <c r="NE78" s="222"/>
      <c r="NF78" s="223"/>
      <c r="NG78" s="222"/>
      <c r="NH78" s="222"/>
      <c r="NI78" s="223"/>
      <c r="NJ78" s="223"/>
      <c r="NK78" s="223"/>
      <c r="NL78" s="262"/>
    </row>
    <row r="79" spans="2:376" ht="15" customHeight="1">
      <c r="B79" s="666"/>
      <c r="C79" s="670"/>
      <c r="D79" s="392" t="s">
        <v>324</v>
      </c>
      <c r="E79" s="393"/>
      <c r="F79" s="394" t="s">
        <v>327</v>
      </c>
      <c r="G79" s="395">
        <v>0</v>
      </c>
      <c r="H79" s="396"/>
      <c r="I79" s="363">
        <v>44989</v>
      </c>
      <c r="J79" s="364">
        <v>44990</v>
      </c>
      <c r="K79" s="397" t="str">
        <f>NETWORKDAYS(I79,J79,휴일정보!$C$5:$C$27)&amp;"일"</f>
        <v>0일</v>
      </c>
      <c r="L79" s="220"/>
      <c r="M79" s="223"/>
      <c r="N79" s="223"/>
      <c r="O79" s="222"/>
      <c r="P79" s="223"/>
      <c r="Q79" s="222"/>
      <c r="R79" s="222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  <c r="AH79" s="223"/>
      <c r="AI79" s="223"/>
      <c r="AJ79" s="223"/>
      <c r="AK79" s="223"/>
      <c r="AL79" s="222"/>
      <c r="AM79" s="222"/>
      <c r="AN79" s="222"/>
      <c r="AO79" s="223"/>
      <c r="AP79" s="222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22"/>
      <c r="BM79" s="223"/>
      <c r="BN79" s="222"/>
      <c r="BO79" s="222"/>
      <c r="BP79" s="223"/>
      <c r="BQ79" s="222"/>
      <c r="BR79" s="222"/>
      <c r="BS79" s="223"/>
      <c r="BT79" s="223"/>
      <c r="BU79" s="223"/>
      <c r="BV79" s="222"/>
      <c r="BW79" s="223"/>
      <c r="BX79" s="222"/>
      <c r="BY79" s="222"/>
      <c r="BZ79" s="223"/>
      <c r="CA79" s="223"/>
      <c r="CB79" s="223"/>
      <c r="CC79" s="223"/>
      <c r="CD79" s="223"/>
      <c r="CE79" s="223"/>
      <c r="CF79" s="223"/>
      <c r="CG79" s="223"/>
      <c r="CH79" s="223"/>
      <c r="CI79" s="223"/>
      <c r="CJ79" s="223"/>
      <c r="CK79" s="223"/>
      <c r="CL79" s="223"/>
      <c r="CM79" s="223"/>
      <c r="CN79" s="223"/>
      <c r="CO79" s="223"/>
      <c r="CP79" s="223"/>
      <c r="CQ79" s="223"/>
      <c r="CR79" s="223"/>
      <c r="CS79" s="222"/>
      <c r="CT79" s="222"/>
      <c r="CU79" s="222"/>
      <c r="CV79" s="223"/>
      <c r="CW79" s="222"/>
      <c r="CX79" s="222"/>
      <c r="CY79" s="223"/>
      <c r="CZ79" s="222"/>
      <c r="DA79" s="222"/>
      <c r="DB79" s="223"/>
      <c r="DC79" s="223"/>
      <c r="DD79" s="223"/>
      <c r="DE79" s="222"/>
      <c r="DF79" s="223"/>
      <c r="DG79" s="222"/>
      <c r="DH79" s="222"/>
      <c r="DI79" s="223"/>
      <c r="DJ79" s="223"/>
      <c r="DK79" s="223"/>
      <c r="DL79" s="223"/>
      <c r="DM79" s="223"/>
      <c r="DN79" s="223"/>
      <c r="DO79" s="223"/>
      <c r="DP79" s="223"/>
      <c r="DQ79" s="223"/>
      <c r="DR79" s="223"/>
      <c r="DS79" s="223"/>
      <c r="DT79" s="223"/>
      <c r="DU79" s="223"/>
      <c r="DV79" s="223"/>
      <c r="DW79" s="223"/>
      <c r="DX79" s="223"/>
      <c r="DY79" s="222"/>
      <c r="DZ79" s="222"/>
      <c r="EA79" s="223"/>
      <c r="EB79" s="222"/>
      <c r="EC79" s="222"/>
      <c r="ED79" s="223"/>
      <c r="EE79" s="222"/>
      <c r="EF79" s="222"/>
      <c r="EG79" s="223"/>
      <c r="EH79" s="223"/>
      <c r="EI79" s="223"/>
      <c r="EJ79" s="222"/>
      <c r="EK79" s="223"/>
      <c r="EL79" s="222"/>
      <c r="EM79" s="222"/>
      <c r="EN79" s="223"/>
      <c r="EO79" s="223"/>
      <c r="EP79" s="223"/>
      <c r="EQ79" s="223"/>
      <c r="ER79" s="223"/>
      <c r="ES79" s="223"/>
      <c r="ET79" s="223"/>
      <c r="EU79" s="223"/>
      <c r="EV79" s="223"/>
      <c r="EW79" s="223"/>
      <c r="EX79" s="223"/>
      <c r="EY79" s="223"/>
      <c r="EZ79" s="223"/>
      <c r="FA79" s="223"/>
      <c r="FB79" s="223"/>
      <c r="FC79" s="223"/>
      <c r="FD79" s="223"/>
      <c r="FE79" s="223"/>
      <c r="FF79" s="223"/>
      <c r="FG79" s="223"/>
      <c r="FH79" s="223"/>
      <c r="FI79" s="223"/>
      <c r="FJ79" s="222"/>
      <c r="FK79" s="222"/>
      <c r="FL79" s="223"/>
      <c r="FM79" s="222"/>
      <c r="FN79" s="222"/>
      <c r="FO79" s="223"/>
      <c r="FP79" s="222"/>
      <c r="FQ79" s="222"/>
      <c r="FR79" s="223"/>
      <c r="FS79" s="223"/>
      <c r="FT79" s="223"/>
      <c r="FU79" s="222"/>
      <c r="FV79" s="223"/>
      <c r="FW79" s="222"/>
      <c r="FX79" s="222"/>
      <c r="FY79" s="223"/>
      <c r="FZ79" s="223"/>
      <c r="GA79" s="223"/>
      <c r="GB79" s="223"/>
      <c r="GC79" s="223"/>
      <c r="GD79" s="223"/>
      <c r="GE79" s="223"/>
      <c r="GF79" s="223"/>
      <c r="GG79" s="223"/>
      <c r="GH79" s="223"/>
      <c r="GI79" s="223"/>
      <c r="GJ79" s="223"/>
      <c r="GK79" s="223"/>
      <c r="GL79" s="223"/>
      <c r="GM79" s="223"/>
      <c r="GN79" s="223"/>
      <c r="GO79" s="223"/>
      <c r="GP79" s="223"/>
      <c r="GQ79" s="223"/>
      <c r="GR79" s="223"/>
      <c r="GS79" s="223"/>
      <c r="GT79" s="223"/>
      <c r="GU79" s="222"/>
      <c r="GV79" s="222"/>
      <c r="GW79" s="223"/>
      <c r="GX79" s="222"/>
      <c r="GY79" s="222"/>
      <c r="GZ79" s="223"/>
      <c r="HA79" s="222"/>
      <c r="HB79" s="222"/>
      <c r="HC79" s="223"/>
      <c r="HD79" s="223"/>
      <c r="HE79" s="223"/>
      <c r="HF79" s="222"/>
      <c r="HG79" s="223"/>
      <c r="HH79" s="222"/>
      <c r="HI79" s="223"/>
      <c r="HJ79" s="223"/>
      <c r="HK79" s="223"/>
      <c r="HL79" s="223"/>
      <c r="HM79" s="223"/>
      <c r="HN79" s="223"/>
      <c r="HO79" s="223"/>
      <c r="HP79" s="223"/>
      <c r="HQ79" s="223"/>
      <c r="HR79" s="223"/>
      <c r="HS79" s="223"/>
      <c r="HT79" s="223"/>
      <c r="HU79" s="223"/>
      <c r="HV79" s="223"/>
      <c r="HW79" s="223"/>
      <c r="HX79" s="223"/>
      <c r="HY79" s="223"/>
      <c r="HZ79" s="223"/>
      <c r="IA79" s="223"/>
      <c r="IB79" s="223"/>
      <c r="IC79" s="223"/>
      <c r="ID79" s="222"/>
      <c r="IE79" s="222"/>
      <c r="IF79" s="223"/>
      <c r="IG79" s="222"/>
      <c r="IH79" s="222"/>
      <c r="II79" s="223"/>
      <c r="IJ79" s="222"/>
      <c r="IK79" s="222"/>
      <c r="IL79" s="223"/>
      <c r="IM79" s="223"/>
      <c r="IN79" s="223"/>
      <c r="IO79" s="222"/>
      <c r="IP79" s="223"/>
      <c r="IQ79" s="222"/>
      <c r="IR79" s="223"/>
      <c r="IS79" s="223"/>
      <c r="IT79" s="223"/>
      <c r="IU79" s="223"/>
      <c r="IV79" s="223"/>
      <c r="IW79" s="223"/>
      <c r="IX79" s="223"/>
      <c r="IY79" s="223"/>
      <c r="IZ79" s="223"/>
      <c r="JA79" s="223"/>
      <c r="JB79" s="223"/>
      <c r="JC79" s="223"/>
      <c r="JD79" s="223"/>
      <c r="JE79" s="223"/>
      <c r="JF79" s="222"/>
      <c r="JG79" s="222"/>
      <c r="JH79" s="223"/>
      <c r="JI79" s="222"/>
      <c r="JJ79" s="222"/>
      <c r="JK79" s="223"/>
      <c r="JL79" s="222"/>
      <c r="JM79" s="222"/>
      <c r="JN79" s="223"/>
      <c r="JO79" s="223"/>
      <c r="JP79" s="223"/>
      <c r="JQ79" s="222"/>
      <c r="JR79" s="223"/>
      <c r="JS79" s="222"/>
      <c r="JT79" s="223"/>
      <c r="JU79" s="223"/>
      <c r="JV79" s="223"/>
      <c r="JW79" s="223"/>
      <c r="JX79" s="223"/>
      <c r="JY79" s="223"/>
      <c r="JZ79" s="223"/>
      <c r="KA79" s="223"/>
      <c r="KB79" s="223"/>
      <c r="KC79" s="223"/>
      <c r="KD79" s="223"/>
      <c r="KE79" s="223"/>
      <c r="KF79" s="223"/>
      <c r="KG79" s="223"/>
      <c r="KH79" s="222"/>
      <c r="KI79" s="222"/>
      <c r="KJ79" s="223"/>
      <c r="KK79" s="222"/>
      <c r="KL79" s="222"/>
      <c r="KM79" s="223"/>
      <c r="KN79" s="222"/>
      <c r="KO79" s="222"/>
      <c r="KP79" s="223"/>
      <c r="KQ79" s="223"/>
      <c r="KR79" s="223"/>
      <c r="KS79" s="222"/>
      <c r="KT79" s="223"/>
      <c r="KU79" s="222"/>
      <c r="KV79" s="222"/>
      <c r="KW79" s="223"/>
      <c r="KX79" s="223"/>
      <c r="KY79" s="223"/>
      <c r="KZ79" s="222"/>
      <c r="LA79" s="223"/>
      <c r="LB79" s="262"/>
      <c r="LC79" s="269"/>
      <c r="LD79" s="223"/>
      <c r="LE79" s="223"/>
      <c r="LF79" s="223"/>
      <c r="LG79" s="223"/>
      <c r="LH79" s="223"/>
      <c r="LI79" s="223"/>
      <c r="LJ79" s="223"/>
      <c r="LK79" s="223"/>
      <c r="LL79" s="223"/>
      <c r="LM79" s="223"/>
      <c r="LN79" s="223"/>
      <c r="LO79" s="223"/>
      <c r="LP79" s="223"/>
      <c r="LQ79" s="223"/>
      <c r="LR79" s="222"/>
      <c r="LS79" s="222"/>
      <c r="LT79" s="223"/>
      <c r="LU79" s="222"/>
      <c r="LV79" s="222"/>
      <c r="LW79" s="223"/>
      <c r="LX79" s="222"/>
      <c r="LY79" s="222"/>
      <c r="LZ79" s="223"/>
      <c r="MA79" s="223"/>
      <c r="MB79" s="223"/>
      <c r="MC79" s="222"/>
      <c r="MD79" s="223"/>
      <c r="ME79" s="222"/>
      <c r="MF79" s="222"/>
      <c r="MG79" s="223"/>
      <c r="MH79" s="223"/>
      <c r="MI79" s="223"/>
      <c r="MJ79" s="222"/>
      <c r="MK79" s="223"/>
      <c r="ML79" s="262"/>
      <c r="MM79" s="223"/>
      <c r="MN79" s="223"/>
      <c r="MO79" s="223"/>
      <c r="MP79" s="223"/>
      <c r="MQ79" s="223"/>
      <c r="MR79" s="223"/>
      <c r="MS79" s="223"/>
      <c r="MT79" s="223"/>
      <c r="MU79" s="223"/>
      <c r="MV79" s="223"/>
      <c r="MW79" s="223"/>
      <c r="MX79" s="223"/>
      <c r="MY79" s="223"/>
      <c r="MZ79" s="223"/>
      <c r="NA79" s="222"/>
      <c r="NB79" s="222"/>
      <c r="NC79" s="223"/>
      <c r="ND79" s="222"/>
      <c r="NE79" s="222"/>
      <c r="NF79" s="223"/>
      <c r="NG79" s="222"/>
      <c r="NH79" s="222"/>
      <c r="NI79" s="223"/>
      <c r="NJ79" s="223"/>
      <c r="NK79" s="223"/>
      <c r="NL79" s="262"/>
    </row>
    <row r="80" spans="2:376" ht="15" customHeight="1">
      <c r="B80" s="256"/>
      <c r="C80" s="671"/>
      <c r="D80" s="392" t="s">
        <v>328</v>
      </c>
      <c r="E80" s="393" t="s">
        <v>364</v>
      </c>
      <c r="F80" s="394" t="s">
        <v>327</v>
      </c>
      <c r="G80" s="395">
        <v>0</v>
      </c>
      <c r="H80" s="396"/>
      <c r="I80" s="363">
        <v>44991</v>
      </c>
      <c r="J80" s="364" t="s">
        <v>399</v>
      </c>
      <c r="K80" s="397" t="str">
        <f>NETWORKDAYS(I80,J80,휴일정보!$C$5:$C$27)&amp;"일"</f>
        <v>2일</v>
      </c>
      <c r="L80" s="223"/>
      <c r="M80" s="223"/>
      <c r="N80" s="223"/>
      <c r="O80" s="222"/>
      <c r="P80" s="223"/>
      <c r="Q80" s="222"/>
      <c r="R80" s="222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23"/>
      <c r="AD80" s="223"/>
      <c r="AE80" s="223"/>
      <c r="AF80" s="223"/>
      <c r="AG80" s="223"/>
      <c r="AH80" s="223"/>
      <c r="AI80" s="223"/>
      <c r="AJ80" s="223"/>
      <c r="AK80" s="223"/>
      <c r="AL80" s="222"/>
      <c r="AM80" s="222"/>
      <c r="AN80" s="222"/>
      <c r="AO80" s="223"/>
      <c r="AP80" s="222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22"/>
      <c r="BM80" s="223"/>
      <c r="BN80" s="222"/>
      <c r="BO80" s="222"/>
      <c r="BP80" s="223"/>
      <c r="BQ80" s="222"/>
      <c r="BR80" s="222"/>
      <c r="BS80" s="223"/>
      <c r="BT80" s="223"/>
      <c r="BU80" s="223"/>
      <c r="BV80" s="222"/>
      <c r="BW80" s="223"/>
      <c r="BX80" s="222"/>
      <c r="BY80" s="222"/>
      <c r="BZ80" s="223"/>
      <c r="CA80" s="223"/>
      <c r="CB80" s="223"/>
      <c r="CC80" s="223"/>
      <c r="CD80" s="223"/>
      <c r="CE80" s="223"/>
      <c r="CF80" s="223"/>
      <c r="CG80" s="223"/>
      <c r="CH80" s="223"/>
      <c r="CI80" s="223"/>
      <c r="CJ80" s="223"/>
      <c r="CK80" s="223"/>
      <c r="CL80" s="223"/>
      <c r="CM80" s="223"/>
      <c r="CN80" s="223"/>
      <c r="CO80" s="223"/>
      <c r="CP80" s="223"/>
      <c r="CQ80" s="223"/>
      <c r="CR80" s="223"/>
      <c r="CS80" s="222"/>
      <c r="CT80" s="222"/>
      <c r="CU80" s="222"/>
      <c r="CV80" s="223"/>
      <c r="CW80" s="222"/>
      <c r="CX80" s="222"/>
      <c r="CY80" s="223"/>
      <c r="CZ80" s="222"/>
      <c r="DA80" s="222"/>
      <c r="DB80" s="223"/>
      <c r="DC80" s="223"/>
      <c r="DD80" s="223"/>
      <c r="DE80" s="222"/>
      <c r="DF80" s="223"/>
      <c r="DG80" s="222"/>
      <c r="DH80" s="222"/>
      <c r="DI80" s="223"/>
      <c r="DJ80" s="223"/>
      <c r="DK80" s="223"/>
      <c r="DL80" s="223"/>
      <c r="DM80" s="223"/>
      <c r="DN80" s="223"/>
      <c r="DO80" s="223"/>
      <c r="DP80" s="223"/>
      <c r="DQ80" s="223"/>
      <c r="DR80" s="223"/>
      <c r="DS80" s="223"/>
      <c r="DT80" s="223"/>
      <c r="DU80" s="223"/>
      <c r="DV80" s="223"/>
      <c r="DW80" s="223"/>
      <c r="DX80" s="223"/>
      <c r="DY80" s="222"/>
      <c r="DZ80" s="222"/>
      <c r="EA80" s="223"/>
      <c r="EB80" s="222"/>
      <c r="EC80" s="222"/>
      <c r="ED80" s="223"/>
      <c r="EE80" s="222"/>
      <c r="EF80" s="222"/>
      <c r="EG80" s="223"/>
      <c r="EH80" s="223"/>
      <c r="EI80" s="223"/>
      <c r="EJ80" s="222"/>
      <c r="EK80" s="223"/>
      <c r="EL80" s="222"/>
      <c r="EM80" s="222"/>
      <c r="EN80" s="223"/>
      <c r="EO80" s="223"/>
      <c r="EP80" s="223"/>
      <c r="EQ80" s="223"/>
      <c r="ER80" s="223"/>
      <c r="ES80" s="223"/>
      <c r="ET80" s="223"/>
      <c r="EU80" s="223"/>
      <c r="EV80" s="223"/>
      <c r="EW80" s="223"/>
      <c r="EX80" s="223"/>
      <c r="EY80" s="223"/>
      <c r="EZ80" s="223"/>
      <c r="FA80" s="223"/>
      <c r="FB80" s="223"/>
      <c r="FC80" s="223"/>
      <c r="FD80" s="223"/>
      <c r="FE80" s="223"/>
      <c r="FF80" s="223"/>
      <c r="FG80" s="223"/>
      <c r="FH80" s="223"/>
      <c r="FI80" s="223"/>
      <c r="FJ80" s="222"/>
      <c r="FK80" s="222"/>
      <c r="FL80" s="223"/>
      <c r="FM80" s="222"/>
      <c r="FN80" s="222"/>
      <c r="FO80" s="223"/>
      <c r="FP80" s="222"/>
      <c r="FQ80" s="222"/>
      <c r="FR80" s="223"/>
      <c r="FS80" s="223"/>
      <c r="FT80" s="223"/>
      <c r="FU80" s="222"/>
      <c r="FV80" s="223"/>
      <c r="FW80" s="222"/>
      <c r="FX80" s="222"/>
      <c r="FY80" s="223"/>
      <c r="FZ80" s="223"/>
      <c r="GA80" s="223"/>
      <c r="GB80" s="223"/>
      <c r="GC80" s="223"/>
      <c r="GD80" s="223"/>
      <c r="GE80" s="223"/>
      <c r="GF80" s="223"/>
      <c r="GG80" s="223"/>
      <c r="GH80" s="223"/>
      <c r="GI80" s="223"/>
      <c r="GJ80" s="223"/>
      <c r="GK80" s="223"/>
      <c r="GL80" s="223"/>
      <c r="GM80" s="223"/>
      <c r="GN80" s="223"/>
      <c r="GO80" s="223"/>
      <c r="GP80" s="223"/>
      <c r="GQ80" s="223"/>
      <c r="GR80" s="223"/>
      <c r="GS80" s="223"/>
      <c r="GT80" s="223"/>
      <c r="GU80" s="222"/>
      <c r="GV80" s="222"/>
      <c r="GW80" s="223"/>
      <c r="GX80" s="222"/>
      <c r="GY80" s="222"/>
      <c r="GZ80" s="223"/>
      <c r="HA80" s="222"/>
      <c r="HB80" s="222"/>
      <c r="HC80" s="223"/>
      <c r="HD80" s="223"/>
      <c r="HE80" s="223"/>
      <c r="HF80" s="222"/>
      <c r="HG80" s="223"/>
      <c r="HH80" s="222"/>
      <c r="HI80" s="223"/>
      <c r="HJ80" s="223"/>
      <c r="HK80" s="223"/>
      <c r="HL80" s="223"/>
      <c r="HM80" s="223"/>
      <c r="HN80" s="223"/>
      <c r="HO80" s="223"/>
      <c r="HP80" s="223"/>
      <c r="HQ80" s="223"/>
      <c r="HR80" s="223"/>
      <c r="HS80" s="223"/>
      <c r="HT80" s="223"/>
      <c r="HU80" s="223"/>
      <c r="HV80" s="223"/>
      <c r="HW80" s="223"/>
      <c r="HX80" s="223"/>
      <c r="HY80" s="223"/>
      <c r="HZ80" s="223"/>
      <c r="IA80" s="223"/>
      <c r="IB80" s="223"/>
      <c r="IC80" s="223"/>
      <c r="ID80" s="222"/>
      <c r="IE80" s="222"/>
      <c r="IF80" s="223"/>
      <c r="IG80" s="222"/>
      <c r="IH80" s="222"/>
      <c r="II80" s="223"/>
      <c r="IJ80" s="222"/>
      <c r="IK80" s="222"/>
      <c r="IL80" s="223"/>
      <c r="IM80" s="223"/>
      <c r="IN80" s="223"/>
      <c r="IO80" s="222"/>
      <c r="IP80" s="223"/>
      <c r="IQ80" s="222"/>
      <c r="IR80" s="223"/>
      <c r="IS80" s="223"/>
      <c r="IT80" s="223"/>
      <c r="IU80" s="223"/>
      <c r="IV80" s="223"/>
      <c r="IW80" s="223"/>
      <c r="IX80" s="223"/>
      <c r="IY80" s="223"/>
      <c r="IZ80" s="223"/>
      <c r="JA80" s="223"/>
      <c r="JB80" s="223"/>
      <c r="JC80" s="223"/>
      <c r="JD80" s="223"/>
      <c r="JE80" s="223"/>
      <c r="JF80" s="222"/>
      <c r="JG80" s="222"/>
      <c r="JH80" s="223"/>
      <c r="JI80" s="222"/>
      <c r="JJ80" s="222"/>
      <c r="JK80" s="223"/>
      <c r="JL80" s="222"/>
      <c r="JM80" s="222"/>
      <c r="JN80" s="223"/>
      <c r="JO80" s="223"/>
      <c r="JP80" s="223"/>
      <c r="JQ80" s="222"/>
      <c r="JR80" s="223"/>
      <c r="JS80" s="222"/>
      <c r="JT80" s="223"/>
      <c r="JU80" s="223"/>
      <c r="JV80" s="223"/>
      <c r="JW80" s="223"/>
      <c r="JX80" s="223"/>
      <c r="JY80" s="223"/>
      <c r="JZ80" s="223"/>
      <c r="KA80" s="223"/>
      <c r="KB80" s="223"/>
      <c r="KC80" s="223"/>
      <c r="KD80" s="223"/>
      <c r="KE80" s="223"/>
      <c r="KF80" s="223"/>
      <c r="KG80" s="223"/>
      <c r="KH80" s="222"/>
      <c r="KI80" s="222"/>
      <c r="KJ80" s="223"/>
      <c r="KK80" s="222"/>
      <c r="KL80" s="222"/>
      <c r="KM80" s="223"/>
      <c r="KN80" s="222"/>
      <c r="KO80" s="222"/>
      <c r="KP80" s="223"/>
      <c r="KQ80" s="223"/>
      <c r="KR80" s="223"/>
      <c r="KS80" s="222"/>
      <c r="KT80" s="223"/>
      <c r="KU80" s="222"/>
      <c r="KV80" s="222"/>
      <c r="KW80" s="223"/>
      <c r="KX80" s="223"/>
      <c r="KY80" s="223"/>
      <c r="KZ80" s="222"/>
      <c r="LA80" s="223"/>
      <c r="LB80" s="262"/>
      <c r="LC80" s="269"/>
      <c r="LD80" s="223"/>
      <c r="LE80" s="223"/>
      <c r="LF80" s="223"/>
      <c r="LG80" s="223"/>
      <c r="LH80" s="223"/>
      <c r="LI80" s="223"/>
      <c r="LJ80" s="223"/>
      <c r="LK80" s="223"/>
      <c r="LL80" s="223"/>
      <c r="LM80" s="223"/>
      <c r="LN80" s="223"/>
      <c r="LO80" s="223"/>
      <c r="LP80" s="223"/>
      <c r="LQ80" s="223"/>
      <c r="LR80" s="222"/>
      <c r="LS80" s="222"/>
      <c r="LT80" s="223"/>
      <c r="LU80" s="222"/>
      <c r="LV80" s="222"/>
      <c r="LW80" s="223"/>
      <c r="LX80" s="222"/>
      <c r="LY80" s="222"/>
      <c r="LZ80" s="223"/>
      <c r="MA80" s="223"/>
      <c r="MB80" s="223"/>
      <c r="MC80" s="222"/>
      <c r="MD80" s="223"/>
      <c r="ME80" s="222"/>
      <c r="MF80" s="222"/>
      <c r="MG80" s="223"/>
      <c r="MH80" s="223"/>
      <c r="MI80" s="223"/>
      <c r="MJ80" s="222"/>
      <c r="MK80" s="223"/>
      <c r="ML80" s="262"/>
      <c r="MM80" s="223"/>
      <c r="MN80" s="223"/>
      <c r="MO80" s="223"/>
      <c r="MP80" s="223"/>
      <c r="MQ80" s="223"/>
      <c r="MR80" s="223"/>
      <c r="MS80" s="223"/>
      <c r="MT80" s="223"/>
      <c r="MU80" s="223"/>
      <c r="MV80" s="223"/>
      <c r="MW80" s="223"/>
      <c r="MX80" s="223"/>
      <c r="MY80" s="223"/>
      <c r="MZ80" s="223"/>
      <c r="NA80" s="222"/>
      <c r="NB80" s="222"/>
      <c r="NC80" s="223"/>
      <c r="ND80" s="222"/>
      <c r="NE80" s="222"/>
      <c r="NF80" s="223"/>
      <c r="NG80" s="222"/>
      <c r="NH80" s="222"/>
      <c r="NI80" s="223"/>
      <c r="NJ80" s="223"/>
      <c r="NK80" s="223"/>
      <c r="NL80" s="262"/>
    </row>
    <row r="81" spans="2:376" ht="15" customHeight="1">
      <c r="B81" s="256"/>
      <c r="C81" s="669" t="s">
        <v>329</v>
      </c>
      <c r="D81" s="392" t="s">
        <v>330</v>
      </c>
      <c r="E81" s="393" t="s">
        <v>398</v>
      </c>
      <c r="F81" s="394" t="s">
        <v>327</v>
      </c>
      <c r="G81" s="395">
        <v>0</v>
      </c>
      <c r="H81" s="398" t="s">
        <v>331</v>
      </c>
      <c r="I81" s="363">
        <v>44972</v>
      </c>
      <c r="J81" s="364">
        <v>44976</v>
      </c>
      <c r="K81" s="397" t="str">
        <f>NETWORKDAYS(I81,J81,휴일정보!$C$5:$C$27)&amp;"일"</f>
        <v>3일</v>
      </c>
      <c r="L81" s="225"/>
      <c r="M81" s="225"/>
      <c r="N81" s="225"/>
      <c r="O81" s="224"/>
      <c r="P81" s="225"/>
      <c r="Q81" s="224"/>
      <c r="R81" s="224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25"/>
      <c r="AJ81" s="225"/>
      <c r="AK81" s="225"/>
      <c r="AL81" s="224"/>
      <c r="AM81" s="224"/>
      <c r="AN81" s="224"/>
      <c r="AO81" s="225"/>
      <c r="AP81" s="224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  <c r="BJ81" s="236"/>
      <c r="BK81" s="236"/>
      <c r="BL81" s="224"/>
      <c r="BM81" s="225"/>
      <c r="BN81" s="224"/>
      <c r="BO81" s="224"/>
      <c r="BP81" s="225"/>
      <c r="BQ81" s="224"/>
      <c r="BR81" s="224"/>
      <c r="BS81" s="225"/>
      <c r="BT81" s="225"/>
      <c r="BU81" s="225"/>
      <c r="BV81" s="224"/>
      <c r="BW81" s="225"/>
      <c r="BX81" s="224"/>
      <c r="BY81" s="224"/>
      <c r="BZ81" s="225"/>
      <c r="CA81" s="225"/>
      <c r="CB81" s="225"/>
      <c r="CC81" s="225"/>
      <c r="CD81" s="225"/>
      <c r="CE81" s="225"/>
      <c r="CF81" s="225"/>
      <c r="CG81" s="225"/>
      <c r="CH81" s="225"/>
      <c r="CI81" s="225"/>
      <c r="CJ81" s="225"/>
      <c r="CK81" s="225"/>
      <c r="CL81" s="225"/>
      <c r="CM81" s="225"/>
      <c r="CN81" s="225"/>
      <c r="CO81" s="225"/>
      <c r="CP81" s="225"/>
      <c r="CQ81" s="225"/>
      <c r="CR81" s="225"/>
      <c r="CS81" s="224"/>
      <c r="CT81" s="224"/>
      <c r="CU81" s="224"/>
      <c r="CV81" s="225"/>
      <c r="CW81" s="224"/>
      <c r="CX81" s="224"/>
      <c r="CY81" s="225"/>
      <c r="CZ81" s="224"/>
      <c r="DA81" s="224"/>
      <c r="DB81" s="225"/>
      <c r="DC81" s="225"/>
      <c r="DD81" s="225"/>
      <c r="DE81" s="224"/>
      <c r="DF81" s="225"/>
      <c r="DG81" s="224"/>
      <c r="DH81" s="224"/>
      <c r="DI81" s="225"/>
      <c r="DJ81" s="225"/>
      <c r="DK81" s="225"/>
      <c r="DL81" s="225"/>
      <c r="DM81" s="225"/>
      <c r="DN81" s="225"/>
      <c r="DO81" s="225"/>
      <c r="DP81" s="225"/>
      <c r="DQ81" s="225"/>
      <c r="DR81" s="225"/>
      <c r="DS81" s="225"/>
      <c r="DT81" s="225"/>
      <c r="DU81" s="225"/>
      <c r="DV81" s="225"/>
      <c r="DW81" s="225"/>
      <c r="DX81" s="225"/>
      <c r="DY81" s="224"/>
      <c r="DZ81" s="224"/>
      <c r="EA81" s="225"/>
      <c r="EB81" s="224"/>
      <c r="EC81" s="224"/>
      <c r="ED81" s="225"/>
      <c r="EE81" s="224"/>
      <c r="EF81" s="224"/>
      <c r="EG81" s="225"/>
      <c r="EH81" s="225"/>
      <c r="EI81" s="225"/>
      <c r="EJ81" s="224"/>
      <c r="EK81" s="225"/>
      <c r="EL81" s="224"/>
      <c r="EM81" s="224"/>
      <c r="EN81" s="225"/>
      <c r="EO81" s="225"/>
      <c r="EP81" s="225"/>
      <c r="EQ81" s="225"/>
      <c r="ER81" s="225"/>
      <c r="ES81" s="225"/>
      <c r="ET81" s="225"/>
      <c r="EU81" s="225"/>
      <c r="EV81" s="225"/>
      <c r="EW81" s="225"/>
      <c r="EX81" s="225"/>
      <c r="EY81" s="225"/>
      <c r="EZ81" s="225"/>
      <c r="FA81" s="225"/>
      <c r="FB81" s="225"/>
      <c r="FC81" s="225"/>
      <c r="FD81" s="225"/>
      <c r="FE81" s="225"/>
      <c r="FF81" s="225"/>
      <c r="FG81" s="225"/>
      <c r="FH81" s="225"/>
      <c r="FI81" s="225"/>
      <c r="FJ81" s="224"/>
      <c r="FK81" s="224"/>
      <c r="FL81" s="225"/>
      <c r="FM81" s="224"/>
      <c r="FN81" s="224"/>
      <c r="FO81" s="225"/>
      <c r="FP81" s="224"/>
      <c r="FQ81" s="224"/>
      <c r="FR81" s="225"/>
      <c r="FS81" s="225"/>
      <c r="FT81" s="225"/>
      <c r="FU81" s="224"/>
      <c r="FV81" s="225"/>
      <c r="FW81" s="224"/>
      <c r="FX81" s="224"/>
      <c r="FY81" s="225"/>
      <c r="FZ81" s="225"/>
      <c r="GA81" s="225"/>
      <c r="GB81" s="225"/>
      <c r="GC81" s="225"/>
      <c r="GD81" s="225"/>
      <c r="GE81" s="225"/>
      <c r="GF81" s="225"/>
      <c r="GG81" s="225"/>
      <c r="GH81" s="225"/>
      <c r="GI81" s="225"/>
      <c r="GJ81" s="225"/>
      <c r="GK81" s="225"/>
      <c r="GL81" s="225"/>
      <c r="GM81" s="225"/>
      <c r="GN81" s="225"/>
      <c r="GO81" s="225"/>
      <c r="GP81" s="225"/>
      <c r="GQ81" s="225"/>
      <c r="GR81" s="225"/>
      <c r="GS81" s="225"/>
      <c r="GT81" s="225"/>
      <c r="GU81" s="224"/>
      <c r="GV81" s="224"/>
      <c r="GW81" s="225"/>
      <c r="GX81" s="224"/>
      <c r="GY81" s="224"/>
      <c r="GZ81" s="225"/>
      <c r="HA81" s="224"/>
      <c r="HB81" s="224"/>
      <c r="HC81" s="225"/>
      <c r="HD81" s="225"/>
      <c r="HE81" s="225"/>
      <c r="HF81" s="224"/>
      <c r="HG81" s="225"/>
      <c r="HH81" s="224"/>
      <c r="HI81" s="225"/>
      <c r="HJ81" s="225"/>
      <c r="HK81" s="225"/>
      <c r="HL81" s="225"/>
      <c r="HM81" s="225"/>
      <c r="HN81" s="225"/>
      <c r="HO81" s="225"/>
      <c r="HP81" s="225"/>
      <c r="HQ81" s="225"/>
      <c r="HR81" s="225"/>
      <c r="HS81" s="225"/>
      <c r="HT81" s="225"/>
      <c r="HU81" s="225"/>
      <c r="HV81" s="225"/>
      <c r="HW81" s="225"/>
      <c r="HX81" s="225"/>
      <c r="HY81" s="225"/>
      <c r="HZ81" s="225"/>
      <c r="IA81" s="225"/>
      <c r="IB81" s="225"/>
      <c r="IC81" s="225"/>
      <c r="ID81" s="224"/>
      <c r="IE81" s="224"/>
      <c r="IF81" s="225"/>
      <c r="IG81" s="224"/>
      <c r="IH81" s="224"/>
      <c r="II81" s="225"/>
      <c r="IJ81" s="224"/>
      <c r="IK81" s="224"/>
      <c r="IL81" s="225"/>
      <c r="IM81" s="225"/>
      <c r="IN81" s="225"/>
      <c r="IO81" s="224"/>
      <c r="IP81" s="225"/>
      <c r="IQ81" s="224"/>
      <c r="IR81" s="225"/>
      <c r="IS81" s="225"/>
      <c r="IT81" s="225"/>
      <c r="IU81" s="225"/>
      <c r="IV81" s="225"/>
      <c r="IW81" s="225"/>
      <c r="IX81" s="225"/>
      <c r="IY81" s="225"/>
      <c r="IZ81" s="225"/>
      <c r="JA81" s="225"/>
      <c r="JB81" s="225"/>
      <c r="JC81" s="225"/>
      <c r="JD81" s="225"/>
      <c r="JE81" s="225"/>
      <c r="JF81" s="224"/>
      <c r="JG81" s="224"/>
      <c r="JH81" s="225"/>
      <c r="JI81" s="224"/>
      <c r="JJ81" s="224"/>
      <c r="JK81" s="225"/>
      <c r="JL81" s="224"/>
      <c r="JM81" s="224"/>
      <c r="JN81" s="225"/>
      <c r="JO81" s="225"/>
      <c r="JP81" s="225"/>
      <c r="JQ81" s="224"/>
      <c r="JR81" s="225"/>
      <c r="JS81" s="224"/>
      <c r="JT81" s="225"/>
      <c r="JU81" s="225"/>
      <c r="JV81" s="225"/>
      <c r="JW81" s="225"/>
      <c r="JX81" s="225"/>
      <c r="JY81" s="225"/>
      <c r="JZ81" s="225"/>
      <c r="KA81" s="225"/>
      <c r="KB81" s="225"/>
      <c r="KC81" s="225"/>
      <c r="KD81" s="225"/>
      <c r="KE81" s="225"/>
      <c r="KF81" s="225"/>
      <c r="KG81" s="225"/>
      <c r="KH81" s="224"/>
      <c r="KI81" s="224"/>
      <c r="KJ81" s="225"/>
      <c r="KK81" s="224"/>
      <c r="KL81" s="224"/>
      <c r="KM81" s="225"/>
      <c r="KN81" s="224"/>
      <c r="KO81" s="224"/>
      <c r="KP81" s="225"/>
      <c r="KQ81" s="225"/>
      <c r="KR81" s="225"/>
      <c r="KS81" s="224"/>
      <c r="KT81" s="225"/>
      <c r="KU81" s="224"/>
      <c r="KV81" s="224"/>
      <c r="KW81" s="225"/>
      <c r="KX81" s="225"/>
      <c r="KY81" s="225"/>
      <c r="KZ81" s="224"/>
      <c r="LA81" s="225"/>
      <c r="LB81" s="263"/>
      <c r="LC81" s="267"/>
      <c r="LD81" s="225"/>
      <c r="LE81" s="225"/>
      <c r="LF81" s="225"/>
      <c r="LG81" s="225"/>
      <c r="LH81" s="225"/>
      <c r="LI81" s="225"/>
      <c r="LJ81" s="225"/>
      <c r="LK81" s="225"/>
      <c r="LL81" s="225"/>
      <c r="LM81" s="225"/>
      <c r="LN81" s="225"/>
      <c r="LO81" s="225"/>
      <c r="LP81" s="225"/>
      <c r="LQ81" s="225"/>
      <c r="LR81" s="224"/>
      <c r="LS81" s="224"/>
      <c r="LT81" s="225"/>
      <c r="LU81" s="224"/>
      <c r="LV81" s="224"/>
      <c r="LW81" s="225"/>
      <c r="LX81" s="224"/>
      <c r="LY81" s="224"/>
      <c r="LZ81" s="225"/>
      <c r="MA81" s="225"/>
      <c r="MB81" s="225"/>
      <c r="MC81" s="224"/>
      <c r="MD81" s="225"/>
      <c r="ME81" s="224"/>
      <c r="MF81" s="224"/>
      <c r="MG81" s="225"/>
      <c r="MH81" s="225"/>
      <c r="MI81" s="225"/>
      <c r="MJ81" s="224"/>
      <c r="MK81" s="225"/>
      <c r="ML81" s="263"/>
      <c r="MM81" s="225"/>
      <c r="MN81" s="225"/>
      <c r="MO81" s="225"/>
      <c r="MP81" s="225"/>
      <c r="MQ81" s="225"/>
      <c r="MR81" s="225"/>
      <c r="MS81" s="225"/>
      <c r="MT81" s="225"/>
      <c r="MU81" s="225"/>
      <c r="MV81" s="225"/>
      <c r="MW81" s="225"/>
      <c r="MX81" s="225"/>
      <c r="MY81" s="225"/>
      <c r="MZ81" s="225"/>
      <c r="NA81" s="224"/>
      <c r="NB81" s="224"/>
      <c r="NC81" s="225"/>
      <c r="ND81" s="224"/>
      <c r="NE81" s="224"/>
      <c r="NF81" s="225"/>
      <c r="NG81" s="224"/>
      <c r="NH81" s="224"/>
      <c r="NI81" s="225"/>
      <c r="NJ81" s="225"/>
      <c r="NK81" s="225"/>
      <c r="NL81" s="263"/>
    </row>
    <row r="82" spans="2:376" ht="15" customHeight="1">
      <c r="B82" s="256"/>
      <c r="C82" s="670"/>
      <c r="D82" s="392" t="s">
        <v>397</v>
      </c>
      <c r="E82" s="393"/>
      <c r="F82" s="394" t="s">
        <v>327</v>
      </c>
      <c r="G82" s="395">
        <v>0</v>
      </c>
      <c r="H82" s="396"/>
      <c r="I82" s="363">
        <v>44993</v>
      </c>
      <c r="J82" s="364">
        <v>44995</v>
      </c>
      <c r="K82" s="397" t="str">
        <f>NETWORKDAYS(I82,J82,휴일정보!$C$5:$C$27)&amp;"일"</f>
        <v>3일</v>
      </c>
      <c r="L82" s="223"/>
      <c r="M82" s="223"/>
      <c r="N82" s="223"/>
      <c r="O82" s="222"/>
      <c r="P82" s="223"/>
      <c r="Q82" s="222"/>
      <c r="R82" s="222"/>
      <c r="S82" s="223"/>
      <c r="T82" s="223"/>
      <c r="U82" s="223"/>
      <c r="V82" s="223"/>
      <c r="W82" s="223"/>
      <c r="X82" s="223"/>
      <c r="Y82" s="223"/>
      <c r="Z82" s="223"/>
      <c r="AA82" s="223"/>
      <c r="AB82" s="223"/>
      <c r="AC82" s="223"/>
      <c r="AD82" s="223"/>
      <c r="AE82" s="223"/>
      <c r="AF82" s="223"/>
      <c r="AG82" s="223"/>
      <c r="AH82" s="223"/>
      <c r="AI82" s="223"/>
      <c r="AJ82" s="223"/>
      <c r="AK82" s="223"/>
      <c r="AL82" s="222"/>
      <c r="AM82" s="222"/>
      <c r="AN82" s="222"/>
      <c r="AO82" s="223"/>
      <c r="AP82" s="222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22"/>
      <c r="BM82" s="223"/>
      <c r="BN82" s="222"/>
      <c r="BO82" s="222"/>
      <c r="BP82" s="223"/>
      <c r="BQ82" s="222"/>
      <c r="BR82" s="222"/>
      <c r="BS82" s="223"/>
      <c r="BT82" s="223"/>
      <c r="BU82" s="223"/>
      <c r="BV82" s="222"/>
      <c r="BW82" s="223"/>
      <c r="BX82" s="222"/>
      <c r="BY82" s="222"/>
      <c r="BZ82" s="223"/>
      <c r="CA82" s="223"/>
      <c r="CB82" s="223"/>
      <c r="CC82" s="223"/>
      <c r="CD82" s="223"/>
      <c r="CE82" s="223"/>
      <c r="CF82" s="223"/>
      <c r="CG82" s="223"/>
      <c r="CH82" s="223"/>
      <c r="CI82" s="223"/>
      <c r="CJ82" s="223"/>
      <c r="CK82" s="223"/>
      <c r="CL82" s="223"/>
      <c r="CM82" s="223"/>
      <c r="CN82" s="223"/>
      <c r="CO82" s="223"/>
      <c r="CP82" s="223"/>
      <c r="CQ82" s="223"/>
      <c r="CR82" s="223"/>
      <c r="CS82" s="222"/>
      <c r="CT82" s="222"/>
      <c r="CU82" s="222"/>
      <c r="CV82" s="223"/>
      <c r="CW82" s="222"/>
      <c r="CX82" s="222"/>
      <c r="CY82" s="223"/>
      <c r="CZ82" s="222"/>
      <c r="DA82" s="222"/>
      <c r="DB82" s="223"/>
      <c r="DC82" s="223"/>
      <c r="DD82" s="223"/>
      <c r="DE82" s="222"/>
      <c r="DF82" s="223"/>
      <c r="DG82" s="222"/>
      <c r="DH82" s="222"/>
      <c r="DI82" s="223"/>
      <c r="DJ82" s="223"/>
      <c r="DK82" s="223"/>
      <c r="DL82" s="223"/>
      <c r="DM82" s="223"/>
      <c r="DN82" s="223"/>
      <c r="DO82" s="223"/>
      <c r="DP82" s="223"/>
      <c r="DQ82" s="223"/>
      <c r="DR82" s="223"/>
      <c r="DS82" s="223"/>
      <c r="DT82" s="223"/>
      <c r="DU82" s="223"/>
      <c r="DV82" s="223"/>
      <c r="DW82" s="223"/>
      <c r="DX82" s="223"/>
      <c r="DY82" s="222"/>
      <c r="DZ82" s="222"/>
      <c r="EA82" s="223"/>
      <c r="EB82" s="222"/>
      <c r="EC82" s="222"/>
      <c r="ED82" s="223"/>
      <c r="EE82" s="222"/>
      <c r="EF82" s="222"/>
      <c r="EG82" s="223"/>
      <c r="EH82" s="223"/>
      <c r="EI82" s="223"/>
      <c r="EJ82" s="222"/>
      <c r="EK82" s="223"/>
      <c r="EL82" s="222"/>
      <c r="EM82" s="222"/>
      <c r="EN82" s="223"/>
      <c r="EO82" s="223"/>
      <c r="EP82" s="223"/>
      <c r="EQ82" s="223"/>
      <c r="ER82" s="223"/>
      <c r="ES82" s="223"/>
      <c r="ET82" s="223"/>
      <c r="EU82" s="223"/>
      <c r="EV82" s="223"/>
      <c r="EW82" s="223"/>
      <c r="EX82" s="223"/>
      <c r="EY82" s="223"/>
      <c r="EZ82" s="223"/>
      <c r="FA82" s="223"/>
      <c r="FB82" s="223"/>
      <c r="FC82" s="223"/>
      <c r="FD82" s="223"/>
      <c r="FE82" s="223"/>
      <c r="FF82" s="223"/>
      <c r="FG82" s="223"/>
      <c r="FH82" s="223"/>
      <c r="FI82" s="223"/>
      <c r="FJ82" s="222"/>
      <c r="FK82" s="222"/>
      <c r="FL82" s="223"/>
      <c r="FM82" s="222"/>
      <c r="FN82" s="222"/>
      <c r="FO82" s="223"/>
      <c r="FP82" s="222"/>
      <c r="FQ82" s="222"/>
      <c r="FR82" s="223"/>
      <c r="FS82" s="223"/>
      <c r="FT82" s="223"/>
      <c r="FU82" s="222"/>
      <c r="FV82" s="223"/>
      <c r="FW82" s="222"/>
      <c r="FX82" s="222"/>
      <c r="FY82" s="223"/>
      <c r="FZ82" s="223"/>
      <c r="GA82" s="223"/>
      <c r="GB82" s="223"/>
      <c r="GC82" s="223"/>
      <c r="GD82" s="223"/>
      <c r="GE82" s="223"/>
      <c r="GF82" s="223"/>
      <c r="GG82" s="223"/>
      <c r="GH82" s="223"/>
      <c r="GI82" s="223"/>
      <c r="GJ82" s="223"/>
      <c r="GK82" s="223"/>
      <c r="GL82" s="223"/>
      <c r="GM82" s="223"/>
      <c r="GN82" s="223"/>
      <c r="GO82" s="223"/>
      <c r="GP82" s="223"/>
      <c r="GQ82" s="223"/>
      <c r="GR82" s="223"/>
      <c r="GS82" s="223"/>
      <c r="GT82" s="223"/>
      <c r="GU82" s="222"/>
      <c r="GV82" s="222"/>
      <c r="GW82" s="223"/>
      <c r="GX82" s="222"/>
      <c r="GY82" s="222"/>
      <c r="GZ82" s="223"/>
      <c r="HA82" s="222"/>
      <c r="HB82" s="222"/>
      <c r="HC82" s="223"/>
      <c r="HD82" s="223"/>
      <c r="HE82" s="223"/>
      <c r="HF82" s="222"/>
      <c r="HG82" s="223"/>
      <c r="HH82" s="222"/>
      <c r="HI82" s="223"/>
      <c r="HJ82" s="223"/>
      <c r="HK82" s="223"/>
      <c r="HL82" s="223"/>
      <c r="HM82" s="223"/>
      <c r="HN82" s="223"/>
      <c r="HO82" s="223"/>
      <c r="HP82" s="223"/>
      <c r="HQ82" s="223"/>
      <c r="HR82" s="223"/>
      <c r="HS82" s="223"/>
      <c r="HT82" s="223"/>
      <c r="HU82" s="223"/>
      <c r="HV82" s="223"/>
      <c r="HW82" s="223"/>
      <c r="HX82" s="223"/>
      <c r="HY82" s="223"/>
      <c r="HZ82" s="223"/>
      <c r="IA82" s="223"/>
      <c r="IB82" s="223"/>
      <c r="IC82" s="223"/>
      <c r="ID82" s="222"/>
      <c r="IE82" s="222"/>
      <c r="IF82" s="223"/>
      <c r="IG82" s="222"/>
      <c r="IH82" s="222"/>
      <c r="II82" s="223"/>
      <c r="IJ82" s="222"/>
      <c r="IK82" s="222"/>
      <c r="IL82" s="223"/>
      <c r="IM82" s="223"/>
      <c r="IN82" s="223"/>
      <c r="IO82" s="222"/>
      <c r="IP82" s="223"/>
      <c r="IQ82" s="222"/>
      <c r="IR82" s="223"/>
      <c r="IS82" s="223"/>
      <c r="IT82" s="223"/>
      <c r="IU82" s="223"/>
      <c r="IV82" s="223"/>
      <c r="IW82" s="223"/>
      <c r="IX82" s="223"/>
      <c r="IY82" s="223"/>
      <c r="IZ82" s="223"/>
      <c r="JA82" s="223"/>
      <c r="JB82" s="223"/>
      <c r="JC82" s="223"/>
      <c r="JD82" s="223"/>
      <c r="JE82" s="223"/>
      <c r="JF82" s="222"/>
      <c r="JG82" s="222"/>
      <c r="JH82" s="223"/>
      <c r="JI82" s="222"/>
      <c r="JJ82" s="222"/>
      <c r="JK82" s="223"/>
      <c r="JL82" s="222"/>
      <c r="JM82" s="222"/>
      <c r="JN82" s="223"/>
      <c r="JO82" s="223"/>
      <c r="JP82" s="223"/>
      <c r="JQ82" s="222"/>
      <c r="JR82" s="223"/>
      <c r="JS82" s="222"/>
      <c r="JT82" s="223"/>
      <c r="JU82" s="223"/>
      <c r="JV82" s="223"/>
      <c r="JW82" s="223"/>
      <c r="JX82" s="223"/>
      <c r="JY82" s="223"/>
      <c r="JZ82" s="223"/>
      <c r="KA82" s="223"/>
      <c r="KB82" s="223"/>
      <c r="KC82" s="223"/>
      <c r="KD82" s="223"/>
      <c r="KE82" s="223"/>
      <c r="KF82" s="223"/>
      <c r="KG82" s="223"/>
      <c r="KH82" s="222"/>
      <c r="KI82" s="222"/>
      <c r="KJ82" s="223"/>
      <c r="KK82" s="222"/>
      <c r="KL82" s="222"/>
      <c r="KM82" s="223"/>
      <c r="KN82" s="222"/>
      <c r="KO82" s="222"/>
      <c r="KP82" s="223"/>
      <c r="KQ82" s="223"/>
      <c r="KR82" s="223"/>
      <c r="KS82" s="222"/>
      <c r="KT82" s="223"/>
      <c r="KU82" s="222"/>
      <c r="KV82" s="222"/>
      <c r="KW82" s="223"/>
      <c r="KX82" s="223"/>
      <c r="KY82" s="223"/>
      <c r="KZ82" s="222"/>
      <c r="LA82" s="223"/>
      <c r="LB82" s="262"/>
      <c r="LC82" s="269"/>
      <c r="LD82" s="223"/>
      <c r="LE82" s="223"/>
      <c r="LF82" s="223"/>
      <c r="LG82" s="223"/>
      <c r="LH82" s="223"/>
      <c r="LI82" s="223"/>
      <c r="LJ82" s="223"/>
      <c r="LK82" s="223"/>
      <c r="LL82" s="223"/>
      <c r="LM82" s="223"/>
      <c r="LN82" s="223"/>
      <c r="LO82" s="223"/>
      <c r="LP82" s="223"/>
      <c r="LQ82" s="223"/>
      <c r="LR82" s="222"/>
      <c r="LS82" s="222"/>
      <c r="LT82" s="223"/>
      <c r="LU82" s="222"/>
      <c r="LV82" s="222"/>
      <c r="LW82" s="223"/>
      <c r="LX82" s="222"/>
      <c r="LY82" s="222"/>
      <c r="LZ82" s="223"/>
      <c r="MA82" s="223"/>
      <c r="MB82" s="223"/>
      <c r="MC82" s="222"/>
      <c r="MD82" s="223"/>
      <c r="ME82" s="222"/>
      <c r="MF82" s="222"/>
      <c r="MG82" s="223"/>
      <c r="MH82" s="223"/>
      <c r="MI82" s="223"/>
      <c r="MJ82" s="222"/>
      <c r="MK82" s="223"/>
      <c r="ML82" s="262"/>
      <c r="MM82" s="223"/>
      <c r="MN82" s="223"/>
      <c r="MO82" s="223"/>
      <c r="MP82" s="223"/>
      <c r="MQ82" s="223"/>
      <c r="MR82" s="223"/>
      <c r="MS82" s="223"/>
      <c r="MT82" s="223"/>
      <c r="MU82" s="223"/>
      <c r="MV82" s="223"/>
      <c r="MW82" s="223"/>
      <c r="MX82" s="223"/>
      <c r="MY82" s="223"/>
      <c r="MZ82" s="223"/>
      <c r="NA82" s="222"/>
      <c r="NB82" s="222"/>
      <c r="NC82" s="223"/>
      <c r="ND82" s="222"/>
      <c r="NE82" s="222"/>
      <c r="NF82" s="223"/>
      <c r="NG82" s="222"/>
      <c r="NH82" s="222"/>
      <c r="NI82" s="223"/>
      <c r="NJ82" s="223"/>
      <c r="NK82" s="223"/>
      <c r="NL82" s="262"/>
    </row>
    <row r="83" spans="2:376" ht="15" customHeight="1">
      <c r="B83" s="711"/>
      <c r="C83" s="671"/>
      <c r="D83" s="434" t="s">
        <v>328</v>
      </c>
      <c r="E83" s="393" t="s">
        <v>364</v>
      </c>
      <c r="F83" s="394" t="s">
        <v>327</v>
      </c>
      <c r="G83" s="395">
        <v>0</v>
      </c>
      <c r="H83" s="396"/>
      <c r="I83" s="363">
        <v>44996</v>
      </c>
      <c r="J83" s="363">
        <v>44997</v>
      </c>
      <c r="K83" s="397" t="str">
        <f>NETWORKDAYS(I83,J83,휴일정보!$C$5:$C$27)&amp;"일"</f>
        <v>0일</v>
      </c>
      <c r="L83" s="223"/>
      <c r="M83" s="223"/>
      <c r="N83" s="223"/>
      <c r="O83" s="222"/>
      <c r="P83" s="223"/>
      <c r="Q83" s="222"/>
      <c r="R83" s="222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23"/>
      <c r="AD83" s="223"/>
      <c r="AE83" s="223"/>
      <c r="AF83" s="223"/>
      <c r="AG83" s="223"/>
      <c r="AH83" s="223"/>
      <c r="AI83" s="223"/>
      <c r="AJ83" s="223"/>
      <c r="AK83" s="223"/>
      <c r="AL83" s="222"/>
      <c r="AM83" s="222"/>
      <c r="AN83" s="222"/>
      <c r="AO83" s="223"/>
      <c r="AP83" s="222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/>
      <c r="BC83" s="237"/>
      <c r="BD83" s="237"/>
      <c r="BE83" s="237"/>
      <c r="BF83" s="237"/>
      <c r="BG83" s="237"/>
      <c r="BH83" s="237"/>
      <c r="BI83" s="237"/>
      <c r="BJ83" s="237"/>
      <c r="BK83" s="237"/>
      <c r="BL83" s="222"/>
      <c r="BM83" s="223"/>
      <c r="BN83" s="222"/>
      <c r="BO83" s="222"/>
      <c r="BP83" s="223"/>
      <c r="BQ83" s="222"/>
      <c r="BR83" s="222"/>
      <c r="BS83" s="223"/>
      <c r="BT83" s="223"/>
      <c r="BU83" s="223"/>
      <c r="BV83" s="222"/>
      <c r="BW83" s="223"/>
      <c r="BX83" s="222"/>
      <c r="BY83" s="222"/>
      <c r="BZ83" s="223"/>
      <c r="CA83" s="223"/>
      <c r="CB83" s="223"/>
      <c r="CC83" s="223"/>
      <c r="CD83" s="223"/>
      <c r="CE83" s="223"/>
      <c r="CF83" s="223"/>
      <c r="CG83" s="223"/>
      <c r="CH83" s="223"/>
      <c r="CI83" s="223"/>
      <c r="CJ83" s="223"/>
      <c r="CK83" s="223"/>
      <c r="CL83" s="223"/>
      <c r="CM83" s="223"/>
      <c r="CN83" s="223"/>
      <c r="CO83" s="223"/>
      <c r="CP83" s="223"/>
      <c r="CQ83" s="223"/>
      <c r="CR83" s="223"/>
      <c r="CS83" s="222"/>
      <c r="CT83" s="222"/>
      <c r="CU83" s="222"/>
      <c r="CV83" s="223"/>
      <c r="CW83" s="222"/>
      <c r="CX83" s="222"/>
      <c r="CY83" s="223"/>
      <c r="CZ83" s="222"/>
      <c r="DA83" s="222"/>
      <c r="DB83" s="223"/>
      <c r="DC83" s="223"/>
      <c r="DD83" s="223"/>
      <c r="DE83" s="222"/>
      <c r="DF83" s="223"/>
      <c r="DG83" s="222"/>
      <c r="DH83" s="222"/>
      <c r="DI83" s="223"/>
      <c r="DJ83" s="223"/>
      <c r="DK83" s="223"/>
      <c r="DL83" s="223"/>
      <c r="DM83" s="223"/>
      <c r="DN83" s="223"/>
      <c r="DO83" s="223"/>
      <c r="DP83" s="223"/>
      <c r="DQ83" s="223"/>
      <c r="DR83" s="223"/>
      <c r="DS83" s="223"/>
      <c r="DT83" s="223"/>
      <c r="DU83" s="223"/>
      <c r="DV83" s="223"/>
      <c r="DW83" s="223"/>
      <c r="DX83" s="223"/>
      <c r="DY83" s="222"/>
      <c r="DZ83" s="222"/>
      <c r="EA83" s="223"/>
      <c r="EB83" s="222"/>
      <c r="EC83" s="222"/>
      <c r="ED83" s="223"/>
      <c r="EE83" s="222"/>
      <c r="EF83" s="222"/>
      <c r="EG83" s="223"/>
      <c r="EH83" s="223"/>
      <c r="EI83" s="223"/>
      <c r="EJ83" s="222"/>
      <c r="EK83" s="223"/>
      <c r="EL83" s="222"/>
      <c r="EM83" s="222"/>
      <c r="EN83" s="223"/>
      <c r="EO83" s="223"/>
      <c r="EP83" s="223"/>
      <c r="EQ83" s="223"/>
      <c r="ER83" s="223"/>
      <c r="ES83" s="223"/>
      <c r="ET83" s="223"/>
      <c r="EU83" s="223"/>
      <c r="EV83" s="223"/>
      <c r="EW83" s="223"/>
      <c r="EX83" s="223"/>
      <c r="EY83" s="223"/>
      <c r="EZ83" s="223"/>
      <c r="FA83" s="223"/>
      <c r="FB83" s="223"/>
      <c r="FC83" s="223"/>
      <c r="FD83" s="223"/>
      <c r="FE83" s="223"/>
      <c r="FF83" s="223"/>
      <c r="FG83" s="223"/>
      <c r="FH83" s="223"/>
      <c r="FI83" s="223"/>
      <c r="FJ83" s="222"/>
      <c r="FK83" s="222"/>
      <c r="FL83" s="223"/>
      <c r="FM83" s="222"/>
      <c r="FN83" s="222"/>
      <c r="FO83" s="223"/>
      <c r="FP83" s="222"/>
      <c r="FQ83" s="222"/>
      <c r="FR83" s="223"/>
      <c r="FS83" s="223"/>
      <c r="FT83" s="223"/>
      <c r="FU83" s="222"/>
      <c r="FV83" s="223"/>
      <c r="FW83" s="222"/>
      <c r="FX83" s="222"/>
      <c r="FY83" s="223"/>
      <c r="FZ83" s="223"/>
      <c r="GA83" s="223"/>
      <c r="GB83" s="223"/>
      <c r="GC83" s="223"/>
      <c r="GD83" s="223"/>
      <c r="GE83" s="223"/>
      <c r="GF83" s="223"/>
      <c r="GG83" s="223"/>
      <c r="GH83" s="223"/>
      <c r="GI83" s="223"/>
      <c r="GJ83" s="223"/>
      <c r="GK83" s="223"/>
      <c r="GL83" s="223"/>
      <c r="GM83" s="223"/>
      <c r="GN83" s="223"/>
      <c r="GO83" s="223"/>
      <c r="GP83" s="223"/>
      <c r="GQ83" s="223"/>
      <c r="GR83" s="223"/>
      <c r="GS83" s="223"/>
      <c r="GT83" s="223"/>
      <c r="GU83" s="222"/>
      <c r="GV83" s="222"/>
      <c r="GW83" s="223"/>
      <c r="GX83" s="222"/>
      <c r="GY83" s="222"/>
      <c r="GZ83" s="223"/>
      <c r="HA83" s="222"/>
      <c r="HB83" s="222"/>
      <c r="HC83" s="223"/>
      <c r="HD83" s="223"/>
      <c r="HE83" s="223"/>
      <c r="HF83" s="222"/>
      <c r="HG83" s="223"/>
      <c r="HH83" s="222"/>
      <c r="HI83" s="223"/>
      <c r="HJ83" s="223"/>
      <c r="HK83" s="223"/>
      <c r="HL83" s="223"/>
      <c r="HM83" s="223"/>
      <c r="HN83" s="223"/>
      <c r="HO83" s="223"/>
      <c r="HP83" s="223"/>
      <c r="HQ83" s="223"/>
      <c r="HR83" s="223"/>
      <c r="HS83" s="223"/>
      <c r="HT83" s="223"/>
      <c r="HU83" s="223"/>
      <c r="HV83" s="223"/>
      <c r="HW83" s="223"/>
      <c r="HX83" s="223"/>
      <c r="HY83" s="223"/>
      <c r="HZ83" s="223"/>
      <c r="IA83" s="223"/>
      <c r="IB83" s="223"/>
      <c r="IC83" s="223"/>
      <c r="ID83" s="222"/>
      <c r="IE83" s="222"/>
      <c r="IF83" s="223"/>
      <c r="IG83" s="222"/>
      <c r="IH83" s="222"/>
      <c r="II83" s="223"/>
      <c r="IJ83" s="222"/>
      <c r="IK83" s="222"/>
      <c r="IL83" s="223"/>
      <c r="IM83" s="223"/>
      <c r="IN83" s="223"/>
      <c r="IO83" s="222"/>
      <c r="IP83" s="223"/>
      <c r="IQ83" s="222"/>
      <c r="IR83" s="223"/>
      <c r="IS83" s="223"/>
      <c r="IT83" s="223"/>
      <c r="IU83" s="223"/>
      <c r="IV83" s="223"/>
      <c r="IW83" s="223"/>
      <c r="IX83" s="223"/>
      <c r="IY83" s="223"/>
      <c r="IZ83" s="223"/>
      <c r="JA83" s="223"/>
      <c r="JB83" s="223"/>
      <c r="JC83" s="223"/>
      <c r="JD83" s="223"/>
      <c r="JE83" s="223"/>
      <c r="JF83" s="222"/>
      <c r="JG83" s="222"/>
      <c r="JH83" s="223"/>
      <c r="JI83" s="222"/>
      <c r="JJ83" s="222"/>
      <c r="JK83" s="223"/>
      <c r="JL83" s="222"/>
      <c r="JM83" s="222"/>
      <c r="JN83" s="223"/>
      <c r="JO83" s="223"/>
      <c r="JP83" s="223"/>
      <c r="JQ83" s="222"/>
      <c r="JR83" s="223"/>
      <c r="JS83" s="222"/>
      <c r="JT83" s="223"/>
      <c r="JU83" s="223"/>
      <c r="JV83" s="223"/>
      <c r="JW83" s="223"/>
      <c r="JX83" s="223"/>
      <c r="JY83" s="223"/>
      <c r="JZ83" s="223"/>
      <c r="KA83" s="223"/>
      <c r="KB83" s="223"/>
      <c r="KC83" s="223"/>
      <c r="KD83" s="223"/>
      <c r="KE83" s="223"/>
      <c r="KF83" s="223"/>
      <c r="KG83" s="223"/>
      <c r="KH83" s="222"/>
      <c r="KI83" s="222"/>
      <c r="KJ83" s="223"/>
      <c r="KK83" s="222"/>
      <c r="KL83" s="222"/>
      <c r="KM83" s="223"/>
      <c r="KN83" s="222"/>
      <c r="KO83" s="222"/>
      <c r="KP83" s="223"/>
      <c r="KQ83" s="223"/>
      <c r="KR83" s="223"/>
      <c r="KS83" s="222"/>
      <c r="KT83" s="223"/>
      <c r="KU83" s="222"/>
      <c r="KV83" s="222"/>
      <c r="KW83" s="223"/>
      <c r="KX83" s="223"/>
      <c r="KY83" s="223"/>
      <c r="KZ83" s="222"/>
      <c r="LA83" s="223"/>
      <c r="LB83" s="262"/>
      <c r="LC83" s="269"/>
      <c r="LD83" s="223"/>
      <c r="LE83" s="223"/>
      <c r="LF83" s="223"/>
      <c r="LG83" s="223"/>
      <c r="LH83" s="223"/>
      <c r="LI83" s="223"/>
      <c r="LJ83" s="223"/>
      <c r="LK83" s="223"/>
      <c r="LL83" s="223"/>
      <c r="LM83" s="223"/>
      <c r="LN83" s="223"/>
      <c r="LO83" s="223"/>
      <c r="LP83" s="223"/>
      <c r="LQ83" s="223"/>
      <c r="LR83" s="222"/>
      <c r="LS83" s="222"/>
      <c r="LT83" s="223"/>
      <c r="LU83" s="222"/>
      <c r="LV83" s="222"/>
      <c r="LW83" s="223"/>
      <c r="LX83" s="222"/>
      <c r="LY83" s="222"/>
      <c r="LZ83" s="223"/>
      <c r="MA83" s="223"/>
      <c r="MB83" s="223"/>
      <c r="MC83" s="222"/>
      <c r="MD83" s="223"/>
      <c r="ME83" s="222"/>
      <c r="MF83" s="222"/>
      <c r="MG83" s="223"/>
      <c r="MH83" s="223"/>
      <c r="MI83" s="223"/>
      <c r="MJ83" s="222"/>
      <c r="MK83" s="223"/>
      <c r="ML83" s="262"/>
      <c r="MM83" s="223"/>
      <c r="MN83" s="223"/>
      <c r="MO83" s="223"/>
      <c r="MP83" s="223"/>
      <c r="MQ83" s="223"/>
      <c r="MR83" s="223"/>
      <c r="MS83" s="223"/>
      <c r="MT83" s="223"/>
      <c r="MU83" s="223"/>
      <c r="MV83" s="223"/>
      <c r="MW83" s="223"/>
      <c r="MX83" s="223"/>
      <c r="MY83" s="223"/>
      <c r="MZ83" s="223"/>
      <c r="NA83" s="222"/>
      <c r="NB83" s="222"/>
      <c r="NC83" s="223"/>
      <c r="ND83" s="222"/>
      <c r="NE83" s="222"/>
      <c r="NF83" s="223"/>
      <c r="NG83" s="222"/>
      <c r="NH83" s="222"/>
      <c r="NI83" s="223"/>
      <c r="NJ83" s="223"/>
      <c r="NK83" s="223"/>
      <c r="NL83" s="262"/>
    </row>
  </sheetData>
  <customSheetViews>
    <customSheetView guid="{BB0419B9-9DE8-46BD-B1EB-A3DE9B2180F2}" topLeftCell="A52">
      <selection activeCell="J57" sqref="J57"/>
      <pageMargins left="0" right="0" top="0" bottom="0" header="0" footer="0"/>
    </customSheetView>
    <customSheetView guid="{813DC914-D1DC-4284-80B7-141FDD94CB6C}" topLeftCell="A40">
      <selection activeCell="F69" sqref="F69"/>
      <pageMargins left="0" right="0" top="0" bottom="0" header="0" footer="0"/>
      <pageSetup paperSize="9" orientation="portrait" verticalDpi="0"/>
    </customSheetView>
    <customSheetView guid="{1B4ED087-6565-C640-AE96-6AAFC5579E94}" topLeftCell="A30">
      <selection activeCell="D40" sqref="D40"/>
      <pageMargins left="0" right="0" top="0" bottom="0" header="0" footer="0"/>
    </customSheetView>
    <customSheetView guid="{2B91552E-973A-4C8E-83C4-77FD6BC5154F}" scale="85" topLeftCell="E4">
      <selection activeCell="O21" sqref="O21"/>
      <pageMargins left="0" right="0" top="0" bottom="0" header="0" footer="0"/>
      <pageSetup paperSize="9" orientation="portrait" verticalDpi="0" r:id="rId1"/>
    </customSheetView>
  </customSheetViews>
  <mergeCells count="160">
    <mergeCell ref="B61:B76"/>
    <mergeCell ref="B51:B60"/>
    <mergeCell ref="B41:B50"/>
    <mergeCell ref="B31:B40"/>
    <mergeCell ref="AW7:BC7"/>
    <mergeCell ref="C22:C26"/>
    <mergeCell ref="N7:T7"/>
    <mergeCell ref="U7:AA7"/>
    <mergeCell ref="B1:H1"/>
    <mergeCell ref="K6:K8"/>
    <mergeCell ref="G6:G9"/>
    <mergeCell ref="B6:B9"/>
    <mergeCell ref="C6:C9"/>
    <mergeCell ref="D6:D9"/>
    <mergeCell ref="E6:E9"/>
    <mergeCell ref="F6:F9"/>
    <mergeCell ref="F4:H4"/>
    <mergeCell ref="C4:D4"/>
    <mergeCell ref="H6:H9"/>
    <mergeCell ref="I6:J8"/>
    <mergeCell ref="L6:AP6"/>
    <mergeCell ref="AI7:AO7"/>
    <mergeCell ref="AP7:AV7"/>
    <mergeCell ref="FS8:FY8"/>
    <mergeCell ref="FZ8:GF8"/>
    <mergeCell ref="GG8:GM8"/>
    <mergeCell ref="CF8:CL8"/>
    <mergeCell ref="CM8:CS8"/>
    <mergeCell ref="CT8:CZ8"/>
    <mergeCell ref="B10:B16"/>
    <mergeCell ref="B77:B79"/>
    <mergeCell ref="B17:B30"/>
    <mergeCell ref="C78:C80"/>
    <mergeCell ref="L8:M8"/>
    <mergeCell ref="AP8:AV8"/>
    <mergeCell ref="U8:AA8"/>
    <mergeCell ref="BD8:BJ8"/>
    <mergeCell ref="C81:C83"/>
    <mergeCell ref="FL31:FS31"/>
    <mergeCell ref="EA31:EH31"/>
    <mergeCell ref="AI8:AO8"/>
    <mergeCell ref="FL8:FR8"/>
    <mergeCell ref="C47:C50"/>
    <mergeCell ref="EJ7:EP7"/>
    <mergeCell ref="EQ7:EW7"/>
    <mergeCell ref="L7:M7"/>
    <mergeCell ref="AQ6:BR6"/>
    <mergeCell ref="BS6:CW6"/>
    <mergeCell ref="FS7:FY7"/>
    <mergeCell ref="FZ7:GF7"/>
    <mergeCell ref="GN7:GT7"/>
    <mergeCell ref="CM7:CS7"/>
    <mergeCell ref="CT7:CZ7"/>
    <mergeCell ref="BK7:BQ7"/>
    <mergeCell ref="CX6:EA6"/>
    <mergeCell ref="EB6:FF6"/>
    <mergeCell ref="FG6:GJ6"/>
    <mergeCell ref="GK6:HO6"/>
    <mergeCell ref="DH7:DN7"/>
    <mergeCell ref="FE7:FK7"/>
    <mergeCell ref="HI7:HO7"/>
    <mergeCell ref="GG7:GM7"/>
    <mergeCell ref="AB7:AH7"/>
    <mergeCell ref="DA7:DG7"/>
    <mergeCell ref="BR7:BX7"/>
    <mergeCell ref="BY7:CE7"/>
    <mergeCell ref="CF7:CL7"/>
    <mergeCell ref="BD7:BJ7"/>
    <mergeCell ref="FL7:FR7"/>
    <mergeCell ref="AW8:BC8"/>
    <mergeCell ref="GN8:GT8"/>
    <mergeCell ref="IY7:JE7"/>
    <mergeCell ref="IR7:IX7"/>
    <mergeCell ref="HI8:HO8"/>
    <mergeCell ref="EC8:EI8"/>
    <mergeCell ref="BR8:BX8"/>
    <mergeCell ref="BY8:CE8"/>
    <mergeCell ref="EQ8:EW8"/>
    <mergeCell ref="EX7:FD7"/>
    <mergeCell ref="GU8:HA8"/>
    <mergeCell ref="DA8:DG8"/>
    <mergeCell ref="DH8:DN8"/>
    <mergeCell ref="EJ8:EP8"/>
    <mergeCell ref="HB8:HH8"/>
    <mergeCell ref="HB7:HH7"/>
    <mergeCell ref="DO8:DU8"/>
    <mergeCell ref="DV8:EB8"/>
    <mergeCell ref="GU7:HA7"/>
    <mergeCell ref="DO7:DU7"/>
    <mergeCell ref="DV7:EB7"/>
    <mergeCell ref="EC7:EI7"/>
    <mergeCell ref="JM7:JS7"/>
    <mergeCell ref="KV8:LB8"/>
    <mergeCell ref="HP6:IT6"/>
    <mergeCell ref="IF31:IM31"/>
    <mergeCell ref="JT7:JZ7"/>
    <mergeCell ref="KA7:KG7"/>
    <mergeCell ref="KH7:KN7"/>
    <mergeCell ref="KO7:KU7"/>
    <mergeCell ref="JT8:JZ8"/>
    <mergeCell ref="KA8:KG8"/>
    <mergeCell ref="KH8:KN8"/>
    <mergeCell ref="KO8:KU8"/>
    <mergeCell ref="HP7:HV7"/>
    <mergeCell ref="HW7:IC7"/>
    <mergeCell ref="ID7:IJ7"/>
    <mergeCell ref="IK7:IQ7"/>
    <mergeCell ref="JY6:LC6"/>
    <mergeCell ref="IU6:JX6"/>
    <mergeCell ref="KJ31:KQ31"/>
    <mergeCell ref="KV7:LB7"/>
    <mergeCell ref="IR8:IX8"/>
    <mergeCell ref="IY8:JE8"/>
    <mergeCell ref="JF8:JL8"/>
    <mergeCell ref="JF7:JL7"/>
    <mergeCell ref="LT31:MA31"/>
    <mergeCell ref="MM6:NL6"/>
    <mergeCell ref="NC31:NJ31"/>
    <mergeCell ref="LQ8:LW8"/>
    <mergeCell ref="LX8:MD8"/>
    <mergeCell ref="ML8:MR8"/>
    <mergeCell ref="ME8:MK8"/>
    <mergeCell ref="MS8:MY8"/>
    <mergeCell ref="MZ8:NF8"/>
    <mergeCell ref="LD6:ML6"/>
    <mergeCell ref="NG8:NL8"/>
    <mergeCell ref="LJ7:LP7"/>
    <mergeCell ref="LQ7:LW7"/>
    <mergeCell ref="LX7:MD7"/>
    <mergeCell ref="ME7:MK7"/>
    <mergeCell ref="ML7:MR7"/>
    <mergeCell ref="MS7:MY7"/>
    <mergeCell ref="MZ7:NF7"/>
    <mergeCell ref="NG7:NL7"/>
    <mergeCell ref="LC7:LI7"/>
    <mergeCell ref="LC8:LI8"/>
    <mergeCell ref="LJ8:LP8"/>
    <mergeCell ref="C27:C30"/>
    <mergeCell ref="CV31:DC31"/>
    <mergeCell ref="GW31:HD31"/>
    <mergeCell ref="BM31:BT31"/>
    <mergeCell ref="C42:C46"/>
    <mergeCell ref="C52:C58"/>
    <mergeCell ref="C59:C60"/>
    <mergeCell ref="C62:C69"/>
    <mergeCell ref="C70:C76"/>
    <mergeCell ref="JM8:JS8"/>
    <mergeCell ref="JH31:JO31"/>
    <mergeCell ref="BK8:BQ8"/>
    <mergeCell ref="HP8:HV8"/>
    <mergeCell ref="HW8:IC8"/>
    <mergeCell ref="ID8:IJ8"/>
    <mergeCell ref="IK8:IQ8"/>
    <mergeCell ref="N8:T8"/>
    <mergeCell ref="AB8:AH8"/>
    <mergeCell ref="FE8:FK8"/>
    <mergeCell ref="EX8:FD8"/>
    <mergeCell ref="C11:C12"/>
    <mergeCell ref="C32:C36"/>
    <mergeCell ref="C37:C40"/>
  </mergeCells>
  <phoneticPr fontId="3" type="noConversion"/>
  <conditionalFormatting sqref="G18:G30">
    <cfRule type="dataBar" priority="2189">
      <dataBar>
        <cfvo type="num" val="0"/>
        <cfvo type="num" val="100"/>
        <color theme="5" tint="-0.249977111117893"/>
      </dataBar>
      <extLst>
        <ext xmlns:x14="http://schemas.microsoft.com/office/spreadsheetml/2009/9/main" uri="{B025F937-C7B1-47D3-B67F-A62EFF666E3E}">
          <x14:id>{D48A1336-95BD-4D40-8EA5-83334FBEE2F3}</x14:id>
        </ext>
      </extLst>
    </cfRule>
  </conditionalFormatting>
  <conditionalFormatting sqref="G32:G40 G42:G50 G78:G81 G52:G60 G62:G76">
    <cfRule type="dataBar" priority="2158">
      <dataBar>
        <cfvo type="num" val="0"/>
        <cfvo type="num" val="100"/>
        <color theme="7" tint="-0.499984740745262"/>
      </dataBar>
      <extLst>
        <ext xmlns:x14="http://schemas.microsoft.com/office/spreadsheetml/2009/9/main" uri="{B025F937-C7B1-47D3-B67F-A62EFF666E3E}">
          <x14:id>{8A6E0A98-A9D5-4D8D-A675-6562FE1439FA}</x14:id>
        </ext>
      </extLst>
    </cfRule>
  </conditionalFormatting>
  <conditionalFormatting sqref="G82:G83">
    <cfRule type="dataBar" priority="1250">
      <dataBar>
        <cfvo type="num" val="0"/>
        <cfvo type="num" val="100"/>
        <color theme="7" tint="-0.499984740745262"/>
      </dataBar>
      <extLst>
        <ext xmlns:x14="http://schemas.microsoft.com/office/spreadsheetml/2009/9/main" uri="{B025F937-C7B1-47D3-B67F-A62EFF666E3E}">
          <x14:id>{5E1A1B31-F7C1-46B2-B0E3-B08FEE91FDFD}</x14:id>
        </ext>
      </extLst>
    </cfRule>
  </conditionalFormatting>
  <conditionalFormatting sqref="G20">
    <cfRule type="dataBar" priority="427">
      <dataBar>
        <cfvo type="num" val="0"/>
        <cfvo type="num" val="100"/>
        <color theme="5" tint="-0.249977111117893"/>
      </dataBar>
      <extLst>
        <ext xmlns:x14="http://schemas.microsoft.com/office/spreadsheetml/2009/9/main" uri="{B025F937-C7B1-47D3-B67F-A62EFF666E3E}">
          <x14:id>{41372D33-81C5-4A9A-97C2-564FEB60A4F0}</x14:id>
        </ext>
      </extLst>
    </cfRule>
  </conditionalFormatting>
  <conditionalFormatting sqref="G11:G16">
    <cfRule type="dataBar" priority="74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{DE811941-6229-447D-B41B-8FB4DA08C16E}</x14:id>
        </ext>
      </extLst>
    </cfRule>
  </conditionalFormatting>
  <conditionalFormatting sqref="G11:G16">
    <cfRule type="dataBar" priority="7484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{7026DB85-3099-47A7-991A-D9E75998ED88}</x14:id>
        </ext>
      </extLst>
    </cfRule>
    <cfRule type="dataBar" priority="74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{F59E9708-CADA-462F-ADF1-6E503704007A}</x14:id>
        </ext>
      </extLst>
    </cfRule>
  </conditionalFormatting>
  <conditionalFormatting sqref="AK16:AO16">
    <cfRule type="dataBar" priority="748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{8E1F2047-0664-4F18-BF42-EADEE6522754}</x14:id>
        </ext>
      </extLst>
    </cfRule>
    <cfRule type="expression" dxfId="531" priority="74850">
      <formula>IF(AND(WEEKDAY(DATE(YEAR(AK$9),MONTH(AK$9),DAY(AK$9)))&lt;&gt;7,WEEKDAY(DATE(YEAR(AK$9),MONTH(AK$9),DAY(AK$9)))&lt;&gt;1),FALSE,TRUE)</formula>
    </cfRule>
    <cfRule type="expression" dxfId="530" priority="74851" stopIfTrue="1">
      <formula>AND(DATE(YEAR(AK$9),MONTH(AK$9),DAY(AK$9))&gt;=$I16, DATE(YEAR(AK$9),MONTH(AK$9),DAY(AK$9))&lt;=$J16)</formula>
    </cfRule>
  </conditionalFormatting>
  <conditionalFormatting sqref="FD16:GN16">
    <cfRule type="dataBar" priority="748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{6D696C60-078C-4CFB-AA9B-529C3F048B9B}</x14:id>
        </ext>
      </extLst>
    </cfRule>
    <cfRule type="expression" dxfId="529" priority="74853">
      <formula>IF(AND(WEEKDAY(DATE(YEAR(FD$9),MONTH(FD$9),DAY(FD$9)))&lt;&gt;7,WEEKDAY(DATE(YEAR(FD$9),MONTH(FD$9),DAY(FD$9)))&lt;&gt;1),FALSE,TRUE)</formula>
    </cfRule>
    <cfRule type="expression" dxfId="528" priority="74854" stopIfTrue="1">
      <formula>AND(DATE(YEAR(FD$9),MONTH(FD$9),DAY(FD$9))&gt;=$I16, DATE(YEAR(FD$9),MONTH(FD$9),DAY(FD$9))&lt;=$J16)</formula>
    </cfRule>
  </conditionalFormatting>
  <conditionalFormatting sqref="DS16:FC16">
    <cfRule type="dataBar" priority="7485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{BB7ABED3-1E9D-486E-BA7E-5C97CCC20679}</x14:id>
        </ext>
      </extLst>
    </cfRule>
    <cfRule type="expression" dxfId="527" priority="74856">
      <formula>IF(AND(WEEKDAY(DATE(YEAR(DS$9),MONTH(DS$9),DAY(DS$9)))&lt;&gt;7,WEEKDAY(DATE(YEAR(DS$9),MONTH(DS$9),DAY(DS$9)))&lt;&gt;1),FALSE,TRUE)</formula>
    </cfRule>
    <cfRule type="expression" dxfId="526" priority="74857" stopIfTrue="1">
      <formula>AND(DATE(YEAR(DS$9),MONTH(DS$9),DAY(DS$9))&gt;=$I16, DATE(YEAR(DS$9),MONTH(DS$9),DAY(DS$9))&lt;=$J16)</formula>
    </cfRule>
  </conditionalFormatting>
  <conditionalFormatting sqref="CR16:DR16 GO16:HH16">
    <cfRule type="dataBar" priority="748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{5497031A-C835-44E5-9400-B2A89339E01E}</x14:id>
        </ext>
      </extLst>
    </cfRule>
    <cfRule type="expression" dxfId="525" priority="74859">
      <formula>IF(AND(WEEKDAY(DATE(YEAR(CR$9),MONTH(CR$9),DAY(CR$9)))&lt;&gt;7,WEEKDAY(DATE(YEAR(CR$9),MONTH(CR$9),DAY(CR$9)))&lt;&gt;1),FALSE,TRUE)</formula>
    </cfRule>
    <cfRule type="expression" dxfId="524" priority="74860" stopIfTrue="1">
      <formula>AND(DATE(YEAR(CR$9),MONTH(CR$9),DAY(CR$9))&gt;=$I16, DATE(YEAR(CR$9),MONTH(CR$9),DAY(CR$9))&lt;=$J16)</formula>
    </cfRule>
  </conditionalFormatting>
  <conditionalFormatting sqref="HI16:HW16">
    <cfRule type="dataBar" priority="748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{C2A2901F-61F5-4F09-ADD1-9BF41EA0E971}</x14:id>
        </ext>
      </extLst>
    </cfRule>
    <cfRule type="expression" dxfId="523" priority="74865">
      <formula>IF(AND(WEEKDAY(DATE(YEAR(HI$9),MONTH(HI$9),DAY(HI$9)))&lt;&gt;7,WEEKDAY(DATE(YEAR(HI$9),MONTH(HI$9),DAY(HI$9)))&lt;&gt;1),FALSE,TRUE)</formula>
    </cfRule>
    <cfRule type="expression" dxfId="522" priority="74866" stopIfTrue="1">
      <formula>AND(DATE(YEAR(HI$9),MONTH(HI$9),DAY(HI$9))&gt;=$I16, DATE(YEAR(HI$9),MONTH(HI$9),DAY(HI$9))&lt;=$J16)</formula>
    </cfRule>
  </conditionalFormatting>
  <conditionalFormatting sqref="HX16:IQ16">
    <cfRule type="dataBar" priority="748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{E7A02BC9-40A2-4FAC-A754-A60214D5CA8A}</x14:id>
        </ext>
      </extLst>
    </cfRule>
    <cfRule type="expression" dxfId="521" priority="74868">
      <formula>IF(AND(WEEKDAY(DATE(YEAR(HX$9),MONTH(HX$9),DAY(HX$9)))&lt;&gt;7,WEEKDAY(DATE(YEAR(HX$9),MONTH(HX$9),DAY(HX$9)))&lt;&gt;1),FALSE,TRUE)</formula>
    </cfRule>
    <cfRule type="expression" dxfId="520" priority="74869" stopIfTrue="1">
      <formula>AND(DATE(YEAR(HX$9),MONTH(HX$9),DAY(HX$9))&gt;=$I16, DATE(YEAR(HX$9),MONTH(HX$9),DAY(HX$9))&lt;=$J16)</formula>
    </cfRule>
  </conditionalFormatting>
  <conditionalFormatting sqref="IR16:IY16">
    <cfRule type="dataBar" priority="748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{B8D6B0A7-46C6-4711-BB33-374949B78A38}</x14:id>
        </ext>
      </extLst>
    </cfRule>
    <cfRule type="expression" dxfId="519" priority="74871">
      <formula>IF(AND(WEEKDAY(DATE(YEAR(IR$9),MONTH(IR$9),DAY(IR$9)))&lt;&gt;7,WEEKDAY(DATE(YEAR(IR$9),MONTH(IR$9),DAY(IR$9)))&lt;&gt;1),FALSE,TRUE)</formula>
    </cfRule>
    <cfRule type="expression" dxfId="518" priority="74872" stopIfTrue="1">
      <formula>AND(DATE(YEAR(IR$9),MONTH(IR$9),DAY(IR$9))&gt;=$I16, DATE(YEAR(IR$9),MONTH(IR$9),DAY(IR$9))&lt;=$J16)</formula>
    </cfRule>
  </conditionalFormatting>
  <conditionalFormatting sqref="IZ16:JC16 JF16:JS16">
    <cfRule type="dataBar" priority="748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{976E319E-E741-4CA3-9CFA-78CA1351E7E5}</x14:id>
        </ext>
      </extLst>
    </cfRule>
    <cfRule type="expression" dxfId="517" priority="74874">
      <formula>IF(AND(WEEKDAY(DATE(YEAR(IZ$9),MONTH(IZ$9),DAY(IZ$9)))&lt;&gt;7,WEEKDAY(DATE(YEAR(IZ$9),MONTH(IZ$9),DAY(IZ$9)))&lt;&gt;1),FALSE,TRUE)</formula>
    </cfRule>
    <cfRule type="expression" dxfId="516" priority="74875" stopIfTrue="1">
      <formula>AND(DATE(YEAR(IZ$9),MONTH(IZ$9),DAY(IZ$9))&gt;=$I16, DATE(YEAR(IZ$9),MONTH(IZ$9),DAY(IZ$9))&lt;=$J16)</formula>
    </cfRule>
  </conditionalFormatting>
  <conditionalFormatting sqref="JT16:KA16">
    <cfRule type="dataBar" priority="748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{37451ADB-2C52-4B53-BB89-2905D6C4AAF6}</x14:id>
        </ext>
      </extLst>
    </cfRule>
    <cfRule type="expression" dxfId="515" priority="74880">
      <formula>IF(AND(WEEKDAY(DATE(YEAR(JT$9),MONTH(JT$9),DAY(JT$9)))&lt;&gt;7,WEEKDAY(DATE(YEAR(JT$9),MONTH(JT$9),DAY(JT$9)))&lt;&gt;1),FALSE,TRUE)</formula>
    </cfRule>
    <cfRule type="expression" dxfId="514" priority="74881" stopIfTrue="1">
      <formula>AND(DATE(YEAR(JT$9),MONTH(JT$9),DAY(JT$9))&gt;=$I16, DATE(YEAR(JT$9),MONTH(JT$9),DAY(JT$9))&lt;=$J16)</formula>
    </cfRule>
  </conditionalFormatting>
  <conditionalFormatting sqref="KB16:KF16 KH16:KU16">
    <cfRule type="dataBar" priority="748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{7DB4672D-9D7D-4AE3-AD79-3D1F8DE0BE5A}</x14:id>
        </ext>
      </extLst>
    </cfRule>
    <cfRule type="expression" dxfId="513" priority="74883">
      <formula>IF(AND(WEEKDAY(DATE(YEAR(KB$9),MONTH(KB$9),DAY(KB$9)))&lt;&gt;7,WEEKDAY(DATE(YEAR(KB$9),MONTH(KB$9),DAY(KB$9)))&lt;&gt;1),FALSE,TRUE)</formula>
    </cfRule>
    <cfRule type="expression" dxfId="512" priority="74884" stopIfTrue="1">
      <formula>AND(DATE(YEAR(KB$9),MONTH(KB$9),DAY(KB$9))&gt;=$I16, DATE(YEAR(KB$9),MONTH(KB$9),DAY(KB$9))&lt;=$J16)</formula>
    </cfRule>
  </conditionalFormatting>
  <conditionalFormatting sqref="KV16:LC16">
    <cfRule type="dataBar" priority="748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{D4D4C48A-539C-4BB7-AD97-67D74B42DAE5}</x14:id>
        </ext>
      </extLst>
    </cfRule>
    <cfRule type="expression" dxfId="511" priority="74889">
      <formula>IF(AND(WEEKDAY(DATE(YEAR(KV$9),MONTH(KV$9),DAY(KV$9)))&lt;&gt;7,WEEKDAY(DATE(YEAR(KV$9),MONTH(KV$9),DAY(KV$9)))&lt;&gt;1),FALSE,TRUE)</formula>
    </cfRule>
    <cfRule type="expression" dxfId="510" priority="74890" stopIfTrue="1">
      <formula>AND(DATE(YEAR(KV$9),MONTH(KV$9),DAY(KV$9))&gt;=$I16, DATE(YEAR(KV$9),MONTH(KV$9),DAY(KV$9))&lt;=$J16)</formula>
    </cfRule>
  </conditionalFormatting>
  <conditionalFormatting sqref="LD16:LK16">
    <cfRule type="dataBar" priority="748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{C6F17485-6CF4-44CE-ADB6-826DC0A810D0}</x14:id>
        </ext>
      </extLst>
    </cfRule>
    <cfRule type="expression" dxfId="509" priority="74892">
      <formula>IF(AND(WEEKDAY(DATE(YEAR(LD$9),MONTH(LD$9),DAY(LD$9)))&lt;&gt;7,WEEKDAY(DATE(YEAR(LD$9),MONTH(LD$9),DAY(LD$9)))&lt;&gt;1),FALSE,TRUE)</formula>
    </cfRule>
    <cfRule type="expression" dxfId="508" priority="74893" stopIfTrue="1">
      <formula>AND(DATE(YEAR(LD$9),MONTH(LD$9),DAY(LD$9))&gt;=$I16, DATE(YEAR(LD$9),MONTH(LD$9),DAY(LD$9))&lt;=$J16)</formula>
    </cfRule>
  </conditionalFormatting>
  <conditionalFormatting sqref="LL16:LP16 LR16:ME16">
    <cfRule type="dataBar" priority="748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{4F708079-F9D7-41CA-A474-5A402D9B292E}</x14:id>
        </ext>
      </extLst>
    </cfRule>
    <cfRule type="expression" dxfId="507" priority="74895">
      <formula>IF(AND(WEEKDAY(DATE(YEAR(LL$9),MONTH(LL$9),DAY(LL$9)))&lt;&gt;7,WEEKDAY(DATE(YEAR(LL$9),MONTH(LL$9),DAY(LL$9)))&lt;&gt;1),FALSE,TRUE)</formula>
    </cfRule>
    <cfRule type="expression" dxfId="506" priority="74896" stopIfTrue="1">
      <formula>AND(DATE(YEAR(LL$9),MONTH(LL$9),DAY(LL$9))&gt;=$I16, DATE(YEAR(LL$9),MONTH(LL$9),DAY(LL$9))&lt;=$J16)</formula>
    </cfRule>
  </conditionalFormatting>
  <conditionalFormatting sqref="MF16:ML16">
    <cfRule type="dataBar" priority="749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{43F6EB31-2583-4E47-A1F6-5F663530424E}</x14:id>
        </ext>
      </extLst>
    </cfRule>
    <cfRule type="expression" dxfId="505" priority="74901">
      <formula>IF(AND(WEEKDAY(DATE(YEAR(MF$9),MONTH(MF$9),DAY(MF$9)))&lt;&gt;7,WEEKDAY(DATE(YEAR(MF$9),MONTH(MF$9),DAY(MF$9)))&lt;&gt;1),FALSE,TRUE)</formula>
    </cfRule>
    <cfRule type="expression" dxfId="504" priority="74902" stopIfTrue="1">
      <formula>AND(DATE(YEAR(MF$9),MONTH(MF$9),DAY(MF$9))&gt;=$I16, DATE(YEAR(MF$9),MONTH(MF$9),DAY(MF$9))&lt;=$J16)</formula>
    </cfRule>
  </conditionalFormatting>
  <conditionalFormatting sqref="MM16:MT16">
    <cfRule type="dataBar" priority="749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{72E8D2DD-24D6-4634-9CE6-FBECEC6EA071}</x14:id>
        </ext>
      </extLst>
    </cfRule>
    <cfRule type="expression" dxfId="503" priority="74904">
      <formula>IF(AND(WEEKDAY(DATE(YEAR(MM$9),MONTH(MM$9),DAY(MM$9)))&lt;&gt;7,WEEKDAY(DATE(YEAR(MM$9),MONTH(MM$9),DAY(MM$9)))&lt;&gt;1),FALSE,TRUE)</formula>
    </cfRule>
    <cfRule type="expression" dxfId="502" priority="74905" stopIfTrue="1">
      <formula>AND(DATE(YEAR(MM$9),MONTH(MM$9),DAY(MM$9))&gt;=$I16, DATE(YEAR(MM$9),MONTH(MM$9),DAY(MM$9))&lt;=$J16)</formula>
    </cfRule>
  </conditionalFormatting>
  <conditionalFormatting sqref="AP16">
    <cfRule type="dataBar" priority="749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{C91E208C-4533-46C0-B6A7-23A84D2A1396}</x14:id>
        </ext>
      </extLst>
    </cfRule>
    <cfRule type="expression" dxfId="501" priority="74907">
      <formula>IF(AND(WEEKDAY(DATE(YEAR(AP$9),MONTH(AP$9),DAY(AP$9)))&lt;&gt;7,WEEKDAY(DATE(YEAR(AP$9),MONTH(AP$9),DAY(AP$9)))&lt;&gt;1),FALSE,TRUE)</formula>
    </cfRule>
    <cfRule type="expression" dxfId="500" priority="74908" stopIfTrue="1">
      <formula>AND(DATE(YEAR(AP$9),MONTH(AP$9),DAY(AP$9))&gt;=$I16, DATE(YEAR(AP$9),MONTH(AP$9),DAY(AP$9))&lt;=$J16)</formula>
    </cfRule>
  </conditionalFormatting>
  <conditionalFormatting sqref="BK16:BQ16">
    <cfRule type="dataBar" priority="749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{C4D67E3E-40A0-444E-956B-DA5837747785}</x14:id>
        </ext>
      </extLst>
    </cfRule>
    <cfRule type="expression" dxfId="499" priority="74910">
      <formula>IF(AND(WEEKDAY(DATE(YEAR(BK$9),MONTH(BK$9),DAY(BK$9)))&lt;&gt;7,WEEKDAY(DATE(YEAR(BK$9),MONTH(BK$9),DAY(BK$9)))&lt;&gt;1),FALSE,TRUE)</formula>
    </cfRule>
    <cfRule type="expression" dxfId="498" priority="74911" stopIfTrue="1">
      <formula>AND(DATE(YEAR(BK$9),MONTH(BK$9),DAY(BK$9))&gt;=$I16, DATE(YEAR(BK$9),MONTH(BK$9),DAY(BK$9))&lt;=$J16)</formula>
    </cfRule>
  </conditionalFormatting>
  <conditionalFormatting sqref="AQ16:BJ16">
    <cfRule type="dataBar" priority="749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{CEA06575-6AA4-46F4-A876-C88C76CAAC10}</x14:id>
        </ext>
      </extLst>
    </cfRule>
    <cfRule type="expression" dxfId="497" priority="74913">
      <formula>IF(AND(WEEKDAY(DATE(YEAR(AQ$9),MONTH(AQ$9),DAY(AQ$9)))&lt;&gt;7,WEEKDAY(DATE(YEAR(AQ$9),MONTH(AQ$9),DAY(AQ$9)))&lt;&gt;1),FALSE,TRUE)</formula>
    </cfRule>
    <cfRule type="expression" dxfId="496" priority="74914" stopIfTrue="1">
      <formula>AND(DATE(YEAR(AQ$9),MONTH(AQ$9),DAY(AQ$9))&gt;=$I16, DATE(YEAR(AQ$9),MONTH(AQ$9),DAY(AQ$9))&lt;=$J16)</formula>
    </cfRule>
  </conditionalFormatting>
  <conditionalFormatting sqref="MU16:MY16 NA16:NK16">
    <cfRule type="dataBar" priority="749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{23A597AA-27D6-44DC-8125-378F518C5346}</x14:id>
        </ext>
      </extLst>
    </cfRule>
    <cfRule type="expression" dxfId="495" priority="74916">
      <formula>IF(AND(WEEKDAY(DATE(YEAR(MU$9),MONTH(MU$9),DAY(MU$9)))&lt;&gt;7,WEEKDAY(DATE(YEAR(MU$9),MONTH(MU$9),DAY(MU$9)))&lt;&gt;1),FALSE,TRUE)</formula>
    </cfRule>
    <cfRule type="expression" dxfId="494" priority="74917" stopIfTrue="1">
      <formula>AND(DATE(YEAR(MU$9),MONTH(MU$9),DAY(MU$9))&gt;=$I16, DATE(YEAR(MU$9),MONTH(MU$9),DAY(MU$9))&lt;=$J16)</formula>
    </cfRule>
  </conditionalFormatting>
  <conditionalFormatting sqref="NL16">
    <cfRule type="dataBar" priority="749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{68A9FDBA-2609-4689-9F04-242BB683E554}</x14:id>
        </ext>
      </extLst>
    </cfRule>
    <cfRule type="expression" dxfId="493" priority="74922">
      <formula>IF(AND(WEEKDAY(DATE(YEAR(NL$9),MONTH(NL$9),DAY(NL$9)))&lt;&gt;7,WEEKDAY(DATE(YEAR(NL$9),MONTH(NL$9),DAY(NL$9)))&lt;&gt;1),FALSE,TRUE)</formula>
    </cfRule>
    <cfRule type="expression" dxfId="492" priority="74923" stopIfTrue="1">
      <formula>AND(DATE(YEAR(NL$9),MONTH(NL$9),DAY(NL$9))&gt;=$I16, DATE(YEAR(NL$9),MONTH(NL$9),DAY(NL$9))&lt;=$J16)</formula>
    </cfRule>
  </conditionalFormatting>
  <conditionalFormatting sqref="EC32:EC40">
    <cfRule type="dataBar" priority="8649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{404CD0E5-962D-4816-8B09-5FBCBFBA4398}</x14:id>
        </ext>
      </extLst>
    </cfRule>
    <cfRule type="expression" dxfId="491" priority="86497">
      <formula>IF(AND(WEEKDAY(DATE(YEAR(EC$9),MONTH(EC$9),DAY(EC$9)))&lt;&gt;7,WEEKDAY(DATE(YEAR(EC$9),MONTH(EC$9),DAY(EC$9)))&lt;&gt;1),FALSE,TRUE)</formula>
    </cfRule>
    <cfRule type="expression" dxfId="490" priority="86498" stopIfTrue="1">
      <formula>AND(DATE(YEAR(EC$9),MONTH(EC$9),DAY(EC$9))&gt;=$I32, DATE(YEAR(EC$9),MONTH(EC$9),DAY(EC$9))&lt;=$J32)</formula>
    </cfRule>
  </conditionalFormatting>
  <conditionalFormatting sqref="L18:L30">
    <cfRule type="dataBar" priority="8649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{6D2A4A9F-974D-4F44-9CD2-F328355E2FA2}</x14:id>
        </ext>
      </extLst>
    </cfRule>
    <cfRule type="expression" dxfId="489" priority="86500">
      <formula>IF(AND(WEEKDAY(DATE(YEAR(L$9),MONTH(L$9),DAY(L$9)))&lt;&gt;7,WEEKDAY(DATE(YEAR(L$9),MONTH(L$9),DAY(L$9)))&lt;&gt;1),FALSE,TRUE)</formula>
    </cfRule>
    <cfRule type="expression" dxfId="488" priority="86501" stopIfTrue="1">
      <formula>AND(DATE(YEAR(L$9),MONTH(L$9),DAY(L$9))&gt;=$I18, DATE(YEAR(L$9),MONTH(L$9),DAY(L$9))&lt;=$J18)</formula>
    </cfRule>
  </conditionalFormatting>
  <conditionalFormatting sqref="M32:AL40">
    <cfRule type="dataBar" priority="887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{5703861E-C101-4BEF-80B1-0850368D284E}</x14:id>
        </ext>
      </extLst>
    </cfRule>
    <cfRule type="expression" dxfId="487" priority="88726">
      <formula>IF(AND(WEEKDAY(DATE(YEAR(M$9),MONTH(M$9),DAY(M$9)))&lt;&gt;7,WEEKDAY(DATE(YEAR(M$9),MONTH(M$9),DAY(M$9)))&lt;&gt;1),FALSE,TRUE)</formula>
    </cfRule>
    <cfRule type="expression" dxfId="486" priority="88727" stopIfTrue="1">
      <formula>AND(DATE(YEAR(M$9),MONTH(M$9),DAY(M$9))&gt;=$I32, DATE(YEAR(M$9),MONTH(M$9),DAY(M$9))&lt;=$J32)</formula>
    </cfRule>
  </conditionalFormatting>
  <conditionalFormatting sqref="AM32:AP40">
    <cfRule type="dataBar" priority="887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{CD4BAB40-F387-4D93-98B4-7568AD091273}</x14:id>
        </ext>
      </extLst>
    </cfRule>
    <cfRule type="expression" dxfId="485" priority="88729">
      <formula>IF(AND(WEEKDAY(DATE(YEAR(AM$9),MONTH(AM$9),DAY(AM$9)))&lt;&gt;7,WEEKDAY(DATE(YEAR(AM$9),MONTH(AM$9),DAY(AM$9)))&lt;&gt;1),FALSE,TRUE)</formula>
    </cfRule>
    <cfRule type="expression" dxfId="484" priority="88730" stopIfTrue="1">
      <formula>AND(DATE(YEAR(AM$9),MONTH(AM$9),DAY(AM$9))&gt;=$I32, DATE(YEAR(AM$9),MONTH(AM$9),DAY(AM$9))&lt;=$J32)</formula>
    </cfRule>
  </conditionalFormatting>
  <conditionalFormatting sqref="BK32:CS40">
    <cfRule type="dataBar" priority="887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{7C3BA02B-E04E-4A9B-98CB-F515448B506E}</x14:id>
        </ext>
      </extLst>
    </cfRule>
    <cfRule type="expression" dxfId="483" priority="88732">
      <formula>IF(AND(WEEKDAY(DATE(YEAR(BK$9),MONTH(BK$9),DAY(BK$9)))&lt;&gt;7,WEEKDAY(DATE(YEAR(BK$9),MONTH(BK$9),DAY(BK$9)))&lt;&gt;1),FALSE,TRUE)</formula>
    </cfRule>
    <cfRule type="expression" dxfId="482" priority="88733" stopIfTrue="1">
      <formula>AND(DATE(YEAR(BK$9),MONTH(BK$9),DAY(BK$9))&gt;=$I32, DATE(YEAR(BK$9),MONTH(BK$9),DAY(BK$9))&lt;=$J32)</formula>
    </cfRule>
  </conditionalFormatting>
  <conditionalFormatting sqref="CT32:DR40 GO32:GT40">
    <cfRule type="dataBar" priority="887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{198EA183-967C-47D7-BFEE-85F538C6B646}</x14:id>
        </ext>
      </extLst>
    </cfRule>
    <cfRule type="expression" dxfId="481" priority="88735">
      <formula>IF(AND(WEEKDAY(DATE(YEAR(CT$9),MONTH(CT$9),DAY(CT$9)))&lt;&gt;7,WEEKDAY(DATE(YEAR(CT$9),MONTH(CT$9),DAY(CT$9)))&lt;&gt;1),FALSE,TRUE)</formula>
    </cfRule>
    <cfRule type="expression" dxfId="480" priority="88736" stopIfTrue="1">
      <formula>AND(DATE(YEAR(CT$9),MONTH(CT$9),DAY(CT$9))&gt;=$I32, DATE(YEAR(CT$9),MONTH(CT$9),DAY(CT$9))&lt;=$J32)</formula>
    </cfRule>
  </conditionalFormatting>
  <conditionalFormatting sqref="FD32:FI40">
    <cfRule type="dataBar" priority="887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{3A0633EC-A3FE-4E2E-8501-B755D941D14C}</x14:id>
        </ext>
      </extLst>
    </cfRule>
    <cfRule type="expression" dxfId="479" priority="88741">
      <formula>IF(AND(WEEKDAY(DATE(YEAR(FD$9),MONTH(FD$9),DAY(FD$9)))&lt;&gt;7,WEEKDAY(DATE(YEAR(FD$9),MONTH(FD$9),DAY(FD$9)))&lt;&gt;1),FALSE,TRUE)</formula>
    </cfRule>
    <cfRule type="expression" dxfId="478" priority="88742" stopIfTrue="1">
      <formula>AND(DATE(YEAR(FD$9),MONTH(FD$9),DAY(FD$9))&gt;=$I32, DATE(YEAR(FD$9),MONTH(FD$9),DAY(FD$9))&lt;=$J32)</formula>
    </cfRule>
  </conditionalFormatting>
  <conditionalFormatting sqref="FJ32:GN40">
    <cfRule type="dataBar" priority="887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{E03ED3DA-3AD8-464B-BDC2-193EB9F41BFA}</x14:id>
        </ext>
      </extLst>
    </cfRule>
    <cfRule type="expression" dxfId="477" priority="88744">
      <formula>IF(AND(WEEKDAY(DATE(YEAR(FJ$9),MONTH(FJ$9),DAY(FJ$9)))&lt;&gt;7,WEEKDAY(DATE(YEAR(FJ$9),MONTH(FJ$9),DAY(FJ$9)))&lt;&gt;1),FALSE,TRUE)</formula>
    </cfRule>
    <cfRule type="expression" dxfId="476" priority="88745" stopIfTrue="1">
      <formula>AND(DATE(YEAR(FJ$9),MONTH(FJ$9),DAY(FJ$9))&gt;=$I32, DATE(YEAR(FJ$9),MONTH(FJ$9),DAY(FJ$9))&lt;=$J32)</formula>
    </cfRule>
  </conditionalFormatting>
  <conditionalFormatting sqref="DS32:DX40">
    <cfRule type="dataBar" priority="887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{006E1287-F992-4D13-974E-1CF668DB0764}</x14:id>
        </ext>
      </extLst>
    </cfRule>
    <cfRule type="expression" dxfId="475" priority="88747">
      <formula>IF(AND(WEEKDAY(DATE(YEAR(DS$9),MONTH(DS$9),DAY(DS$9)))&lt;&gt;7,WEEKDAY(DATE(YEAR(DS$9),MONTH(DS$9),DAY(DS$9)))&lt;&gt;1),FALSE,TRUE)</formula>
    </cfRule>
    <cfRule type="expression" dxfId="474" priority="88748" stopIfTrue="1">
      <formula>AND(DATE(YEAR(DS$9),MONTH(DS$9),DAY(DS$9))&gt;=$I32, DATE(YEAR(DS$9),MONTH(DS$9),DAY(DS$9))&lt;=$J32)</formula>
    </cfRule>
  </conditionalFormatting>
  <conditionalFormatting sqref="DY32:EB40 ED32:FC40">
    <cfRule type="dataBar" priority="887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{78056CD0-0B91-48E3-9CB4-D4C6713B2C06}</x14:id>
        </ext>
      </extLst>
    </cfRule>
    <cfRule type="expression" dxfId="473" priority="88750">
      <formula>IF(AND(WEEKDAY(DATE(YEAR(DY$9),MONTH(DY$9),DAY(DY$9)))&lt;&gt;7,WEEKDAY(DATE(YEAR(DY$9),MONTH(DY$9),DAY(DY$9)))&lt;&gt;1),FALSE,TRUE)</formula>
    </cfRule>
    <cfRule type="expression" dxfId="472" priority="88751" stopIfTrue="1">
      <formula>AND(DATE(YEAR(DY$9),MONTH(DY$9),DAY(DY$9))&gt;=$I32, DATE(YEAR(DY$9),MONTH(DY$9),DAY(DY$9))&lt;=$J32)</formula>
    </cfRule>
  </conditionalFormatting>
  <conditionalFormatting sqref="GU32:HH40">
    <cfRule type="dataBar" priority="887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{BE3853FB-5D04-4CE3-8A76-45F4A78C48BD}</x14:id>
        </ext>
      </extLst>
    </cfRule>
    <cfRule type="expression" dxfId="471" priority="88759">
      <formula>IF(AND(WEEKDAY(DATE(YEAR(GU$9),MONTH(GU$9),DAY(GU$9)))&lt;&gt;7,WEEKDAY(DATE(YEAR(GU$9),MONTH(GU$9),DAY(GU$9)))&lt;&gt;1),FALSE,TRUE)</formula>
    </cfRule>
    <cfRule type="expression" dxfId="470" priority="88760" stopIfTrue="1">
      <formula>AND(DATE(YEAR(GU$9),MONTH(GU$9),DAY(GU$9))&gt;=$I32, DATE(YEAR(GU$9),MONTH(GU$9),DAY(GU$9))&lt;=$J32)</formula>
    </cfRule>
  </conditionalFormatting>
  <conditionalFormatting sqref="HX32:IC40">
    <cfRule type="dataBar" priority="8876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{EF383233-A80B-4F01-81B2-E0F981EB33E5}</x14:id>
        </ext>
      </extLst>
    </cfRule>
    <cfRule type="expression" dxfId="469" priority="88762">
      <formula>IF(AND(WEEKDAY(DATE(YEAR(HX$9),MONTH(HX$9),DAY(HX$9)))&lt;&gt;7,WEEKDAY(DATE(YEAR(HX$9),MONTH(HX$9),DAY(HX$9)))&lt;&gt;1),FALSE,TRUE)</formula>
    </cfRule>
    <cfRule type="expression" dxfId="468" priority="88763" stopIfTrue="1">
      <formula>AND(DATE(YEAR(HX$9),MONTH(HX$9),DAY(HX$9))&gt;=$I32, DATE(YEAR(HX$9),MONTH(HX$9),DAY(HX$9))&lt;=$J32)</formula>
    </cfRule>
  </conditionalFormatting>
  <conditionalFormatting sqref="HI32:HW40">
    <cfRule type="dataBar" priority="887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{5B013238-4494-4E98-BD68-D75D8F1DAAFE}</x14:id>
        </ext>
      </extLst>
    </cfRule>
    <cfRule type="expression" dxfId="467" priority="88765">
      <formula>IF(AND(WEEKDAY(DATE(YEAR(HI$9),MONTH(HI$9),DAY(HI$9)))&lt;&gt;7,WEEKDAY(DATE(YEAR(HI$9),MONTH(HI$9),DAY(HI$9)))&lt;&gt;1),FALSE,TRUE)</formula>
    </cfRule>
    <cfRule type="expression" dxfId="466" priority="88766" stopIfTrue="1">
      <formula>AND(DATE(YEAR(HI$9),MONTH(HI$9),DAY(HI$9))&gt;=$I32, DATE(YEAR(HI$9),MONTH(HI$9),DAY(HI$9))&lt;=$J32)</formula>
    </cfRule>
  </conditionalFormatting>
  <conditionalFormatting sqref="ID32:IQ40">
    <cfRule type="dataBar" priority="887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{A0034B0C-B2C2-4309-9692-2C73F183EA96}</x14:id>
        </ext>
      </extLst>
    </cfRule>
    <cfRule type="expression" dxfId="465" priority="88768">
      <formula>IF(AND(WEEKDAY(DATE(YEAR(ID$9),MONTH(ID$9),DAY(ID$9)))&lt;&gt;7,WEEKDAY(DATE(YEAR(ID$9),MONTH(ID$9),DAY(ID$9)))&lt;&gt;1),FALSE,TRUE)</formula>
    </cfRule>
    <cfRule type="expression" dxfId="464" priority="88769" stopIfTrue="1">
      <formula>AND(DATE(YEAR(ID$9),MONTH(ID$9),DAY(ID$9))&gt;=$I32, DATE(YEAR(ID$9),MONTH(ID$9),DAY(ID$9))&lt;=$J32)</formula>
    </cfRule>
  </conditionalFormatting>
  <conditionalFormatting sqref="IZ32:JG40">
    <cfRule type="dataBar" priority="887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{897A58B0-944F-4912-A0F0-15476BF927A7}</x14:id>
        </ext>
      </extLst>
    </cfRule>
    <cfRule type="expression" dxfId="463" priority="88771">
      <formula>IF(AND(WEEKDAY(DATE(YEAR(IZ$9),MONTH(IZ$9),DAY(IZ$9)))&lt;&gt;7,WEEKDAY(DATE(YEAR(IZ$9),MONTH(IZ$9),DAY(IZ$9)))&lt;&gt;1),FALSE,TRUE)</formula>
    </cfRule>
    <cfRule type="expression" dxfId="462" priority="88772" stopIfTrue="1">
      <formula>AND(DATE(YEAR(IZ$9),MONTH(IZ$9),DAY(IZ$9))&gt;=$I32, DATE(YEAR(IZ$9),MONTH(IZ$9),DAY(IZ$9))&lt;=$J32)</formula>
    </cfRule>
  </conditionalFormatting>
  <conditionalFormatting sqref="IR32:IY40">
    <cfRule type="dataBar" priority="887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{8F0CAA33-A930-4FF5-B366-3B9B0A5EDCDA}</x14:id>
        </ext>
      </extLst>
    </cfRule>
    <cfRule type="expression" dxfId="461" priority="88777">
      <formula>IF(AND(WEEKDAY(DATE(YEAR(IR$9),MONTH(IR$9),DAY(IR$9)))&lt;&gt;7,WEEKDAY(DATE(YEAR(IR$9),MONTH(IR$9),DAY(IR$9)))&lt;&gt;1),FALSE,TRUE)</formula>
    </cfRule>
    <cfRule type="expression" dxfId="460" priority="88778" stopIfTrue="1">
      <formula>AND(DATE(YEAR(IR$9),MONTH(IR$9),DAY(IR$9))&gt;=$I32, DATE(YEAR(IR$9),MONTH(IR$9),DAY(IR$9))&lt;=$J32)</formula>
    </cfRule>
  </conditionalFormatting>
  <conditionalFormatting sqref="JF32:JS40">
    <cfRule type="dataBar" priority="887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{E1B7EDF7-42E1-49D9-9AA8-8687451773D7}</x14:id>
        </ext>
      </extLst>
    </cfRule>
    <cfRule type="expression" dxfId="459" priority="88780">
      <formula>IF(AND(WEEKDAY(DATE(YEAR(JF$9),MONTH(JF$9),DAY(JF$9)))&lt;&gt;7,WEEKDAY(DATE(YEAR(JF$9),MONTH(JF$9),DAY(JF$9)))&lt;&gt;1),FALSE,TRUE)</formula>
    </cfRule>
    <cfRule type="expression" dxfId="458" priority="88781" stopIfTrue="1">
      <formula>AND(DATE(YEAR(JF$9),MONTH(JF$9),DAY(JF$9))&gt;=$I32, DATE(YEAR(JF$9),MONTH(JF$9),DAY(JF$9))&lt;=$J32)</formula>
    </cfRule>
  </conditionalFormatting>
  <conditionalFormatting sqref="KB32:KF40">
    <cfRule type="dataBar" priority="887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{44FA6938-C93F-454B-B4C5-A72867881667}</x14:id>
        </ext>
      </extLst>
    </cfRule>
    <cfRule type="expression" dxfId="457" priority="88786">
      <formula>IF(AND(WEEKDAY(DATE(YEAR(KB$9),MONTH(KB$9),DAY(KB$9)))&lt;&gt;7,WEEKDAY(DATE(YEAR(KB$9),MONTH(KB$9),DAY(KB$9)))&lt;&gt;1),FALSE,TRUE)</formula>
    </cfRule>
    <cfRule type="expression" dxfId="456" priority="88787" stopIfTrue="1">
      <formula>AND(DATE(YEAR(KB$9),MONTH(KB$9),DAY(KB$9))&gt;=$I32, DATE(YEAR(KB$9),MONTH(KB$9),DAY(KB$9))&lt;=$J32)</formula>
    </cfRule>
  </conditionalFormatting>
  <conditionalFormatting sqref="JT32:KA40">
    <cfRule type="dataBar" priority="887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{CED08BB9-5915-4481-88F8-C2632CF83487}</x14:id>
        </ext>
      </extLst>
    </cfRule>
    <cfRule type="expression" dxfId="455" priority="88789">
      <formula>IF(AND(WEEKDAY(DATE(YEAR(JT$9),MONTH(JT$9),DAY(JT$9)))&lt;&gt;7,WEEKDAY(DATE(YEAR(JT$9),MONTH(JT$9),DAY(JT$9)))&lt;&gt;1),FALSE,TRUE)</formula>
    </cfRule>
    <cfRule type="expression" dxfId="454" priority="88790" stopIfTrue="1">
      <formula>AND(DATE(YEAR(JT$9),MONTH(JT$9),DAY(JT$9))&gt;=$I32, DATE(YEAR(JT$9),MONTH(JT$9),DAY(JT$9))&lt;=$J32)</formula>
    </cfRule>
  </conditionalFormatting>
  <conditionalFormatting sqref="KH32:KU40">
    <cfRule type="dataBar" priority="887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{E3397355-7CD6-4FC9-A348-98B79C898C91}</x14:id>
        </ext>
      </extLst>
    </cfRule>
    <cfRule type="expression" dxfId="453" priority="88792">
      <formula>IF(AND(WEEKDAY(DATE(YEAR(KH$9),MONTH(KH$9),DAY(KH$9)))&lt;&gt;7,WEEKDAY(DATE(YEAR(KH$9),MONTH(KH$9),DAY(KH$9)))&lt;&gt;1),FALSE,TRUE)</formula>
    </cfRule>
    <cfRule type="expression" dxfId="452" priority="88793" stopIfTrue="1">
      <formula>AND(DATE(YEAR(KH$9),MONTH(KH$9),DAY(KH$9))&gt;=$I32, DATE(YEAR(KH$9),MONTH(KH$9),DAY(KH$9))&lt;=$J32)</formula>
    </cfRule>
  </conditionalFormatting>
  <conditionalFormatting sqref="KG32:KG40">
    <cfRule type="dataBar" priority="887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{A1DB9173-0721-4D4B-9D21-A7820FFADC2A}</x14:id>
        </ext>
      </extLst>
    </cfRule>
    <cfRule type="expression" dxfId="451" priority="88795">
      <formula>IF(AND(WEEKDAY(DATE(YEAR(KG$9),MONTH(KG$9),DAY(KG$9)))&lt;&gt;7,WEEKDAY(DATE(YEAR(KG$9),MONTH(KG$9),DAY(KG$9)))&lt;&gt;1),FALSE,TRUE)</formula>
    </cfRule>
    <cfRule type="expression" dxfId="450" priority="88796" stopIfTrue="1">
      <formula>AND(DATE(YEAR(KG$9),MONTH(KG$9),DAY(KG$9))&gt;=$I32, DATE(YEAR(KG$9),MONTH(KG$9),DAY(KG$9))&lt;=$J32)</formula>
    </cfRule>
  </conditionalFormatting>
  <conditionalFormatting sqref="KV32:LC40">
    <cfRule type="dataBar" priority="8879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{9F84D119-3004-4413-82E2-321C86C7065D}</x14:id>
        </ext>
      </extLst>
    </cfRule>
    <cfRule type="expression" dxfId="449" priority="88798">
      <formula>IF(AND(WEEKDAY(DATE(YEAR(KV$9),MONTH(KV$9),DAY(KV$9)))&lt;&gt;7,WEEKDAY(DATE(YEAR(KV$9),MONTH(KV$9),DAY(KV$9)))&lt;&gt;1),FALSE,TRUE)</formula>
    </cfRule>
    <cfRule type="expression" dxfId="448" priority="88799" stopIfTrue="1">
      <formula>AND(DATE(YEAR(KV$9),MONTH(KV$9),DAY(KV$9))&gt;=$I32, DATE(YEAR(KV$9),MONTH(KV$9),DAY(KV$9))&lt;=$J32)</formula>
    </cfRule>
  </conditionalFormatting>
  <conditionalFormatting sqref="LL32:LP40">
    <cfRule type="dataBar" priority="888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{0AC4E747-AF87-418C-BDDD-5801D11FF30F}</x14:id>
        </ext>
      </extLst>
    </cfRule>
    <cfRule type="expression" dxfId="447" priority="88801">
      <formula>IF(AND(WEEKDAY(DATE(YEAR(LL$9),MONTH(LL$9),DAY(LL$9)))&lt;&gt;7,WEEKDAY(DATE(YEAR(LL$9),MONTH(LL$9),DAY(LL$9)))&lt;&gt;1),FALSE,TRUE)</formula>
    </cfRule>
    <cfRule type="expression" dxfId="446" priority="88802" stopIfTrue="1">
      <formula>AND(DATE(YEAR(LL$9),MONTH(LL$9),DAY(LL$9))&gt;=$I32, DATE(YEAR(LL$9),MONTH(LL$9),DAY(LL$9))&lt;=$J32)</formula>
    </cfRule>
  </conditionalFormatting>
  <conditionalFormatting sqref="LD32:LK40">
    <cfRule type="dataBar" priority="888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{4D625887-A2BE-49C4-BFE5-32B5A113A359}</x14:id>
        </ext>
      </extLst>
    </cfRule>
    <cfRule type="expression" dxfId="445" priority="88804">
      <formula>IF(AND(WEEKDAY(DATE(YEAR(LD$9),MONTH(LD$9),DAY(LD$9)))&lt;&gt;7,WEEKDAY(DATE(YEAR(LD$9),MONTH(LD$9),DAY(LD$9)))&lt;&gt;1),FALSE,TRUE)</formula>
    </cfRule>
    <cfRule type="expression" dxfId="444" priority="88805" stopIfTrue="1">
      <formula>AND(DATE(YEAR(LD$9),MONTH(LD$9),DAY(LD$9))&gt;=$I32, DATE(YEAR(LD$9),MONTH(LD$9),DAY(LD$9))&lt;=$J32)</formula>
    </cfRule>
  </conditionalFormatting>
  <conditionalFormatting sqref="LR32:ME40">
    <cfRule type="dataBar" priority="888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{627D6033-8B24-48F0-80DF-DDADC799EDD8}</x14:id>
        </ext>
      </extLst>
    </cfRule>
    <cfRule type="expression" dxfId="443" priority="88807">
      <formula>IF(AND(WEEKDAY(DATE(YEAR(LR$9),MONTH(LR$9),DAY(LR$9)))&lt;&gt;7,WEEKDAY(DATE(YEAR(LR$9),MONTH(LR$9),DAY(LR$9)))&lt;&gt;1),FALSE,TRUE)</formula>
    </cfRule>
    <cfRule type="expression" dxfId="442" priority="88808" stopIfTrue="1">
      <formula>AND(DATE(YEAR(LR$9),MONTH(LR$9),DAY(LR$9))&gt;=$I32, DATE(YEAR(LR$9),MONTH(LR$9),DAY(LR$9))&lt;=$J32)</formula>
    </cfRule>
  </conditionalFormatting>
  <conditionalFormatting sqref="LQ32:LQ40">
    <cfRule type="dataBar" priority="888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{0F0F3FEF-15AA-4540-8180-1F8D525A2251}</x14:id>
        </ext>
      </extLst>
    </cfRule>
    <cfRule type="expression" dxfId="441" priority="88810">
      <formula>IF(AND(WEEKDAY(DATE(YEAR(LQ$9),MONTH(LQ$9),DAY(LQ$9)))&lt;&gt;7,WEEKDAY(DATE(YEAR(LQ$9),MONTH(LQ$9),DAY(LQ$9)))&lt;&gt;1),FALSE,TRUE)</formula>
    </cfRule>
    <cfRule type="expression" dxfId="440" priority="88811" stopIfTrue="1">
      <formula>AND(DATE(YEAR(LQ$9),MONTH(LQ$9),DAY(LQ$9))&gt;=$I32, DATE(YEAR(LQ$9),MONTH(LQ$9),DAY(LQ$9))&lt;=$J32)</formula>
    </cfRule>
  </conditionalFormatting>
  <conditionalFormatting sqref="MF32:ML40">
    <cfRule type="dataBar" priority="888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{FDC3EE1D-95AC-4D11-9D25-B105076E4E19}</x14:id>
        </ext>
      </extLst>
    </cfRule>
    <cfRule type="expression" dxfId="439" priority="88813">
      <formula>IF(AND(WEEKDAY(DATE(YEAR(MF$9),MONTH(MF$9),DAY(MF$9)))&lt;&gt;7,WEEKDAY(DATE(YEAR(MF$9),MONTH(MF$9),DAY(MF$9)))&lt;&gt;1),FALSE,TRUE)</formula>
    </cfRule>
    <cfRule type="expression" dxfId="438" priority="88814" stopIfTrue="1">
      <formula>AND(DATE(YEAR(MF$9),MONTH(MF$9),DAY(MF$9))&gt;=$I32, DATE(YEAR(MF$9),MONTH(MF$9),DAY(MF$9))&lt;=$J32)</formula>
    </cfRule>
  </conditionalFormatting>
  <conditionalFormatting sqref="MU32:MY40">
    <cfRule type="dataBar" priority="888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{E0B64931-7762-475A-BE4D-78BB4CBC773C}</x14:id>
        </ext>
      </extLst>
    </cfRule>
    <cfRule type="expression" dxfId="437" priority="88816">
      <formula>IF(AND(WEEKDAY(DATE(YEAR(MU$9),MONTH(MU$9),DAY(MU$9)))&lt;&gt;7,WEEKDAY(DATE(YEAR(MU$9),MONTH(MU$9),DAY(MU$9)))&lt;&gt;1),FALSE,TRUE)</formula>
    </cfRule>
    <cfRule type="expression" dxfId="436" priority="88817" stopIfTrue="1">
      <formula>AND(DATE(YEAR(MU$9),MONTH(MU$9),DAY(MU$9))&gt;=$I32, DATE(YEAR(MU$9),MONTH(MU$9),DAY(MU$9))&lt;=$J32)</formula>
    </cfRule>
  </conditionalFormatting>
  <conditionalFormatting sqref="MM32:MT40">
    <cfRule type="dataBar" priority="888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{9547F1F8-5C35-4D83-B2DF-5B9D25BC899D}</x14:id>
        </ext>
      </extLst>
    </cfRule>
    <cfRule type="expression" dxfId="435" priority="88819">
      <formula>IF(AND(WEEKDAY(DATE(YEAR(MM$9),MONTH(MM$9),DAY(MM$9)))&lt;&gt;7,WEEKDAY(DATE(YEAR(MM$9),MONTH(MM$9),DAY(MM$9)))&lt;&gt;1),FALSE,TRUE)</formula>
    </cfRule>
    <cfRule type="expression" dxfId="434" priority="88820" stopIfTrue="1">
      <formula>AND(DATE(YEAR(MM$9),MONTH(MM$9),DAY(MM$9))&gt;=$I32, DATE(YEAR(MM$9),MONTH(MM$9),DAY(MM$9))&lt;=$J32)</formula>
    </cfRule>
  </conditionalFormatting>
  <conditionalFormatting sqref="MZ32:MZ40">
    <cfRule type="dataBar" priority="888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{B1625117-154D-491E-94E5-8617DD07AF3E}</x14:id>
        </ext>
      </extLst>
    </cfRule>
    <cfRule type="expression" dxfId="433" priority="88822">
      <formula>IF(AND(WEEKDAY(DATE(YEAR(MZ$9),MONTH(MZ$9),DAY(MZ$9)))&lt;&gt;7,WEEKDAY(DATE(YEAR(MZ$9),MONTH(MZ$9),DAY(MZ$9)))&lt;&gt;1),FALSE,TRUE)</formula>
    </cfRule>
    <cfRule type="expression" dxfId="432" priority="88823" stopIfTrue="1">
      <formula>AND(DATE(YEAR(MZ$9),MONTH(MZ$9),DAY(MZ$9))&gt;=$I32, DATE(YEAR(MZ$9),MONTH(MZ$9),DAY(MZ$9))&lt;=$J32)</formula>
    </cfRule>
  </conditionalFormatting>
  <conditionalFormatting sqref="AQ32:BJ40">
    <cfRule type="dataBar" priority="888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{FB3785AA-99B7-469E-90C7-878A09CC9F77}</x14:id>
        </ext>
      </extLst>
    </cfRule>
    <cfRule type="expression" dxfId="431" priority="88825">
      <formula>IF(AND(WEEKDAY(DATE(YEAR(AQ$9),MONTH(AQ$9),DAY(AQ$9)))&lt;&gt;7,WEEKDAY(DATE(YEAR(AQ$9),MONTH(AQ$9),DAY(AQ$9)))&lt;&gt;1),FALSE,TRUE)</formula>
    </cfRule>
    <cfRule type="expression" dxfId="430" priority="88826" stopIfTrue="1">
      <formula>AND(DATE(YEAR(AQ$9),MONTH(AQ$9),DAY(AQ$9))&gt;=$I32, DATE(YEAR(AQ$9),MONTH(AQ$9),DAY(AQ$9))&lt;=$J32)</formula>
    </cfRule>
  </conditionalFormatting>
  <conditionalFormatting sqref="NA32:NK40">
    <cfRule type="dataBar" priority="888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{ED8FFC67-315E-4FE5-ACE3-D8B097DEC77E}</x14:id>
        </ext>
      </extLst>
    </cfRule>
    <cfRule type="expression" dxfId="429" priority="88828">
      <formula>IF(AND(WEEKDAY(DATE(YEAR(NA$9),MONTH(NA$9),DAY(NA$9)))&lt;&gt;7,WEEKDAY(DATE(YEAR(NA$9),MONTH(NA$9),DAY(NA$9)))&lt;&gt;1),FALSE,TRUE)</formula>
    </cfRule>
    <cfRule type="expression" dxfId="428" priority="88829" stopIfTrue="1">
      <formula>AND(DATE(YEAR(NA$9),MONTH(NA$9),DAY(NA$9))&gt;=$I32, DATE(YEAR(NA$9),MONTH(NA$9),DAY(NA$9))&lt;=$J32)</formula>
    </cfRule>
  </conditionalFormatting>
  <conditionalFormatting sqref="NL32:NL40">
    <cfRule type="dataBar" priority="888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{1F8DFDC1-58E3-4E08-A70E-A2F6DCB58EB4}</x14:id>
        </ext>
      </extLst>
    </cfRule>
    <cfRule type="expression" dxfId="427" priority="88831">
      <formula>IF(AND(WEEKDAY(DATE(YEAR(NL$9),MONTH(NL$9),DAY(NL$9)))&lt;&gt;7,WEEKDAY(DATE(YEAR(NL$9),MONTH(NL$9),DAY(NL$9)))&lt;&gt;1),FALSE,TRUE)</formula>
    </cfRule>
    <cfRule type="expression" dxfId="426" priority="88832" stopIfTrue="1">
      <formula>AND(DATE(YEAR(NL$9),MONTH(NL$9),DAY(NL$9))&gt;=$I32, DATE(YEAR(NL$9),MONTH(NL$9),DAY(NL$9))&lt;=$J32)</formula>
    </cfRule>
  </conditionalFormatting>
  <conditionalFormatting sqref="L32:L40">
    <cfRule type="dataBar" priority="888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{779E7B9B-4AC7-459E-B6B5-9D3BB4F70379}</x14:id>
        </ext>
      </extLst>
    </cfRule>
    <cfRule type="expression" dxfId="425" priority="88834">
      <formula>IF(AND(WEEKDAY(DATE(YEAR(L$9),MONTH(L$9),DAY(L$9)))&lt;&gt;7,WEEKDAY(DATE(YEAR(L$9),MONTH(L$9),DAY(L$9)))&lt;&gt;1),FALSE,TRUE)</formula>
    </cfRule>
    <cfRule type="expression" dxfId="424" priority="88835" stopIfTrue="1">
      <formula>AND(DATE(YEAR(L$9),MONTH(L$9),DAY(L$9))&gt;=$I32, DATE(YEAR(L$9),MONTH(L$9),DAY(L$9))&lt;=$J32)</formula>
    </cfRule>
  </conditionalFormatting>
  <conditionalFormatting sqref="M42:AL50">
    <cfRule type="dataBar" priority="9240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{3CA7EAA6-99A8-47F7-A244-C210A64D51A4}</x14:id>
        </ext>
      </extLst>
    </cfRule>
    <cfRule type="expression" dxfId="415" priority="92409">
      <formula>IF(AND(WEEKDAY(DATE(YEAR(M$9),MONTH(M$9),DAY(M$9)))&lt;&gt;7,WEEKDAY(DATE(YEAR(M$9),MONTH(M$9),DAY(M$9)))&lt;&gt;1),FALSE,TRUE)</formula>
    </cfRule>
    <cfRule type="expression" dxfId="414" priority="92410" stopIfTrue="1">
      <formula>AND(DATE(YEAR(M$9),MONTH(M$9),DAY(M$9))&gt;=$I42, DATE(YEAR(M$9),MONTH(M$9),DAY(M$9))&lt;=$J42)</formula>
    </cfRule>
  </conditionalFormatting>
  <conditionalFormatting sqref="AM42:AP50">
    <cfRule type="dataBar" priority="924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{90F91D4F-2881-4D56-AF33-6CE0D654FCFA}</x14:id>
        </ext>
      </extLst>
    </cfRule>
    <cfRule type="expression" dxfId="413" priority="92412">
      <formula>IF(AND(WEEKDAY(DATE(YEAR(AM$9),MONTH(AM$9),DAY(AM$9)))&lt;&gt;7,WEEKDAY(DATE(YEAR(AM$9),MONTH(AM$9),DAY(AM$9)))&lt;&gt;1),FALSE,TRUE)</formula>
    </cfRule>
    <cfRule type="expression" dxfId="412" priority="92413" stopIfTrue="1">
      <formula>AND(DATE(YEAR(AM$9),MONTH(AM$9),DAY(AM$9))&gt;=$I42, DATE(YEAR(AM$9),MONTH(AM$9),DAY(AM$9))&lt;=$J42)</formula>
    </cfRule>
  </conditionalFormatting>
  <conditionalFormatting sqref="CT42:DR50 GO42:GT50">
    <cfRule type="dataBar" priority="924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{DC33A5D3-1667-4A6E-941E-AB18184BBED5}</x14:id>
        </ext>
      </extLst>
    </cfRule>
    <cfRule type="expression" dxfId="411" priority="92415">
      <formula>IF(AND(WEEKDAY(DATE(YEAR(CT$9),MONTH(CT$9),DAY(CT$9)))&lt;&gt;7,WEEKDAY(DATE(YEAR(CT$9),MONTH(CT$9),DAY(CT$9)))&lt;&gt;1),FALSE,TRUE)</formula>
    </cfRule>
    <cfRule type="expression" dxfId="410" priority="92416" stopIfTrue="1">
      <formula>AND(DATE(YEAR(CT$9),MONTH(CT$9),DAY(CT$9))&gt;=$I42, DATE(YEAR(CT$9),MONTH(CT$9),DAY(CT$9))&lt;=$J42)</formula>
    </cfRule>
  </conditionalFormatting>
  <conditionalFormatting sqref="FD42:FI50">
    <cfRule type="dataBar" priority="924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{0787ABA2-12DD-433C-B99E-6DF3E4C2E0ED}</x14:id>
        </ext>
      </extLst>
    </cfRule>
    <cfRule type="expression" dxfId="409" priority="92421">
      <formula>IF(AND(WEEKDAY(DATE(YEAR(FD$9),MONTH(FD$9),DAY(FD$9)))&lt;&gt;7,WEEKDAY(DATE(YEAR(FD$9),MONTH(FD$9),DAY(FD$9)))&lt;&gt;1),FALSE,TRUE)</formula>
    </cfRule>
    <cfRule type="expression" dxfId="408" priority="92422" stopIfTrue="1">
      <formula>AND(DATE(YEAR(FD$9),MONTH(FD$9),DAY(FD$9))&gt;=$I42, DATE(YEAR(FD$9),MONTH(FD$9),DAY(FD$9))&lt;=$J42)</formula>
    </cfRule>
  </conditionalFormatting>
  <conditionalFormatting sqref="FJ42:GN50">
    <cfRule type="dataBar" priority="924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{DAB531BF-D567-408E-AEA9-C9052DBEA6C4}</x14:id>
        </ext>
      </extLst>
    </cfRule>
    <cfRule type="expression" dxfId="407" priority="92424">
      <formula>IF(AND(WEEKDAY(DATE(YEAR(FJ$9),MONTH(FJ$9),DAY(FJ$9)))&lt;&gt;7,WEEKDAY(DATE(YEAR(FJ$9),MONTH(FJ$9),DAY(FJ$9)))&lt;&gt;1),FALSE,TRUE)</formula>
    </cfRule>
    <cfRule type="expression" dxfId="406" priority="92425" stopIfTrue="1">
      <formula>AND(DATE(YEAR(FJ$9),MONTH(FJ$9),DAY(FJ$9))&gt;=$I42, DATE(YEAR(FJ$9),MONTH(FJ$9),DAY(FJ$9))&lt;=$J42)</formula>
    </cfRule>
  </conditionalFormatting>
  <conditionalFormatting sqref="DS42:DX50">
    <cfRule type="dataBar" priority="924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{03F5EAFD-775D-4C1D-BE4C-61037B6B7117}</x14:id>
        </ext>
      </extLst>
    </cfRule>
    <cfRule type="expression" dxfId="405" priority="92427">
      <formula>IF(AND(WEEKDAY(DATE(YEAR(DS$9),MONTH(DS$9),DAY(DS$9)))&lt;&gt;7,WEEKDAY(DATE(YEAR(DS$9),MONTH(DS$9),DAY(DS$9)))&lt;&gt;1),FALSE,TRUE)</formula>
    </cfRule>
    <cfRule type="expression" dxfId="404" priority="92428" stopIfTrue="1">
      <formula>AND(DATE(YEAR(DS$9),MONTH(DS$9),DAY(DS$9))&gt;=$I42, DATE(YEAR(DS$9),MONTH(DS$9),DAY(DS$9))&lt;=$J42)</formula>
    </cfRule>
  </conditionalFormatting>
  <conditionalFormatting sqref="GU42:HH50">
    <cfRule type="dataBar" priority="924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{8928CA08-4EE5-4339-AC5D-41F2D1D65DBC}</x14:id>
        </ext>
      </extLst>
    </cfRule>
    <cfRule type="expression" dxfId="403" priority="92430">
      <formula>IF(AND(WEEKDAY(DATE(YEAR(GU$9),MONTH(GU$9),DAY(GU$9)))&lt;&gt;7,WEEKDAY(DATE(YEAR(GU$9),MONTH(GU$9),DAY(GU$9)))&lt;&gt;1),FALSE,TRUE)</formula>
    </cfRule>
    <cfRule type="expression" dxfId="402" priority="92431" stopIfTrue="1">
      <formula>AND(DATE(YEAR(GU$9),MONTH(GU$9),DAY(GU$9))&gt;=$I42, DATE(YEAR(GU$9),MONTH(GU$9),DAY(GU$9))&lt;=$J42)</formula>
    </cfRule>
  </conditionalFormatting>
  <conditionalFormatting sqref="HX42:IC50">
    <cfRule type="dataBar" priority="924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{90F798B3-59FC-430C-9926-61B936985CAC}</x14:id>
        </ext>
      </extLst>
    </cfRule>
    <cfRule type="expression" dxfId="401" priority="92433">
      <formula>IF(AND(WEEKDAY(DATE(YEAR(HX$9),MONTH(HX$9),DAY(HX$9)))&lt;&gt;7,WEEKDAY(DATE(YEAR(HX$9),MONTH(HX$9),DAY(HX$9)))&lt;&gt;1),FALSE,TRUE)</formula>
    </cfRule>
    <cfRule type="expression" dxfId="400" priority="92434" stopIfTrue="1">
      <formula>AND(DATE(YEAR(HX$9),MONTH(HX$9),DAY(HX$9))&gt;=$I42, DATE(YEAR(HX$9),MONTH(HX$9),DAY(HX$9))&lt;=$J42)</formula>
    </cfRule>
  </conditionalFormatting>
  <conditionalFormatting sqref="HI42:HW50">
    <cfRule type="dataBar" priority="924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{F552B845-0394-4C09-8F00-3EB060EBFA2A}</x14:id>
        </ext>
      </extLst>
    </cfRule>
    <cfRule type="expression" dxfId="399" priority="92436">
      <formula>IF(AND(WEEKDAY(DATE(YEAR(HI$9),MONTH(HI$9),DAY(HI$9)))&lt;&gt;7,WEEKDAY(DATE(YEAR(HI$9),MONTH(HI$9),DAY(HI$9)))&lt;&gt;1),FALSE,TRUE)</formula>
    </cfRule>
    <cfRule type="expression" dxfId="398" priority="92437" stopIfTrue="1">
      <formula>AND(DATE(YEAR(HI$9),MONTH(HI$9),DAY(HI$9))&gt;=$I42, DATE(YEAR(HI$9),MONTH(HI$9),DAY(HI$9))&lt;=$J42)</formula>
    </cfRule>
  </conditionalFormatting>
  <conditionalFormatting sqref="ID42:IQ50">
    <cfRule type="dataBar" priority="924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{5F5CEBD9-C783-4735-B3A5-13BA22AD2740}</x14:id>
        </ext>
      </extLst>
    </cfRule>
    <cfRule type="expression" dxfId="397" priority="92439">
      <formula>IF(AND(WEEKDAY(DATE(YEAR(ID$9),MONTH(ID$9),DAY(ID$9)))&lt;&gt;7,WEEKDAY(DATE(YEAR(ID$9),MONTH(ID$9),DAY(ID$9)))&lt;&gt;1),FALSE,TRUE)</formula>
    </cfRule>
    <cfRule type="expression" dxfId="396" priority="92440" stopIfTrue="1">
      <formula>AND(DATE(YEAR(ID$9),MONTH(ID$9),DAY(ID$9))&gt;=$I42, DATE(YEAR(ID$9),MONTH(ID$9),DAY(ID$9))&lt;=$J42)</formula>
    </cfRule>
  </conditionalFormatting>
  <conditionalFormatting sqref="IR42:IY50">
    <cfRule type="dataBar" priority="924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{92390DE2-1771-4126-AD27-299A8F0F0EDA}</x14:id>
        </ext>
      </extLst>
    </cfRule>
    <cfRule type="expression" dxfId="395" priority="92442">
      <formula>IF(AND(WEEKDAY(DATE(YEAR(IR$9),MONTH(IR$9),DAY(IR$9)))&lt;&gt;7,WEEKDAY(DATE(YEAR(IR$9),MONTH(IR$9),DAY(IR$9)))&lt;&gt;1),FALSE,TRUE)</formula>
    </cfRule>
    <cfRule type="expression" dxfId="394" priority="92443" stopIfTrue="1">
      <formula>AND(DATE(YEAR(IR$9),MONTH(IR$9),DAY(IR$9))&gt;=$I42, DATE(YEAR(IR$9),MONTH(IR$9),DAY(IR$9))&lt;=$J42)</formula>
    </cfRule>
  </conditionalFormatting>
  <conditionalFormatting sqref="JF42:JS50">
    <cfRule type="dataBar" priority="924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{6A95C495-A919-465D-A999-DF3688D865C4}</x14:id>
        </ext>
      </extLst>
    </cfRule>
    <cfRule type="expression" dxfId="393" priority="92445">
      <formula>IF(AND(WEEKDAY(DATE(YEAR(JF$9),MONTH(JF$9),DAY(JF$9)))&lt;&gt;7,WEEKDAY(DATE(YEAR(JF$9),MONTH(JF$9),DAY(JF$9)))&lt;&gt;1),FALSE,TRUE)</formula>
    </cfRule>
    <cfRule type="expression" dxfId="392" priority="92446" stopIfTrue="1">
      <formula>AND(DATE(YEAR(JF$9),MONTH(JF$9),DAY(JF$9))&gt;=$I42, DATE(YEAR(JF$9),MONTH(JF$9),DAY(JF$9))&lt;=$J42)</formula>
    </cfRule>
  </conditionalFormatting>
  <conditionalFormatting sqref="KB42:KF50">
    <cfRule type="dataBar" priority="924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{14B8749B-B76D-4E49-B5C4-5CEDE9C7E9A8}</x14:id>
        </ext>
      </extLst>
    </cfRule>
    <cfRule type="expression" dxfId="391" priority="92448">
      <formula>IF(AND(WEEKDAY(DATE(YEAR(KB$9),MONTH(KB$9),DAY(KB$9)))&lt;&gt;7,WEEKDAY(DATE(YEAR(KB$9),MONTH(KB$9),DAY(KB$9)))&lt;&gt;1),FALSE,TRUE)</formula>
    </cfRule>
    <cfRule type="expression" dxfId="390" priority="92449" stopIfTrue="1">
      <formula>AND(DATE(YEAR(KB$9),MONTH(KB$9),DAY(KB$9))&gt;=$I42, DATE(YEAR(KB$9),MONTH(KB$9),DAY(KB$9))&lt;=$J42)</formula>
    </cfRule>
  </conditionalFormatting>
  <conditionalFormatting sqref="JT42:KA50">
    <cfRule type="dataBar" priority="924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{49E94E2B-4314-41CB-9ACF-3BBDEF7E0B32}</x14:id>
        </ext>
      </extLst>
    </cfRule>
    <cfRule type="expression" dxfId="389" priority="92451">
      <formula>IF(AND(WEEKDAY(DATE(YEAR(JT$9),MONTH(JT$9),DAY(JT$9)))&lt;&gt;7,WEEKDAY(DATE(YEAR(JT$9),MONTH(JT$9),DAY(JT$9)))&lt;&gt;1),FALSE,TRUE)</formula>
    </cfRule>
    <cfRule type="expression" dxfId="388" priority="92452" stopIfTrue="1">
      <formula>AND(DATE(YEAR(JT$9),MONTH(JT$9),DAY(JT$9))&gt;=$I42, DATE(YEAR(JT$9),MONTH(JT$9),DAY(JT$9))&lt;=$J42)</formula>
    </cfRule>
  </conditionalFormatting>
  <conditionalFormatting sqref="KH42:KU50">
    <cfRule type="dataBar" priority="924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{1DCE5D35-B414-48F9-B41B-B7E21B7EE3A6}</x14:id>
        </ext>
      </extLst>
    </cfRule>
    <cfRule type="expression" dxfId="387" priority="92454">
      <formula>IF(AND(WEEKDAY(DATE(YEAR(KH$9),MONTH(KH$9),DAY(KH$9)))&lt;&gt;7,WEEKDAY(DATE(YEAR(KH$9),MONTH(KH$9),DAY(KH$9)))&lt;&gt;1),FALSE,TRUE)</formula>
    </cfRule>
    <cfRule type="expression" dxfId="386" priority="92455" stopIfTrue="1">
      <formula>AND(DATE(YEAR(KH$9),MONTH(KH$9),DAY(KH$9))&gt;=$I42, DATE(YEAR(KH$9),MONTH(KH$9),DAY(KH$9))&lt;=$J42)</formula>
    </cfRule>
  </conditionalFormatting>
  <conditionalFormatting sqref="KV42:LC50">
    <cfRule type="dataBar" priority="924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{6E69EE2F-B030-4A84-B884-C394A7261780}</x14:id>
        </ext>
      </extLst>
    </cfRule>
    <cfRule type="expression" dxfId="385" priority="92457">
      <formula>IF(AND(WEEKDAY(DATE(YEAR(KV$9),MONTH(KV$9),DAY(KV$9)))&lt;&gt;7,WEEKDAY(DATE(YEAR(KV$9),MONTH(KV$9),DAY(KV$9)))&lt;&gt;1),FALSE,TRUE)</formula>
    </cfRule>
    <cfRule type="expression" dxfId="384" priority="92458" stopIfTrue="1">
      <formula>AND(DATE(YEAR(KV$9),MONTH(KV$9),DAY(KV$9))&gt;=$I42, DATE(YEAR(KV$9),MONTH(KV$9),DAY(KV$9))&lt;=$J42)</formula>
    </cfRule>
  </conditionalFormatting>
  <conditionalFormatting sqref="LL42:LP50">
    <cfRule type="dataBar" priority="924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{6E91C77A-06D0-4BAF-A2AB-3D788AF9D3A7}</x14:id>
        </ext>
      </extLst>
    </cfRule>
    <cfRule type="expression" dxfId="383" priority="92460">
      <formula>IF(AND(WEEKDAY(DATE(YEAR(LL$9),MONTH(LL$9),DAY(LL$9)))&lt;&gt;7,WEEKDAY(DATE(YEAR(LL$9),MONTH(LL$9),DAY(LL$9)))&lt;&gt;1),FALSE,TRUE)</formula>
    </cfRule>
    <cfRule type="expression" dxfId="382" priority="92461" stopIfTrue="1">
      <formula>AND(DATE(YEAR(LL$9),MONTH(LL$9),DAY(LL$9))&gt;=$I42, DATE(YEAR(LL$9),MONTH(LL$9),DAY(LL$9))&lt;=$J42)</formula>
    </cfRule>
  </conditionalFormatting>
  <conditionalFormatting sqref="LD42:LK50">
    <cfRule type="dataBar" priority="924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{23E497B2-BB02-4A6A-8FE1-71AB644B609A}</x14:id>
        </ext>
      </extLst>
    </cfRule>
    <cfRule type="expression" dxfId="381" priority="92463">
      <formula>IF(AND(WEEKDAY(DATE(YEAR(LD$9),MONTH(LD$9),DAY(LD$9)))&lt;&gt;7,WEEKDAY(DATE(YEAR(LD$9),MONTH(LD$9),DAY(LD$9)))&lt;&gt;1),FALSE,TRUE)</formula>
    </cfRule>
    <cfRule type="expression" dxfId="380" priority="92464" stopIfTrue="1">
      <formula>AND(DATE(YEAR(LD$9),MONTH(LD$9),DAY(LD$9))&gt;=$I42, DATE(YEAR(LD$9),MONTH(LD$9),DAY(LD$9))&lt;=$J42)</formula>
    </cfRule>
  </conditionalFormatting>
  <conditionalFormatting sqref="LR42:ME50">
    <cfRule type="dataBar" priority="924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{43F7F299-267B-4C91-B6A8-D904E3FA248B}</x14:id>
        </ext>
      </extLst>
    </cfRule>
    <cfRule type="expression" dxfId="379" priority="92466">
      <formula>IF(AND(WEEKDAY(DATE(YEAR(LR$9),MONTH(LR$9),DAY(LR$9)))&lt;&gt;7,WEEKDAY(DATE(YEAR(LR$9),MONTH(LR$9),DAY(LR$9)))&lt;&gt;1),FALSE,TRUE)</formula>
    </cfRule>
    <cfRule type="expression" dxfId="378" priority="92467" stopIfTrue="1">
      <formula>AND(DATE(YEAR(LR$9),MONTH(LR$9),DAY(LR$9))&gt;=$I42, DATE(YEAR(LR$9),MONTH(LR$9),DAY(LR$9))&lt;=$J42)</formula>
    </cfRule>
  </conditionalFormatting>
  <conditionalFormatting sqref="MF42:ML50">
    <cfRule type="dataBar" priority="924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{E63C19D7-926B-47B1-941D-3CB1C913B776}</x14:id>
        </ext>
      </extLst>
    </cfRule>
    <cfRule type="expression" dxfId="377" priority="92469">
      <formula>IF(AND(WEEKDAY(DATE(YEAR(MF$9),MONTH(MF$9),DAY(MF$9)))&lt;&gt;7,WEEKDAY(DATE(YEAR(MF$9),MONTH(MF$9),DAY(MF$9)))&lt;&gt;1),FALSE,TRUE)</formula>
    </cfRule>
    <cfRule type="expression" dxfId="376" priority="92470" stopIfTrue="1">
      <formula>AND(DATE(YEAR(MF$9),MONTH(MF$9),DAY(MF$9))&gt;=$I42, DATE(YEAR(MF$9),MONTH(MF$9),DAY(MF$9))&lt;=$J42)</formula>
    </cfRule>
  </conditionalFormatting>
  <conditionalFormatting sqref="MU42:MY50">
    <cfRule type="dataBar" priority="924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{88B137F9-040F-4D37-AE46-5AC1A626DA96}</x14:id>
        </ext>
      </extLst>
    </cfRule>
    <cfRule type="expression" dxfId="375" priority="92472">
      <formula>IF(AND(WEEKDAY(DATE(YEAR(MU$9),MONTH(MU$9),DAY(MU$9)))&lt;&gt;7,WEEKDAY(DATE(YEAR(MU$9),MONTH(MU$9),DAY(MU$9)))&lt;&gt;1),FALSE,TRUE)</formula>
    </cfRule>
    <cfRule type="expression" dxfId="374" priority="92473" stopIfTrue="1">
      <formula>AND(DATE(YEAR(MU$9),MONTH(MU$9),DAY(MU$9))&gt;=$I42, DATE(YEAR(MU$9),MONTH(MU$9),DAY(MU$9))&lt;=$J42)</formula>
    </cfRule>
  </conditionalFormatting>
  <conditionalFormatting sqref="MM42:MT50">
    <cfRule type="dataBar" priority="924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{6B7AF48F-162B-47AA-B8D8-817445F39C13}</x14:id>
        </ext>
      </extLst>
    </cfRule>
    <cfRule type="expression" dxfId="373" priority="92475">
      <formula>IF(AND(WEEKDAY(DATE(YEAR(MM$9),MONTH(MM$9),DAY(MM$9)))&lt;&gt;7,WEEKDAY(DATE(YEAR(MM$9),MONTH(MM$9),DAY(MM$9)))&lt;&gt;1),FALSE,TRUE)</formula>
    </cfRule>
    <cfRule type="expression" dxfId="372" priority="92476" stopIfTrue="1">
      <formula>AND(DATE(YEAR(MM$9),MONTH(MM$9),DAY(MM$9))&gt;=$I42, DATE(YEAR(MM$9),MONTH(MM$9),DAY(MM$9))&lt;=$J42)</formula>
    </cfRule>
  </conditionalFormatting>
  <conditionalFormatting sqref="NA42:NK50">
    <cfRule type="dataBar" priority="924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{8750D8EF-787A-4A49-BD11-1275548E3D7E}</x14:id>
        </ext>
      </extLst>
    </cfRule>
    <cfRule type="expression" dxfId="371" priority="92478">
      <formula>IF(AND(WEEKDAY(DATE(YEAR(NA$9),MONTH(NA$9),DAY(NA$9)))&lt;&gt;7,WEEKDAY(DATE(YEAR(NA$9),MONTH(NA$9),DAY(NA$9)))&lt;&gt;1),FALSE,TRUE)</formula>
    </cfRule>
    <cfRule type="expression" dxfId="370" priority="92479" stopIfTrue="1">
      <formula>AND(DATE(YEAR(NA$9),MONTH(NA$9),DAY(NA$9))&gt;=$I42, DATE(YEAR(NA$9),MONTH(NA$9),DAY(NA$9))&lt;=$J42)</formula>
    </cfRule>
  </conditionalFormatting>
  <conditionalFormatting sqref="NL42:NL50">
    <cfRule type="dataBar" priority="924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{7844EB11-FD03-4358-B9BB-09F148ECF470}</x14:id>
        </ext>
      </extLst>
    </cfRule>
    <cfRule type="expression" dxfId="369" priority="92481">
      <formula>IF(AND(WEEKDAY(DATE(YEAR(NL$9),MONTH(NL$9),DAY(NL$9)))&lt;&gt;7,WEEKDAY(DATE(YEAR(NL$9),MONTH(NL$9),DAY(NL$9)))&lt;&gt;1),FALSE,TRUE)</formula>
    </cfRule>
    <cfRule type="expression" dxfId="368" priority="92482" stopIfTrue="1">
      <formula>AND(DATE(YEAR(NL$9),MONTH(NL$9),DAY(NL$9))&gt;=$I42, DATE(YEAR(NL$9),MONTH(NL$9),DAY(NL$9))&lt;=$J42)</formula>
    </cfRule>
  </conditionalFormatting>
  <conditionalFormatting sqref="L42:L50">
    <cfRule type="dataBar" priority="924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{6D860798-84EC-44B8-83EA-3A115FC60AB3}</x14:id>
        </ext>
      </extLst>
    </cfRule>
    <cfRule type="expression" dxfId="367" priority="92484">
      <formula>IF(AND(WEEKDAY(DATE(YEAR(L$9),MONTH(L$9),DAY(L$9)))&lt;&gt;7,WEEKDAY(DATE(YEAR(L$9),MONTH(L$9),DAY(L$9)))&lt;&gt;1),FALSE,TRUE)</formula>
    </cfRule>
    <cfRule type="expression" dxfId="366" priority="92485" stopIfTrue="1">
      <formula>AND(DATE(YEAR(L$9),MONTH(L$9),DAY(L$9))&gt;=$I42, DATE(YEAR(L$9),MONTH(L$9),DAY(L$9))&lt;=$J42)</formula>
    </cfRule>
  </conditionalFormatting>
  <conditionalFormatting sqref="JE42:JE50">
    <cfRule type="dataBar" priority="924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{4D982F45-32D9-4E06-A54A-52999994039F}</x14:id>
        </ext>
      </extLst>
    </cfRule>
    <cfRule type="expression" dxfId="365" priority="92487">
      <formula>IF(AND(WEEKDAY(DATE(YEAR(JE$9),MONTH(JE$9),DAY(JE$9)))&lt;&gt;7,WEEKDAY(DATE(YEAR(JE$9),MONTH(JE$9),DAY(JE$9)))&lt;&gt;1),FALSE,TRUE)</formula>
    </cfRule>
    <cfRule type="expression" dxfId="364" priority="92488" stopIfTrue="1">
      <formula>AND(DATE(YEAR(JE$9),MONTH(JE$9),DAY(JE$9))&gt;=$I42, DATE(YEAR(JE$9),MONTH(JE$9),DAY(JE$9))&lt;=$J42)</formula>
    </cfRule>
  </conditionalFormatting>
  <conditionalFormatting sqref="BK42:CS50 BK41">
    <cfRule type="dataBar" priority="924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{E9670554-0AD3-4D01-9801-ED6F3D5D8174}</x14:id>
        </ext>
      </extLst>
    </cfRule>
    <cfRule type="expression" dxfId="363" priority="92490">
      <formula>IF(AND(WEEKDAY(DATE(YEAR(BK$9),MONTH(BK$9),DAY(BK$9)))&lt;&gt;7,WEEKDAY(DATE(YEAR(BK$9),MONTH(BK$9),DAY(BK$9)))&lt;&gt;1),FALSE,TRUE)</formula>
    </cfRule>
    <cfRule type="expression" dxfId="362" priority="92491" stopIfTrue="1">
      <formula>AND(DATE(YEAR(BK$9),MONTH(BK$9),DAY(BK$9))&gt;=$I41, DATE(YEAR(BK$9),MONTH(BK$9),DAY(BK$9))&lt;=$J41)</formula>
    </cfRule>
  </conditionalFormatting>
  <conditionalFormatting sqref="DY42:FC50">
    <cfRule type="dataBar" priority="924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{AAE1D782-F0A1-4048-A305-78DF0293B835}</x14:id>
        </ext>
      </extLst>
    </cfRule>
    <cfRule type="expression" dxfId="361" priority="92496">
      <formula>IF(AND(WEEKDAY(DATE(YEAR(DY$9),MONTH(DY$9),DAY(DY$9)))&lt;&gt;7,WEEKDAY(DATE(YEAR(DY$9),MONTH(DY$9),DAY(DY$9)))&lt;&gt;1),FALSE,TRUE)</formula>
    </cfRule>
    <cfRule type="expression" dxfId="360" priority="92497" stopIfTrue="1">
      <formula>AND(DATE(YEAR(DY$9),MONTH(DY$9),DAY(DY$9))&gt;=$I42, DATE(YEAR(DY$9),MONTH(DY$9),DAY(DY$9))&lt;=$J42)</formula>
    </cfRule>
  </conditionalFormatting>
  <conditionalFormatting sqref="IZ42:JC50 JF42:JF50">
    <cfRule type="dataBar" priority="924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{1CEC6889-0799-4C7F-87F2-F378B8BA14D9}</x14:id>
        </ext>
      </extLst>
    </cfRule>
    <cfRule type="expression" dxfId="359" priority="92499">
      <formula>IF(AND(WEEKDAY(DATE(YEAR(IZ$9),MONTH(IZ$9),DAY(IZ$9)))&lt;&gt;7,WEEKDAY(DATE(YEAR(IZ$9),MONTH(IZ$9),DAY(IZ$9)))&lt;&gt;1),FALSE,TRUE)</formula>
    </cfRule>
    <cfRule type="expression" dxfId="358" priority="92500" stopIfTrue="1">
      <formula>AND(DATE(YEAR(IZ$9),MONTH(IZ$9),DAY(IZ$9))&gt;=$I42, DATE(YEAR(IZ$9),MONTH(IZ$9),DAY(IZ$9))&lt;=$J42)</formula>
    </cfRule>
  </conditionalFormatting>
  <conditionalFormatting sqref="JD42:JD50">
    <cfRule type="dataBar" priority="925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{692B41BD-9F00-4C78-94D6-35C025D9A935}</x14:id>
        </ext>
      </extLst>
    </cfRule>
    <cfRule type="expression" dxfId="357" priority="92505">
      <formula>IF(AND(WEEKDAY(DATE(YEAR(JD$9),MONTH(JD$9),DAY(JD$9)))&lt;&gt;7,WEEKDAY(DATE(YEAR(JD$9),MONTH(JD$9),DAY(JD$9)))&lt;&gt;1),FALSE,TRUE)</formula>
    </cfRule>
    <cfRule type="expression" dxfId="356" priority="92506" stopIfTrue="1">
      <formula>AND(DATE(YEAR(JD$9),MONTH(JD$9),DAY(JD$9))&gt;=$I42, DATE(YEAR(JD$9),MONTH(JD$9),DAY(JD$9))&lt;=$J42)</formula>
    </cfRule>
  </conditionalFormatting>
  <conditionalFormatting sqref="KG42:KG50">
    <cfRule type="dataBar" priority="925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{FB985CBA-AF77-4DFE-8F3E-553B91699B92}</x14:id>
        </ext>
      </extLst>
    </cfRule>
    <cfRule type="expression" dxfId="355" priority="92508">
      <formula>IF(AND(WEEKDAY(DATE(YEAR(KG$9),MONTH(KG$9),DAY(KG$9)))&lt;&gt;7,WEEKDAY(DATE(YEAR(KG$9),MONTH(KG$9),DAY(KG$9)))&lt;&gt;1),FALSE,TRUE)</formula>
    </cfRule>
    <cfRule type="expression" dxfId="354" priority="92509" stopIfTrue="1">
      <formula>AND(DATE(YEAR(KG$9),MONTH(KG$9),DAY(KG$9))&gt;=$I42, DATE(YEAR(KG$9),MONTH(KG$9),DAY(KG$9))&lt;=$J42)</formula>
    </cfRule>
  </conditionalFormatting>
  <conditionalFormatting sqref="LQ42:LQ50">
    <cfRule type="dataBar" priority="925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{742EA97B-CEFC-4843-BAAB-F4DD7363C549}</x14:id>
        </ext>
      </extLst>
    </cfRule>
    <cfRule type="expression" dxfId="353" priority="92511">
      <formula>IF(AND(WEEKDAY(DATE(YEAR(LQ$9),MONTH(LQ$9),DAY(LQ$9)))&lt;&gt;7,WEEKDAY(DATE(YEAR(LQ$9),MONTH(LQ$9),DAY(LQ$9)))&lt;&gt;1),FALSE,TRUE)</formula>
    </cfRule>
    <cfRule type="expression" dxfId="352" priority="92512" stopIfTrue="1">
      <formula>AND(DATE(YEAR(LQ$9),MONTH(LQ$9),DAY(LQ$9))&gt;=$I42, DATE(YEAR(LQ$9),MONTH(LQ$9),DAY(LQ$9))&lt;=$J42)</formula>
    </cfRule>
  </conditionalFormatting>
  <conditionalFormatting sqref="MZ42:MZ50">
    <cfRule type="dataBar" priority="925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{E728F6DA-E6FA-48A4-B820-C83089012752}</x14:id>
        </ext>
      </extLst>
    </cfRule>
    <cfRule type="expression" dxfId="351" priority="92514">
      <formula>IF(AND(WEEKDAY(DATE(YEAR(MZ$9),MONTH(MZ$9),DAY(MZ$9)))&lt;&gt;7,WEEKDAY(DATE(YEAR(MZ$9),MONTH(MZ$9),DAY(MZ$9)))&lt;&gt;1),FALSE,TRUE)</formula>
    </cfRule>
    <cfRule type="expression" dxfId="350" priority="92515" stopIfTrue="1">
      <formula>AND(DATE(YEAR(MZ$9),MONTH(MZ$9),DAY(MZ$9))&gt;=$I42, DATE(YEAR(MZ$9),MONTH(MZ$9),DAY(MZ$9))&lt;=$J42)</formula>
    </cfRule>
  </conditionalFormatting>
  <conditionalFormatting sqref="AQ41:AT41 AQ42:BJ50 AX41:BQ41">
    <cfRule type="dataBar" priority="925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{E3E08C2B-49F7-4E34-ABA9-E1B84CF03014}</x14:id>
        </ext>
      </extLst>
    </cfRule>
    <cfRule type="expression" dxfId="349" priority="92517">
      <formula>IF(AND(WEEKDAY(DATE(YEAR(AQ$9),MONTH(AQ$9),DAY(AQ$9)))&lt;&gt;7,WEEKDAY(DATE(YEAR(AQ$9),MONTH(AQ$9),DAY(AQ$9)))&lt;&gt;1),FALSE,TRUE)</formula>
    </cfRule>
    <cfRule type="expression" dxfId="348" priority="92518" stopIfTrue="1">
      <formula>AND(DATE(YEAR(AQ$9),MONTH(AQ$9),DAY(AQ$9))&gt;=$I41, DATE(YEAR(AQ$9),MONTH(AQ$9),DAY(AQ$9))&lt;=$J41)</formula>
    </cfRule>
  </conditionalFormatting>
  <conditionalFormatting sqref="AM57:AP58">
    <cfRule type="dataBar" priority="938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{52255204-AC9E-49D7-8436-EF696C3C1B8C}</x14:id>
        </ext>
      </extLst>
    </cfRule>
    <cfRule type="expression" dxfId="347" priority="93860">
      <formula>IF(AND(WEEKDAY(DATE(YEAR(AM$9),MONTH(AM$9),DAY(AM$9)))&lt;&gt;7,WEEKDAY(DATE(YEAR(AM$9),MONTH(AM$9),DAY(AM$9)))&lt;&gt;1),FALSE,TRUE)</formula>
    </cfRule>
    <cfRule type="expression" dxfId="346" priority="93861" stopIfTrue="1">
      <formula>AND(DATE(YEAR(AM$9),MONTH(AM$9),DAY(AM$9))&gt;=$I57, DATE(YEAR(AM$9),MONTH(AM$9),DAY(AM$9))&lt;=$J57)</formula>
    </cfRule>
  </conditionalFormatting>
  <conditionalFormatting sqref="BK57:CS58">
    <cfRule type="dataBar" priority="938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{983ACED3-CD0E-40BB-8C62-95069E59A731}</x14:id>
        </ext>
      </extLst>
    </cfRule>
    <cfRule type="expression" dxfId="345" priority="93863">
      <formula>IF(AND(WEEKDAY(DATE(YEAR(BK$9),MONTH(BK$9),DAY(BK$9)))&lt;&gt;7,WEEKDAY(DATE(YEAR(BK$9),MONTH(BK$9),DAY(BK$9)))&lt;&gt;1),FALSE,TRUE)</formula>
    </cfRule>
    <cfRule type="expression" dxfId="344" priority="93864" stopIfTrue="1">
      <formula>AND(DATE(YEAR(BK$9),MONTH(BK$9),DAY(BK$9))&gt;=$I57, DATE(YEAR(BK$9),MONTH(BK$9),DAY(BK$9))&lt;=$J57)</formula>
    </cfRule>
  </conditionalFormatting>
  <conditionalFormatting sqref="CT57:DR58 GO57:GT58">
    <cfRule type="dataBar" priority="938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{5CD4CACF-3C04-4108-9AAF-9CB3878D5912}</x14:id>
        </ext>
      </extLst>
    </cfRule>
    <cfRule type="expression" dxfId="343" priority="93866">
      <formula>IF(AND(WEEKDAY(DATE(YEAR(CT$9),MONTH(CT$9),DAY(CT$9)))&lt;&gt;7,WEEKDAY(DATE(YEAR(CT$9),MONTH(CT$9),DAY(CT$9)))&lt;&gt;1),FALSE,TRUE)</formula>
    </cfRule>
    <cfRule type="expression" dxfId="342" priority="93867" stopIfTrue="1">
      <formula>AND(DATE(YEAR(CT$9),MONTH(CT$9),DAY(CT$9))&gt;=$I57, DATE(YEAR(CT$9),MONTH(CT$9),DAY(CT$9))&lt;=$J57)</formula>
    </cfRule>
  </conditionalFormatting>
  <conditionalFormatting sqref="FD57:FI58">
    <cfRule type="dataBar" priority="938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{B2519800-00A3-4629-AE43-E05194E6202B}</x14:id>
        </ext>
      </extLst>
    </cfRule>
    <cfRule type="expression" dxfId="341" priority="93872">
      <formula>IF(AND(WEEKDAY(DATE(YEAR(FD$9),MONTH(FD$9),DAY(FD$9)))&lt;&gt;7,WEEKDAY(DATE(YEAR(FD$9),MONTH(FD$9),DAY(FD$9)))&lt;&gt;1),FALSE,TRUE)</formula>
    </cfRule>
    <cfRule type="expression" dxfId="340" priority="93873" stopIfTrue="1">
      <formula>AND(DATE(YEAR(FD$9),MONTH(FD$9),DAY(FD$9))&gt;=$I57, DATE(YEAR(FD$9),MONTH(FD$9),DAY(FD$9))&lt;=$J57)</formula>
    </cfRule>
  </conditionalFormatting>
  <conditionalFormatting sqref="FJ57:GN58">
    <cfRule type="dataBar" priority="938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{107E8A1F-7A32-4609-B87C-B2AE3C3C1C8C}</x14:id>
        </ext>
      </extLst>
    </cfRule>
    <cfRule type="expression" dxfId="339" priority="93875">
      <formula>IF(AND(WEEKDAY(DATE(YEAR(FJ$9),MONTH(FJ$9),DAY(FJ$9)))&lt;&gt;7,WEEKDAY(DATE(YEAR(FJ$9),MONTH(FJ$9),DAY(FJ$9)))&lt;&gt;1),FALSE,TRUE)</formula>
    </cfRule>
    <cfRule type="expression" dxfId="338" priority="93876" stopIfTrue="1">
      <formula>AND(DATE(YEAR(FJ$9),MONTH(FJ$9),DAY(FJ$9))&gt;=$I57, DATE(YEAR(FJ$9),MONTH(FJ$9),DAY(FJ$9))&lt;=$J57)</formula>
    </cfRule>
  </conditionalFormatting>
  <conditionalFormatting sqref="DS57:DX58">
    <cfRule type="dataBar" priority="938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{5D9C1E61-2582-44F4-B163-7A5B4600B844}</x14:id>
        </ext>
      </extLst>
    </cfRule>
    <cfRule type="expression" dxfId="337" priority="93878">
      <formula>IF(AND(WEEKDAY(DATE(YEAR(DS$9),MONTH(DS$9),DAY(DS$9)))&lt;&gt;7,WEEKDAY(DATE(YEAR(DS$9),MONTH(DS$9),DAY(DS$9)))&lt;&gt;1),FALSE,TRUE)</formula>
    </cfRule>
    <cfRule type="expression" dxfId="336" priority="93879" stopIfTrue="1">
      <formula>AND(DATE(YEAR(DS$9),MONTH(DS$9),DAY(DS$9))&gt;=$I57, DATE(YEAR(DS$9),MONTH(DS$9),DAY(DS$9))&lt;=$J57)</formula>
    </cfRule>
  </conditionalFormatting>
  <conditionalFormatting sqref="DY57:FC58">
    <cfRule type="dataBar" priority="938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{88D609D4-4684-45D5-AEDA-01B3E62773A2}</x14:id>
        </ext>
      </extLst>
    </cfRule>
    <cfRule type="expression" dxfId="335" priority="93881">
      <formula>IF(AND(WEEKDAY(DATE(YEAR(DY$9),MONTH(DY$9),DAY(DY$9)))&lt;&gt;7,WEEKDAY(DATE(YEAR(DY$9),MONTH(DY$9),DAY(DY$9)))&lt;&gt;1),FALSE,TRUE)</formula>
    </cfRule>
    <cfRule type="expression" dxfId="334" priority="93882" stopIfTrue="1">
      <formula>AND(DATE(YEAR(DY$9),MONTH(DY$9),DAY(DY$9))&gt;=$I57, DATE(YEAR(DY$9),MONTH(DY$9),DAY(DY$9))&lt;=$J57)</formula>
    </cfRule>
  </conditionalFormatting>
  <conditionalFormatting sqref="GU57:HH58">
    <cfRule type="dataBar" priority="938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{2096B1FD-4A69-4018-A387-D986F1C7A286}</x14:id>
        </ext>
      </extLst>
    </cfRule>
    <cfRule type="expression" dxfId="333" priority="93884">
      <formula>IF(AND(WEEKDAY(DATE(YEAR(GU$9),MONTH(GU$9),DAY(GU$9)))&lt;&gt;7,WEEKDAY(DATE(YEAR(GU$9),MONTH(GU$9),DAY(GU$9)))&lt;&gt;1),FALSE,TRUE)</formula>
    </cfRule>
    <cfRule type="expression" dxfId="332" priority="93885" stopIfTrue="1">
      <formula>AND(DATE(YEAR(GU$9),MONTH(GU$9),DAY(GU$9))&gt;=$I57, DATE(YEAR(GU$9),MONTH(GU$9),DAY(GU$9))&lt;=$J57)</formula>
    </cfRule>
  </conditionalFormatting>
  <conditionalFormatting sqref="HX57:IC58">
    <cfRule type="dataBar" priority="938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{7A3E74C0-CA13-4EC6-B1BD-5C91EA98A2BE}</x14:id>
        </ext>
      </extLst>
    </cfRule>
    <cfRule type="expression" dxfId="331" priority="93887">
      <formula>IF(AND(WEEKDAY(DATE(YEAR(HX$9),MONTH(HX$9),DAY(HX$9)))&lt;&gt;7,WEEKDAY(DATE(YEAR(HX$9),MONTH(HX$9),DAY(HX$9)))&lt;&gt;1),FALSE,TRUE)</formula>
    </cfRule>
    <cfRule type="expression" dxfId="330" priority="93888" stopIfTrue="1">
      <formula>AND(DATE(YEAR(HX$9),MONTH(HX$9),DAY(HX$9))&gt;=$I57, DATE(YEAR(HX$9),MONTH(HX$9),DAY(HX$9))&lt;=$J57)</formula>
    </cfRule>
  </conditionalFormatting>
  <conditionalFormatting sqref="HI57:HW58">
    <cfRule type="dataBar" priority="938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{D7760B1C-0A6E-42C0-8EA4-348F866BC279}</x14:id>
        </ext>
      </extLst>
    </cfRule>
    <cfRule type="expression" dxfId="329" priority="93890">
      <formula>IF(AND(WEEKDAY(DATE(YEAR(HI$9),MONTH(HI$9),DAY(HI$9)))&lt;&gt;7,WEEKDAY(DATE(YEAR(HI$9),MONTH(HI$9),DAY(HI$9)))&lt;&gt;1),FALSE,TRUE)</formula>
    </cfRule>
    <cfRule type="expression" dxfId="328" priority="93891" stopIfTrue="1">
      <formula>AND(DATE(YEAR(HI$9),MONTH(HI$9),DAY(HI$9))&gt;=$I57, DATE(YEAR(HI$9),MONTH(HI$9),DAY(HI$9))&lt;=$J57)</formula>
    </cfRule>
  </conditionalFormatting>
  <conditionalFormatting sqref="ID57:IQ58">
    <cfRule type="dataBar" priority="938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{8D89C3A3-753B-4DF9-B7BE-D4AAC371D4F8}</x14:id>
        </ext>
      </extLst>
    </cfRule>
    <cfRule type="expression" dxfId="327" priority="93893">
      <formula>IF(AND(WEEKDAY(DATE(YEAR(ID$9),MONTH(ID$9),DAY(ID$9)))&lt;&gt;7,WEEKDAY(DATE(YEAR(ID$9),MONTH(ID$9),DAY(ID$9)))&lt;&gt;1),FALSE,TRUE)</formula>
    </cfRule>
    <cfRule type="expression" dxfId="326" priority="93894" stopIfTrue="1">
      <formula>AND(DATE(YEAR(ID$9),MONTH(ID$9),DAY(ID$9))&gt;=$I57, DATE(YEAR(ID$9),MONTH(ID$9),DAY(ID$9))&lt;=$J57)</formula>
    </cfRule>
  </conditionalFormatting>
  <conditionalFormatting sqref="IZ57:JC58">
    <cfRule type="dataBar" priority="938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{F09B6AEE-EE28-4716-B67A-183180977C65}</x14:id>
        </ext>
      </extLst>
    </cfRule>
    <cfRule type="expression" dxfId="325" priority="93896">
      <formula>IF(AND(WEEKDAY(DATE(YEAR(IZ$9),MONTH(IZ$9),DAY(IZ$9)))&lt;&gt;7,WEEKDAY(DATE(YEAR(IZ$9),MONTH(IZ$9),DAY(IZ$9)))&lt;&gt;1),FALSE,TRUE)</formula>
    </cfRule>
    <cfRule type="expression" dxfId="324" priority="93897" stopIfTrue="1">
      <formula>AND(DATE(YEAR(IZ$9),MONTH(IZ$9),DAY(IZ$9))&gt;=$I57, DATE(YEAR(IZ$9),MONTH(IZ$9),DAY(IZ$9))&lt;=$J57)</formula>
    </cfRule>
  </conditionalFormatting>
  <conditionalFormatting sqref="IR57:IY58">
    <cfRule type="dataBar" priority="938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{0FC0981D-29F4-4B9E-BE24-2DFE1327E76C}</x14:id>
        </ext>
      </extLst>
    </cfRule>
    <cfRule type="expression" dxfId="323" priority="93899">
      <formula>IF(AND(WEEKDAY(DATE(YEAR(IR$9),MONTH(IR$9),DAY(IR$9)))&lt;&gt;7,WEEKDAY(DATE(YEAR(IR$9),MONTH(IR$9),DAY(IR$9)))&lt;&gt;1),FALSE,TRUE)</formula>
    </cfRule>
    <cfRule type="expression" dxfId="322" priority="93900" stopIfTrue="1">
      <formula>AND(DATE(YEAR(IR$9),MONTH(IR$9),DAY(IR$9))&gt;=$I57, DATE(YEAR(IR$9),MONTH(IR$9),DAY(IR$9))&lt;=$J57)</formula>
    </cfRule>
  </conditionalFormatting>
  <conditionalFormatting sqref="JF57:JS58">
    <cfRule type="dataBar" priority="939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{08E34316-0E46-43AF-8B61-8ED360E3D6A9}</x14:id>
        </ext>
      </extLst>
    </cfRule>
    <cfRule type="expression" dxfId="321" priority="93902">
      <formula>IF(AND(WEEKDAY(DATE(YEAR(JF$9),MONTH(JF$9),DAY(JF$9)))&lt;&gt;7,WEEKDAY(DATE(YEAR(JF$9),MONTH(JF$9),DAY(JF$9)))&lt;&gt;1),FALSE,TRUE)</formula>
    </cfRule>
    <cfRule type="expression" dxfId="320" priority="93903" stopIfTrue="1">
      <formula>AND(DATE(YEAR(JF$9),MONTH(JF$9),DAY(JF$9))&gt;=$I57, DATE(YEAR(JF$9),MONTH(JF$9),DAY(JF$9))&lt;=$J57)</formula>
    </cfRule>
  </conditionalFormatting>
  <conditionalFormatting sqref="KB57:KF58">
    <cfRule type="dataBar" priority="939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{60B1A1EE-CB03-436E-B2B9-B251D6345F85}</x14:id>
        </ext>
      </extLst>
    </cfRule>
    <cfRule type="expression" dxfId="319" priority="93905">
      <formula>IF(AND(WEEKDAY(DATE(YEAR(KB$9),MONTH(KB$9),DAY(KB$9)))&lt;&gt;7,WEEKDAY(DATE(YEAR(KB$9),MONTH(KB$9),DAY(KB$9)))&lt;&gt;1),FALSE,TRUE)</formula>
    </cfRule>
    <cfRule type="expression" dxfId="318" priority="93906" stopIfTrue="1">
      <formula>AND(DATE(YEAR(KB$9),MONTH(KB$9),DAY(KB$9))&gt;=$I57, DATE(YEAR(KB$9),MONTH(KB$9),DAY(KB$9))&lt;=$J57)</formula>
    </cfRule>
  </conditionalFormatting>
  <conditionalFormatting sqref="JT57:KA58">
    <cfRule type="dataBar" priority="939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{812B52E7-5954-4CE9-9020-556C02635322}</x14:id>
        </ext>
      </extLst>
    </cfRule>
    <cfRule type="expression" dxfId="317" priority="93908">
      <formula>IF(AND(WEEKDAY(DATE(YEAR(JT$9),MONTH(JT$9),DAY(JT$9)))&lt;&gt;7,WEEKDAY(DATE(YEAR(JT$9),MONTH(JT$9),DAY(JT$9)))&lt;&gt;1),FALSE,TRUE)</formula>
    </cfRule>
    <cfRule type="expression" dxfId="316" priority="93909" stopIfTrue="1">
      <formula>AND(DATE(YEAR(JT$9),MONTH(JT$9),DAY(JT$9))&gt;=$I57, DATE(YEAR(JT$9),MONTH(JT$9),DAY(JT$9))&lt;=$J57)</formula>
    </cfRule>
  </conditionalFormatting>
  <conditionalFormatting sqref="KH57:KU58">
    <cfRule type="dataBar" priority="939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{C33E53AF-B035-4B59-9A25-520CEEC2ECFD}</x14:id>
        </ext>
      </extLst>
    </cfRule>
    <cfRule type="expression" dxfId="315" priority="93911">
      <formula>IF(AND(WEEKDAY(DATE(YEAR(KH$9),MONTH(KH$9),DAY(KH$9)))&lt;&gt;7,WEEKDAY(DATE(YEAR(KH$9),MONTH(KH$9),DAY(KH$9)))&lt;&gt;1),FALSE,TRUE)</formula>
    </cfRule>
    <cfRule type="expression" dxfId="314" priority="93912" stopIfTrue="1">
      <formula>AND(DATE(YEAR(KH$9),MONTH(KH$9),DAY(KH$9))&gt;=$I57, DATE(YEAR(KH$9),MONTH(KH$9),DAY(KH$9))&lt;=$J57)</formula>
    </cfRule>
  </conditionalFormatting>
  <conditionalFormatting sqref="KV57:LC58">
    <cfRule type="dataBar" priority="939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{8C80CB5A-A6AC-47D6-A7F1-D835B863AA15}</x14:id>
        </ext>
      </extLst>
    </cfRule>
    <cfRule type="expression" dxfId="313" priority="93914">
      <formula>IF(AND(WEEKDAY(DATE(YEAR(KV$9),MONTH(KV$9),DAY(KV$9)))&lt;&gt;7,WEEKDAY(DATE(YEAR(KV$9),MONTH(KV$9),DAY(KV$9)))&lt;&gt;1),FALSE,TRUE)</formula>
    </cfRule>
    <cfRule type="expression" dxfId="312" priority="93915" stopIfTrue="1">
      <formula>AND(DATE(YEAR(KV$9),MONTH(KV$9),DAY(KV$9))&gt;=$I57, DATE(YEAR(KV$9),MONTH(KV$9),DAY(KV$9))&lt;=$J57)</formula>
    </cfRule>
  </conditionalFormatting>
  <conditionalFormatting sqref="LL57:LP58">
    <cfRule type="dataBar" priority="939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{DDE1811D-EF1B-4CFE-9B19-D068E9E9EA2F}</x14:id>
        </ext>
      </extLst>
    </cfRule>
    <cfRule type="expression" dxfId="311" priority="93917">
      <formula>IF(AND(WEEKDAY(DATE(YEAR(LL$9),MONTH(LL$9),DAY(LL$9)))&lt;&gt;7,WEEKDAY(DATE(YEAR(LL$9),MONTH(LL$9),DAY(LL$9)))&lt;&gt;1),FALSE,TRUE)</formula>
    </cfRule>
    <cfRule type="expression" dxfId="310" priority="93918" stopIfTrue="1">
      <formula>AND(DATE(YEAR(LL$9),MONTH(LL$9),DAY(LL$9))&gt;=$I57, DATE(YEAR(LL$9),MONTH(LL$9),DAY(LL$9))&lt;=$J57)</formula>
    </cfRule>
  </conditionalFormatting>
  <conditionalFormatting sqref="LD57:LK58">
    <cfRule type="dataBar" priority="939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{788FAFBC-C40C-41DD-AF3B-D099C802FE3A}</x14:id>
        </ext>
      </extLst>
    </cfRule>
    <cfRule type="expression" dxfId="309" priority="93920">
      <formula>IF(AND(WEEKDAY(DATE(YEAR(LD$9),MONTH(LD$9),DAY(LD$9)))&lt;&gt;7,WEEKDAY(DATE(YEAR(LD$9),MONTH(LD$9),DAY(LD$9)))&lt;&gt;1),FALSE,TRUE)</formula>
    </cfRule>
    <cfRule type="expression" dxfId="308" priority="93921" stopIfTrue="1">
      <formula>AND(DATE(YEAR(LD$9),MONTH(LD$9),DAY(LD$9))&gt;=$I57, DATE(YEAR(LD$9),MONTH(LD$9),DAY(LD$9))&lt;=$J57)</formula>
    </cfRule>
  </conditionalFormatting>
  <conditionalFormatting sqref="LR57:ME58">
    <cfRule type="dataBar" priority="939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{F856B040-2DA8-4DBA-8040-07F0F409FB3B}</x14:id>
        </ext>
      </extLst>
    </cfRule>
    <cfRule type="expression" dxfId="307" priority="93923">
      <formula>IF(AND(WEEKDAY(DATE(YEAR(LR$9),MONTH(LR$9),DAY(LR$9)))&lt;&gt;7,WEEKDAY(DATE(YEAR(LR$9),MONTH(LR$9),DAY(LR$9)))&lt;&gt;1),FALSE,TRUE)</formula>
    </cfRule>
    <cfRule type="expression" dxfId="306" priority="93924" stopIfTrue="1">
      <formula>AND(DATE(YEAR(LR$9),MONTH(LR$9),DAY(LR$9))&gt;=$I57, DATE(YEAR(LR$9),MONTH(LR$9),DAY(LR$9))&lt;=$J57)</formula>
    </cfRule>
  </conditionalFormatting>
  <conditionalFormatting sqref="MF57:ML58">
    <cfRule type="dataBar" priority="939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{0FEB4657-7680-46DC-B465-10E29065B06E}</x14:id>
        </ext>
      </extLst>
    </cfRule>
    <cfRule type="expression" dxfId="305" priority="93926">
      <formula>IF(AND(WEEKDAY(DATE(YEAR(MF$9),MONTH(MF$9),DAY(MF$9)))&lt;&gt;7,WEEKDAY(DATE(YEAR(MF$9),MONTH(MF$9),DAY(MF$9)))&lt;&gt;1),FALSE,TRUE)</formula>
    </cfRule>
    <cfRule type="expression" dxfId="304" priority="93927" stopIfTrue="1">
      <formula>AND(DATE(YEAR(MF$9),MONTH(MF$9),DAY(MF$9))&gt;=$I57, DATE(YEAR(MF$9),MONTH(MF$9),DAY(MF$9))&lt;=$J57)</formula>
    </cfRule>
  </conditionalFormatting>
  <conditionalFormatting sqref="MU57:MY58">
    <cfRule type="dataBar" priority="939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{2E4E85D5-CE5A-429E-BAD0-3221F04C19CE}</x14:id>
        </ext>
      </extLst>
    </cfRule>
    <cfRule type="expression" dxfId="303" priority="93929">
      <formula>IF(AND(WEEKDAY(DATE(YEAR(MU$9),MONTH(MU$9),DAY(MU$9)))&lt;&gt;7,WEEKDAY(DATE(YEAR(MU$9),MONTH(MU$9),DAY(MU$9)))&lt;&gt;1),FALSE,TRUE)</formula>
    </cfRule>
    <cfRule type="expression" dxfId="302" priority="93930" stopIfTrue="1">
      <formula>AND(DATE(YEAR(MU$9),MONTH(MU$9),DAY(MU$9))&gt;=$I57, DATE(YEAR(MU$9),MONTH(MU$9),DAY(MU$9))&lt;=$J57)</formula>
    </cfRule>
  </conditionalFormatting>
  <conditionalFormatting sqref="MM57:MT58">
    <cfRule type="dataBar" priority="939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{21CF4EE4-74A6-4E1F-97A1-3F941C8D397A}</x14:id>
        </ext>
      </extLst>
    </cfRule>
    <cfRule type="expression" dxfId="301" priority="93932">
      <formula>IF(AND(WEEKDAY(DATE(YEAR(MM$9),MONTH(MM$9),DAY(MM$9)))&lt;&gt;7,WEEKDAY(DATE(YEAR(MM$9),MONTH(MM$9),DAY(MM$9)))&lt;&gt;1),FALSE,TRUE)</formula>
    </cfRule>
    <cfRule type="expression" dxfId="300" priority="93933" stopIfTrue="1">
      <formula>AND(DATE(YEAR(MM$9),MONTH(MM$9),DAY(MM$9))&gt;=$I57, DATE(YEAR(MM$9),MONTH(MM$9),DAY(MM$9))&lt;=$J57)</formula>
    </cfRule>
  </conditionalFormatting>
  <conditionalFormatting sqref="AQ57:BJ58">
    <cfRule type="dataBar" priority="939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{41382FBA-C8AE-4EFE-BA97-DC4FA85A5D13}</x14:id>
        </ext>
      </extLst>
    </cfRule>
    <cfRule type="expression" dxfId="299" priority="93935">
      <formula>IF(AND(WEEKDAY(DATE(YEAR(AQ$9),MONTH(AQ$9),DAY(AQ$9)))&lt;&gt;7,WEEKDAY(DATE(YEAR(AQ$9),MONTH(AQ$9),DAY(AQ$9)))&lt;&gt;1),FALSE,TRUE)</formula>
    </cfRule>
    <cfRule type="expression" dxfId="298" priority="93936" stopIfTrue="1">
      <formula>AND(DATE(YEAR(AQ$9),MONTH(AQ$9),DAY(AQ$9))&gt;=$I57, DATE(YEAR(AQ$9),MONTH(AQ$9),DAY(AQ$9))&lt;=$J57)</formula>
    </cfRule>
  </conditionalFormatting>
  <conditionalFormatting sqref="NA57:NK58">
    <cfRule type="dataBar" priority="939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{35349652-0324-4F70-B53B-BDB19F251269}</x14:id>
        </ext>
      </extLst>
    </cfRule>
    <cfRule type="expression" dxfId="297" priority="93938">
      <formula>IF(AND(WEEKDAY(DATE(YEAR(NA$9),MONTH(NA$9),DAY(NA$9)))&lt;&gt;7,WEEKDAY(DATE(YEAR(NA$9),MONTH(NA$9),DAY(NA$9)))&lt;&gt;1),FALSE,TRUE)</formula>
    </cfRule>
    <cfRule type="expression" dxfId="296" priority="93939" stopIfTrue="1">
      <formula>AND(DATE(YEAR(NA$9),MONTH(NA$9),DAY(NA$9))&gt;=$I57, DATE(YEAR(NA$9),MONTH(NA$9),DAY(NA$9))&lt;=$J57)</formula>
    </cfRule>
  </conditionalFormatting>
  <conditionalFormatting sqref="NL57:NL58">
    <cfRule type="dataBar" priority="939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{3F800032-5C95-436E-A092-18C9DEE58DE7}</x14:id>
        </ext>
      </extLst>
    </cfRule>
    <cfRule type="expression" dxfId="295" priority="93941">
      <formula>IF(AND(WEEKDAY(DATE(YEAR(NL$9),MONTH(NL$9),DAY(NL$9)))&lt;&gt;7,WEEKDAY(DATE(YEAR(NL$9),MONTH(NL$9),DAY(NL$9)))&lt;&gt;1),FALSE,TRUE)</formula>
    </cfRule>
    <cfRule type="expression" dxfId="294" priority="93942" stopIfTrue="1">
      <formula>AND(DATE(YEAR(NL$9),MONTH(NL$9),DAY(NL$9))&gt;=$I57, DATE(YEAR(NL$9),MONTH(NL$9),DAY(NL$9))&lt;=$J57)</formula>
    </cfRule>
  </conditionalFormatting>
  <conditionalFormatting sqref="L52:AL56">
    <cfRule type="dataBar" priority="939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{F075CE01-0B57-49AF-8E2E-46D94600BE30}</x14:id>
        </ext>
      </extLst>
    </cfRule>
    <cfRule type="expression" dxfId="293" priority="93944">
      <formula>IF(AND(WEEKDAY(DATE(YEAR(L$9),MONTH(L$9),DAY(L$9)))&lt;&gt;7,WEEKDAY(DATE(YEAR(L$9),MONTH(L$9),DAY(L$9)))&lt;&gt;1),FALSE,TRUE)</formula>
    </cfRule>
    <cfRule type="expression" dxfId="292" priority="93945" stopIfTrue="1">
      <formula>AND(DATE(YEAR(L$9),MONTH(L$9),DAY(L$9))&gt;=$I52, DATE(YEAR(L$9),MONTH(L$9),DAY(L$9))&lt;=$J52)</formula>
    </cfRule>
  </conditionalFormatting>
  <conditionalFormatting sqref="AM52:AP56">
    <cfRule type="dataBar" priority="939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{11064346-3EDC-4644-AD7E-E1D2508EBB1D}</x14:id>
        </ext>
      </extLst>
    </cfRule>
    <cfRule type="expression" dxfId="291" priority="93947">
      <formula>IF(AND(WEEKDAY(DATE(YEAR(AM$9),MONTH(AM$9),DAY(AM$9)))&lt;&gt;7,WEEKDAY(DATE(YEAR(AM$9),MONTH(AM$9),DAY(AM$9)))&lt;&gt;1),FALSE,TRUE)</formula>
    </cfRule>
    <cfRule type="expression" dxfId="290" priority="93948" stopIfTrue="1">
      <formula>AND(DATE(YEAR(AM$9),MONTH(AM$9),DAY(AM$9))&gt;=$I52, DATE(YEAR(AM$9),MONTH(AM$9),DAY(AM$9))&lt;=$J52)</formula>
    </cfRule>
  </conditionalFormatting>
  <conditionalFormatting sqref="L57:AL58">
    <cfRule type="dataBar" priority="939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{149458FD-D7B0-4A3F-9F6C-C0753DAF1FF2}</x14:id>
        </ext>
      </extLst>
    </cfRule>
    <cfRule type="expression" dxfId="289" priority="93950">
      <formula>IF(AND(WEEKDAY(DATE(YEAR(L$9),MONTH(L$9),DAY(L$9)))&lt;&gt;7,WEEKDAY(DATE(YEAR(L$9),MONTH(L$9),DAY(L$9)))&lt;&gt;1),FALSE,TRUE)</formula>
    </cfRule>
    <cfRule type="expression" dxfId="288" priority="93951" stopIfTrue="1">
      <formula>AND(DATE(YEAR(L$9),MONTH(L$9),DAY(L$9))&gt;=$I57, DATE(YEAR(L$9),MONTH(L$9),DAY(L$9))&lt;=$J57)</formula>
    </cfRule>
  </conditionalFormatting>
  <conditionalFormatting sqref="BK52:CS56 BK51">
    <cfRule type="dataBar" priority="939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{FFE874F7-44AE-48BB-8D4F-AD65ABDB9D26}</x14:id>
        </ext>
      </extLst>
    </cfRule>
    <cfRule type="expression" dxfId="287" priority="93953">
      <formula>IF(AND(WEEKDAY(DATE(YEAR(BK$9),MONTH(BK$9),DAY(BK$9)))&lt;&gt;7,WEEKDAY(DATE(YEAR(BK$9),MONTH(BK$9),DAY(BK$9)))&lt;&gt;1),FALSE,TRUE)</formula>
    </cfRule>
    <cfRule type="expression" dxfId="286" priority="93954" stopIfTrue="1">
      <formula>AND(DATE(YEAR(BK$9),MONTH(BK$9),DAY(BK$9))&gt;=$I51, DATE(YEAR(BK$9),MONTH(BK$9),DAY(BK$9))&lt;=$J51)</formula>
    </cfRule>
  </conditionalFormatting>
  <conditionalFormatting sqref="CT52:DR56 GO52:GT56">
    <cfRule type="dataBar" priority="939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{20EE2E2A-F11A-4623-8CEE-5A3E174664BE}</x14:id>
        </ext>
      </extLst>
    </cfRule>
    <cfRule type="expression" dxfId="285" priority="93959">
      <formula>IF(AND(WEEKDAY(DATE(YEAR(CT$9),MONTH(CT$9),DAY(CT$9)))&lt;&gt;7,WEEKDAY(DATE(YEAR(CT$9),MONTH(CT$9),DAY(CT$9)))&lt;&gt;1),FALSE,TRUE)</formula>
    </cfRule>
    <cfRule type="expression" dxfId="284" priority="93960" stopIfTrue="1">
      <formula>AND(DATE(YEAR(CT$9),MONTH(CT$9),DAY(CT$9))&gt;=$I52, DATE(YEAR(CT$9),MONTH(CT$9),DAY(CT$9))&lt;=$J52)</formula>
    </cfRule>
  </conditionalFormatting>
  <conditionalFormatting sqref="FD52:FI56">
    <cfRule type="dataBar" priority="939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{6AF52035-DB4A-4AD7-B61A-8FBB2B36AE5F}</x14:id>
        </ext>
      </extLst>
    </cfRule>
    <cfRule type="expression" dxfId="283" priority="93965">
      <formula>IF(AND(WEEKDAY(DATE(YEAR(FD$9),MONTH(FD$9),DAY(FD$9)))&lt;&gt;7,WEEKDAY(DATE(YEAR(FD$9),MONTH(FD$9),DAY(FD$9)))&lt;&gt;1),FALSE,TRUE)</formula>
    </cfRule>
    <cfRule type="expression" dxfId="282" priority="93966" stopIfTrue="1">
      <formula>AND(DATE(YEAR(FD$9),MONTH(FD$9),DAY(FD$9))&gt;=$I52, DATE(YEAR(FD$9),MONTH(FD$9),DAY(FD$9))&lt;=$J52)</formula>
    </cfRule>
  </conditionalFormatting>
  <conditionalFormatting sqref="FJ52:GN56">
    <cfRule type="dataBar" priority="939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{FD34B652-64CE-48AB-AA00-EC94D50D7CC8}</x14:id>
        </ext>
      </extLst>
    </cfRule>
    <cfRule type="expression" dxfId="281" priority="93968">
      <formula>IF(AND(WEEKDAY(DATE(YEAR(FJ$9),MONTH(FJ$9),DAY(FJ$9)))&lt;&gt;7,WEEKDAY(DATE(YEAR(FJ$9),MONTH(FJ$9),DAY(FJ$9)))&lt;&gt;1),FALSE,TRUE)</formula>
    </cfRule>
    <cfRule type="expression" dxfId="280" priority="93969" stopIfTrue="1">
      <formula>AND(DATE(YEAR(FJ$9),MONTH(FJ$9),DAY(FJ$9))&gt;=$I52, DATE(YEAR(FJ$9),MONTH(FJ$9),DAY(FJ$9))&lt;=$J52)</formula>
    </cfRule>
  </conditionalFormatting>
  <conditionalFormatting sqref="DS52:DX56">
    <cfRule type="dataBar" priority="939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{EB2BEF61-F0A9-41A1-8EC8-5EBD0ECE0EBE}</x14:id>
        </ext>
      </extLst>
    </cfRule>
    <cfRule type="expression" dxfId="279" priority="93971">
      <formula>IF(AND(WEEKDAY(DATE(YEAR(DS$9),MONTH(DS$9),DAY(DS$9)))&lt;&gt;7,WEEKDAY(DATE(YEAR(DS$9),MONTH(DS$9),DAY(DS$9)))&lt;&gt;1),FALSE,TRUE)</formula>
    </cfRule>
    <cfRule type="expression" dxfId="278" priority="93972" stopIfTrue="1">
      <formula>AND(DATE(YEAR(DS$9),MONTH(DS$9),DAY(DS$9))&gt;=$I52, DATE(YEAR(DS$9),MONTH(DS$9),DAY(DS$9))&lt;=$J52)</formula>
    </cfRule>
  </conditionalFormatting>
  <conditionalFormatting sqref="DY52:FC56">
    <cfRule type="dataBar" priority="939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{99DE3A13-AC37-4540-9E32-107FDA07F318}</x14:id>
        </ext>
      </extLst>
    </cfRule>
    <cfRule type="expression" dxfId="277" priority="93974">
      <formula>IF(AND(WEEKDAY(DATE(YEAR(DY$9),MONTH(DY$9),DAY(DY$9)))&lt;&gt;7,WEEKDAY(DATE(YEAR(DY$9),MONTH(DY$9),DAY(DY$9)))&lt;&gt;1),FALSE,TRUE)</formula>
    </cfRule>
    <cfRule type="expression" dxfId="276" priority="93975" stopIfTrue="1">
      <formula>AND(DATE(YEAR(DY$9),MONTH(DY$9),DAY(DY$9))&gt;=$I52, DATE(YEAR(DY$9),MONTH(DY$9),DAY(DY$9))&lt;=$J52)</formula>
    </cfRule>
  </conditionalFormatting>
  <conditionalFormatting sqref="GU52:HH56">
    <cfRule type="dataBar" priority="939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{4A87EE4D-D9BE-4B3D-BF41-204242BFE3B5}</x14:id>
        </ext>
      </extLst>
    </cfRule>
    <cfRule type="expression" dxfId="275" priority="93977">
      <formula>IF(AND(WEEKDAY(DATE(YEAR(GU$9),MONTH(GU$9),DAY(GU$9)))&lt;&gt;7,WEEKDAY(DATE(YEAR(GU$9),MONTH(GU$9),DAY(GU$9)))&lt;&gt;1),FALSE,TRUE)</formula>
    </cfRule>
    <cfRule type="expression" dxfId="274" priority="93978" stopIfTrue="1">
      <formula>AND(DATE(YEAR(GU$9),MONTH(GU$9),DAY(GU$9))&gt;=$I52, DATE(YEAR(GU$9),MONTH(GU$9),DAY(GU$9))&lt;=$J52)</formula>
    </cfRule>
  </conditionalFormatting>
  <conditionalFormatting sqref="HX52:IC56">
    <cfRule type="dataBar" priority="939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{20E9692C-7A3F-449B-8AD0-16BD871ACAB5}</x14:id>
        </ext>
      </extLst>
    </cfRule>
    <cfRule type="expression" dxfId="273" priority="93980">
      <formula>IF(AND(WEEKDAY(DATE(YEAR(HX$9),MONTH(HX$9),DAY(HX$9)))&lt;&gt;7,WEEKDAY(DATE(YEAR(HX$9),MONTH(HX$9),DAY(HX$9)))&lt;&gt;1),FALSE,TRUE)</formula>
    </cfRule>
    <cfRule type="expression" dxfId="272" priority="93981" stopIfTrue="1">
      <formula>AND(DATE(YEAR(HX$9),MONTH(HX$9),DAY(HX$9))&gt;=$I52, DATE(YEAR(HX$9),MONTH(HX$9),DAY(HX$9))&lt;=$J52)</formula>
    </cfRule>
  </conditionalFormatting>
  <conditionalFormatting sqref="HI52:HW56">
    <cfRule type="dataBar" priority="939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{B35BF29F-68FC-474D-80AF-C8B88FDEB4B2}</x14:id>
        </ext>
      </extLst>
    </cfRule>
    <cfRule type="expression" dxfId="271" priority="93983">
      <formula>IF(AND(WEEKDAY(DATE(YEAR(HI$9),MONTH(HI$9),DAY(HI$9)))&lt;&gt;7,WEEKDAY(DATE(YEAR(HI$9),MONTH(HI$9),DAY(HI$9)))&lt;&gt;1),FALSE,TRUE)</formula>
    </cfRule>
    <cfRule type="expression" dxfId="270" priority="93984" stopIfTrue="1">
      <formula>AND(DATE(YEAR(HI$9),MONTH(HI$9),DAY(HI$9))&gt;=$I52, DATE(YEAR(HI$9),MONTH(HI$9),DAY(HI$9))&lt;=$J52)</formula>
    </cfRule>
  </conditionalFormatting>
  <conditionalFormatting sqref="ID52:IQ56">
    <cfRule type="dataBar" priority="939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{C1A60C8A-F4FE-4459-B546-78724B4483E7}</x14:id>
        </ext>
      </extLst>
    </cfRule>
    <cfRule type="expression" dxfId="269" priority="93986">
      <formula>IF(AND(WEEKDAY(DATE(YEAR(ID$9),MONTH(ID$9),DAY(ID$9)))&lt;&gt;7,WEEKDAY(DATE(YEAR(ID$9),MONTH(ID$9),DAY(ID$9)))&lt;&gt;1),FALSE,TRUE)</formula>
    </cfRule>
    <cfRule type="expression" dxfId="268" priority="93987" stopIfTrue="1">
      <formula>AND(DATE(YEAR(ID$9),MONTH(ID$9),DAY(ID$9))&gt;=$I52, DATE(YEAR(ID$9),MONTH(ID$9),DAY(ID$9))&lt;=$J52)</formula>
    </cfRule>
  </conditionalFormatting>
  <conditionalFormatting sqref="IZ52:JC56">
    <cfRule type="dataBar" priority="939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{341D3B3B-3EEA-4DBB-AED7-3EDABCB5C22B}</x14:id>
        </ext>
      </extLst>
    </cfRule>
    <cfRule type="expression" dxfId="267" priority="93989">
      <formula>IF(AND(WEEKDAY(DATE(YEAR(IZ$9),MONTH(IZ$9),DAY(IZ$9)))&lt;&gt;7,WEEKDAY(DATE(YEAR(IZ$9),MONTH(IZ$9),DAY(IZ$9)))&lt;&gt;1),FALSE,TRUE)</formula>
    </cfRule>
    <cfRule type="expression" dxfId="266" priority="93990" stopIfTrue="1">
      <formula>AND(DATE(YEAR(IZ$9),MONTH(IZ$9),DAY(IZ$9))&gt;=$I52, DATE(YEAR(IZ$9),MONTH(IZ$9),DAY(IZ$9))&lt;=$J52)</formula>
    </cfRule>
  </conditionalFormatting>
  <conditionalFormatting sqref="IR52:IY56">
    <cfRule type="dataBar" priority="939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{3C614D84-6AAC-47C3-9406-1BCFFFD66F39}</x14:id>
        </ext>
      </extLst>
    </cfRule>
    <cfRule type="expression" dxfId="265" priority="93992">
      <formula>IF(AND(WEEKDAY(DATE(YEAR(IR$9),MONTH(IR$9),DAY(IR$9)))&lt;&gt;7,WEEKDAY(DATE(YEAR(IR$9),MONTH(IR$9),DAY(IR$9)))&lt;&gt;1),FALSE,TRUE)</formula>
    </cfRule>
    <cfRule type="expression" dxfId="264" priority="93993" stopIfTrue="1">
      <formula>AND(DATE(YEAR(IR$9),MONTH(IR$9),DAY(IR$9))&gt;=$I52, DATE(YEAR(IR$9),MONTH(IR$9),DAY(IR$9))&lt;=$J52)</formula>
    </cfRule>
  </conditionalFormatting>
  <conditionalFormatting sqref="JF52:JS56">
    <cfRule type="dataBar" priority="939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{6F52962F-DB42-440E-A5C0-DC7CE238C801}</x14:id>
        </ext>
      </extLst>
    </cfRule>
    <cfRule type="expression" dxfId="263" priority="93995">
      <formula>IF(AND(WEEKDAY(DATE(YEAR(JF$9),MONTH(JF$9),DAY(JF$9)))&lt;&gt;7,WEEKDAY(DATE(YEAR(JF$9),MONTH(JF$9),DAY(JF$9)))&lt;&gt;1),FALSE,TRUE)</formula>
    </cfRule>
    <cfRule type="expression" dxfId="262" priority="93996" stopIfTrue="1">
      <formula>AND(DATE(YEAR(JF$9),MONTH(JF$9),DAY(JF$9))&gt;=$I52, DATE(YEAR(JF$9),MONTH(JF$9),DAY(JF$9))&lt;=$J52)</formula>
    </cfRule>
  </conditionalFormatting>
  <conditionalFormatting sqref="KB52:KF56">
    <cfRule type="dataBar" priority="9399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{62B4C0FA-E484-41C3-9DDB-C7E71110020A}</x14:id>
        </ext>
      </extLst>
    </cfRule>
    <cfRule type="expression" dxfId="261" priority="93998">
      <formula>IF(AND(WEEKDAY(DATE(YEAR(KB$9),MONTH(KB$9),DAY(KB$9)))&lt;&gt;7,WEEKDAY(DATE(YEAR(KB$9),MONTH(KB$9),DAY(KB$9)))&lt;&gt;1),FALSE,TRUE)</formula>
    </cfRule>
    <cfRule type="expression" dxfId="260" priority="93999" stopIfTrue="1">
      <formula>AND(DATE(YEAR(KB$9),MONTH(KB$9),DAY(KB$9))&gt;=$I52, DATE(YEAR(KB$9),MONTH(KB$9),DAY(KB$9))&lt;=$J52)</formula>
    </cfRule>
  </conditionalFormatting>
  <conditionalFormatting sqref="JT52:KA56">
    <cfRule type="dataBar" priority="940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{8CBFDC1F-CE63-4FF8-8794-E21F020AC6D1}</x14:id>
        </ext>
      </extLst>
    </cfRule>
    <cfRule type="expression" dxfId="259" priority="94001">
      <formula>IF(AND(WEEKDAY(DATE(YEAR(JT$9),MONTH(JT$9),DAY(JT$9)))&lt;&gt;7,WEEKDAY(DATE(YEAR(JT$9),MONTH(JT$9),DAY(JT$9)))&lt;&gt;1),FALSE,TRUE)</formula>
    </cfRule>
    <cfRule type="expression" dxfId="258" priority="94002" stopIfTrue="1">
      <formula>AND(DATE(YEAR(JT$9),MONTH(JT$9),DAY(JT$9))&gt;=$I52, DATE(YEAR(JT$9),MONTH(JT$9),DAY(JT$9))&lt;=$J52)</formula>
    </cfRule>
  </conditionalFormatting>
  <conditionalFormatting sqref="KH52:KU56">
    <cfRule type="dataBar" priority="940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{2CD6E274-5151-44EA-A15B-CC94B06A3921}</x14:id>
        </ext>
      </extLst>
    </cfRule>
    <cfRule type="expression" dxfId="257" priority="94004">
      <formula>IF(AND(WEEKDAY(DATE(YEAR(KH$9),MONTH(KH$9),DAY(KH$9)))&lt;&gt;7,WEEKDAY(DATE(YEAR(KH$9),MONTH(KH$9),DAY(KH$9)))&lt;&gt;1),FALSE,TRUE)</formula>
    </cfRule>
    <cfRule type="expression" dxfId="256" priority="94005" stopIfTrue="1">
      <formula>AND(DATE(YEAR(KH$9),MONTH(KH$9),DAY(KH$9))&gt;=$I52, DATE(YEAR(KH$9),MONTH(KH$9),DAY(KH$9))&lt;=$J52)</formula>
    </cfRule>
  </conditionalFormatting>
  <conditionalFormatting sqref="KV52:LC56">
    <cfRule type="dataBar" priority="940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{F51541F5-7AAD-43F6-9EF7-55EFBA5B353F}</x14:id>
        </ext>
      </extLst>
    </cfRule>
    <cfRule type="expression" dxfId="255" priority="94007">
      <formula>IF(AND(WEEKDAY(DATE(YEAR(KV$9),MONTH(KV$9),DAY(KV$9)))&lt;&gt;7,WEEKDAY(DATE(YEAR(KV$9),MONTH(KV$9),DAY(KV$9)))&lt;&gt;1),FALSE,TRUE)</formula>
    </cfRule>
    <cfRule type="expression" dxfId="254" priority="94008" stopIfTrue="1">
      <formula>AND(DATE(YEAR(KV$9),MONTH(KV$9),DAY(KV$9))&gt;=$I52, DATE(YEAR(KV$9),MONTH(KV$9),DAY(KV$9))&lt;=$J52)</formula>
    </cfRule>
  </conditionalFormatting>
  <conditionalFormatting sqref="LL52:LP56">
    <cfRule type="dataBar" priority="940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{51663AC3-6FCD-4B32-BAF1-4F8DC367EF94}</x14:id>
        </ext>
      </extLst>
    </cfRule>
    <cfRule type="expression" dxfId="253" priority="94010">
      <formula>IF(AND(WEEKDAY(DATE(YEAR(LL$9),MONTH(LL$9),DAY(LL$9)))&lt;&gt;7,WEEKDAY(DATE(YEAR(LL$9),MONTH(LL$9),DAY(LL$9)))&lt;&gt;1),FALSE,TRUE)</formula>
    </cfRule>
    <cfRule type="expression" dxfId="252" priority="94011" stopIfTrue="1">
      <formula>AND(DATE(YEAR(LL$9),MONTH(LL$9),DAY(LL$9))&gt;=$I52, DATE(YEAR(LL$9),MONTH(LL$9),DAY(LL$9))&lt;=$J52)</formula>
    </cfRule>
  </conditionalFormatting>
  <conditionalFormatting sqref="LD52:LK56">
    <cfRule type="dataBar" priority="940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{D54DFFC7-759D-467A-9F24-ACD0C20E471B}</x14:id>
        </ext>
      </extLst>
    </cfRule>
    <cfRule type="expression" dxfId="251" priority="94013">
      <formula>IF(AND(WEEKDAY(DATE(YEAR(LD$9),MONTH(LD$9),DAY(LD$9)))&lt;&gt;7,WEEKDAY(DATE(YEAR(LD$9),MONTH(LD$9),DAY(LD$9)))&lt;&gt;1),FALSE,TRUE)</formula>
    </cfRule>
    <cfRule type="expression" dxfId="250" priority="94014" stopIfTrue="1">
      <formula>AND(DATE(YEAR(LD$9),MONTH(LD$9),DAY(LD$9))&gt;=$I52, DATE(YEAR(LD$9),MONTH(LD$9),DAY(LD$9))&lt;=$J52)</formula>
    </cfRule>
  </conditionalFormatting>
  <conditionalFormatting sqref="LR52:ME56">
    <cfRule type="dataBar" priority="940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{1A53099E-A0CF-4633-89B2-2141D8666E05}</x14:id>
        </ext>
      </extLst>
    </cfRule>
    <cfRule type="expression" dxfId="249" priority="94016">
      <formula>IF(AND(WEEKDAY(DATE(YEAR(LR$9),MONTH(LR$9),DAY(LR$9)))&lt;&gt;7,WEEKDAY(DATE(YEAR(LR$9),MONTH(LR$9),DAY(LR$9)))&lt;&gt;1),FALSE,TRUE)</formula>
    </cfRule>
    <cfRule type="expression" dxfId="248" priority="94017" stopIfTrue="1">
      <formula>AND(DATE(YEAR(LR$9),MONTH(LR$9),DAY(LR$9))&gt;=$I52, DATE(YEAR(LR$9),MONTH(LR$9),DAY(LR$9))&lt;=$J52)</formula>
    </cfRule>
  </conditionalFormatting>
  <conditionalFormatting sqref="MF52:ML56">
    <cfRule type="dataBar" priority="940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{81A20CF3-65B2-4536-A330-F52E023C76EB}</x14:id>
        </ext>
      </extLst>
    </cfRule>
    <cfRule type="expression" dxfId="247" priority="94019">
      <formula>IF(AND(WEEKDAY(DATE(YEAR(MF$9),MONTH(MF$9),DAY(MF$9)))&lt;&gt;7,WEEKDAY(DATE(YEAR(MF$9),MONTH(MF$9),DAY(MF$9)))&lt;&gt;1),FALSE,TRUE)</formula>
    </cfRule>
    <cfRule type="expression" dxfId="246" priority="94020" stopIfTrue="1">
      <formula>AND(DATE(YEAR(MF$9),MONTH(MF$9),DAY(MF$9))&gt;=$I52, DATE(YEAR(MF$9),MONTH(MF$9),DAY(MF$9))&lt;=$J52)</formula>
    </cfRule>
  </conditionalFormatting>
  <conditionalFormatting sqref="MU52:MY56">
    <cfRule type="dataBar" priority="940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{C2A14196-F4EE-4DA1-97D5-D3281FE7682F}</x14:id>
        </ext>
      </extLst>
    </cfRule>
    <cfRule type="expression" dxfId="245" priority="94022">
      <formula>IF(AND(WEEKDAY(DATE(YEAR(MU$9),MONTH(MU$9),DAY(MU$9)))&lt;&gt;7,WEEKDAY(DATE(YEAR(MU$9),MONTH(MU$9),DAY(MU$9)))&lt;&gt;1),FALSE,TRUE)</formula>
    </cfRule>
    <cfRule type="expression" dxfId="244" priority="94023" stopIfTrue="1">
      <formula>AND(DATE(YEAR(MU$9),MONTH(MU$9),DAY(MU$9))&gt;=$I52, DATE(YEAR(MU$9),MONTH(MU$9),DAY(MU$9))&lt;=$J52)</formula>
    </cfRule>
  </conditionalFormatting>
  <conditionalFormatting sqref="MM52:MT56">
    <cfRule type="dataBar" priority="940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{B6DC15FB-1A86-4564-8629-A005B4EA4455}</x14:id>
        </ext>
      </extLst>
    </cfRule>
    <cfRule type="expression" dxfId="243" priority="94025">
      <formula>IF(AND(WEEKDAY(DATE(YEAR(MM$9),MONTH(MM$9),DAY(MM$9)))&lt;&gt;7,WEEKDAY(DATE(YEAR(MM$9),MONTH(MM$9),DAY(MM$9)))&lt;&gt;1),FALSE,TRUE)</formula>
    </cfRule>
    <cfRule type="expression" dxfId="242" priority="94026" stopIfTrue="1">
      <formula>AND(DATE(YEAR(MM$9),MONTH(MM$9),DAY(MM$9))&gt;=$I52, DATE(YEAR(MM$9),MONTH(MM$9),DAY(MM$9))&lt;=$J52)</formula>
    </cfRule>
  </conditionalFormatting>
  <conditionalFormatting sqref="AQ51:BJ56">
    <cfRule type="dataBar" priority="940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{43576115-14A7-4B8E-BCC9-5C95F017B2D3}</x14:id>
        </ext>
      </extLst>
    </cfRule>
    <cfRule type="expression" dxfId="241" priority="94028">
      <formula>IF(AND(WEEKDAY(DATE(YEAR(AQ$9),MONTH(AQ$9),DAY(AQ$9)))&lt;&gt;7,WEEKDAY(DATE(YEAR(AQ$9),MONTH(AQ$9),DAY(AQ$9)))&lt;&gt;1),FALSE,TRUE)</formula>
    </cfRule>
    <cfRule type="expression" dxfId="240" priority="94029" stopIfTrue="1">
      <formula>AND(DATE(YEAR(AQ$9),MONTH(AQ$9),DAY(AQ$9))&gt;=$I51, DATE(YEAR(AQ$9),MONTH(AQ$9),DAY(AQ$9))&lt;=$J51)</formula>
    </cfRule>
  </conditionalFormatting>
  <conditionalFormatting sqref="NA52:NK56">
    <cfRule type="dataBar" priority="940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{6850E50D-198A-4909-9C84-AEAB114FE9CC}</x14:id>
        </ext>
      </extLst>
    </cfRule>
    <cfRule type="expression" dxfId="239" priority="94031">
      <formula>IF(AND(WEEKDAY(DATE(YEAR(NA$9),MONTH(NA$9),DAY(NA$9)))&lt;&gt;7,WEEKDAY(DATE(YEAR(NA$9),MONTH(NA$9),DAY(NA$9)))&lt;&gt;1),FALSE,TRUE)</formula>
    </cfRule>
    <cfRule type="expression" dxfId="238" priority="94032" stopIfTrue="1">
      <formula>AND(DATE(YEAR(NA$9),MONTH(NA$9),DAY(NA$9))&gt;=$I52, DATE(YEAR(NA$9),MONTH(NA$9),DAY(NA$9))&lt;=$J52)</formula>
    </cfRule>
  </conditionalFormatting>
  <conditionalFormatting sqref="NL52:NL56">
    <cfRule type="dataBar" priority="940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{FB5B8CE9-8DF1-4DD6-915B-CB5A83F41881}</x14:id>
        </ext>
      </extLst>
    </cfRule>
    <cfRule type="expression" dxfId="237" priority="94034">
      <formula>IF(AND(WEEKDAY(DATE(YEAR(NL$9),MONTH(NL$9),DAY(NL$9)))&lt;&gt;7,WEEKDAY(DATE(YEAR(NL$9),MONTH(NL$9),DAY(NL$9)))&lt;&gt;1),FALSE,TRUE)</formula>
    </cfRule>
    <cfRule type="expression" dxfId="236" priority="94035" stopIfTrue="1">
      <formula>AND(DATE(YEAR(NL$9),MONTH(NL$9),DAY(NL$9))&gt;=$I52, DATE(YEAR(NL$9),MONTH(NL$9),DAY(NL$9))&lt;=$J52)</formula>
    </cfRule>
  </conditionalFormatting>
  <conditionalFormatting sqref="L59:AL60">
    <cfRule type="dataBar" priority="940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{6629E282-1EB3-4540-B068-0FDE650C3DE0}</x14:id>
        </ext>
      </extLst>
    </cfRule>
    <cfRule type="expression" dxfId="235" priority="94037">
      <formula>IF(AND(WEEKDAY(DATE(YEAR(L$9),MONTH(L$9),DAY(L$9)))&lt;&gt;7,WEEKDAY(DATE(YEAR(L$9),MONTH(L$9),DAY(L$9)))&lt;&gt;1),FALSE,TRUE)</formula>
    </cfRule>
    <cfRule type="expression" dxfId="234" priority="94038" stopIfTrue="1">
      <formula>AND(DATE(YEAR(L$9),MONTH(L$9),DAY(L$9))&gt;=$I59, DATE(YEAR(L$9),MONTH(L$9),DAY(L$9))&lt;=$J59)</formula>
    </cfRule>
  </conditionalFormatting>
  <conditionalFormatting sqref="AM59:AP60">
    <cfRule type="dataBar" priority="940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{32F2BC35-EF88-4242-B409-7F573522A211}</x14:id>
        </ext>
      </extLst>
    </cfRule>
    <cfRule type="expression" dxfId="233" priority="94040">
      <formula>IF(AND(WEEKDAY(DATE(YEAR(AM$9),MONTH(AM$9),DAY(AM$9)))&lt;&gt;7,WEEKDAY(DATE(YEAR(AM$9),MONTH(AM$9),DAY(AM$9)))&lt;&gt;1),FALSE,TRUE)</formula>
    </cfRule>
    <cfRule type="expression" dxfId="232" priority="94041" stopIfTrue="1">
      <formula>AND(DATE(YEAR(AM$9),MONTH(AM$9),DAY(AM$9))&gt;=$I59, DATE(YEAR(AM$9),MONTH(AM$9),DAY(AM$9))&lt;=$J59)</formula>
    </cfRule>
  </conditionalFormatting>
  <conditionalFormatting sqref="BK59:CS60">
    <cfRule type="dataBar" priority="940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{120DC204-0AAD-4722-AECF-633649731F63}</x14:id>
        </ext>
      </extLst>
    </cfRule>
    <cfRule type="expression" dxfId="231" priority="94043">
      <formula>IF(AND(WEEKDAY(DATE(YEAR(BK$9),MONTH(BK$9),DAY(BK$9)))&lt;&gt;7,WEEKDAY(DATE(YEAR(BK$9),MONTH(BK$9),DAY(BK$9)))&lt;&gt;1),FALSE,TRUE)</formula>
    </cfRule>
    <cfRule type="expression" dxfId="230" priority="94044" stopIfTrue="1">
      <formula>AND(DATE(YEAR(BK$9),MONTH(BK$9),DAY(BK$9))&gt;=$I59, DATE(YEAR(BK$9),MONTH(BK$9),DAY(BK$9))&lt;=$J59)</formula>
    </cfRule>
  </conditionalFormatting>
  <conditionalFormatting sqref="CT59:DR60 GO59:GT60">
    <cfRule type="dataBar" priority="940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{E3BEFFAC-E542-4D67-8482-71D45667963E}</x14:id>
        </ext>
      </extLst>
    </cfRule>
    <cfRule type="expression" dxfId="229" priority="94046">
      <formula>IF(AND(WEEKDAY(DATE(YEAR(CT$9),MONTH(CT$9),DAY(CT$9)))&lt;&gt;7,WEEKDAY(DATE(YEAR(CT$9),MONTH(CT$9),DAY(CT$9)))&lt;&gt;1),FALSE,TRUE)</formula>
    </cfRule>
    <cfRule type="expression" dxfId="228" priority="94047" stopIfTrue="1">
      <formula>AND(DATE(YEAR(CT$9),MONTH(CT$9),DAY(CT$9))&gt;=$I59, DATE(YEAR(CT$9),MONTH(CT$9),DAY(CT$9))&lt;=$J59)</formula>
    </cfRule>
  </conditionalFormatting>
  <conditionalFormatting sqref="FD59:FI60">
    <cfRule type="dataBar" priority="940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{93D884DF-41F7-4F64-BF20-CBCC7AF09A74}</x14:id>
        </ext>
      </extLst>
    </cfRule>
    <cfRule type="expression" dxfId="227" priority="94052">
      <formula>IF(AND(WEEKDAY(DATE(YEAR(FD$9),MONTH(FD$9),DAY(FD$9)))&lt;&gt;7,WEEKDAY(DATE(YEAR(FD$9),MONTH(FD$9),DAY(FD$9)))&lt;&gt;1),FALSE,TRUE)</formula>
    </cfRule>
    <cfRule type="expression" dxfId="226" priority="94053" stopIfTrue="1">
      <formula>AND(DATE(YEAR(FD$9),MONTH(FD$9),DAY(FD$9))&gt;=$I59, DATE(YEAR(FD$9),MONTH(FD$9),DAY(FD$9))&lt;=$J59)</formula>
    </cfRule>
  </conditionalFormatting>
  <conditionalFormatting sqref="FJ59:GN60">
    <cfRule type="dataBar" priority="940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{F874480A-56E1-4132-80A7-4498BAAB1C35}</x14:id>
        </ext>
      </extLst>
    </cfRule>
    <cfRule type="expression" dxfId="225" priority="94055">
      <formula>IF(AND(WEEKDAY(DATE(YEAR(FJ$9),MONTH(FJ$9),DAY(FJ$9)))&lt;&gt;7,WEEKDAY(DATE(YEAR(FJ$9),MONTH(FJ$9),DAY(FJ$9)))&lt;&gt;1),FALSE,TRUE)</formula>
    </cfRule>
    <cfRule type="expression" dxfId="224" priority="94056" stopIfTrue="1">
      <formula>AND(DATE(YEAR(FJ$9),MONTH(FJ$9),DAY(FJ$9))&gt;=$I59, DATE(YEAR(FJ$9),MONTH(FJ$9),DAY(FJ$9))&lt;=$J59)</formula>
    </cfRule>
  </conditionalFormatting>
  <conditionalFormatting sqref="DS59:DX60">
    <cfRule type="dataBar" priority="940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{451C157E-6CFE-4654-A7A0-7040045095E8}</x14:id>
        </ext>
      </extLst>
    </cfRule>
    <cfRule type="expression" dxfId="223" priority="94058">
      <formula>IF(AND(WEEKDAY(DATE(YEAR(DS$9),MONTH(DS$9),DAY(DS$9)))&lt;&gt;7,WEEKDAY(DATE(YEAR(DS$9),MONTH(DS$9),DAY(DS$9)))&lt;&gt;1),FALSE,TRUE)</formula>
    </cfRule>
    <cfRule type="expression" dxfId="222" priority="94059" stopIfTrue="1">
      <formula>AND(DATE(YEAR(DS$9),MONTH(DS$9),DAY(DS$9))&gt;=$I59, DATE(YEAR(DS$9),MONTH(DS$9),DAY(DS$9))&lt;=$J59)</formula>
    </cfRule>
  </conditionalFormatting>
  <conditionalFormatting sqref="DY59:FC60">
    <cfRule type="dataBar" priority="940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{6BDDC626-BA9F-4FFE-A62C-144BC4CD4CF7}</x14:id>
        </ext>
      </extLst>
    </cfRule>
    <cfRule type="expression" dxfId="221" priority="94061">
      <formula>IF(AND(WEEKDAY(DATE(YEAR(DY$9),MONTH(DY$9),DAY(DY$9)))&lt;&gt;7,WEEKDAY(DATE(YEAR(DY$9),MONTH(DY$9),DAY(DY$9)))&lt;&gt;1),FALSE,TRUE)</formula>
    </cfRule>
    <cfRule type="expression" dxfId="220" priority="94062" stopIfTrue="1">
      <formula>AND(DATE(YEAR(DY$9),MONTH(DY$9),DAY(DY$9))&gt;=$I59, DATE(YEAR(DY$9),MONTH(DY$9),DAY(DY$9))&lt;=$J59)</formula>
    </cfRule>
  </conditionalFormatting>
  <conditionalFormatting sqref="GU59:HH60">
    <cfRule type="dataBar" priority="940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{78E540E5-7A54-4F10-9BFB-558131424C3E}</x14:id>
        </ext>
      </extLst>
    </cfRule>
    <cfRule type="expression" dxfId="219" priority="94064">
      <formula>IF(AND(WEEKDAY(DATE(YEAR(GU$9),MONTH(GU$9),DAY(GU$9)))&lt;&gt;7,WEEKDAY(DATE(YEAR(GU$9),MONTH(GU$9),DAY(GU$9)))&lt;&gt;1),FALSE,TRUE)</formula>
    </cfRule>
    <cfRule type="expression" dxfId="218" priority="94065" stopIfTrue="1">
      <formula>AND(DATE(YEAR(GU$9),MONTH(GU$9),DAY(GU$9))&gt;=$I59, DATE(YEAR(GU$9),MONTH(GU$9),DAY(GU$9))&lt;=$J59)</formula>
    </cfRule>
  </conditionalFormatting>
  <conditionalFormatting sqref="HX59:IC60">
    <cfRule type="dataBar" priority="940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{F148C9DB-C66E-470F-AC0B-765E9FCBCC21}</x14:id>
        </ext>
      </extLst>
    </cfRule>
    <cfRule type="expression" dxfId="217" priority="94067">
      <formula>IF(AND(WEEKDAY(DATE(YEAR(HX$9),MONTH(HX$9),DAY(HX$9)))&lt;&gt;7,WEEKDAY(DATE(YEAR(HX$9),MONTH(HX$9),DAY(HX$9)))&lt;&gt;1),FALSE,TRUE)</formula>
    </cfRule>
    <cfRule type="expression" dxfId="216" priority="94068" stopIfTrue="1">
      <formula>AND(DATE(YEAR(HX$9),MONTH(HX$9),DAY(HX$9))&gt;=$I59, DATE(YEAR(HX$9),MONTH(HX$9),DAY(HX$9))&lt;=$J59)</formula>
    </cfRule>
  </conditionalFormatting>
  <conditionalFormatting sqref="HI59:HW60">
    <cfRule type="dataBar" priority="940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{DFB5C315-938D-4558-9D45-7C24D28158F8}</x14:id>
        </ext>
      </extLst>
    </cfRule>
    <cfRule type="expression" dxfId="215" priority="94070">
      <formula>IF(AND(WEEKDAY(DATE(YEAR(HI$9),MONTH(HI$9),DAY(HI$9)))&lt;&gt;7,WEEKDAY(DATE(YEAR(HI$9),MONTH(HI$9),DAY(HI$9)))&lt;&gt;1),FALSE,TRUE)</formula>
    </cfRule>
    <cfRule type="expression" dxfId="214" priority="94071" stopIfTrue="1">
      <formula>AND(DATE(YEAR(HI$9),MONTH(HI$9),DAY(HI$9))&gt;=$I59, DATE(YEAR(HI$9),MONTH(HI$9),DAY(HI$9))&lt;=$J59)</formula>
    </cfRule>
  </conditionalFormatting>
  <conditionalFormatting sqref="ID59:IQ60">
    <cfRule type="dataBar" priority="9407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{8BED7D81-4541-4FA3-8D81-0BAE9F782DEF}</x14:id>
        </ext>
      </extLst>
    </cfRule>
    <cfRule type="expression" dxfId="213" priority="94073">
      <formula>IF(AND(WEEKDAY(DATE(YEAR(ID$9),MONTH(ID$9),DAY(ID$9)))&lt;&gt;7,WEEKDAY(DATE(YEAR(ID$9),MONTH(ID$9),DAY(ID$9)))&lt;&gt;1),FALSE,TRUE)</formula>
    </cfRule>
    <cfRule type="expression" dxfId="212" priority="94074" stopIfTrue="1">
      <formula>AND(DATE(YEAR(ID$9),MONTH(ID$9),DAY(ID$9))&gt;=$I59, DATE(YEAR(ID$9),MONTH(ID$9),DAY(ID$9))&lt;=$J59)</formula>
    </cfRule>
  </conditionalFormatting>
  <conditionalFormatting sqref="IZ59:JC60">
    <cfRule type="dataBar" priority="940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{F4B36BE7-D346-406C-83CF-903DEAAE42D7}</x14:id>
        </ext>
      </extLst>
    </cfRule>
    <cfRule type="expression" dxfId="211" priority="94076">
      <formula>IF(AND(WEEKDAY(DATE(YEAR(IZ$9),MONTH(IZ$9),DAY(IZ$9)))&lt;&gt;7,WEEKDAY(DATE(YEAR(IZ$9),MONTH(IZ$9),DAY(IZ$9)))&lt;&gt;1),FALSE,TRUE)</formula>
    </cfRule>
    <cfRule type="expression" dxfId="210" priority="94077" stopIfTrue="1">
      <formula>AND(DATE(YEAR(IZ$9),MONTH(IZ$9),DAY(IZ$9))&gt;=$I59, DATE(YEAR(IZ$9),MONTH(IZ$9),DAY(IZ$9))&lt;=$J59)</formula>
    </cfRule>
  </conditionalFormatting>
  <conditionalFormatting sqref="IR59:IY60">
    <cfRule type="dataBar" priority="9407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{9208510C-636F-49AD-A53B-D98266650480}</x14:id>
        </ext>
      </extLst>
    </cfRule>
    <cfRule type="expression" dxfId="209" priority="94079">
      <formula>IF(AND(WEEKDAY(DATE(YEAR(IR$9),MONTH(IR$9),DAY(IR$9)))&lt;&gt;7,WEEKDAY(DATE(YEAR(IR$9),MONTH(IR$9),DAY(IR$9)))&lt;&gt;1),FALSE,TRUE)</formula>
    </cfRule>
    <cfRule type="expression" dxfId="208" priority="94080" stopIfTrue="1">
      <formula>AND(DATE(YEAR(IR$9),MONTH(IR$9),DAY(IR$9))&gt;=$I59, DATE(YEAR(IR$9),MONTH(IR$9),DAY(IR$9))&lt;=$J59)</formula>
    </cfRule>
  </conditionalFormatting>
  <conditionalFormatting sqref="JF59:JS60">
    <cfRule type="dataBar" priority="9408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{D6FE467A-CFC7-421F-8C66-08063F66F464}</x14:id>
        </ext>
      </extLst>
    </cfRule>
    <cfRule type="expression" dxfId="207" priority="94082">
      <formula>IF(AND(WEEKDAY(DATE(YEAR(JF$9),MONTH(JF$9),DAY(JF$9)))&lt;&gt;7,WEEKDAY(DATE(YEAR(JF$9),MONTH(JF$9),DAY(JF$9)))&lt;&gt;1),FALSE,TRUE)</formula>
    </cfRule>
    <cfRule type="expression" dxfId="206" priority="94083" stopIfTrue="1">
      <formula>AND(DATE(YEAR(JF$9),MONTH(JF$9),DAY(JF$9))&gt;=$I59, DATE(YEAR(JF$9),MONTH(JF$9),DAY(JF$9))&lt;=$J59)</formula>
    </cfRule>
  </conditionalFormatting>
  <conditionalFormatting sqref="KB59:KF60">
    <cfRule type="dataBar" priority="9408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{C6698F29-545B-4A9D-895E-3A7966556BB4}</x14:id>
        </ext>
      </extLst>
    </cfRule>
    <cfRule type="expression" dxfId="205" priority="94085">
      <formula>IF(AND(WEEKDAY(DATE(YEAR(KB$9),MONTH(KB$9),DAY(KB$9)))&lt;&gt;7,WEEKDAY(DATE(YEAR(KB$9),MONTH(KB$9),DAY(KB$9)))&lt;&gt;1),FALSE,TRUE)</formula>
    </cfRule>
    <cfRule type="expression" dxfId="204" priority="94086" stopIfTrue="1">
      <formula>AND(DATE(YEAR(KB$9),MONTH(KB$9),DAY(KB$9))&gt;=$I59, DATE(YEAR(KB$9),MONTH(KB$9),DAY(KB$9))&lt;=$J59)</formula>
    </cfRule>
  </conditionalFormatting>
  <conditionalFormatting sqref="JT59:KA60">
    <cfRule type="dataBar" priority="9408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{E877F2BC-19B2-46B1-B0D3-A2688C5E2E74}</x14:id>
        </ext>
      </extLst>
    </cfRule>
    <cfRule type="expression" dxfId="203" priority="94088">
      <formula>IF(AND(WEEKDAY(DATE(YEAR(JT$9),MONTH(JT$9),DAY(JT$9)))&lt;&gt;7,WEEKDAY(DATE(YEAR(JT$9),MONTH(JT$9),DAY(JT$9)))&lt;&gt;1),FALSE,TRUE)</formula>
    </cfRule>
    <cfRule type="expression" dxfId="202" priority="94089" stopIfTrue="1">
      <formula>AND(DATE(YEAR(JT$9),MONTH(JT$9),DAY(JT$9))&gt;=$I59, DATE(YEAR(JT$9),MONTH(JT$9),DAY(JT$9))&lt;=$J59)</formula>
    </cfRule>
  </conditionalFormatting>
  <conditionalFormatting sqref="KH59:KU60">
    <cfRule type="dataBar" priority="9409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{AA2A791D-01BD-4C48-96CE-FE8B5135FA67}</x14:id>
        </ext>
      </extLst>
    </cfRule>
    <cfRule type="expression" dxfId="201" priority="94091">
      <formula>IF(AND(WEEKDAY(DATE(YEAR(KH$9),MONTH(KH$9),DAY(KH$9)))&lt;&gt;7,WEEKDAY(DATE(YEAR(KH$9),MONTH(KH$9),DAY(KH$9)))&lt;&gt;1),FALSE,TRUE)</formula>
    </cfRule>
    <cfRule type="expression" dxfId="200" priority="94092" stopIfTrue="1">
      <formula>AND(DATE(YEAR(KH$9),MONTH(KH$9),DAY(KH$9))&gt;=$I59, DATE(YEAR(KH$9),MONTH(KH$9),DAY(KH$9))&lt;=$J59)</formula>
    </cfRule>
  </conditionalFormatting>
  <conditionalFormatting sqref="KV59:LC60">
    <cfRule type="dataBar" priority="9409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{B082B400-EB91-4462-BFAB-110253FBAC88}</x14:id>
        </ext>
      </extLst>
    </cfRule>
    <cfRule type="expression" dxfId="199" priority="94094">
      <formula>IF(AND(WEEKDAY(DATE(YEAR(KV$9),MONTH(KV$9),DAY(KV$9)))&lt;&gt;7,WEEKDAY(DATE(YEAR(KV$9),MONTH(KV$9),DAY(KV$9)))&lt;&gt;1),FALSE,TRUE)</formula>
    </cfRule>
    <cfRule type="expression" dxfId="198" priority="94095" stopIfTrue="1">
      <formula>AND(DATE(YEAR(KV$9),MONTH(KV$9),DAY(KV$9))&gt;=$I59, DATE(YEAR(KV$9),MONTH(KV$9),DAY(KV$9))&lt;=$J59)</formula>
    </cfRule>
  </conditionalFormatting>
  <conditionalFormatting sqref="LL59:LP60">
    <cfRule type="dataBar" priority="9409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{82DE141B-BA94-4A03-99AD-81FDA8E2592A}</x14:id>
        </ext>
      </extLst>
    </cfRule>
    <cfRule type="expression" dxfId="197" priority="94097">
      <formula>IF(AND(WEEKDAY(DATE(YEAR(LL$9),MONTH(LL$9),DAY(LL$9)))&lt;&gt;7,WEEKDAY(DATE(YEAR(LL$9),MONTH(LL$9),DAY(LL$9)))&lt;&gt;1),FALSE,TRUE)</formula>
    </cfRule>
    <cfRule type="expression" dxfId="196" priority="94098" stopIfTrue="1">
      <formula>AND(DATE(YEAR(LL$9),MONTH(LL$9),DAY(LL$9))&gt;=$I59, DATE(YEAR(LL$9),MONTH(LL$9),DAY(LL$9))&lt;=$J59)</formula>
    </cfRule>
  </conditionalFormatting>
  <conditionalFormatting sqref="LD59:LK60">
    <cfRule type="dataBar" priority="9409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{F3D2CC58-19E8-4B23-9B18-4B584E167371}</x14:id>
        </ext>
      </extLst>
    </cfRule>
    <cfRule type="expression" dxfId="195" priority="94100">
      <formula>IF(AND(WEEKDAY(DATE(YEAR(LD$9),MONTH(LD$9),DAY(LD$9)))&lt;&gt;7,WEEKDAY(DATE(YEAR(LD$9),MONTH(LD$9),DAY(LD$9)))&lt;&gt;1),FALSE,TRUE)</formula>
    </cfRule>
    <cfRule type="expression" dxfId="194" priority="94101" stopIfTrue="1">
      <formula>AND(DATE(YEAR(LD$9),MONTH(LD$9),DAY(LD$9))&gt;=$I59, DATE(YEAR(LD$9),MONTH(LD$9),DAY(LD$9))&lt;=$J59)</formula>
    </cfRule>
  </conditionalFormatting>
  <conditionalFormatting sqref="LR59:ME60">
    <cfRule type="dataBar" priority="9410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{FE9015B7-A333-4C10-8D61-62E88E89D42F}</x14:id>
        </ext>
      </extLst>
    </cfRule>
    <cfRule type="expression" dxfId="193" priority="94103">
      <formula>IF(AND(WEEKDAY(DATE(YEAR(LR$9),MONTH(LR$9),DAY(LR$9)))&lt;&gt;7,WEEKDAY(DATE(YEAR(LR$9),MONTH(LR$9),DAY(LR$9)))&lt;&gt;1),FALSE,TRUE)</formula>
    </cfRule>
    <cfRule type="expression" dxfId="192" priority="94104" stopIfTrue="1">
      <formula>AND(DATE(YEAR(LR$9),MONTH(LR$9),DAY(LR$9))&gt;=$I59, DATE(YEAR(LR$9),MONTH(LR$9),DAY(LR$9))&lt;=$J59)</formula>
    </cfRule>
  </conditionalFormatting>
  <conditionalFormatting sqref="MF59:ML60">
    <cfRule type="dataBar" priority="9410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{CA897D03-8FB0-49AB-9010-144BA439CD36}</x14:id>
        </ext>
      </extLst>
    </cfRule>
    <cfRule type="expression" dxfId="191" priority="94106">
      <formula>IF(AND(WEEKDAY(DATE(YEAR(MF$9),MONTH(MF$9),DAY(MF$9)))&lt;&gt;7,WEEKDAY(DATE(YEAR(MF$9),MONTH(MF$9),DAY(MF$9)))&lt;&gt;1),FALSE,TRUE)</formula>
    </cfRule>
    <cfRule type="expression" dxfId="190" priority="94107" stopIfTrue="1">
      <formula>AND(DATE(YEAR(MF$9),MONTH(MF$9),DAY(MF$9))&gt;=$I59, DATE(YEAR(MF$9),MONTH(MF$9),DAY(MF$9))&lt;=$J59)</formula>
    </cfRule>
  </conditionalFormatting>
  <conditionalFormatting sqref="MU59:MY60">
    <cfRule type="dataBar" priority="9410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{660A6F37-67F4-4A98-B2CF-1E076618513A}</x14:id>
        </ext>
      </extLst>
    </cfRule>
    <cfRule type="expression" dxfId="189" priority="94109">
      <formula>IF(AND(WEEKDAY(DATE(YEAR(MU$9),MONTH(MU$9),DAY(MU$9)))&lt;&gt;7,WEEKDAY(DATE(YEAR(MU$9),MONTH(MU$9),DAY(MU$9)))&lt;&gt;1),FALSE,TRUE)</formula>
    </cfRule>
    <cfRule type="expression" dxfId="188" priority="94110" stopIfTrue="1">
      <formula>AND(DATE(YEAR(MU$9),MONTH(MU$9),DAY(MU$9))&gt;=$I59, DATE(YEAR(MU$9),MONTH(MU$9),DAY(MU$9))&lt;=$J59)</formula>
    </cfRule>
  </conditionalFormatting>
  <conditionalFormatting sqref="MM59:MT60">
    <cfRule type="dataBar" priority="941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{352AB902-68AA-4A30-978E-09FB1FF820AB}</x14:id>
        </ext>
      </extLst>
    </cfRule>
    <cfRule type="expression" dxfId="187" priority="94112">
      <formula>IF(AND(WEEKDAY(DATE(YEAR(MM$9),MONTH(MM$9),DAY(MM$9)))&lt;&gt;7,WEEKDAY(DATE(YEAR(MM$9),MONTH(MM$9),DAY(MM$9)))&lt;&gt;1),FALSE,TRUE)</formula>
    </cfRule>
    <cfRule type="expression" dxfId="186" priority="94113" stopIfTrue="1">
      <formula>AND(DATE(YEAR(MM$9),MONTH(MM$9),DAY(MM$9))&gt;=$I59, DATE(YEAR(MM$9),MONTH(MM$9),DAY(MM$9))&lt;=$J59)</formula>
    </cfRule>
  </conditionalFormatting>
  <conditionalFormatting sqref="AQ59:BJ60">
    <cfRule type="dataBar" priority="941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{0D677C9A-FF03-410A-B4FD-00EE645B1799}</x14:id>
        </ext>
      </extLst>
    </cfRule>
    <cfRule type="expression" dxfId="185" priority="94115">
      <formula>IF(AND(WEEKDAY(DATE(YEAR(AQ$9),MONTH(AQ$9),DAY(AQ$9)))&lt;&gt;7,WEEKDAY(DATE(YEAR(AQ$9),MONTH(AQ$9),DAY(AQ$9)))&lt;&gt;1),FALSE,TRUE)</formula>
    </cfRule>
    <cfRule type="expression" dxfId="184" priority="94116" stopIfTrue="1">
      <formula>AND(DATE(YEAR(AQ$9),MONTH(AQ$9),DAY(AQ$9))&gt;=$I59, DATE(YEAR(AQ$9),MONTH(AQ$9),DAY(AQ$9))&lt;=$J59)</formula>
    </cfRule>
  </conditionalFormatting>
  <conditionalFormatting sqref="NA59:NK60">
    <cfRule type="dataBar" priority="941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{F87F8C2A-0FB3-41E3-BB89-0D0F925BB3FC}</x14:id>
        </ext>
      </extLst>
    </cfRule>
    <cfRule type="expression" dxfId="183" priority="94118">
      <formula>IF(AND(WEEKDAY(DATE(YEAR(NA$9),MONTH(NA$9),DAY(NA$9)))&lt;&gt;7,WEEKDAY(DATE(YEAR(NA$9),MONTH(NA$9),DAY(NA$9)))&lt;&gt;1),FALSE,TRUE)</formula>
    </cfRule>
    <cfRule type="expression" dxfId="182" priority="94119" stopIfTrue="1">
      <formula>AND(DATE(YEAR(NA$9),MONTH(NA$9),DAY(NA$9))&gt;=$I59, DATE(YEAR(NA$9),MONTH(NA$9),DAY(NA$9))&lt;=$J59)</formula>
    </cfRule>
  </conditionalFormatting>
  <conditionalFormatting sqref="NL59:NL60">
    <cfRule type="dataBar" priority="941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{52333F77-BDDD-4BFE-ACCC-7925D31CCDA7}</x14:id>
        </ext>
      </extLst>
    </cfRule>
    <cfRule type="expression" dxfId="181" priority="94121">
      <formula>IF(AND(WEEKDAY(DATE(YEAR(NL$9),MONTH(NL$9),DAY(NL$9)))&lt;&gt;7,WEEKDAY(DATE(YEAR(NL$9),MONTH(NL$9),DAY(NL$9)))&lt;&gt;1),FALSE,TRUE)</formula>
    </cfRule>
    <cfRule type="expression" dxfId="180" priority="94122" stopIfTrue="1">
      <formula>AND(DATE(YEAR(NL$9),MONTH(NL$9),DAY(NL$9))&gt;=$I59, DATE(YEAR(NL$9),MONTH(NL$9),DAY(NL$9))&lt;=$J59)</formula>
    </cfRule>
  </conditionalFormatting>
  <conditionalFormatting sqref="JD52:JE60">
    <cfRule type="dataBar" priority="941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{D2B3CD45-C39E-4279-8A86-37F62F7CBC67}</x14:id>
        </ext>
      </extLst>
    </cfRule>
    <cfRule type="expression" dxfId="179" priority="94124">
      <formula>IF(AND(WEEKDAY(DATE(YEAR(JD$9),MONTH(JD$9),DAY(JD$9)))&lt;&gt;7,WEEKDAY(DATE(YEAR(JD$9),MONTH(JD$9),DAY(JD$9)))&lt;&gt;1),FALSE,TRUE)</formula>
    </cfRule>
    <cfRule type="expression" dxfId="178" priority="94125" stopIfTrue="1">
      <formula>AND(DATE(YEAR(JD$9),MONTH(JD$9),DAY(JD$9))&gt;=$I52, DATE(YEAR(JD$9),MONTH(JD$9),DAY(JD$9))&lt;=$J52)</formula>
    </cfRule>
  </conditionalFormatting>
  <conditionalFormatting sqref="KG52:KG60">
    <cfRule type="dataBar" priority="941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{13A9E5BD-82F8-4CAA-9786-11B01A19D45D}</x14:id>
        </ext>
      </extLst>
    </cfRule>
    <cfRule type="expression" dxfId="177" priority="94130">
      <formula>IF(AND(WEEKDAY(DATE(YEAR(KG$9),MONTH(KG$9),DAY(KG$9)))&lt;&gt;7,WEEKDAY(DATE(YEAR(KG$9),MONTH(KG$9),DAY(KG$9)))&lt;&gt;1),FALSE,TRUE)</formula>
    </cfRule>
    <cfRule type="expression" dxfId="176" priority="94131" stopIfTrue="1">
      <formula>AND(DATE(YEAR(KG$9),MONTH(KG$9),DAY(KG$9))&gt;=$I52, DATE(YEAR(KG$9),MONTH(KG$9),DAY(KG$9))&lt;=$J52)</formula>
    </cfRule>
  </conditionalFormatting>
  <conditionalFormatting sqref="LQ52:LQ60">
    <cfRule type="dataBar" priority="941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{412540FF-01BE-4C44-866C-3592F138C5A1}</x14:id>
        </ext>
      </extLst>
    </cfRule>
    <cfRule type="expression" dxfId="175" priority="94136">
      <formula>IF(AND(WEEKDAY(DATE(YEAR(LQ$9),MONTH(LQ$9),DAY(LQ$9)))&lt;&gt;7,WEEKDAY(DATE(YEAR(LQ$9),MONTH(LQ$9),DAY(LQ$9)))&lt;&gt;1),FALSE,TRUE)</formula>
    </cfRule>
    <cfRule type="expression" dxfId="174" priority="94137" stopIfTrue="1">
      <formula>AND(DATE(YEAR(LQ$9),MONTH(LQ$9),DAY(LQ$9))&gt;=$I52, DATE(YEAR(LQ$9),MONTH(LQ$9),DAY(LQ$9))&lt;=$J52)</formula>
    </cfRule>
  </conditionalFormatting>
  <conditionalFormatting sqref="MZ52:MZ60">
    <cfRule type="dataBar" priority="941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{BFE36EE0-ACE2-4DDB-855A-D9EB733DE69C}</x14:id>
        </ext>
      </extLst>
    </cfRule>
    <cfRule type="expression" dxfId="173" priority="94142">
      <formula>IF(AND(WEEKDAY(DATE(YEAR(MZ$9),MONTH(MZ$9),DAY(MZ$9)))&lt;&gt;7,WEEKDAY(DATE(YEAR(MZ$9),MONTH(MZ$9),DAY(MZ$9)))&lt;&gt;1),FALSE,TRUE)</formula>
    </cfRule>
    <cfRule type="expression" dxfId="172" priority="94143" stopIfTrue="1">
      <formula>AND(DATE(YEAR(MZ$9),MONTH(MZ$9),DAY(MZ$9))&gt;=$I52, DATE(YEAR(MZ$9),MONTH(MZ$9),DAY(MZ$9))&lt;=$J52)</formula>
    </cfRule>
  </conditionalFormatting>
  <conditionalFormatting sqref="L82:AL83">
    <cfRule type="dataBar" priority="970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{D2024CD7-8FDA-4FB4-9B39-523DD686BED6}</x14:id>
        </ext>
      </extLst>
    </cfRule>
    <cfRule type="expression" dxfId="171" priority="97060">
      <formula>IF(AND(WEEKDAY(DATE(YEAR(L$9),MONTH(L$9),DAY(L$9)))&lt;&gt;7,WEEKDAY(DATE(YEAR(L$9),MONTH(L$9),DAY(L$9)))&lt;&gt;1),FALSE,TRUE)</formula>
    </cfRule>
    <cfRule type="expression" dxfId="170" priority="97061" stopIfTrue="1">
      <formula>AND(DATE(YEAR(L$9),MONTH(L$9),DAY(L$9))&gt;=$I82, DATE(YEAR(L$9),MONTH(L$9),DAY(L$9))&lt;=$J82)</formula>
    </cfRule>
  </conditionalFormatting>
  <conditionalFormatting sqref="AM82:AP83">
    <cfRule type="dataBar" priority="970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{36FA4027-49D5-40E5-A2A6-2F78450513EA}</x14:id>
        </ext>
      </extLst>
    </cfRule>
    <cfRule type="expression" dxfId="169" priority="97063">
      <formula>IF(AND(WEEKDAY(DATE(YEAR(AM$9),MONTH(AM$9),DAY(AM$9)))&lt;&gt;7,WEEKDAY(DATE(YEAR(AM$9),MONTH(AM$9),DAY(AM$9)))&lt;&gt;1),FALSE,TRUE)</formula>
    </cfRule>
    <cfRule type="expression" dxfId="168" priority="97064" stopIfTrue="1">
      <formula>AND(DATE(YEAR(AM$9),MONTH(AM$9),DAY(AM$9))&gt;=$I82, DATE(YEAR(AM$9),MONTH(AM$9),DAY(AM$9))&lt;=$J82)</formula>
    </cfRule>
  </conditionalFormatting>
  <conditionalFormatting sqref="BK82:CS83">
    <cfRule type="dataBar" priority="970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{7695572B-D799-47B3-994F-01BD1A4EE091}</x14:id>
        </ext>
      </extLst>
    </cfRule>
    <cfRule type="expression" dxfId="167" priority="97072">
      <formula>IF(AND(WEEKDAY(DATE(YEAR(BK$9),MONTH(BK$9),DAY(BK$9)))&lt;&gt;7,WEEKDAY(DATE(YEAR(BK$9),MONTH(BK$9),DAY(BK$9)))&lt;&gt;1),FALSE,TRUE)</formula>
    </cfRule>
    <cfRule type="expression" dxfId="166" priority="97073" stopIfTrue="1">
      <formula>AND(DATE(YEAR(BK$9),MONTH(BK$9),DAY(BK$9))&gt;=$I82, DATE(YEAR(BK$9),MONTH(BK$9),DAY(BK$9))&lt;=$J82)</formula>
    </cfRule>
  </conditionalFormatting>
  <conditionalFormatting sqref="CT82:DR83 GO82:GT83">
    <cfRule type="dataBar" priority="970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{26D1FD0F-AD9A-4373-A22C-2B9F29C24AC8}</x14:id>
        </ext>
      </extLst>
    </cfRule>
    <cfRule type="expression" dxfId="165" priority="97075">
      <formula>IF(AND(WEEKDAY(DATE(YEAR(CT$9),MONTH(CT$9),DAY(CT$9)))&lt;&gt;7,WEEKDAY(DATE(YEAR(CT$9),MONTH(CT$9),DAY(CT$9)))&lt;&gt;1),FALSE,TRUE)</formula>
    </cfRule>
    <cfRule type="expression" dxfId="164" priority="97076" stopIfTrue="1">
      <formula>AND(DATE(YEAR(CT$9),MONTH(CT$9),DAY(CT$9))&gt;=$I82, DATE(YEAR(CT$9),MONTH(CT$9),DAY(CT$9))&lt;=$J82)</formula>
    </cfRule>
  </conditionalFormatting>
  <conditionalFormatting sqref="FD82:FI83">
    <cfRule type="dataBar" priority="970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{3B31011C-8D6B-4783-AFA3-0E2D6EB50DFC}</x14:id>
        </ext>
      </extLst>
    </cfRule>
    <cfRule type="expression" dxfId="163" priority="97081">
      <formula>IF(AND(WEEKDAY(DATE(YEAR(FD$9),MONTH(FD$9),DAY(FD$9)))&lt;&gt;7,WEEKDAY(DATE(YEAR(FD$9),MONTH(FD$9),DAY(FD$9)))&lt;&gt;1),FALSE,TRUE)</formula>
    </cfRule>
    <cfRule type="expression" dxfId="162" priority="97082" stopIfTrue="1">
      <formula>AND(DATE(YEAR(FD$9),MONTH(FD$9),DAY(FD$9))&gt;=$I82, DATE(YEAR(FD$9),MONTH(FD$9),DAY(FD$9))&lt;=$J82)</formula>
    </cfRule>
  </conditionalFormatting>
  <conditionalFormatting sqref="FJ82:GN83">
    <cfRule type="dataBar" priority="970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{618DDFEF-AE27-4415-8594-9BF834887F5C}</x14:id>
        </ext>
      </extLst>
    </cfRule>
    <cfRule type="expression" dxfId="161" priority="97084">
      <formula>IF(AND(WEEKDAY(DATE(YEAR(FJ$9),MONTH(FJ$9),DAY(FJ$9)))&lt;&gt;7,WEEKDAY(DATE(YEAR(FJ$9),MONTH(FJ$9),DAY(FJ$9)))&lt;&gt;1),FALSE,TRUE)</formula>
    </cfRule>
    <cfRule type="expression" dxfId="160" priority="97085" stopIfTrue="1">
      <formula>AND(DATE(YEAR(FJ$9),MONTH(FJ$9),DAY(FJ$9))&gt;=$I82, DATE(YEAR(FJ$9),MONTH(FJ$9),DAY(FJ$9))&lt;=$J82)</formula>
    </cfRule>
  </conditionalFormatting>
  <conditionalFormatting sqref="DS82:DX83">
    <cfRule type="dataBar" priority="970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{672C8A04-22A2-422F-8A32-72B31A031B90}</x14:id>
        </ext>
      </extLst>
    </cfRule>
    <cfRule type="expression" dxfId="159" priority="97087">
      <formula>IF(AND(WEEKDAY(DATE(YEAR(DS$9),MONTH(DS$9),DAY(DS$9)))&lt;&gt;7,WEEKDAY(DATE(YEAR(DS$9),MONTH(DS$9),DAY(DS$9)))&lt;&gt;1),FALSE,TRUE)</formula>
    </cfRule>
    <cfRule type="expression" dxfId="158" priority="97088" stopIfTrue="1">
      <formula>AND(DATE(YEAR(DS$9),MONTH(DS$9),DAY(DS$9))&gt;=$I82, DATE(YEAR(DS$9),MONTH(DS$9),DAY(DS$9))&lt;=$J82)</formula>
    </cfRule>
  </conditionalFormatting>
  <conditionalFormatting sqref="DY82:FC83">
    <cfRule type="dataBar" priority="970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{FD0D3E2E-B2E3-46B5-9CC2-FB9CBE260C26}</x14:id>
        </ext>
      </extLst>
    </cfRule>
    <cfRule type="expression" dxfId="157" priority="97090">
      <formula>IF(AND(WEEKDAY(DATE(YEAR(DY$9),MONTH(DY$9),DAY(DY$9)))&lt;&gt;7,WEEKDAY(DATE(YEAR(DY$9),MONTH(DY$9),DAY(DY$9)))&lt;&gt;1),FALSE,TRUE)</formula>
    </cfRule>
    <cfRule type="expression" dxfId="156" priority="97091" stopIfTrue="1">
      <formula>AND(DATE(YEAR(DY$9),MONTH(DY$9),DAY(DY$9))&gt;=$I82, DATE(YEAR(DY$9),MONTH(DY$9),DAY(DY$9))&lt;=$J82)</formula>
    </cfRule>
  </conditionalFormatting>
  <conditionalFormatting sqref="GU82:HH83">
    <cfRule type="dataBar" priority="970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{F5B67D41-7421-4E65-8145-1F61871C0F2A}</x14:id>
        </ext>
      </extLst>
    </cfRule>
    <cfRule type="expression" dxfId="155" priority="97093">
      <formula>IF(AND(WEEKDAY(DATE(YEAR(GU$9),MONTH(GU$9),DAY(GU$9)))&lt;&gt;7,WEEKDAY(DATE(YEAR(GU$9),MONTH(GU$9),DAY(GU$9)))&lt;&gt;1),FALSE,TRUE)</formula>
    </cfRule>
    <cfRule type="expression" dxfId="154" priority="97094" stopIfTrue="1">
      <formula>AND(DATE(YEAR(GU$9),MONTH(GU$9),DAY(GU$9))&gt;=$I82, DATE(YEAR(GU$9),MONTH(GU$9),DAY(GU$9))&lt;=$J82)</formula>
    </cfRule>
  </conditionalFormatting>
  <conditionalFormatting sqref="HX82:IC83">
    <cfRule type="dataBar" priority="970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{8CB88A58-49EB-4292-8FC1-73943BE49A58}</x14:id>
        </ext>
      </extLst>
    </cfRule>
    <cfRule type="expression" dxfId="153" priority="97096">
      <formula>IF(AND(WEEKDAY(DATE(YEAR(HX$9),MONTH(HX$9),DAY(HX$9)))&lt;&gt;7,WEEKDAY(DATE(YEAR(HX$9),MONTH(HX$9),DAY(HX$9)))&lt;&gt;1),FALSE,TRUE)</formula>
    </cfRule>
    <cfRule type="expression" dxfId="152" priority="97097" stopIfTrue="1">
      <formula>AND(DATE(YEAR(HX$9),MONTH(HX$9),DAY(HX$9))&gt;=$I82, DATE(YEAR(HX$9),MONTH(HX$9),DAY(HX$9))&lt;=$J82)</formula>
    </cfRule>
  </conditionalFormatting>
  <conditionalFormatting sqref="HI82:HW83">
    <cfRule type="dataBar" priority="970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{6E841F84-F1C8-4E20-B7FF-C1EECECA8130}</x14:id>
        </ext>
      </extLst>
    </cfRule>
    <cfRule type="expression" dxfId="151" priority="97099">
      <formula>IF(AND(WEEKDAY(DATE(YEAR(HI$9),MONTH(HI$9),DAY(HI$9)))&lt;&gt;7,WEEKDAY(DATE(YEAR(HI$9),MONTH(HI$9),DAY(HI$9)))&lt;&gt;1),FALSE,TRUE)</formula>
    </cfRule>
    <cfRule type="expression" dxfId="150" priority="97100" stopIfTrue="1">
      <formula>AND(DATE(YEAR(HI$9),MONTH(HI$9),DAY(HI$9))&gt;=$I82, DATE(YEAR(HI$9),MONTH(HI$9),DAY(HI$9))&lt;=$J82)</formula>
    </cfRule>
  </conditionalFormatting>
  <conditionalFormatting sqref="ID82:IQ83">
    <cfRule type="dataBar" priority="971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{5A19C78A-1EE7-41AB-9278-F498C1ACE813}</x14:id>
        </ext>
      </extLst>
    </cfRule>
    <cfRule type="expression" dxfId="149" priority="97102">
      <formula>IF(AND(WEEKDAY(DATE(YEAR(ID$9),MONTH(ID$9),DAY(ID$9)))&lt;&gt;7,WEEKDAY(DATE(YEAR(ID$9),MONTH(ID$9),DAY(ID$9)))&lt;&gt;1),FALSE,TRUE)</formula>
    </cfRule>
    <cfRule type="expression" dxfId="148" priority="97103" stopIfTrue="1">
      <formula>AND(DATE(YEAR(ID$9),MONTH(ID$9),DAY(ID$9))&gt;=$I82, DATE(YEAR(ID$9),MONTH(ID$9),DAY(ID$9))&lt;=$J82)</formula>
    </cfRule>
  </conditionalFormatting>
  <conditionalFormatting sqref="IZ82:JE83">
    <cfRule type="dataBar" priority="971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{C4882B47-FDFF-4A61-BBE2-18B9DF98B735}</x14:id>
        </ext>
      </extLst>
    </cfRule>
    <cfRule type="expression" dxfId="147" priority="97105">
      <formula>IF(AND(WEEKDAY(DATE(YEAR(IZ$9),MONTH(IZ$9),DAY(IZ$9)))&lt;&gt;7,WEEKDAY(DATE(YEAR(IZ$9),MONTH(IZ$9),DAY(IZ$9)))&lt;&gt;1),FALSE,TRUE)</formula>
    </cfRule>
    <cfRule type="expression" dxfId="146" priority="97106" stopIfTrue="1">
      <formula>AND(DATE(YEAR(IZ$9),MONTH(IZ$9),DAY(IZ$9))&gt;=$I82, DATE(YEAR(IZ$9),MONTH(IZ$9),DAY(IZ$9))&lt;=$J82)</formula>
    </cfRule>
  </conditionalFormatting>
  <conditionalFormatting sqref="IR82:IY83">
    <cfRule type="dataBar" priority="971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{374B6414-D5CD-4AB7-8D49-EBBEB076641E}</x14:id>
        </ext>
      </extLst>
    </cfRule>
    <cfRule type="expression" dxfId="145" priority="97108">
      <formula>IF(AND(WEEKDAY(DATE(YEAR(IR$9),MONTH(IR$9),DAY(IR$9)))&lt;&gt;7,WEEKDAY(DATE(YEAR(IR$9),MONTH(IR$9),DAY(IR$9)))&lt;&gt;1),FALSE,TRUE)</formula>
    </cfRule>
    <cfRule type="expression" dxfId="144" priority="97109" stopIfTrue="1">
      <formula>AND(DATE(YEAR(IR$9),MONTH(IR$9),DAY(IR$9))&gt;=$I82, DATE(YEAR(IR$9),MONTH(IR$9),DAY(IR$9))&lt;=$J82)</formula>
    </cfRule>
  </conditionalFormatting>
  <conditionalFormatting sqref="JF82:JS83">
    <cfRule type="dataBar" priority="971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{D3E41773-3DD1-463A-9349-C3EA14A87B0D}</x14:id>
        </ext>
      </extLst>
    </cfRule>
    <cfRule type="expression" dxfId="143" priority="97111">
      <formula>IF(AND(WEEKDAY(DATE(YEAR(JF$9),MONTH(JF$9),DAY(JF$9)))&lt;&gt;7,WEEKDAY(DATE(YEAR(JF$9),MONTH(JF$9),DAY(JF$9)))&lt;&gt;1),FALSE,TRUE)</formula>
    </cfRule>
    <cfRule type="expression" dxfId="142" priority="97112" stopIfTrue="1">
      <formula>AND(DATE(YEAR(JF$9),MONTH(JF$9),DAY(JF$9))&gt;=$I82, DATE(YEAR(JF$9),MONTH(JF$9),DAY(JF$9))&lt;=$J82)</formula>
    </cfRule>
  </conditionalFormatting>
  <conditionalFormatting sqref="KB82:KG83">
    <cfRule type="dataBar" priority="971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{215F962A-B500-44F7-B453-C0B63889F647}</x14:id>
        </ext>
      </extLst>
    </cfRule>
    <cfRule type="expression" dxfId="141" priority="97114">
      <formula>IF(AND(WEEKDAY(DATE(YEAR(KB$9),MONTH(KB$9),DAY(KB$9)))&lt;&gt;7,WEEKDAY(DATE(YEAR(KB$9),MONTH(KB$9),DAY(KB$9)))&lt;&gt;1),FALSE,TRUE)</formula>
    </cfRule>
    <cfRule type="expression" dxfId="140" priority="97115" stopIfTrue="1">
      <formula>AND(DATE(YEAR(KB$9),MONTH(KB$9),DAY(KB$9))&gt;=$I82, DATE(YEAR(KB$9),MONTH(KB$9),DAY(KB$9))&lt;=$J82)</formula>
    </cfRule>
  </conditionalFormatting>
  <conditionalFormatting sqref="JT82:KA83">
    <cfRule type="dataBar" priority="971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{A55CB05E-19CF-4963-9A56-C52B527D7A21}</x14:id>
        </ext>
      </extLst>
    </cfRule>
    <cfRule type="expression" dxfId="139" priority="97117">
      <formula>IF(AND(WEEKDAY(DATE(YEAR(JT$9),MONTH(JT$9),DAY(JT$9)))&lt;&gt;7,WEEKDAY(DATE(YEAR(JT$9),MONTH(JT$9),DAY(JT$9)))&lt;&gt;1),FALSE,TRUE)</formula>
    </cfRule>
    <cfRule type="expression" dxfId="138" priority="97118" stopIfTrue="1">
      <formula>AND(DATE(YEAR(JT$9),MONTH(JT$9),DAY(JT$9))&gt;=$I82, DATE(YEAR(JT$9),MONTH(JT$9),DAY(JT$9))&lt;=$J82)</formula>
    </cfRule>
  </conditionalFormatting>
  <conditionalFormatting sqref="KH82:KU83">
    <cfRule type="dataBar" priority="971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{E60DF8BB-82F7-4E9B-8474-FACE39F5E314}</x14:id>
        </ext>
      </extLst>
    </cfRule>
    <cfRule type="expression" dxfId="137" priority="97120">
      <formula>IF(AND(WEEKDAY(DATE(YEAR(KH$9),MONTH(KH$9),DAY(KH$9)))&lt;&gt;7,WEEKDAY(DATE(YEAR(KH$9),MONTH(KH$9),DAY(KH$9)))&lt;&gt;1),FALSE,TRUE)</formula>
    </cfRule>
    <cfRule type="expression" dxfId="136" priority="97121" stopIfTrue="1">
      <formula>AND(DATE(YEAR(KH$9),MONTH(KH$9),DAY(KH$9))&gt;=$I82, DATE(YEAR(KH$9),MONTH(KH$9),DAY(KH$9))&lt;=$J82)</formula>
    </cfRule>
  </conditionalFormatting>
  <conditionalFormatting sqref="KV82:LC83">
    <cfRule type="dataBar" priority="971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{8EE8862D-3AC9-4BD9-8C66-B6271CC34E2E}</x14:id>
        </ext>
      </extLst>
    </cfRule>
    <cfRule type="expression" dxfId="135" priority="97123">
      <formula>IF(AND(WEEKDAY(DATE(YEAR(KV$9),MONTH(KV$9),DAY(KV$9)))&lt;&gt;7,WEEKDAY(DATE(YEAR(KV$9),MONTH(KV$9),DAY(KV$9)))&lt;&gt;1),FALSE,TRUE)</formula>
    </cfRule>
    <cfRule type="expression" dxfId="134" priority="97124" stopIfTrue="1">
      <formula>AND(DATE(YEAR(KV$9),MONTH(KV$9),DAY(KV$9))&gt;=$I82, DATE(YEAR(KV$9),MONTH(KV$9),DAY(KV$9))&lt;=$J82)</formula>
    </cfRule>
  </conditionalFormatting>
  <conditionalFormatting sqref="LL82:LQ83">
    <cfRule type="dataBar" priority="971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{862F3531-D6DE-4DE2-9E82-F615B5583ECF}</x14:id>
        </ext>
      </extLst>
    </cfRule>
    <cfRule type="expression" dxfId="133" priority="97180">
      <formula>IF(AND(WEEKDAY(DATE(YEAR(LL$9),MONTH(LL$9),DAY(LL$9)))&lt;&gt;7,WEEKDAY(DATE(YEAR(LL$9),MONTH(LL$9),DAY(LL$9)))&lt;&gt;1),FALSE,TRUE)</formula>
    </cfRule>
    <cfRule type="expression" dxfId="132" priority="97181" stopIfTrue="1">
      <formula>AND(DATE(YEAR(LL$9),MONTH(LL$9),DAY(LL$9))&gt;=$I82, DATE(YEAR(LL$9),MONTH(LL$9),DAY(LL$9))&lt;=$J82)</formula>
    </cfRule>
  </conditionalFormatting>
  <conditionalFormatting sqref="LD82:LK83">
    <cfRule type="dataBar" priority="971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{0ECE0137-6E10-4B65-8057-886D89841B67}</x14:id>
        </ext>
      </extLst>
    </cfRule>
    <cfRule type="expression" dxfId="131" priority="97183">
      <formula>IF(AND(WEEKDAY(DATE(YEAR(LD$9),MONTH(LD$9),DAY(LD$9)))&lt;&gt;7,WEEKDAY(DATE(YEAR(LD$9),MONTH(LD$9),DAY(LD$9)))&lt;&gt;1),FALSE,TRUE)</formula>
    </cfRule>
    <cfRule type="expression" dxfId="130" priority="97184" stopIfTrue="1">
      <formula>AND(DATE(YEAR(LD$9),MONTH(LD$9),DAY(LD$9))&gt;=$I82, DATE(YEAR(LD$9),MONTH(LD$9),DAY(LD$9))&lt;=$J82)</formula>
    </cfRule>
  </conditionalFormatting>
  <conditionalFormatting sqref="LR82:ME83">
    <cfRule type="dataBar" priority="971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{45C9265A-8B35-49E5-890C-41909E87CE89}</x14:id>
        </ext>
      </extLst>
    </cfRule>
    <cfRule type="expression" dxfId="129" priority="97186">
      <formula>IF(AND(WEEKDAY(DATE(YEAR(LR$9),MONTH(LR$9),DAY(LR$9)))&lt;&gt;7,WEEKDAY(DATE(YEAR(LR$9),MONTH(LR$9),DAY(LR$9)))&lt;&gt;1),FALSE,TRUE)</formula>
    </cfRule>
    <cfRule type="expression" dxfId="128" priority="97187" stopIfTrue="1">
      <formula>AND(DATE(YEAR(LR$9),MONTH(LR$9),DAY(LR$9))&gt;=$I82, DATE(YEAR(LR$9),MONTH(LR$9),DAY(LR$9))&lt;=$J82)</formula>
    </cfRule>
  </conditionalFormatting>
  <conditionalFormatting sqref="MF82:ML83">
    <cfRule type="dataBar" priority="971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{8040E446-CD75-409F-BA8E-18BD9C551273}</x14:id>
        </ext>
      </extLst>
    </cfRule>
    <cfRule type="expression" dxfId="127" priority="97189">
      <formula>IF(AND(WEEKDAY(DATE(YEAR(MF$9),MONTH(MF$9),DAY(MF$9)))&lt;&gt;7,WEEKDAY(DATE(YEAR(MF$9),MONTH(MF$9),DAY(MF$9)))&lt;&gt;1),FALSE,TRUE)</formula>
    </cfRule>
    <cfRule type="expression" dxfId="126" priority="97190" stopIfTrue="1">
      <formula>AND(DATE(YEAR(MF$9),MONTH(MF$9),DAY(MF$9))&gt;=$I82, DATE(YEAR(MF$9),MONTH(MF$9),DAY(MF$9))&lt;=$J82)</formula>
    </cfRule>
  </conditionalFormatting>
  <conditionalFormatting sqref="MU82:MZ83">
    <cfRule type="dataBar" priority="972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{035A3833-0351-473B-BECB-3B1843F81561}</x14:id>
        </ext>
      </extLst>
    </cfRule>
    <cfRule type="expression" dxfId="125" priority="97204">
      <formula>IF(AND(WEEKDAY(DATE(YEAR(MU$9),MONTH(MU$9),DAY(MU$9)))&lt;&gt;7,WEEKDAY(DATE(YEAR(MU$9),MONTH(MU$9),DAY(MU$9)))&lt;&gt;1),FALSE,TRUE)</formula>
    </cfRule>
    <cfRule type="expression" dxfId="124" priority="97205" stopIfTrue="1">
      <formula>AND(DATE(YEAR(MU$9),MONTH(MU$9),DAY(MU$9))&gt;=$I82, DATE(YEAR(MU$9),MONTH(MU$9),DAY(MU$9))&lt;=$J82)</formula>
    </cfRule>
  </conditionalFormatting>
  <conditionalFormatting sqref="MM82:MT83">
    <cfRule type="dataBar" priority="972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{5EB95C29-DB83-4DD9-AF7A-BF85EB5D3C26}</x14:id>
        </ext>
      </extLst>
    </cfRule>
    <cfRule type="expression" dxfId="123" priority="97207">
      <formula>IF(AND(WEEKDAY(DATE(YEAR(MM$9),MONTH(MM$9),DAY(MM$9)))&lt;&gt;7,WEEKDAY(DATE(YEAR(MM$9),MONTH(MM$9),DAY(MM$9)))&lt;&gt;1),FALSE,TRUE)</formula>
    </cfRule>
    <cfRule type="expression" dxfId="122" priority="97208" stopIfTrue="1">
      <formula>AND(DATE(YEAR(MM$9),MONTH(MM$9),DAY(MM$9))&gt;=$I82, DATE(YEAR(MM$9),MONTH(MM$9),DAY(MM$9))&lt;=$J82)</formula>
    </cfRule>
  </conditionalFormatting>
  <conditionalFormatting sqref="AQ82:BJ83">
    <cfRule type="dataBar" priority="972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{1D460C4A-BB69-4633-B6DB-F1AC07393B72}</x14:id>
        </ext>
      </extLst>
    </cfRule>
    <cfRule type="expression" dxfId="121" priority="97216">
      <formula>IF(AND(WEEKDAY(DATE(YEAR(AQ$9),MONTH(AQ$9),DAY(AQ$9)))&lt;&gt;7,WEEKDAY(DATE(YEAR(AQ$9),MONTH(AQ$9),DAY(AQ$9)))&lt;&gt;1),FALSE,TRUE)</formula>
    </cfRule>
    <cfRule type="expression" dxfId="120" priority="97217" stopIfTrue="1">
      <formula>AND(DATE(YEAR(AQ$9),MONTH(AQ$9),DAY(AQ$9))&gt;=$I82, DATE(YEAR(AQ$9),MONTH(AQ$9),DAY(AQ$9))&lt;=$J82)</formula>
    </cfRule>
  </conditionalFormatting>
  <conditionalFormatting sqref="NA82:NK83">
    <cfRule type="dataBar" priority="972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{89C93E15-B7D6-4874-82A5-FE3B7805F181}</x14:id>
        </ext>
      </extLst>
    </cfRule>
    <cfRule type="expression" dxfId="119" priority="97222">
      <formula>IF(AND(WEEKDAY(DATE(YEAR(NA$9),MONTH(NA$9),DAY(NA$9)))&lt;&gt;7,WEEKDAY(DATE(YEAR(NA$9),MONTH(NA$9),DAY(NA$9)))&lt;&gt;1),FALSE,TRUE)</formula>
    </cfRule>
    <cfRule type="expression" dxfId="118" priority="97223" stopIfTrue="1">
      <formula>AND(DATE(YEAR(NA$9),MONTH(NA$9),DAY(NA$9))&gt;=$I82, DATE(YEAR(NA$9),MONTH(NA$9),DAY(NA$9))&lt;=$J82)</formula>
    </cfRule>
  </conditionalFormatting>
  <conditionalFormatting sqref="NL82:NL83">
    <cfRule type="dataBar" priority="972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{5A1D2846-A8BC-40C5-82DF-95B24B31C5E8}</x14:id>
        </ext>
      </extLst>
    </cfRule>
    <cfRule type="expression" dxfId="117" priority="97225">
      <formula>IF(AND(WEEKDAY(DATE(YEAR(NL$9),MONTH(NL$9),DAY(NL$9)))&lt;&gt;7,WEEKDAY(DATE(YEAR(NL$9),MONTH(NL$9),DAY(NL$9)))&lt;&gt;1),FALSE,TRUE)</formula>
    </cfRule>
    <cfRule type="expression" dxfId="116" priority="97226" stopIfTrue="1">
      <formula>AND(DATE(YEAR(NL$9),MONTH(NL$9),DAY(NL$9))&gt;=$I82, DATE(YEAR(NL$9),MONTH(NL$9),DAY(NL$9))&lt;=$J82)</formula>
    </cfRule>
  </conditionalFormatting>
  <conditionalFormatting sqref="L62:L76">
    <cfRule type="dataBar" priority="977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{1A9367EB-6458-4D8B-95FB-425653CD0861}</x14:id>
        </ext>
      </extLst>
    </cfRule>
    <cfRule type="expression" dxfId="115" priority="97701">
      <formula>IF(AND(WEEKDAY(DATE(YEAR(L$9),MONTH(L$9),DAY(L$9)))&lt;&gt;7,WEEKDAY(DATE(YEAR(L$9),MONTH(L$9),DAY(L$9)))&lt;&gt;1),FALSE,TRUE)</formula>
    </cfRule>
    <cfRule type="expression" dxfId="114" priority="97702" stopIfTrue="1">
      <formula>AND(DATE(YEAR(L$9),MONTH(L$9),DAY(L$9))&gt;=$I62, DATE(YEAR(L$9),MONTH(L$9),DAY(L$9))&lt;=$J62)</formula>
    </cfRule>
  </conditionalFormatting>
  <conditionalFormatting sqref="L80:AL81">
    <cfRule type="dataBar" priority="977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{D2024CD7-8FDA-4FB4-9B39-523DD686BED6}</x14:id>
        </ext>
      </extLst>
    </cfRule>
    <cfRule type="expression" dxfId="113" priority="97707">
      <formula>IF(AND(WEEKDAY(DATE(YEAR(L$9),MONTH(L$9),DAY(L$9)))&lt;&gt;7,WEEKDAY(DATE(YEAR(L$9),MONTH(L$9),DAY(L$9)))&lt;&gt;1),FALSE,TRUE)</formula>
    </cfRule>
    <cfRule type="expression" dxfId="112" priority="97708" stopIfTrue="1">
      <formula>AND(DATE(YEAR(L$9),MONTH(L$9),DAY(L$9))&gt;=$I80, DATE(YEAR(L$9),MONTH(L$9),DAY(L$9))&lt;=$J80)</formula>
    </cfRule>
  </conditionalFormatting>
  <conditionalFormatting sqref="AM80:AP81">
    <cfRule type="dataBar" priority="977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{36FA4027-49D5-40E5-A2A6-2F78450513EA}</x14:id>
        </ext>
      </extLst>
    </cfRule>
    <cfRule type="expression" dxfId="111" priority="97710">
      <formula>IF(AND(WEEKDAY(DATE(YEAR(AM$9),MONTH(AM$9),DAY(AM$9)))&lt;&gt;7,WEEKDAY(DATE(YEAR(AM$9),MONTH(AM$9),DAY(AM$9)))&lt;&gt;1),FALSE,TRUE)</formula>
    </cfRule>
    <cfRule type="expression" dxfId="110" priority="97711" stopIfTrue="1">
      <formula>AND(DATE(YEAR(AM$9),MONTH(AM$9),DAY(AM$9))&gt;=$I80, DATE(YEAR(AM$9),MONTH(AM$9),DAY(AM$9))&lt;=$J80)</formula>
    </cfRule>
  </conditionalFormatting>
  <conditionalFormatting sqref="BK80:CS81">
    <cfRule type="dataBar" priority="977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{7695572B-D799-47B3-994F-01BD1A4EE091}</x14:id>
        </ext>
      </extLst>
    </cfRule>
    <cfRule type="expression" dxfId="109" priority="97719">
      <formula>IF(AND(WEEKDAY(DATE(YEAR(BK$9),MONTH(BK$9),DAY(BK$9)))&lt;&gt;7,WEEKDAY(DATE(YEAR(BK$9),MONTH(BK$9),DAY(BK$9)))&lt;&gt;1),FALSE,TRUE)</formula>
    </cfRule>
    <cfRule type="expression" dxfId="108" priority="97720" stopIfTrue="1">
      <formula>AND(DATE(YEAR(BK$9),MONTH(BK$9),DAY(BK$9))&gt;=$I80, DATE(YEAR(BK$9),MONTH(BK$9),DAY(BK$9))&lt;=$J80)</formula>
    </cfRule>
  </conditionalFormatting>
  <conditionalFormatting sqref="CT80:DR81 GO80:GT81">
    <cfRule type="dataBar" priority="977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{26D1FD0F-AD9A-4373-A22C-2B9F29C24AC8}</x14:id>
        </ext>
      </extLst>
    </cfRule>
    <cfRule type="expression" dxfId="107" priority="97722">
      <formula>IF(AND(WEEKDAY(DATE(YEAR(CT$9),MONTH(CT$9),DAY(CT$9)))&lt;&gt;7,WEEKDAY(DATE(YEAR(CT$9),MONTH(CT$9),DAY(CT$9)))&lt;&gt;1),FALSE,TRUE)</formula>
    </cfRule>
    <cfRule type="expression" dxfId="106" priority="97723" stopIfTrue="1">
      <formula>AND(DATE(YEAR(CT$9),MONTH(CT$9),DAY(CT$9))&gt;=$I80, DATE(YEAR(CT$9),MONTH(CT$9),DAY(CT$9))&lt;=$J80)</formula>
    </cfRule>
  </conditionalFormatting>
  <conditionalFormatting sqref="FD80:FI81">
    <cfRule type="dataBar" priority="977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{3B31011C-8D6B-4783-AFA3-0E2D6EB50DFC}</x14:id>
        </ext>
      </extLst>
    </cfRule>
    <cfRule type="expression" dxfId="105" priority="97728">
      <formula>IF(AND(WEEKDAY(DATE(YEAR(FD$9),MONTH(FD$9),DAY(FD$9)))&lt;&gt;7,WEEKDAY(DATE(YEAR(FD$9),MONTH(FD$9),DAY(FD$9)))&lt;&gt;1),FALSE,TRUE)</formula>
    </cfRule>
    <cfRule type="expression" dxfId="104" priority="97729" stopIfTrue="1">
      <formula>AND(DATE(YEAR(FD$9),MONTH(FD$9),DAY(FD$9))&gt;=$I80, DATE(YEAR(FD$9),MONTH(FD$9),DAY(FD$9))&lt;=$J80)</formula>
    </cfRule>
  </conditionalFormatting>
  <conditionalFormatting sqref="FJ80:GN81">
    <cfRule type="dataBar" priority="977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{618DDFEF-AE27-4415-8594-9BF834887F5C}</x14:id>
        </ext>
      </extLst>
    </cfRule>
    <cfRule type="expression" dxfId="103" priority="97731">
      <formula>IF(AND(WEEKDAY(DATE(YEAR(FJ$9),MONTH(FJ$9),DAY(FJ$9)))&lt;&gt;7,WEEKDAY(DATE(YEAR(FJ$9),MONTH(FJ$9),DAY(FJ$9)))&lt;&gt;1),FALSE,TRUE)</formula>
    </cfRule>
    <cfRule type="expression" dxfId="102" priority="97732" stopIfTrue="1">
      <formula>AND(DATE(YEAR(FJ$9),MONTH(FJ$9),DAY(FJ$9))&gt;=$I80, DATE(YEAR(FJ$9),MONTH(FJ$9),DAY(FJ$9))&lt;=$J80)</formula>
    </cfRule>
  </conditionalFormatting>
  <conditionalFormatting sqref="DS80:DX81">
    <cfRule type="dataBar" priority="977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{672C8A04-22A2-422F-8A32-72B31A031B90}</x14:id>
        </ext>
      </extLst>
    </cfRule>
    <cfRule type="expression" dxfId="101" priority="97734">
      <formula>IF(AND(WEEKDAY(DATE(YEAR(DS$9),MONTH(DS$9),DAY(DS$9)))&lt;&gt;7,WEEKDAY(DATE(YEAR(DS$9),MONTH(DS$9),DAY(DS$9)))&lt;&gt;1),FALSE,TRUE)</formula>
    </cfRule>
    <cfRule type="expression" dxfId="100" priority="97735" stopIfTrue="1">
      <formula>AND(DATE(YEAR(DS$9),MONTH(DS$9),DAY(DS$9))&gt;=$I80, DATE(YEAR(DS$9),MONTH(DS$9),DAY(DS$9))&lt;=$J80)</formula>
    </cfRule>
  </conditionalFormatting>
  <conditionalFormatting sqref="DY80:FC81">
    <cfRule type="dataBar" priority="977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{FD0D3E2E-B2E3-46B5-9CC2-FB9CBE260C26}</x14:id>
        </ext>
      </extLst>
    </cfRule>
    <cfRule type="expression" dxfId="99" priority="97737">
      <formula>IF(AND(WEEKDAY(DATE(YEAR(DY$9),MONTH(DY$9),DAY(DY$9)))&lt;&gt;7,WEEKDAY(DATE(YEAR(DY$9),MONTH(DY$9),DAY(DY$9)))&lt;&gt;1),FALSE,TRUE)</formula>
    </cfRule>
    <cfRule type="expression" dxfId="98" priority="97738" stopIfTrue="1">
      <formula>AND(DATE(YEAR(DY$9),MONTH(DY$9),DAY(DY$9))&gt;=$I80, DATE(YEAR(DY$9),MONTH(DY$9),DAY(DY$9))&lt;=$J80)</formula>
    </cfRule>
  </conditionalFormatting>
  <conditionalFormatting sqref="GU80:HH81">
    <cfRule type="dataBar" priority="977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{F5B67D41-7421-4E65-8145-1F61871C0F2A}</x14:id>
        </ext>
      </extLst>
    </cfRule>
    <cfRule type="expression" dxfId="97" priority="97740">
      <formula>IF(AND(WEEKDAY(DATE(YEAR(GU$9),MONTH(GU$9),DAY(GU$9)))&lt;&gt;7,WEEKDAY(DATE(YEAR(GU$9),MONTH(GU$9),DAY(GU$9)))&lt;&gt;1),FALSE,TRUE)</formula>
    </cfRule>
    <cfRule type="expression" dxfId="96" priority="97741" stopIfTrue="1">
      <formula>AND(DATE(YEAR(GU$9),MONTH(GU$9),DAY(GU$9))&gt;=$I80, DATE(YEAR(GU$9),MONTH(GU$9),DAY(GU$9))&lt;=$J80)</formula>
    </cfRule>
  </conditionalFormatting>
  <conditionalFormatting sqref="HX80:IC81">
    <cfRule type="dataBar" priority="977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{8CB88A58-49EB-4292-8FC1-73943BE49A58}</x14:id>
        </ext>
      </extLst>
    </cfRule>
    <cfRule type="expression" dxfId="95" priority="97743">
      <formula>IF(AND(WEEKDAY(DATE(YEAR(HX$9),MONTH(HX$9),DAY(HX$9)))&lt;&gt;7,WEEKDAY(DATE(YEAR(HX$9),MONTH(HX$9),DAY(HX$9)))&lt;&gt;1),FALSE,TRUE)</formula>
    </cfRule>
    <cfRule type="expression" dxfId="94" priority="97744" stopIfTrue="1">
      <formula>AND(DATE(YEAR(HX$9),MONTH(HX$9),DAY(HX$9))&gt;=$I80, DATE(YEAR(HX$9),MONTH(HX$9),DAY(HX$9))&lt;=$J80)</formula>
    </cfRule>
  </conditionalFormatting>
  <conditionalFormatting sqref="HI80:HW81">
    <cfRule type="dataBar" priority="977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{6E841F84-F1C8-4E20-B7FF-C1EECECA8130}</x14:id>
        </ext>
      </extLst>
    </cfRule>
    <cfRule type="expression" dxfId="93" priority="97746">
      <formula>IF(AND(WEEKDAY(DATE(YEAR(HI$9),MONTH(HI$9),DAY(HI$9)))&lt;&gt;7,WEEKDAY(DATE(YEAR(HI$9),MONTH(HI$9),DAY(HI$9)))&lt;&gt;1),FALSE,TRUE)</formula>
    </cfRule>
    <cfRule type="expression" dxfId="92" priority="97747" stopIfTrue="1">
      <formula>AND(DATE(YEAR(HI$9),MONTH(HI$9),DAY(HI$9))&gt;=$I80, DATE(YEAR(HI$9),MONTH(HI$9),DAY(HI$9))&lt;=$J80)</formula>
    </cfRule>
  </conditionalFormatting>
  <conditionalFormatting sqref="ID80:IQ81">
    <cfRule type="dataBar" priority="977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{5A19C78A-1EE7-41AB-9278-F498C1ACE813}</x14:id>
        </ext>
      </extLst>
    </cfRule>
    <cfRule type="expression" dxfId="91" priority="97749">
      <formula>IF(AND(WEEKDAY(DATE(YEAR(ID$9),MONTH(ID$9),DAY(ID$9)))&lt;&gt;7,WEEKDAY(DATE(YEAR(ID$9),MONTH(ID$9),DAY(ID$9)))&lt;&gt;1),FALSE,TRUE)</formula>
    </cfRule>
    <cfRule type="expression" dxfId="90" priority="97750" stopIfTrue="1">
      <formula>AND(DATE(YEAR(ID$9),MONTH(ID$9),DAY(ID$9))&gt;=$I80, DATE(YEAR(ID$9),MONTH(ID$9),DAY(ID$9))&lt;=$J80)</formula>
    </cfRule>
  </conditionalFormatting>
  <conditionalFormatting sqref="IZ80:JE81">
    <cfRule type="dataBar" priority="977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{C4882B47-FDFF-4A61-BBE2-18B9DF98B735}</x14:id>
        </ext>
      </extLst>
    </cfRule>
    <cfRule type="expression" dxfId="89" priority="97752">
      <formula>IF(AND(WEEKDAY(DATE(YEAR(IZ$9),MONTH(IZ$9),DAY(IZ$9)))&lt;&gt;7,WEEKDAY(DATE(YEAR(IZ$9),MONTH(IZ$9),DAY(IZ$9)))&lt;&gt;1),FALSE,TRUE)</formula>
    </cfRule>
    <cfRule type="expression" dxfId="88" priority="97753" stopIfTrue="1">
      <formula>AND(DATE(YEAR(IZ$9),MONTH(IZ$9),DAY(IZ$9))&gt;=$I80, DATE(YEAR(IZ$9),MONTH(IZ$9),DAY(IZ$9))&lt;=$J80)</formula>
    </cfRule>
  </conditionalFormatting>
  <conditionalFormatting sqref="IR80:IY81">
    <cfRule type="dataBar" priority="977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{374B6414-D5CD-4AB7-8D49-EBBEB076641E}</x14:id>
        </ext>
      </extLst>
    </cfRule>
    <cfRule type="expression" dxfId="87" priority="97755">
      <formula>IF(AND(WEEKDAY(DATE(YEAR(IR$9),MONTH(IR$9),DAY(IR$9)))&lt;&gt;7,WEEKDAY(DATE(YEAR(IR$9),MONTH(IR$9),DAY(IR$9)))&lt;&gt;1),FALSE,TRUE)</formula>
    </cfRule>
    <cfRule type="expression" dxfId="86" priority="97756" stopIfTrue="1">
      <formula>AND(DATE(YEAR(IR$9),MONTH(IR$9),DAY(IR$9))&gt;=$I80, DATE(YEAR(IR$9),MONTH(IR$9),DAY(IR$9))&lt;=$J80)</formula>
    </cfRule>
  </conditionalFormatting>
  <conditionalFormatting sqref="JF80:JS81">
    <cfRule type="dataBar" priority="977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{D3E41773-3DD1-463A-9349-C3EA14A87B0D}</x14:id>
        </ext>
      </extLst>
    </cfRule>
    <cfRule type="expression" dxfId="85" priority="97758">
      <formula>IF(AND(WEEKDAY(DATE(YEAR(JF$9),MONTH(JF$9),DAY(JF$9)))&lt;&gt;7,WEEKDAY(DATE(YEAR(JF$9),MONTH(JF$9),DAY(JF$9)))&lt;&gt;1),FALSE,TRUE)</formula>
    </cfRule>
    <cfRule type="expression" dxfId="84" priority="97759" stopIfTrue="1">
      <formula>AND(DATE(YEAR(JF$9),MONTH(JF$9),DAY(JF$9))&gt;=$I80, DATE(YEAR(JF$9),MONTH(JF$9),DAY(JF$9))&lt;=$J80)</formula>
    </cfRule>
  </conditionalFormatting>
  <conditionalFormatting sqref="KB80:KG81">
    <cfRule type="dataBar" priority="977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{215F962A-B500-44F7-B453-C0B63889F647}</x14:id>
        </ext>
      </extLst>
    </cfRule>
    <cfRule type="expression" dxfId="83" priority="97761">
      <formula>IF(AND(WEEKDAY(DATE(YEAR(KB$9),MONTH(KB$9),DAY(KB$9)))&lt;&gt;7,WEEKDAY(DATE(YEAR(KB$9),MONTH(KB$9),DAY(KB$9)))&lt;&gt;1),FALSE,TRUE)</formula>
    </cfRule>
    <cfRule type="expression" dxfId="82" priority="97762" stopIfTrue="1">
      <formula>AND(DATE(YEAR(KB$9),MONTH(KB$9),DAY(KB$9))&gt;=$I80, DATE(YEAR(KB$9),MONTH(KB$9),DAY(KB$9))&lt;=$J80)</formula>
    </cfRule>
  </conditionalFormatting>
  <conditionalFormatting sqref="JT80:KA81">
    <cfRule type="dataBar" priority="977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{A55CB05E-19CF-4963-9A56-C52B527D7A21}</x14:id>
        </ext>
      </extLst>
    </cfRule>
    <cfRule type="expression" dxfId="81" priority="97764">
      <formula>IF(AND(WEEKDAY(DATE(YEAR(JT$9),MONTH(JT$9),DAY(JT$9)))&lt;&gt;7,WEEKDAY(DATE(YEAR(JT$9),MONTH(JT$9),DAY(JT$9)))&lt;&gt;1),FALSE,TRUE)</formula>
    </cfRule>
    <cfRule type="expression" dxfId="80" priority="97765" stopIfTrue="1">
      <formula>AND(DATE(YEAR(JT$9),MONTH(JT$9),DAY(JT$9))&gt;=$I80, DATE(YEAR(JT$9),MONTH(JT$9),DAY(JT$9))&lt;=$J80)</formula>
    </cfRule>
  </conditionalFormatting>
  <conditionalFormatting sqref="KH80:KU81">
    <cfRule type="dataBar" priority="977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{E60DF8BB-82F7-4E9B-8474-FACE39F5E314}</x14:id>
        </ext>
      </extLst>
    </cfRule>
    <cfRule type="expression" dxfId="79" priority="97767">
      <formula>IF(AND(WEEKDAY(DATE(YEAR(KH$9),MONTH(KH$9),DAY(KH$9)))&lt;&gt;7,WEEKDAY(DATE(YEAR(KH$9),MONTH(KH$9),DAY(KH$9)))&lt;&gt;1),FALSE,TRUE)</formula>
    </cfRule>
    <cfRule type="expression" dxfId="78" priority="97768" stopIfTrue="1">
      <formula>AND(DATE(YEAR(KH$9),MONTH(KH$9),DAY(KH$9))&gt;=$I80, DATE(YEAR(KH$9),MONTH(KH$9),DAY(KH$9))&lt;=$J80)</formula>
    </cfRule>
  </conditionalFormatting>
  <conditionalFormatting sqref="KV80:LC81">
    <cfRule type="dataBar" priority="977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{8EE8862D-3AC9-4BD9-8C66-B6271CC34E2E}</x14:id>
        </ext>
      </extLst>
    </cfRule>
    <cfRule type="expression" dxfId="77" priority="97770">
      <formula>IF(AND(WEEKDAY(DATE(YEAR(KV$9),MONTH(KV$9),DAY(KV$9)))&lt;&gt;7,WEEKDAY(DATE(YEAR(KV$9),MONTH(KV$9),DAY(KV$9)))&lt;&gt;1),FALSE,TRUE)</formula>
    </cfRule>
    <cfRule type="expression" dxfId="76" priority="97771" stopIfTrue="1">
      <formula>AND(DATE(YEAR(KV$9),MONTH(KV$9),DAY(KV$9))&gt;=$I80, DATE(YEAR(KV$9),MONTH(KV$9),DAY(KV$9))&lt;=$J80)</formula>
    </cfRule>
  </conditionalFormatting>
  <conditionalFormatting sqref="LL80:LQ81">
    <cfRule type="dataBar" priority="978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{862F3531-D6DE-4DE2-9E82-F615B5583ECF}</x14:id>
        </ext>
      </extLst>
    </cfRule>
    <cfRule type="expression" dxfId="75" priority="97827">
      <formula>IF(AND(WEEKDAY(DATE(YEAR(LL$9),MONTH(LL$9),DAY(LL$9)))&lt;&gt;7,WEEKDAY(DATE(YEAR(LL$9),MONTH(LL$9),DAY(LL$9)))&lt;&gt;1),FALSE,TRUE)</formula>
    </cfRule>
    <cfRule type="expression" dxfId="74" priority="97828" stopIfTrue="1">
      <formula>AND(DATE(YEAR(LL$9),MONTH(LL$9),DAY(LL$9))&gt;=$I80, DATE(YEAR(LL$9),MONTH(LL$9),DAY(LL$9))&lt;=$J80)</formula>
    </cfRule>
  </conditionalFormatting>
  <conditionalFormatting sqref="LD80:LK81">
    <cfRule type="dataBar" priority="978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{0ECE0137-6E10-4B65-8057-886D89841B67}</x14:id>
        </ext>
      </extLst>
    </cfRule>
    <cfRule type="expression" dxfId="73" priority="97830">
      <formula>IF(AND(WEEKDAY(DATE(YEAR(LD$9),MONTH(LD$9),DAY(LD$9)))&lt;&gt;7,WEEKDAY(DATE(YEAR(LD$9),MONTH(LD$9),DAY(LD$9)))&lt;&gt;1),FALSE,TRUE)</formula>
    </cfRule>
    <cfRule type="expression" dxfId="72" priority="97831" stopIfTrue="1">
      <formula>AND(DATE(YEAR(LD$9),MONTH(LD$9),DAY(LD$9))&gt;=$I80, DATE(YEAR(LD$9),MONTH(LD$9),DAY(LD$9))&lt;=$J80)</formula>
    </cfRule>
  </conditionalFormatting>
  <conditionalFormatting sqref="LR80:ME81">
    <cfRule type="dataBar" priority="978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{45C9265A-8B35-49E5-890C-41909E87CE89}</x14:id>
        </ext>
      </extLst>
    </cfRule>
    <cfRule type="expression" dxfId="71" priority="97833">
      <formula>IF(AND(WEEKDAY(DATE(YEAR(LR$9),MONTH(LR$9),DAY(LR$9)))&lt;&gt;7,WEEKDAY(DATE(YEAR(LR$9),MONTH(LR$9),DAY(LR$9)))&lt;&gt;1),FALSE,TRUE)</formula>
    </cfRule>
    <cfRule type="expression" dxfId="70" priority="97834" stopIfTrue="1">
      <formula>AND(DATE(YEAR(LR$9),MONTH(LR$9),DAY(LR$9))&gt;=$I80, DATE(YEAR(LR$9),MONTH(LR$9),DAY(LR$9))&lt;=$J80)</formula>
    </cfRule>
  </conditionalFormatting>
  <conditionalFormatting sqref="MF80:ML81">
    <cfRule type="dataBar" priority="978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{8040E446-CD75-409F-BA8E-18BD9C551273}</x14:id>
        </ext>
      </extLst>
    </cfRule>
    <cfRule type="expression" dxfId="69" priority="97836">
      <formula>IF(AND(WEEKDAY(DATE(YEAR(MF$9),MONTH(MF$9),DAY(MF$9)))&lt;&gt;7,WEEKDAY(DATE(YEAR(MF$9),MONTH(MF$9),DAY(MF$9)))&lt;&gt;1),FALSE,TRUE)</formula>
    </cfRule>
    <cfRule type="expression" dxfId="68" priority="97837" stopIfTrue="1">
      <formula>AND(DATE(YEAR(MF$9),MONTH(MF$9),DAY(MF$9))&gt;=$I80, DATE(YEAR(MF$9),MONTH(MF$9),DAY(MF$9))&lt;=$J80)</formula>
    </cfRule>
  </conditionalFormatting>
  <conditionalFormatting sqref="MU80:MZ81">
    <cfRule type="dataBar" priority="978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{035A3833-0351-473B-BECB-3B1843F81561}</x14:id>
        </ext>
      </extLst>
    </cfRule>
    <cfRule type="expression" dxfId="67" priority="97851">
      <formula>IF(AND(WEEKDAY(DATE(YEAR(MU$9),MONTH(MU$9),DAY(MU$9)))&lt;&gt;7,WEEKDAY(DATE(YEAR(MU$9),MONTH(MU$9),DAY(MU$9)))&lt;&gt;1),FALSE,TRUE)</formula>
    </cfRule>
    <cfRule type="expression" dxfId="66" priority="97852" stopIfTrue="1">
      <formula>AND(DATE(YEAR(MU$9),MONTH(MU$9),DAY(MU$9))&gt;=$I80, DATE(YEAR(MU$9),MONTH(MU$9),DAY(MU$9))&lt;=$J80)</formula>
    </cfRule>
  </conditionalFormatting>
  <conditionalFormatting sqref="MM80:MT81">
    <cfRule type="dataBar" priority="978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{5EB95C29-DB83-4DD9-AF7A-BF85EB5D3C26}</x14:id>
        </ext>
      </extLst>
    </cfRule>
    <cfRule type="expression" dxfId="65" priority="97854">
      <formula>IF(AND(WEEKDAY(DATE(YEAR(MM$9),MONTH(MM$9),DAY(MM$9)))&lt;&gt;7,WEEKDAY(DATE(YEAR(MM$9),MONTH(MM$9),DAY(MM$9)))&lt;&gt;1),FALSE,TRUE)</formula>
    </cfRule>
    <cfRule type="expression" dxfId="64" priority="97855" stopIfTrue="1">
      <formula>AND(DATE(YEAR(MM$9),MONTH(MM$9),DAY(MM$9))&gt;=$I80, DATE(YEAR(MM$9),MONTH(MM$9),DAY(MM$9))&lt;=$J80)</formula>
    </cfRule>
  </conditionalFormatting>
  <conditionalFormatting sqref="AQ80:BJ81">
    <cfRule type="dataBar" priority="978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{1D460C4A-BB69-4633-B6DB-F1AC07393B72}</x14:id>
        </ext>
      </extLst>
    </cfRule>
    <cfRule type="expression" dxfId="63" priority="97863">
      <formula>IF(AND(WEEKDAY(DATE(YEAR(AQ$9),MONTH(AQ$9),DAY(AQ$9)))&lt;&gt;7,WEEKDAY(DATE(YEAR(AQ$9),MONTH(AQ$9),DAY(AQ$9)))&lt;&gt;1),FALSE,TRUE)</formula>
    </cfRule>
    <cfRule type="expression" dxfId="62" priority="97864" stopIfTrue="1">
      <formula>AND(DATE(YEAR(AQ$9),MONTH(AQ$9),DAY(AQ$9))&gt;=$I80, DATE(YEAR(AQ$9),MONTH(AQ$9),DAY(AQ$9))&lt;=$J80)</formula>
    </cfRule>
  </conditionalFormatting>
  <conditionalFormatting sqref="NA80:NK81">
    <cfRule type="dataBar" priority="978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{89C93E15-B7D6-4874-82A5-FE3B7805F181}</x14:id>
        </ext>
      </extLst>
    </cfRule>
    <cfRule type="expression" dxfId="61" priority="97869">
      <formula>IF(AND(WEEKDAY(DATE(YEAR(NA$9),MONTH(NA$9),DAY(NA$9)))&lt;&gt;7,WEEKDAY(DATE(YEAR(NA$9),MONTH(NA$9),DAY(NA$9)))&lt;&gt;1),FALSE,TRUE)</formula>
    </cfRule>
    <cfRule type="expression" dxfId="60" priority="97870" stopIfTrue="1">
      <formula>AND(DATE(YEAR(NA$9),MONTH(NA$9),DAY(NA$9))&gt;=$I80, DATE(YEAR(NA$9),MONTH(NA$9),DAY(NA$9))&lt;=$J80)</formula>
    </cfRule>
  </conditionalFormatting>
  <conditionalFormatting sqref="NL80:NL81">
    <cfRule type="dataBar" priority="978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{5A1D2846-A8BC-40C5-82DF-95B24B31C5E8}</x14:id>
        </ext>
      </extLst>
    </cfRule>
    <cfRule type="expression" dxfId="59" priority="97872">
      <formula>IF(AND(WEEKDAY(DATE(YEAR(NL$9),MONTH(NL$9),DAY(NL$9)))&lt;&gt;7,WEEKDAY(DATE(YEAR(NL$9),MONTH(NL$9),DAY(NL$9)))&lt;&gt;1),FALSE,TRUE)</formula>
    </cfRule>
    <cfRule type="expression" dxfId="58" priority="97873" stopIfTrue="1">
      <formula>AND(DATE(YEAR(NL$9),MONTH(NL$9),DAY(NL$9))&gt;=$I80, DATE(YEAR(NL$9),MONTH(NL$9),DAY(NL$9))&lt;=$J80)</formula>
    </cfRule>
  </conditionalFormatting>
  <conditionalFormatting sqref="L78:L79">
    <cfRule type="dataBar" priority="978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{34FB6E6C-4662-4694-933F-9B066DE675C1}</x14:id>
        </ext>
      </extLst>
    </cfRule>
    <cfRule type="expression" dxfId="57" priority="97881">
      <formula>IF(AND(WEEKDAY(DATE(YEAR(L$9),MONTH(L$9),DAY(L$9)))&lt;&gt;7,WEEKDAY(DATE(YEAR(L$9),MONTH(L$9),DAY(L$9)))&lt;&gt;1),FALSE,TRUE)</formula>
    </cfRule>
    <cfRule type="expression" dxfId="56" priority="97882" stopIfTrue="1">
      <formula>AND(DATE(YEAR(L$9),MONTH(L$9),DAY(L$9))&gt;=$I78, DATE(YEAR(L$9),MONTH(L$9),DAY(L$9))&lt;=$J78)</formula>
    </cfRule>
  </conditionalFormatting>
  <conditionalFormatting sqref="L11:AL15 L16:AJ16 M18:AL30 M78:AL79 M62:AL76">
    <cfRule type="dataBar" priority="978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{0C7AB64D-6881-4483-9D83-6A68E0FCC497}</x14:id>
        </ext>
      </extLst>
    </cfRule>
    <cfRule type="expression" dxfId="55" priority="97884">
      <formula>IF(AND(WEEKDAY(DATE(YEAR(L$9),MONTH(L$9),DAY(L$9)))&lt;&gt;7,WEEKDAY(DATE(YEAR(L$9),MONTH(L$9),DAY(L$9)))&lt;&gt;1),FALSE,TRUE)</formula>
    </cfRule>
    <cfRule type="expression" dxfId="54" priority="97885" stopIfTrue="1">
      <formula>AND(DATE(YEAR(L$9),MONTH(L$9),DAY(L$9))&gt;=$I11, DATE(YEAR(L$9),MONTH(L$9),DAY(L$9))&lt;=$J11)</formula>
    </cfRule>
  </conditionalFormatting>
  <conditionalFormatting sqref="AM18:AP30 AM11:AP15 AM78:AP79 AM62:AP76">
    <cfRule type="dataBar" priority="979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{3A4A8C27-A4F5-40AF-A5F9-7D13F4A9DD3C}</x14:id>
        </ext>
      </extLst>
    </cfRule>
    <cfRule type="expression" dxfId="53" priority="97902">
      <formula>IF(AND(WEEKDAY(DATE(YEAR(AM$9),MONTH(AM$9),DAY(AM$9)))&lt;&gt;7,WEEKDAY(DATE(YEAR(AM$9),MONTH(AM$9),DAY(AM$9)))&lt;&gt;1),FALSE,TRUE)</formula>
    </cfRule>
    <cfRule type="expression" dxfId="52" priority="97903" stopIfTrue="1">
      <formula>AND(DATE(YEAR(AM$9),MONTH(AM$9),DAY(AM$9))&gt;=$I11, DATE(YEAR(AM$9),MONTH(AM$9),DAY(AM$9))&lt;=$J11)</formula>
    </cfRule>
  </conditionalFormatting>
  <conditionalFormatting sqref="BK18:CS30 BK61 BK78:CS79 BK77 BK11:CS15 BR16:CQ16 BK62:CS76">
    <cfRule type="dataBar" priority="979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{22D3726B-362F-4E99-91E0-373AB749B87D}</x14:id>
        </ext>
      </extLst>
    </cfRule>
    <cfRule type="expression" dxfId="51" priority="97917">
      <formula>IF(AND(WEEKDAY(DATE(YEAR(BK$9),MONTH(BK$9),DAY(BK$9)))&lt;&gt;7,WEEKDAY(DATE(YEAR(BK$9),MONTH(BK$9),DAY(BK$9)))&lt;&gt;1),FALSE,TRUE)</formula>
    </cfRule>
    <cfRule type="expression" dxfId="50" priority="97918" stopIfTrue="1">
      <formula>AND(DATE(YEAR(BK$9),MONTH(BK$9),DAY(BK$9))&gt;=$I11, DATE(YEAR(BK$9),MONTH(BK$9),DAY(BK$9))&lt;=$J11)</formula>
    </cfRule>
  </conditionalFormatting>
  <conditionalFormatting sqref="CT18:DR30 CT11:DR15 CT78:DR79 GO78:GT79 GO11:GT15 GO18:GT30 CT62:DR76 GO62:GT76">
    <cfRule type="dataBar" priority="979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{B8C5E462-6FE6-4789-BF3C-107789142ACA}</x14:id>
        </ext>
      </extLst>
    </cfRule>
    <cfRule type="expression" dxfId="49" priority="97941">
      <formula>IF(AND(WEEKDAY(DATE(YEAR(CT$9),MONTH(CT$9),DAY(CT$9)))&lt;&gt;7,WEEKDAY(DATE(YEAR(CT$9),MONTH(CT$9),DAY(CT$9)))&lt;&gt;1),FALSE,TRUE)</formula>
    </cfRule>
    <cfRule type="expression" dxfId="48" priority="97942" stopIfTrue="1">
      <formula>AND(DATE(YEAR(CT$9),MONTH(CT$9),DAY(CT$9))&gt;=$I11, DATE(YEAR(CT$9),MONTH(CT$9),DAY(CT$9))&lt;=$J11)</formula>
    </cfRule>
  </conditionalFormatting>
  <conditionalFormatting sqref="FD18:FI30 FD11:FI15 FD78:FI79 FD62:FI76">
    <cfRule type="dataBar" priority="979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{314A5FF0-7C13-4E57-89E7-5F04EEEC9581}</x14:id>
        </ext>
      </extLst>
    </cfRule>
    <cfRule type="expression" dxfId="47" priority="97971">
      <formula>IF(AND(WEEKDAY(DATE(YEAR(FD$9),MONTH(FD$9),DAY(FD$9)))&lt;&gt;7,WEEKDAY(DATE(YEAR(FD$9),MONTH(FD$9),DAY(FD$9)))&lt;&gt;1),FALSE,TRUE)</formula>
    </cfRule>
    <cfRule type="expression" dxfId="46" priority="97972" stopIfTrue="1">
      <formula>AND(DATE(YEAR(FD$9),MONTH(FD$9),DAY(FD$9))&gt;=$I11, DATE(YEAR(FD$9),MONTH(FD$9),DAY(FD$9))&lt;=$J11)</formula>
    </cfRule>
  </conditionalFormatting>
  <conditionalFormatting sqref="FJ18:GN30 FJ11:GN15 FJ78:GN79 FJ62:GN76">
    <cfRule type="dataBar" priority="979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{A1956043-3FB5-436E-8040-5AB92B9C6D70}</x14:id>
        </ext>
      </extLst>
    </cfRule>
    <cfRule type="expression" dxfId="45" priority="97986">
      <formula>IF(AND(WEEKDAY(DATE(YEAR(FJ$9),MONTH(FJ$9),DAY(FJ$9)))&lt;&gt;7,WEEKDAY(DATE(YEAR(FJ$9),MONTH(FJ$9),DAY(FJ$9)))&lt;&gt;1),FALSE,TRUE)</formula>
    </cfRule>
    <cfRule type="expression" dxfId="44" priority="97987" stopIfTrue="1">
      <formula>AND(DATE(YEAR(FJ$9),MONTH(FJ$9),DAY(FJ$9))&gt;=$I11, DATE(YEAR(FJ$9),MONTH(FJ$9),DAY(FJ$9))&lt;=$J11)</formula>
    </cfRule>
  </conditionalFormatting>
  <conditionalFormatting sqref="DS18:DX30 DS11:DX15 DS78:DX79 DS62:DX76">
    <cfRule type="dataBar" priority="980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{08E34A54-8703-4954-A0EF-3669EBB59B26}</x14:id>
        </ext>
      </extLst>
    </cfRule>
    <cfRule type="expression" dxfId="43" priority="98001">
      <formula>IF(AND(WEEKDAY(DATE(YEAR(DS$9),MONTH(DS$9),DAY(DS$9)))&lt;&gt;7,WEEKDAY(DATE(YEAR(DS$9),MONTH(DS$9),DAY(DS$9)))&lt;&gt;1),FALSE,TRUE)</formula>
    </cfRule>
    <cfRule type="expression" dxfId="42" priority="98002" stopIfTrue="1">
      <formula>AND(DATE(YEAR(DS$9),MONTH(DS$9),DAY(DS$9))&gt;=$I11, DATE(YEAR(DS$9),MONTH(DS$9),DAY(DS$9))&lt;=$J11)</formula>
    </cfRule>
  </conditionalFormatting>
  <conditionalFormatting sqref="DY18:FC30 DY11:FC15 DY78:FC79 DY62:FC76">
    <cfRule type="dataBar" priority="980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{6E19C56C-4260-401B-A3BA-802720705E7E}</x14:id>
        </ext>
      </extLst>
    </cfRule>
    <cfRule type="expression" dxfId="41" priority="98016">
      <formula>IF(AND(WEEKDAY(DATE(YEAR(DY$9),MONTH(DY$9),DAY(DY$9)))&lt;&gt;7,WEEKDAY(DATE(YEAR(DY$9),MONTH(DY$9),DAY(DY$9)))&lt;&gt;1),FALSE,TRUE)</formula>
    </cfRule>
    <cfRule type="expression" dxfId="40" priority="98017" stopIfTrue="1">
      <formula>AND(DATE(YEAR(DY$9),MONTH(DY$9),DAY(DY$9))&gt;=$I11, DATE(YEAR(DY$9),MONTH(DY$9),DAY(DY$9))&lt;=$J11)</formula>
    </cfRule>
  </conditionalFormatting>
  <conditionalFormatting sqref="GU18:HH30 GU11:HH15 GU78:HH79 GU62:HH76">
    <cfRule type="dataBar" priority="980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{AD7F2AF5-54D1-45AC-8551-0BA03E82EF53}</x14:id>
        </ext>
      </extLst>
    </cfRule>
    <cfRule type="expression" dxfId="39" priority="98031">
      <formula>IF(AND(WEEKDAY(DATE(YEAR(GU$9),MONTH(GU$9),DAY(GU$9)))&lt;&gt;7,WEEKDAY(DATE(YEAR(GU$9),MONTH(GU$9),DAY(GU$9)))&lt;&gt;1),FALSE,TRUE)</formula>
    </cfRule>
    <cfRule type="expression" dxfId="38" priority="98032" stopIfTrue="1">
      <formula>AND(DATE(YEAR(GU$9),MONTH(GU$9),DAY(GU$9))&gt;=$I11, DATE(YEAR(GU$9),MONTH(GU$9),DAY(GU$9))&lt;=$J11)</formula>
    </cfRule>
  </conditionalFormatting>
  <conditionalFormatting sqref="HX78:IC79 HX11:IC15 HX18:IC30 HX62:IC76">
    <cfRule type="dataBar" priority="980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{7039E766-C122-4E02-A749-C509CE0F532A}</x14:id>
        </ext>
      </extLst>
    </cfRule>
    <cfRule type="expression" dxfId="37" priority="98046">
      <formula>IF(AND(WEEKDAY(DATE(YEAR(HX$9),MONTH(HX$9),DAY(HX$9)))&lt;&gt;7,WEEKDAY(DATE(YEAR(HX$9),MONTH(HX$9),DAY(HX$9)))&lt;&gt;1),FALSE,TRUE)</formula>
    </cfRule>
    <cfRule type="expression" dxfId="36" priority="98047" stopIfTrue="1">
      <formula>AND(DATE(YEAR(HX$9),MONTH(HX$9),DAY(HX$9))&gt;=$I11, DATE(YEAR(HX$9),MONTH(HX$9),DAY(HX$9))&lt;=$J11)</formula>
    </cfRule>
  </conditionalFormatting>
  <conditionalFormatting sqref="HI18:HW30 HI11:HW15 HI78:HW79 HI62:HW76">
    <cfRule type="dataBar" priority="980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{2CA0D5E2-71C9-4EE1-BB04-089C5427A220}</x14:id>
        </ext>
      </extLst>
    </cfRule>
    <cfRule type="expression" dxfId="35" priority="98061">
      <formula>IF(AND(WEEKDAY(DATE(YEAR(HI$9),MONTH(HI$9),DAY(HI$9)))&lt;&gt;7,WEEKDAY(DATE(YEAR(HI$9),MONTH(HI$9),DAY(HI$9)))&lt;&gt;1),FALSE,TRUE)</formula>
    </cfRule>
    <cfRule type="expression" dxfId="34" priority="98062" stopIfTrue="1">
      <formula>AND(DATE(YEAR(HI$9),MONTH(HI$9),DAY(HI$9))&gt;=$I11, DATE(YEAR(HI$9),MONTH(HI$9),DAY(HI$9))&lt;=$J11)</formula>
    </cfRule>
  </conditionalFormatting>
  <conditionalFormatting sqref="ID18:IQ30 ID11:IQ15 ID78:IQ79 ID62:IQ76">
    <cfRule type="dataBar" priority="980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{17E0B034-E87B-4DEB-B8E5-65B310969571}</x14:id>
        </ext>
      </extLst>
    </cfRule>
    <cfRule type="expression" dxfId="33" priority="98076">
      <formula>IF(AND(WEEKDAY(DATE(YEAR(ID$9),MONTH(ID$9),DAY(ID$9)))&lt;&gt;7,WEEKDAY(DATE(YEAR(ID$9),MONTH(ID$9),DAY(ID$9)))&lt;&gt;1),FALSE,TRUE)</formula>
    </cfRule>
    <cfRule type="expression" dxfId="32" priority="98077" stopIfTrue="1">
      <formula>AND(DATE(YEAR(ID$9),MONTH(ID$9),DAY(ID$9))&gt;=$I11, DATE(YEAR(ID$9),MONTH(ID$9),DAY(ID$9))&lt;=$J11)</formula>
    </cfRule>
  </conditionalFormatting>
  <conditionalFormatting sqref="IZ78:JE79 IZ11:JE11 IZ18:JE30 IZ12:JC15 JD12:JE16 IZ62:JE76">
    <cfRule type="dataBar" priority="9809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{2CC33769-F1F5-4F1A-BF53-0E4545EB39F5}</x14:id>
        </ext>
      </extLst>
    </cfRule>
    <cfRule type="expression" dxfId="31" priority="98091">
      <formula>IF(AND(WEEKDAY(DATE(YEAR(IZ$9),MONTH(IZ$9),DAY(IZ$9)))&lt;&gt;7,WEEKDAY(DATE(YEAR(IZ$9),MONTH(IZ$9),DAY(IZ$9)))&lt;&gt;1),FALSE,TRUE)</formula>
    </cfRule>
    <cfRule type="expression" dxfId="30" priority="98092" stopIfTrue="1">
      <formula>AND(DATE(YEAR(IZ$9),MONTH(IZ$9),DAY(IZ$9))&gt;=$I11, DATE(YEAR(IZ$9),MONTH(IZ$9),DAY(IZ$9))&lt;=$J11)</formula>
    </cfRule>
  </conditionalFormatting>
  <conditionalFormatting sqref="IR18:IY30 IR11:IY15 IR78:IY79 IR62:IY76">
    <cfRule type="dataBar" priority="981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{69147D05-CAE7-4F57-9F32-1D53ED05A58C}</x14:id>
        </ext>
      </extLst>
    </cfRule>
    <cfRule type="expression" dxfId="29" priority="98112">
      <formula>IF(AND(WEEKDAY(DATE(YEAR(IR$9),MONTH(IR$9),DAY(IR$9)))&lt;&gt;7,WEEKDAY(DATE(YEAR(IR$9),MONTH(IR$9),DAY(IR$9)))&lt;&gt;1),FALSE,TRUE)</formula>
    </cfRule>
    <cfRule type="expression" dxfId="28" priority="98113" stopIfTrue="1">
      <formula>AND(DATE(YEAR(IR$9),MONTH(IR$9),DAY(IR$9))&gt;=$I11, DATE(YEAR(IR$9),MONTH(IR$9),DAY(IR$9))&lt;=$J11)</formula>
    </cfRule>
  </conditionalFormatting>
  <conditionalFormatting sqref="JF18:JS30 JF11:JS15 JF78:JS79 JF62:JS76">
    <cfRule type="dataBar" priority="981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{1F212E46-3F5F-4550-925A-CE2203EC4492}</x14:id>
        </ext>
      </extLst>
    </cfRule>
    <cfRule type="expression" dxfId="27" priority="98127">
      <formula>IF(AND(WEEKDAY(DATE(YEAR(JF$9),MONTH(JF$9),DAY(JF$9)))&lt;&gt;7,WEEKDAY(DATE(YEAR(JF$9),MONTH(JF$9),DAY(JF$9)))&lt;&gt;1),FALSE,TRUE)</formula>
    </cfRule>
    <cfRule type="expression" dxfId="26" priority="98128" stopIfTrue="1">
      <formula>AND(DATE(YEAR(JF$9),MONTH(JF$9),DAY(JF$9))&gt;=$I11, DATE(YEAR(JF$9),MONTH(JF$9),DAY(JF$9))&lt;=$J11)</formula>
    </cfRule>
  </conditionalFormatting>
  <conditionalFormatting sqref="KB78:KG79 KB11:KG11 KB18:KG30 KB12:KF15 KG12:KG16 KB62:KG76">
    <cfRule type="dataBar" priority="981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{C79B9610-45E9-464B-9FE0-89A2C5931992}</x14:id>
        </ext>
      </extLst>
    </cfRule>
    <cfRule type="expression" dxfId="25" priority="98142">
      <formula>IF(AND(WEEKDAY(DATE(YEAR(KB$9),MONTH(KB$9),DAY(KB$9)))&lt;&gt;7,WEEKDAY(DATE(YEAR(KB$9),MONTH(KB$9),DAY(KB$9)))&lt;&gt;1),FALSE,TRUE)</formula>
    </cfRule>
    <cfRule type="expression" dxfId="24" priority="98143" stopIfTrue="1">
      <formula>AND(DATE(YEAR(KB$9),MONTH(KB$9),DAY(KB$9))&gt;=$I11, DATE(YEAR(KB$9),MONTH(KB$9),DAY(KB$9))&lt;=$J11)</formula>
    </cfRule>
  </conditionalFormatting>
  <conditionalFormatting sqref="JT18:KA30 JT11:KA15 JT78:KA79 JT62:KA76">
    <cfRule type="dataBar" priority="981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{45CDE845-0DCA-4525-B415-D35481D0FF9E}</x14:id>
        </ext>
      </extLst>
    </cfRule>
    <cfRule type="expression" dxfId="23" priority="98163">
      <formula>IF(AND(WEEKDAY(DATE(YEAR(JT$9),MONTH(JT$9),DAY(JT$9)))&lt;&gt;7,WEEKDAY(DATE(YEAR(JT$9),MONTH(JT$9),DAY(JT$9)))&lt;&gt;1),FALSE,TRUE)</formula>
    </cfRule>
    <cfRule type="expression" dxfId="22" priority="98164" stopIfTrue="1">
      <formula>AND(DATE(YEAR(JT$9),MONTH(JT$9),DAY(JT$9))&gt;=$I11, DATE(YEAR(JT$9),MONTH(JT$9),DAY(JT$9))&lt;=$J11)</formula>
    </cfRule>
  </conditionalFormatting>
  <conditionalFormatting sqref="KH18:KU30 KH11:KU15 KH78:KU79 KH62:KU76">
    <cfRule type="dataBar" priority="981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{250C3C7D-AB53-41AB-B255-B0A8F309EF2F}</x14:id>
        </ext>
      </extLst>
    </cfRule>
    <cfRule type="expression" dxfId="21" priority="98178">
      <formula>IF(AND(WEEKDAY(DATE(YEAR(KH$9),MONTH(KH$9),DAY(KH$9)))&lt;&gt;7,WEEKDAY(DATE(YEAR(KH$9),MONTH(KH$9),DAY(KH$9)))&lt;&gt;1),FALSE,TRUE)</formula>
    </cfRule>
    <cfRule type="expression" dxfId="20" priority="98179" stopIfTrue="1">
      <formula>AND(DATE(YEAR(KH$9),MONTH(KH$9),DAY(KH$9))&gt;=$I11, DATE(YEAR(KH$9),MONTH(KH$9),DAY(KH$9))&lt;=$J11)</formula>
    </cfRule>
  </conditionalFormatting>
  <conditionalFormatting sqref="KV18:LC30 KV11:LC15 KV78:LC79 KV62:LC76">
    <cfRule type="dataBar" priority="981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{E581256C-28BA-45F6-95B6-F865BA8B6269}</x14:id>
        </ext>
      </extLst>
    </cfRule>
    <cfRule type="expression" dxfId="19" priority="98193">
      <formula>IF(AND(WEEKDAY(DATE(YEAR(KV$9),MONTH(KV$9),DAY(KV$9)))&lt;&gt;7,WEEKDAY(DATE(YEAR(KV$9),MONTH(KV$9),DAY(KV$9)))&lt;&gt;1),FALSE,TRUE)</formula>
    </cfRule>
    <cfRule type="expression" dxfId="18" priority="98194" stopIfTrue="1">
      <formula>AND(DATE(YEAR(KV$9),MONTH(KV$9),DAY(KV$9))&gt;=$I11, DATE(YEAR(KV$9),MONTH(KV$9),DAY(KV$9))&lt;=$J11)</formula>
    </cfRule>
  </conditionalFormatting>
  <conditionalFormatting sqref="LL78:LQ79 LL11:LQ11 LL18:LQ30 LL12:LP15 LQ12:LQ16 LL62:LQ76">
    <cfRule type="dataBar" priority="982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{15341925-A3E8-4A05-B40A-893E1BB77805}</x14:id>
        </ext>
      </extLst>
    </cfRule>
    <cfRule type="expression" dxfId="17" priority="98208">
      <formula>IF(AND(WEEKDAY(DATE(YEAR(LL$9),MONTH(LL$9),DAY(LL$9)))&lt;&gt;7,WEEKDAY(DATE(YEAR(LL$9),MONTH(LL$9),DAY(LL$9)))&lt;&gt;1),FALSE,TRUE)</formula>
    </cfRule>
    <cfRule type="expression" dxfId="16" priority="98209" stopIfTrue="1">
      <formula>AND(DATE(YEAR(LL$9),MONTH(LL$9),DAY(LL$9))&gt;=$I11, DATE(YEAR(LL$9),MONTH(LL$9),DAY(LL$9))&lt;=$J11)</formula>
    </cfRule>
  </conditionalFormatting>
  <conditionalFormatting sqref="LD18:LK30 LD11:LK15 LD78:LK79 LD62:LK76">
    <cfRule type="dataBar" priority="982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{057DC940-C3B8-4FF7-BA65-8D2E946BB84E}</x14:id>
        </ext>
      </extLst>
    </cfRule>
    <cfRule type="expression" dxfId="15" priority="98229">
      <formula>IF(AND(WEEKDAY(DATE(YEAR(LD$9),MONTH(LD$9),DAY(LD$9)))&lt;&gt;7,WEEKDAY(DATE(YEAR(LD$9),MONTH(LD$9),DAY(LD$9)))&lt;&gt;1),FALSE,TRUE)</formula>
    </cfRule>
    <cfRule type="expression" dxfId="14" priority="98230" stopIfTrue="1">
      <formula>AND(DATE(YEAR(LD$9),MONTH(LD$9),DAY(LD$9))&gt;=$I11, DATE(YEAR(LD$9),MONTH(LD$9),DAY(LD$9))&lt;=$J11)</formula>
    </cfRule>
  </conditionalFormatting>
  <conditionalFormatting sqref="LR18:ME30 LR11:ME15 LR78:ME79 LR62:ME76">
    <cfRule type="dataBar" priority="982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{2886A049-4B6C-4B7C-A30E-344D351FECAF}</x14:id>
        </ext>
      </extLst>
    </cfRule>
    <cfRule type="expression" dxfId="13" priority="98244">
      <formula>IF(AND(WEEKDAY(DATE(YEAR(LR$9),MONTH(LR$9),DAY(LR$9)))&lt;&gt;7,WEEKDAY(DATE(YEAR(LR$9),MONTH(LR$9),DAY(LR$9)))&lt;&gt;1),FALSE,TRUE)</formula>
    </cfRule>
    <cfRule type="expression" dxfId="12" priority="98245" stopIfTrue="1">
      <formula>AND(DATE(YEAR(LR$9),MONTH(LR$9),DAY(LR$9))&gt;=$I11, DATE(YEAR(LR$9),MONTH(LR$9),DAY(LR$9))&lt;=$J11)</formula>
    </cfRule>
  </conditionalFormatting>
  <conditionalFormatting sqref="MF18:ML30 MF11:ML15 MF78:ML79 MF62:ML76">
    <cfRule type="dataBar" priority="982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{21178AC5-BD19-4C3D-BB2E-8390040BF259}</x14:id>
        </ext>
      </extLst>
    </cfRule>
    <cfRule type="expression" dxfId="11" priority="98259">
      <formula>IF(AND(WEEKDAY(DATE(YEAR(MF$9),MONTH(MF$9),DAY(MF$9)))&lt;&gt;7,WEEKDAY(DATE(YEAR(MF$9),MONTH(MF$9),DAY(MF$9)))&lt;&gt;1),FALSE,TRUE)</formula>
    </cfRule>
    <cfRule type="expression" dxfId="10" priority="98260" stopIfTrue="1">
      <formula>AND(DATE(YEAR(MF$9),MONTH(MF$9),DAY(MF$9))&gt;=$I11, DATE(YEAR(MF$9),MONTH(MF$9),DAY(MF$9))&lt;=$J11)</formula>
    </cfRule>
  </conditionalFormatting>
  <conditionalFormatting sqref="MU78:MZ79 MU11:MZ11 MU18:MZ30 MU12:MY15 MZ12:MZ16 MU62:MZ76">
    <cfRule type="dataBar" priority="982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{8F1A5487-1EB7-4DEB-AC70-27D0D0A796E0}</x14:id>
        </ext>
      </extLst>
    </cfRule>
    <cfRule type="expression" dxfId="9" priority="98274">
      <formula>IF(AND(WEEKDAY(DATE(YEAR(MU$9),MONTH(MU$9),DAY(MU$9)))&lt;&gt;7,WEEKDAY(DATE(YEAR(MU$9),MONTH(MU$9),DAY(MU$9)))&lt;&gt;1),FALSE,TRUE)</formula>
    </cfRule>
    <cfRule type="expression" dxfId="8" priority="98275" stopIfTrue="1">
      <formula>AND(DATE(YEAR(MU$9),MONTH(MU$9),DAY(MU$9))&gt;=$I11, DATE(YEAR(MU$9),MONTH(MU$9),DAY(MU$9))&lt;=$J11)</formula>
    </cfRule>
  </conditionalFormatting>
  <conditionalFormatting sqref="MM18:MT30 MM11:MT15 MM78:MT79 MM62:MT76">
    <cfRule type="dataBar" priority="982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{CF907F89-9470-4A4F-8301-C0DA4D58853E}</x14:id>
        </ext>
      </extLst>
    </cfRule>
    <cfRule type="expression" dxfId="7" priority="98295">
      <formula>IF(AND(WEEKDAY(DATE(YEAR(MM$9),MONTH(MM$9),DAY(MM$9)))&lt;&gt;7,WEEKDAY(DATE(YEAR(MM$9),MONTH(MM$9),DAY(MM$9)))&lt;&gt;1),FALSE,TRUE)</formula>
    </cfRule>
    <cfRule type="expression" dxfId="6" priority="98296" stopIfTrue="1">
      <formula>AND(DATE(YEAR(MM$9),MONTH(MM$9),DAY(MM$9))&gt;=$I11, DATE(YEAR(MM$9),MONTH(MM$9),DAY(MM$9))&lt;=$J11)</formula>
    </cfRule>
  </conditionalFormatting>
  <conditionalFormatting sqref="AQ18:BJ30 AQ11:BJ15 AQ61:BJ79">
    <cfRule type="dataBar" priority="983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{CBAB8FBF-A0FE-4D88-96C1-D130C069E7D3}</x14:id>
        </ext>
      </extLst>
    </cfRule>
    <cfRule type="expression" dxfId="5" priority="98310">
      <formula>IF(AND(WEEKDAY(DATE(YEAR(AQ$9),MONTH(AQ$9),DAY(AQ$9)))&lt;&gt;7,WEEKDAY(DATE(YEAR(AQ$9),MONTH(AQ$9),DAY(AQ$9)))&lt;&gt;1),FALSE,TRUE)</formula>
    </cfRule>
    <cfRule type="expression" dxfId="4" priority="98311" stopIfTrue="1">
      <formula>AND(DATE(YEAR(AQ$9),MONTH(AQ$9),DAY(AQ$9))&gt;=$I11, DATE(YEAR(AQ$9),MONTH(AQ$9),DAY(AQ$9))&lt;=$J11)</formula>
    </cfRule>
  </conditionalFormatting>
  <conditionalFormatting sqref="NA18:NK30 NA11:NK15 NA78:NK79 NA62:NK76">
    <cfRule type="dataBar" priority="983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{3433894B-7F50-4A6B-AAAA-5DEDA2621F29}</x14:id>
        </ext>
      </extLst>
    </cfRule>
    <cfRule type="expression" dxfId="3" priority="98322">
      <formula>IF(AND(WEEKDAY(DATE(YEAR(NA$9),MONTH(NA$9),DAY(NA$9)))&lt;&gt;7,WEEKDAY(DATE(YEAR(NA$9),MONTH(NA$9),DAY(NA$9)))&lt;&gt;1),FALSE,TRUE)</formula>
    </cfRule>
    <cfRule type="expression" dxfId="2" priority="98323" stopIfTrue="1">
      <formula>AND(DATE(YEAR(NA$9),MONTH(NA$9),DAY(NA$9))&gt;=$I11, DATE(YEAR(NA$9),MONTH(NA$9),DAY(NA$9))&lt;=$J11)</formula>
    </cfRule>
  </conditionalFormatting>
  <conditionalFormatting sqref="NL18:NL30 NL11:NL15 NL78:NL79 NL62:NL76">
    <cfRule type="dataBar" priority="983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{0EE42960-7066-447C-A944-D9EB444FAB22}</x14:id>
        </ext>
      </extLst>
    </cfRule>
    <cfRule type="expression" dxfId="1" priority="98337">
      <formula>IF(AND(WEEKDAY(DATE(YEAR(NL$9),MONTH(NL$9),DAY(NL$9)))&lt;&gt;7,WEEKDAY(DATE(YEAR(NL$9),MONTH(NL$9),DAY(NL$9)))&lt;&gt;1),FALSE,TRUE)</formula>
    </cfRule>
    <cfRule type="expression" dxfId="0" priority="98338" stopIfTrue="1">
      <formula>AND(DATE(YEAR(NL$9),MONTH(NL$9),DAY(NL$9))&gt;=$I11, DATE(YEAR(NL$9),MONTH(NL$9),DAY(NL$9))&lt;=$J11)</formula>
    </cfRule>
  </conditionalFormatting>
  <dataValidations disablePrompts="1" count="1">
    <dataValidation type="list" allowBlank="1" showInputMessage="1" showErrorMessage="1" sqref="F32:F40 F11:F16 F18:F30 F42:F50 F52:F60 F78:F83 F62:F76" xr:uid="{00000000-0002-0000-0400-000000000000}">
      <formula1>"미작업,진행중,완료"</formula1>
    </dataValidation>
  </dataValidations>
  <printOptions gridLines="1"/>
  <pageMargins left="0.25" right="0.25" top="0.75" bottom="0.75" header="0.3" footer="0.3"/>
  <pageSetup paperSize="9" scale="11" fitToHeight="0" orientation="landscape" r:id="rId2"/>
  <ignoredErrors>
    <ignoredError sqref="K3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8A1336-95BD-4D40-8EA5-83334FBEE2F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G18:G30</xm:sqref>
        </x14:conditionalFormatting>
        <x14:conditionalFormatting xmlns:xm="http://schemas.microsoft.com/office/excel/2006/main">
          <x14:cfRule type="dataBar" id="{8A6E0A98-A9D5-4D8D-A675-6562FE1439F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G32:G40 G42:G50 G78:G81 G52:G60 G62:G76</xm:sqref>
        </x14:conditionalFormatting>
        <x14:conditionalFormatting xmlns:xm="http://schemas.microsoft.com/office/excel/2006/main">
          <x14:cfRule type="dataBar" id="{5E1A1B31-F7C1-46B2-B0E3-B08FEE91FDF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G82:G83</xm:sqref>
        </x14:conditionalFormatting>
        <x14:conditionalFormatting xmlns:xm="http://schemas.microsoft.com/office/excel/2006/main">
          <x14:cfRule type="dataBar" id="{41372D33-81C5-4A9A-97C2-564FEB60A4F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DE811941-6229-447D-B41B-8FB4DA08C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G11:G16</xm:sqref>
        </x14:conditionalFormatting>
        <x14:conditionalFormatting xmlns:xm="http://schemas.microsoft.com/office/excel/2006/main">
          <x14:cfRule type="dataBar" id="{7026DB85-3099-47A7-991A-D9E75998E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9E9708-CADA-462F-ADF1-6E5037040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G11:G16</xm:sqref>
        </x14:conditionalFormatting>
        <x14:conditionalFormatting xmlns:xm="http://schemas.microsoft.com/office/excel/2006/main">
          <x14:cfRule type="dataBar" id="{8E1F2047-0664-4F18-BF42-EADEE6522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AK16:AO16</xm:sqref>
        </x14:conditionalFormatting>
        <x14:conditionalFormatting xmlns:xm="http://schemas.microsoft.com/office/excel/2006/main">
          <x14:cfRule type="dataBar" id="{6D696C60-078C-4CFB-AA9B-529C3F048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FD16:GN16</xm:sqref>
        </x14:conditionalFormatting>
        <x14:conditionalFormatting xmlns:xm="http://schemas.microsoft.com/office/excel/2006/main">
          <x14:cfRule type="dataBar" id="{BB7ABED3-1E9D-486E-BA7E-5C97CCC20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DS16:FC16</xm:sqref>
        </x14:conditionalFormatting>
        <x14:conditionalFormatting xmlns:xm="http://schemas.microsoft.com/office/excel/2006/main">
          <x14:cfRule type="dataBar" id="{5497031A-C835-44E5-9400-B2A89339E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CR16:DR16 GO16:HH16</xm:sqref>
        </x14:conditionalFormatting>
        <x14:conditionalFormatting xmlns:xm="http://schemas.microsoft.com/office/excel/2006/main">
          <x14:cfRule type="dataBar" id="{C2A2901F-61F5-4F09-ADD1-9BF41EA0E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HI16:HW16</xm:sqref>
        </x14:conditionalFormatting>
        <x14:conditionalFormatting xmlns:xm="http://schemas.microsoft.com/office/excel/2006/main">
          <x14:cfRule type="dataBar" id="{E7A02BC9-40A2-4FAC-A754-A60214D5C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HX16:IQ16</xm:sqref>
        </x14:conditionalFormatting>
        <x14:conditionalFormatting xmlns:xm="http://schemas.microsoft.com/office/excel/2006/main">
          <x14:cfRule type="dataBar" id="{B8D6B0A7-46C6-4711-BB33-374949B78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IR16:IY16</xm:sqref>
        </x14:conditionalFormatting>
        <x14:conditionalFormatting xmlns:xm="http://schemas.microsoft.com/office/excel/2006/main">
          <x14:cfRule type="dataBar" id="{976E319E-E741-4CA3-9CFA-78CA1351E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IZ16:JC16 JF16:JS16</xm:sqref>
        </x14:conditionalFormatting>
        <x14:conditionalFormatting xmlns:xm="http://schemas.microsoft.com/office/excel/2006/main">
          <x14:cfRule type="dataBar" id="{37451ADB-2C52-4B53-BB89-2905D6C4A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JT16:KA16</xm:sqref>
        </x14:conditionalFormatting>
        <x14:conditionalFormatting xmlns:xm="http://schemas.microsoft.com/office/excel/2006/main">
          <x14:cfRule type="dataBar" id="{7DB4672D-9D7D-4AE3-AD79-3D1F8DE0B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KB16:KF16 KH16:KU16</xm:sqref>
        </x14:conditionalFormatting>
        <x14:conditionalFormatting xmlns:xm="http://schemas.microsoft.com/office/excel/2006/main">
          <x14:cfRule type="dataBar" id="{D4D4C48A-539C-4BB7-AD97-67D74B42D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KV16:LC16</xm:sqref>
        </x14:conditionalFormatting>
        <x14:conditionalFormatting xmlns:xm="http://schemas.microsoft.com/office/excel/2006/main">
          <x14:cfRule type="dataBar" id="{C6F17485-6CF4-44CE-ADB6-826DC0A81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LD16:LK16</xm:sqref>
        </x14:conditionalFormatting>
        <x14:conditionalFormatting xmlns:xm="http://schemas.microsoft.com/office/excel/2006/main">
          <x14:cfRule type="dataBar" id="{4F708079-F9D7-41CA-A474-5A402D9B2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LL16:LP16 LR16:ME16</xm:sqref>
        </x14:conditionalFormatting>
        <x14:conditionalFormatting xmlns:xm="http://schemas.microsoft.com/office/excel/2006/main">
          <x14:cfRule type="dataBar" id="{43F6EB31-2583-4E47-A1F6-5F6635304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MF16:ML16</xm:sqref>
        </x14:conditionalFormatting>
        <x14:conditionalFormatting xmlns:xm="http://schemas.microsoft.com/office/excel/2006/main">
          <x14:cfRule type="dataBar" id="{72E8D2DD-24D6-4634-9CE6-FBECEC6EA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MM16:MT16</xm:sqref>
        </x14:conditionalFormatting>
        <x14:conditionalFormatting xmlns:xm="http://schemas.microsoft.com/office/excel/2006/main">
          <x14:cfRule type="dataBar" id="{C91E208C-4533-46C0-B6A7-23A84D2A1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AP16</xm:sqref>
        </x14:conditionalFormatting>
        <x14:conditionalFormatting xmlns:xm="http://schemas.microsoft.com/office/excel/2006/main">
          <x14:cfRule type="dataBar" id="{C4D67E3E-40A0-444E-956B-DA5837747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BK16:BQ16</xm:sqref>
        </x14:conditionalFormatting>
        <x14:conditionalFormatting xmlns:xm="http://schemas.microsoft.com/office/excel/2006/main">
          <x14:cfRule type="dataBar" id="{CEA06575-6AA4-46F4-A876-C88C76CAA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AQ16:BJ16</xm:sqref>
        </x14:conditionalFormatting>
        <x14:conditionalFormatting xmlns:xm="http://schemas.microsoft.com/office/excel/2006/main">
          <x14:cfRule type="dataBar" id="{23A597AA-27D6-44DC-8125-378F518C5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MU16:MY16 NA16:NK16</xm:sqref>
        </x14:conditionalFormatting>
        <x14:conditionalFormatting xmlns:xm="http://schemas.microsoft.com/office/excel/2006/main">
          <x14:cfRule type="dataBar" id="{68A9FDBA-2609-4689-9F04-242BB683E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NL16</xm:sqref>
        </x14:conditionalFormatting>
        <x14:conditionalFormatting xmlns:xm="http://schemas.microsoft.com/office/excel/2006/main">
          <x14:cfRule type="dataBar" id="{404CD0E5-962D-4816-8B09-5FBCBFBA4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EC32:EC40</xm:sqref>
        </x14:conditionalFormatting>
        <x14:conditionalFormatting xmlns:xm="http://schemas.microsoft.com/office/excel/2006/main">
          <x14:cfRule type="dataBar" id="{6D2A4A9F-974D-4F44-9CD2-F328355E2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L18:L30</xm:sqref>
        </x14:conditionalFormatting>
        <x14:conditionalFormatting xmlns:xm="http://schemas.microsoft.com/office/excel/2006/main">
          <x14:cfRule type="dataBar" id="{5703861E-C101-4BEF-80B1-0850368D2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M32:AL40</xm:sqref>
        </x14:conditionalFormatting>
        <x14:conditionalFormatting xmlns:xm="http://schemas.microsoft.com/office/excel/2006/main">
          <x14:cfRule type="dataBar" id="{CD4BAB40-F387-4D93-98B4-7568AD091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AM32:AP40</xm:sqref>
        </x14:conditionalFormatting>
        <x14:conditionalFormatting xmlns:xm="http://schemas.microsoft.com/office/excel/2006/main">
          <x14:cfRule type="dataBar" id="{7C3BA02B-E04E-4A9B-98CB-F515448B5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BK32:CS40</xm:sqref>
        </x14:conditionalFormatting>
        <x14:conditionalFormatting xmlns:xm="http://schemas.microsoft.com/office/excel/2006/main">
          <x14:cfRule type="dataBar" id="{198EA183-967C-47D7-BFEE-85F538C6B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CT32:DR40 GO32:GT40</xm:sqref>
        </x14:conditionalFormatting>
        <x14:conditionalFormatting xmlns:xm="http://schemas.microsoft.com/office/excel/2006/main">
          <x14:cfRule type="dataBar" id="{3A0633EC-A3FE-4E2E-8501-B755D941D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FD32:FI40</xm:sqref>
        </x14:conditionalFormatting>
        <x14:conditionalFormatting xmlns:xm="http://schemas.microsoft.com/office/excel/2006/main">
          <x14:cfRule type="dataBar" id="{E03ED3DA-3AD8-464B-BDC2-193EB9F41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FJ32:GN40</xm:sqref>
        </x14:conditionalFormatting>
        <x14:conditionalFormatting xmlns:xm="http://schemas.microsoft.com/office/excel/2006/main">
          <x14:cfRule type="dataBar" id="{006E1287-F992-4D13-974E-1CF668DB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DS32:DX40</xm:sqref>
        </x14:conditionalFormatting>
        <x14:conditionalFormatting xmlns:xm="http://schemas.microsoft.com/office/excel/2006/main">
          <x14:cfRule type="dataBar" id="{78056CD0-0B91-48E3-9CB4-D4C6713B2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DY32:EB40 ED32:FC40</xm:sqref>
        </x14:conditionalFormatting>
        <x14:conditionalFormatting xmlns:xm="http://schemas.microsoft.com/office/excel/2006/main">
          <x14:cfRule type="dataBar" id="{BE3853FB-5D04-4CE3-8A76-45F4A78C4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GU32:HH40</xm:sqref>
        </x14:conditionalFormatting>
        <x14:conditionalFormatting xmlns:xm="http://schemas.microsoft.com/office/excel/2006/main">
          <x14:cfRule type="dataBar" id="{EF383233-A80B-4F01-81B2-E0F981EB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HX32:IC40</xm:sqref>
        </x14:conditionalFormatting>
        <x14:conditionalFormatting xmlns:xm="http://schemas.microsoft.com/office/excel/2006/main">
          <x14:cfRule type="dataBar" id="{5B013238-4494-4E98-BD68-D75D8F1DA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HI32:HW40</xm:sqref>
        </x14:conditionalFormatting>
        <x14:conditionalFormatting xmlns:xm="http://schemas.microsoft.com/office/excel/2006/main">
          <x14:cfRule type="dataBar" id="{A0034B0C-B2C2-4309-9692-2C73F183E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ID32:IQ40</xm:sqref>
        </x14:conditionalFormatting>
        <x14:conditionalFormatting xmlns:xm="http://schemas.microsoft.com/office/excel/2006/main">
          <x14:cfRule type="dataBar" id="{897A58B0-944F-4912-A0F0-15476BF92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IZ32:JG40</xm:sqref>
        </x14:conditionalFormatting>
        <x14:conditionalFormatting xmlns:xm="http://schemas.microsoft.com/office/excel/2006/main">
          <x14:cfRule type="dataBar" id="{8F0CAA33-A930-4FF5-B366-3B9B0A5ED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IR32:IY40</xm:sqref>
        </x14:conditionalFormatting>
        <x14:conditionalFormatting xmlns:xm="http://schemas.microsoft.com/office/excel/2006/main">
          <x14:cfRule type="dataBar" id="{E1B7EDF7-42E1-49D9-9AA8-868745177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JF32:JS40</xm:sqref>
        </x14:conditionalFormatting>
        <x14:conditionalFormatting xmlns:xm="http://schemas.microsoft.com/office/excel/2006/main">
          <x14:cfRule type="dataBar" id="{44FA6938-C93F-454B-B4C5-A7286788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KB32:KF40</xm:sqref>
        </x14:conditionalFormatting>
        <x14:conditionalFormatting xmlns:xm="http://schemas.microsoft.com/office/excel/2006/main">
          <x14:cfRule type="dataBar" id="{CED08BB9-5915-4481-88F8-C2632CF83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JT32:KA40</xm:sqref>
        </x14:conditionalFormatting>
        <x14:conditionalFormatting xmlns:xm="http://schemas.microsoft.com/office/excel/2006/main">
          <x14:cfRule type="dataBar" id="{E3397355-7CD6-4FC9-A348-98B79C898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KH32:KU40</xm:sqref>
        </x14:conditionalFormatting>
        <x14:conditionalFormatting xmlns:xm="http://schemas.microsoft.com/office/excel/2006/main">
          <x14:cfRule type="dataBar" id="{A1DB9173-0721-4D4B-9D21-A7820FFAD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KG32:KG40</xm:sqref>
        </x14:conditionalFormatting>
        <x14:conditionalFormatting xmlns:xm="http://schemas.microsoft.com/office/excel/2006/main">
          <x14:cfRule type="dataBar" id="{9F84D119-3004-4413-82E2-321C86C70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KV32:LC40</xm:sqref>
        </x14:conditionalFormatting>
        <x14:conditionalFormatting xmlns:xm="http://schemas.microsoft.com/office/excel/2006/main">
          <x14:cfRule type="dataBar" id="{0AC4E747-AF87-418C-BDDD-5801D11FF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LL32:LP40</xm:sqref>
        </x14:conditionalFormatting>
        <x14:conditionalFormatting xmlns:xm="http://schemas.microsoft.com/office/excel/2006/main">
          <x14:cfRule type="dataBar" id="{4D625887-A2BE-49C4-BFE5-32B5A113A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LD32:LK40</xm:sqref>
        </x14:conditionalFormatting>
        <x14:conditionalFormatting xmlns:xm="http://schemas.microsoft.com/office/excel/2006/main">
          <x14:cfRule type="dataBar" id="{627D6033-8B24-48F0-80DF-DDADC799E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LR32:ME40</xm:sqref>
        </x14:conditionalFormatting>
        <x14:conditionalFormatting xmlns:xm="http://schemas.microsoft.com/office/excel/2006/main">
          <x14:cfRule type="dataBar" id="{0F0F3FEF-15AA-4540-8180-1F8D525A2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LQ32:LQ40</xm:sqref>
        </x14:conditionalFormatting>
        <x14:conditionalFormatting xmlns:xm="http://schemas.microsoft.com/office/excel/2006/main">
          <x14:cfRule type="dataBar" id="{FDC3EE1D-95AC-4D11-9D25-B105076E4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MF32:ML40</xm:sqref>
        </x14:conditionalFormatting>
        <x14:conditionalFormatting xmlns:xm="http://schemas.microsoft.com/office/excel/2006/main">
          <x14:cfRule type="dataBar" id="{E0B64931-7762-475A-BE4D-78BB4CBC7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MU32:MY40</xm:sqref>
        </x14:conditionalFormatting>
        <x14:conditionalFormatting xmlns:xm="http://schemas.microsoft.com/office/excel/2006/main">
          <x14:cfRule type="dataBar" id="{9547F1F8-5C35-4D83-B2DF-5B9D25BC8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MM32:MT40</xm:sqref>
        </x14:conditionalFormatting>
        <x14:conditionalFormatting xmlns:xm="http://schemas.microsoft.com/office/excel/2006/main">
          <x14:cfRule type="dataBar" id="{B1625117-154D-491E-94E5-8617DD07A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MZ32:MZ40</xm:sqref>
        </x14:conditionalFormatting>
        <x14:conditionalFormatting xmlns:xm="http://schemas.microsoft.com/office/excel/2006/main">
          <x14:cfRule type="dataBar" id="{FB3785AA-99B7-469E-90C7-878A09CC9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AQ32:BJ40</xm:sqref>
        </x14:conditionalFormatting>
        <x14:conditionalFormatting xmlns:xm="http://schemas.microsoft.com/office/excel/2006/main">
          <x14:cfRule type="dataBar" id="{ED8FFC67-315E-4FE5-ACE3-D8B097DEC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NA32:NK40</xm:sqref>
        </x14:conditionalFormatting>
        <x14:conditionalFormatting xmlns:xm="http://schemas.microsoft.com/office/excel/2006/main">
          <x14:cfRule type="dataBar" id="{1F8DFDC1-58E3-4E08-A70E-A2F6DCB58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NL32:NL40</xm:sqref>
        </x14:conditionalFormatting>
        <x14:conditionalFormatting xmlns:xm="http://schemas.microsoft.com/office/excel/2006/main">
          <x14:cfRule type="dataBar" id="{779E7B9B-4AC7-459E-B6B5-9D3BB4F70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L32:L40</xm:sqref>
        </x14:conditionalFormatting>
        <x14:conditionalFormatting xmlns:xm="http://schemas.microsoft.com/office/excel/2006/main">
          <x14:cfRule type="expression" priority="2265" stopIfTrue="1" id="{DC7D6C27-B41D-4E03-A456-86F7EEBE2283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BK61 BK77 AQ41:AT41 M78:AP79 BK52:NL59 L11:NL16 L18:NL30 ED32:NL40 L32:EB40 L42:NL50 L52:AP59 MM78:NL83 BK78:ML81 L80:AP81 AQ51:BJ59 L60:NL60 BK62:NL75 L62:AP75 AQ61:BJ75 AQ77:BJ83 L76:NL76 AX41:BQ41</xm:sqref>
        </x14:conditionalFormatting>
        <x14:conditionalFormatting xmlns:xm="http://schemas.microsoft.com/office/excel/2006/main">
          <x14:cfRule type="expression" priority="1867" stopIfTrue="1" id="{B6EF7589-5247-4024-A93F-07ADC604390D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BK41</xm:sqref>
        </x14:conditionalFormatting>
        <x14:conditionalFormatting xmlns:xm="http://schemas.microsoft.com/office/excel/2006/main">
          <x14:cfRule type="expression" priority="1570" stopIfTrue="1" id="{EFC1A600-B3C3-40A5-8186-33952FB43B17}">
            <xm:f>IF(COUNTIF((휴일정보!$C$5:$C$27),DATE(YEAR(EC$9),MONTH(EC$9),DAY(EC$9)))=1,TRUE,FALSE)</xm:f>
            <x14:dxf>
              <fill>
                <patternFill>
                  <bgColor rgb="FFC00000"/>
                </patternFill>
              </fill>
            </x14:dxf>
          </x14:cfRule>
          <xm:sqref>EC32:EC40</xm:sqref>
        </x14:conditionalFormatting>
        <x14:conditionalFormatting xmlns:xm="http://schemas.microsoft.com/office/excel/2006/main">
          <x14:cfRule type="expression" priority="1537" stopIfTrue="1" id="{F9118ABF-562D-4C6F-AD06-0D917FBA98A3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BK51</xm:sqref>
        </x14:conditionalFormatting>
        <x14:conditionalFormatting xmlns:xm="http://schemas.microsoft.com/office/excel/2006/main">
          <x14:cfRule type="expression" priority="1251" stopIfTrue="1" id="{A6B37AC1-1AF2-4FE6-943C-BE3E61C54167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BK82:LC83</xm:sqref>
        </x14:conditionalFormatting>
        <x14:conditionalFormatting xmlns:xm="http://schemas.microsoft.com/office/excel/2006/main">
          <x14:cfRule type="expression" priority="829" stopIfTrue="1" id="{D964CBE9-F4D2-4561-90FB-1475AD51171C}">
            <xm:f>IF(COUNTIF((휴일정보!$C$5:$C$27),DATE(YEAR(LD$9),MONTH(LD$9),DAY(LD$9)))=1,TRUE,FALSE)</xm:f>
            <x14:dxf>
              <fill>
                <patternFill>
                  <bgColor rgb="FFC00000"/>
                </patternFill>
              </fill>
            </x14:dxf>
          </x14:cfRule>
          <xm:sqref>LD82:ML83</xm:sqref>
        </x14:conditionalFormatting>
        <x14:conditionalFormatting xmlns:xm="http://schemas.microsoft.com/office/excel/2006/main">
          <x14:cfRule type="expression" priority="490" stopIfTrue="1" id="{38072C9A-4A69-4470-8D41-DBC1E9BBA592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L82:AP83</xm:sqref>
        </x14:conditionalFormatting>
        <x14:conditionalFormatting xmlns:xm="http://schemas.microsoft.com/office/excel/2006/main">
          <x14:cfRule type="expression" priority="435" stopIfTrue="1" id="{614F9CA2-D5DB-4FB7-83AB-704E45871394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L78:L79</xm:sqref>
        </x14:conditionalFormatting>
        <x14:conditionalFormatting xmlns:xm="http://schemas.microsoft.com/office/excel/2006/main">
          <x14:cfRule type="dataBar" id="{3CA7EAA6-99A8-47F7-A244-C210A64D5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M42:AL50</xm:sqref>
        </x14:conditionalFormatting>
        <x14:conditionalFormatting xmlns:xm="http://schemas.microsoft.com/office/excel/2006/main">
          <x14:cfRule type="dataBar" id="{90F91D4F-2881-4D56-AF33-6CE0D654F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AM42:AP50</xm:sqref>
        </x14:conditionalFormatting>
        <x14:conditionalFormatting xmlns:xm="http://schemas.microsoft.com/office/excel/2006/main">
          <x14:cfRule type="dataBar" id="{DC33A5D3-1667-4A6E-941E-AB18184BB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CT42:DR50 GO42:GT50</xm:sqref>
        </x14:conditionalFormatting>
        <x14:conditionalFormatting xmlns:xm="http://schemas.microsoft.com/office/excel/2006/main">
          <x14:cfRule type="dataBar" id="{0787ABA2-12DD-433C-B99E-6DF3E4C2E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FD42:FI50</xm:sqref>
        </x14:conditionalFormatting>
        <x14:conditionalFormatting xmlns:xm="http://schemas.microsoft.com/office/excel/2006/main">
          <x14:cfRule type="dataBar" id="{DAB531BF-D567-408E-AEA9-C9052DBEA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FJ42:GN50</xm:sqref>
        </x14:conditionalFormatting>
        <x14:conditionalFormatting xmlns:xm="http://schemas.microsoft.com/office/excel/2006/main">
          <x14:cfRule type="dataBar" id="{03F5EAFD-775D-4C1D-BE4C-61037B6B7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DS42:DX50</xm:sqref>
        </x14:conditionalFormatting>
        <x14:conditionalFormatting xmlns:xm="http://schemas.microsoft.com/office/excel/2006/main">
          <x14:cfRule type="dataBar" id="{8928CA08-4EE5-4339-AC5D-41F2D1D65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GU42:HH50</xm:sqref>
        </x14:conditionalFormatting>
        <x14:conditionalFormatting xmlns:xm="http://schemas.microsoft.com/office/excel/2006/main">
          <x14:cfRule type="dataBar" id="{90F798B3-59FC-430C-9926-61B936985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HX42:IC50</xm:sqref>
        </x14:conditionalFormatting>
        <x14:conditionalFormatting xmlns:xm="http://schemas.microsoft.com/office/excel/2006/main">
          <x14:cfRule type="dataBar" id="{F552B845-0394-4C09-8F00-3EB060EBF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HI42:HW50</xm:sqref>
        </x14:conditionalFormatting>
        <x14:conditionalFormatting xmlns:xm="http://schemas.microsoft.com/office/excel/2006/main">
          <x14:cfRule type="dataBar" id="{5F5CEBD9-C783-4735-B3A5-13BA22AD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ID42:IQ50</xm:sqref>
        </x14:conditionalFormatting>
        <x14:conditionalFormatting xmlns:xm="http://schemas.microsoft.com/office/excel/2006/main">
          <x14:cfRule type="dataBar" id="{92390DE2-1771-4126-AD27-299A8F0F0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IR42:IY50</xm:sqref>
        </x14:conditionalFormatting>
        <x14:conditionalFormatting xmlns:xm="http://schemas.microsoft.com/office/excel/2006/main">
          <x14:cfRule type="dataBar" id="{6A95C495-A919-465D-A999-DF3688D86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JF42:JS50</xm:sqref>
        </x14:conditionalFormatting>
        <x14:conditionalFormatting xmlns:xm="http://schemas.microsoft.com/office/excel/2006/main">
          <x14:cfRule type="dataBar" id="{14B8749B-B76D-4E49-B5C4-5CEDE9C7E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KB42:KF50</xm:sqref>
        </x14:conditionalFormatting>
        <x14:conditionalFormatting xmlns:xm="http://schemas.microsoft.com/office/excel/2006/main">
          <x14:cfRule type="dataBar" id="{49E94E2B-4314-41CB-9ACF-3BBDEF7E0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JT42:KA50</xm:sqref>
        </x14:conditionalFormatting>
        <x14:conditionalFormatting xmlns:xm="http://schemas.microsoft.com/office/excel/2006/main">
          <x14:cfRule type="dataBar" id="{1DCE5D35-B414-48F9-B41B-B7E21B7EE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KH42:KU50</xm:sqref>
        </x14:conditionalFormatting>
        <x14:conditionalFormatting xmlns:xm="http://schemas.microsoft.com/office/excel/2006/main">
          <x14:cfRule type="dataBar" id="{6E69EE2F-B030-4A84-B884-C394A7261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KV42:LC50</xm:sqref>
        </x14:conditionalFormatting>
        <x14:conditionalFormatting xmlns:xm="http://schemas.microsoft.com/office/excel/2006/main">
          <x14:cfRule type="dataBar" id="{6E91C77A-06D0-4BAF-A2AB-3D788AF9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LL42:LP50</xm:sqref>
        </x14:conditionalFormatting>
        <x14:conditionalFormatting xmlns:xm="http://schemas.microsoft.com/office/excel/2006/main">
          <x14:cfRule type="dataBar" id="{23E497B2-BB02-4A6A-8FE1-71AB644B6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LD42:LK50</xm:sqref>
        </x14:conditionalFormatting>
        <x14:conditionalFormatting xmlns:xm="http://schemas.microsoft.com/office/excel/2006/main">
          <x14:cfRule type="dataBar" id="{43F7F299-267B-4C91-B6A8-D904E3FA2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LR42:ME50</xm:sqref>
        </x14:conditionalFormatting>
        <x14:conditionalFormatting xmlns:xm="http://schemas.microsoft.com/office/excel/2006/main">
          <x14:cfRule type="dataBar" id="{E63C19D7-926B-47B1-941D-3CB1C913B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MF42:ML50</xm:sqref>
        </x14:conditionalFormatting>
        <x14:conditionalFormatting xmlns:xm="http://schemas.microsoft.com/office/excel/2006/main">
          <x14:cfRule type="dataBar" id="{88B137F9-040F-4D37-AE46-5AC1A626D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MU42:MY50</xm:sqref>
        </x14:conditionalFormatting>
        <x14:conditionalFormatting xmlns:xm="http://schemas.microsoft.com/office/excel/2006/main">
          <x14:cfRule type="dataBar" id="{6B7AF48F-162B-47AA-B8D8-817445F39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MM42:MT50</xm:sqref>
        </x14:conditionalFormatting>
        <x14:conditionalFormatting xmlns:xm="http://schemas.microsoft.com/office/excel/2006/main">
          <x14:cfRule type="dataBar" id="{8750D8EF-787A-4A49-BD11-1275548E3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NA42:NK50</xm:sqref>
        </x14:conditionalFormatting>
        <x14:conditionalFormatting xmlns:xm="http://schemas.microsoft.com/office/excel/2006/main">
          <x14:cfRule type="dataBar" id="{7844EB11-FD03-4358-B9BB-09F148ECF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NL42:NL50</xm:sqref>
        </x14:conditionalFormatting>
        <x14:conditionalFormatting xmlns:xm="http://schemas.microsoft.com/office/excel/2006/main">
          <x14:cfRule type="dataBar" id="{6D860798-84EC-44B8-83EA-3A115FC60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L42:L50</xm:sqref>
        </x14:conditionalFormatting>
        <x14:conditionalFormatting xmlns:xm="http://schemas.microsoft.com/office/excel/2006/main">
          <x14:cfRule type="dataBar" id="{4D982F45-32D9-4E06-A54A-529999940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JE42:JE50</xm:sqref>
        </x14:conditionalFormatting>
        <x14:conditionalFormatting xmlns:xm="http://schemas.microsoft.com/office/excel/2006/main">
          <x14:cfRule type="dataBar" id="{E9670554-0AD3-4D01-9801-ED6F3D5D8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BK42:CS50 BK41</xm:sqref>
        </x14:conditionalFormatting>
        <x14:conditionalFormatting xmlns:xm="http://schemas.microsoft.com/office/excel/2006/main">
          <x14:cfRule type="dataBar" id="{AAE1D782-F0A1-4048-A305-78DF0293B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DY42:FC50</xm:sqref>
        </x14:conditionalFormatting>
        <x14:conditionalFormatting xmlns:xm="http://schemas.microsoft.com/office/excel/2006/main">
          <x14:cfRule type="dataBar" id="{1CEC6889-0799-4C7F-87F2-F378B8BA1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IZ42:JC50 JF42:JF50</xm:sqref>
        </x14:conditionalFormatting>
        <x14:conditionalFormatting xmlns:xm="http://schemas.microsoft.com/office/excel/2006/main">
          <x14:cfRule type="dataBar" id="{692B41BD-9F00-4C78-94D6-35C025D9A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JD42:JD50</xm:sqref>
        </x14:conditionalFormatting>
        <x14:conditionalFormatting xmlns:xm="http://schemas.microsoft.com/office/excel/2006/main">
          <x14:cfRule type="dataBar" id="{FB985CBA-AF77-4DFE-8F3E-553B91699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KG42:KG50</xm:sqref>
        </x14:conditionalFormatting>
        <x14:conditionalFormatting xmlns:xm="http://schemas.microsoft.com/office/excel/2006/main">
          <x14:cfRule type="dataBar" id="{742EA97B-CEFC-4843-BAAB-F4DD7363C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LQ42:LQ50</xm:sqref>
        </x14:conditionalFormatting>
        <x14:conditionalFormatting xmlns:xm="http://schemas.microsoft.com/office/excel/2006/main">
          <x14:cfRule type="dataBar" id="{E728F6DA-E6FA-48A4-B820-C83089012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MZ42:MZ50</xm:sqref>
        </x14:conditionalFormatting>
        <x14:conditionalFormatting xmlns:xm="http://schemas.microsoft.com/office/excel/2006/main">
          <x14:cfRule type="dataBar" id="{E3E08C2B-49F7-4E34-ABA9-E1B84CF03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AQ41:AT41 AQ42:BJ50 AX41:BQ41</xm:sqref>
        </x14:conditionalFormatting>
        <x14:conditionalFormatting xmlns:xm="http://schemas.microsoft.com/office/excel/2006/main">
          <x14:cfRule type="dataBar" id="{52255204-AC9E-49D7-8436-EF696C3C1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AM57:AP58</xm:sqref>
        </x14:conditionalFormatting>
        <x14:conditionalFormatting xmlns:xm="http://schemas.microsoft.com/office/excel/2006/main">
          <x14:cfRule type="dataBar" id="{983ACED3-CD0E-40BB-8C62-95069E59A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BK57:CS58</xm:sqref>
        </x14:conditionalFormatting>
        <x14:conditionalFormatting xmlns:xm="http://schemas.microsoft.com/office/excel/2006/main">
          <x14:cfRule type="dataBar" id="{5CD4CACF-3C04-4108-9AAF-9CB3878D5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CT57:DR58 GO57:GT58</xm:sqref>
        </x14:conditionalFormatting>
        <x14:conditionalFormatting xmlns:xm="http://schemas.microsoft.com/office/excel/2006/main">
          <x14:cfRule type="dataBar" id="{B2519800-00A3-4629-AE43-E05194E62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FD57:FI58</xm:sqref>
        </x14:conditionalFormatting>
        <x14:conditionalFormatting xmlns:xm="http://schemas.microsoft.com/office/excel/2006/main">
          <x14:cfRule type="dataBar" id="{107E8A1F-7A32-4609-B87C-B2AE3C3C1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FJ57:GN58</xm:sqref>
        </x14:conditionalFormatting>
        <x14:conditionalFormatting xmlns:xm="http://schemas.microsoft.com/office/excel/2006/main">
          <x14:cfRule type="dataBar" id="{5D9C1E61-2582-44F4-B163-7A5B4600B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DS57:DX58</xm:sqref>
        </x14:conditionalFormatting>
        <x14:conditionalFormatting xmlns:xm="http://schemas.microsoft.com/office/excel/2006/main">
          <x14:cfRule type="dataBar" id="{88D609D4-4684-45D5-AEDA-01B3E6277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DY57:FC58</xm:sqref>
        </x14:conditionalFormatting>
        <x14:conditionalFormatting xmlns:xm="http://schemas.microsoft.com/office/excel/2006/main">
          <x14:cfRule type="dataBar" id="{2096B1FD-4A69-4018-A387-D986F1C7A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GU57:HH58</xm:sqref>
        </x14:conditionalFormatting>
        <x14:conditionalFormatting xmlns:xm="http://schemas.microsoft.com/office/excel/2006/main">
          <x14:cfRule type="dataBar" id="{7A3E74C0-CA13-4EC6-B1BD-5C91EA98A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HX57:IC58</xm:sqref>
        </x14:conditionalFormatting>
        <x14:conditionalFormatting xmlns:xm="http://schemas.microsoft.com/office/excel/2006/main">
          <x14:cfRule type="dataBar" id="{D7760B1C-0A6E-42C0-8EA4-348F866BC2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HI57:HW58</xm:sqref>
        </x14:conditionalFormatting>
        <x14:conditionalFormatting xmlns:xm="http://schemas.microsoft.com/office/excel/2006/main">
          <x14:cfRule type="dataBar" id="{8D89C3A3-753B-4DF9-B7BE-D4AAC371D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ID57:IQ58</xm:sqref>
        </x14:conditionalFormatting>
        <x14:conditionalFormatting xmlns:xm="http://schemas.microsoft.com/office/excel/2006/main">
          <x14:cfRule type="dataBar" id="{F09B6AEE-EE28-4716-B67A-183180977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IZ57:JC58</xm:sqref>
        </x14:conditionalFormatting>
        <x14:conditionalFormatting xmlns:xm="http://schemas.microsoft.com/office/excel/2006/main">
          <x14:cfRule type="dataBar" id="{0FC0981D-29F4-4B9E-BE24-2DFE1327E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IR57:IY58</xm:sqref>
        </x14:conditionalFormatting>
        <x14:conditionalFormatting xmlns:xm="http://schemas.microsoft.com/office/excel/2006/main">
          <x14:cfRule type="dataBar" id="{08E34316-0E46-43AF-8B61-8ED360E3D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JF57:JS58</xm:sqref>
        </x14:conditionalFormatting>
        <x14:conditionalFormatting xmlns:xm="http://schemas.microsoft.com/office/excel/2006/main">
          <x14:cfRule type="dataBar" id="{60B1A1EE-CB03-436E-B2B9-B251D6345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KB57:KF58</xm:sqref>
        </x14:conditionalFormatting>
        <x14:conditionalFormatting xmlns:xm="http://schemas.microsoft.com/office/excel/2006/main">
          <x14:cfRule type="dataBar" id="{812B52E7-5954-4CE9-9020-556C02635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JT57:KA58</xm:sqref>
        </x14:conditionalFormatting>
        <x14:conditionalFormatting xmlns:xm="http://schemas.microsoft.com/office/excel/2006/main">
          <x14:cfRule type="dataBar" id="{C33E53AF-B035-4B59-9A25-520CEEC2E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KH57:KU58</xm:sqref>
        </x14:conditionalFormatting>
        <x14:conditionalFormatting xmlns:xm="http://schemas.microsoft.com/office/excel/2006/main">
          <x14:cfRule type="dataBar" id="{8C80CB5A-A6AC-47D6-A7F1-D835B863A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KV57:LC58</xm:sqref>
        </x14:conditionalFormatting>
        <x14:conditionalFormatting xmlns:xm="http://schemas.microsoft.com/office/excel/2006/main">
          <x14:cfRule type="dataBar" id="{DDE1811D-EF1B-4CFE-9B19-D068E9E9E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LL57:LP58</xm:sqref>
        </x14:conditionalFormatting>
        <x14:conditionalFormatting xmlns:xm="http://schemas.microsoft.com/office/excel/2006/main">
          <x14:cfRule type="dataBar" id="{788FAFBC-C40C-41DD-AF3B-D099C802F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LD57:LK58</xm:sqref>
        </x14:conditionalFormatting>
        <x14:conditionalFormatting xmlns:xm="http://schemas.microsoft.com/office/excel/2006/main">
          <x14:cfRule type="dataBar" id="{F856B040-2DA8-4DBA-8040-07F0F409F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LR57:ME58</xm:sqref>
        </x14:conditionalFormatting>
        <x14:conditionalFormatting xmlns:xm="http://schemas.microsoft.com/office/excel/2006/main">
          <x14:cfRule type="dataBar" id="{0FEB4657-7680-46DC-B465-10E29065B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MF57:ML58</xm:sqref>
        </x14:conditionalFormatting>
        <x14:conditionalFormatting xmlns:xm="http://schemas.microsoft.com/office/excel/2006/main">
          <x14:cfRule type="dataBar" id="{2E4E85D5-CE5A-429E-BAD0-3221F04C1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MU57:MY58</xm:sqref>
        </x14:conditionalFormatting>
        <x14:conditionalFormatting xmlns:xm="http://schemas.microsoft.com/office/excel/2006/main">
          <x14:cfRule type="dataBar" id="{21CF4EE4-74A6-4E1F-97A1-3F941C8D3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MM57:MT58</xm:sqref>
        </x14:conditionalFormatting>
        <x14:conditionalFormatting xmlns:xm="http://schemas.microsoft.com/office/excel/2006/main">
          <x14:cfRule type="dataBar" id="{41382FBA-C8AE-4EFE-BA97-DC4FA85A5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AQ57:BJ58</xm:sqref>
        </x14:conditionalFormatting>
        <x14:conditionalFormatting xmlns:xm="http://schemas.microsoft.com/office/excel/2006/main">
          <x14:cfRule type="dataBar" id="{35349652-0324-4F70-B53B-BDB19F251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NA57:NK58</xm:sqref>
        </x14:conditionalFormatting>
        <x14:conditionalFormatting xmlns:xm="http://schemas.microsoft.com/office/excel/2006/main">
          <x14:cfRule type="dataBar" id="{3F800032-5C95-436E-A092-18C9DEE58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NL57:NL58</xm:sqref>
        </x14:conditionalFormatting>
        <x14:conditionalFormatting xmlns:xm="http://schemas.microsoft.com/office/excel/2006/main">
          <x14:cfRule type="dataBar" id="{F075CE01-0B57-49AF-8E2E-46D94600B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L52:AL56</xm:sqref>
        </x14:conditionalFormatting>
        <x14:conditionalFormatting xmlns:xm="http://schemas.microsoft.com/office/excel/2006/main">
          <x14:cfRule type="dataBar" id="{11064346-3EDC-4644-AD7E-E1D2508EB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AM52:AP56</xm:sqref>
        </x14:conditionalFormatting>
        <x14:conditionalFormatting xmlns:xm="http://schemas.microsoft.com/office/excel/2006/main">
          <x14:cfRule type="dataBar" id="{149458FD-D7B0-4A3F-9F6C-C0753DAF1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L57:AL58</xm:sqref>
        </x14:conditionalFormatting>
        <x14:conditionalFormatting xmlns:xm="http://schemas.microsoft.com/office/excel/2006/main">
          <x14:cfRule type="dataBar" id="{FFE874F7-44AE-48BB-8D4F-AD65ABDB9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BK52:CS56 BK51</xm:sqref>
        </x14:conditionalFormatting>
        <x14:conditionalFormatting xmlns:xm="http://schemas.microsoft.com/office/excel/2006/main">
          <x14:cfRule type="dataBar" id="{20EE2E2A-F11A-4623-8CEE-5A3E17466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CT52:DR56 GO52:GT56</xm:sqref>
        </x14:conditionalFormatting>
        <x14:conditionalFormatting xmlns:xm="http://schemas.microsoft.com/office/excel/2006/main">
          <x14:cfRule type="dataBar" id="{6AF52035-DB4A-4AD7-B61A-8FBB2B36A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FD52:FI56</xm:sqref>
        </x14:conditionalFormatting>
        <x14:conditionalFormatting xmlns:xm="http://schemas.microsoft.com/office/excel/2006/main">
          <x14:cfRule type="dataBar" id="{FD34B652-64CE-48AB-AA00-EC94D50D7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FJ52:GN56</xm:sqref>
        </x14:conditionalFormatting>
        <x14:conditionalFormatting xmlns:xm="http://schemas.microsoft.com/office/excel/2006/main">
          <x14:cfRule type="dataBar" id="{EB2BEF61-F0A9-41A1-8EC8-5EBD0ECE0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DS52:DX56</xm:sqref>
        </x14:conditionalFormatting>
        <x14:conditionalFormatting xmlns:xm="http://schemas.microsoft.com/office/excel/2006/main">
          <x14:cfRule type="dataBar" id="{99DE3A13-AC37-4540-9E32-107FDA07F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DY52:FC56</xm:sqref>
        </x14:conditionalFormatting>
        <x14:conditionalFormatting xmlns:xm="http://schemas.microsoft.com/office/excel/2006/main">
          <x14:cfRule type="dataBar" id="{4A87EE4D-D9BE-4B3D-BF41-204242BF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GU52:HH56</xm:sqref>
        </x14:conditionalFormatting>
        <x14:conditionalFormatting xmlns:xm="http://schemas.microsoft.com/office/excel/2006/main">
          <x14:cfRule type="dataBar" id="{20E9692C-7A3F-449B-8AD0-16BD871AC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HX52:IC56</xm:sqref>
        </x14:conditionalFormatting>
        <x14:conditionalFormatting xmlns:xm="http://schemas.microsoft.com/office/excel/2006/main">
          <x14:cfRule type="dataBar" id="{B35BF29F-68FC-474D-80AF-C8B88FDEB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HI52:HW56</xm:sqref>
        </x14:conditionalFormatting>
        <x14:conditionalFormatting xmlns:xm="http://schemas.microsoft.com/office/excel/2006/main">
          <x14:cfRule type="dataBar" id="{C1A60C8A-F4FE-4459-B546-78724B448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ID52:IQ56</xm:sqref>
        </x14:conditionalFormatting>
        <x14:conditionalFormatting xmlns:xm="http://schemas.microsoft.com/office/excel/2006/main">
          <x14:cfRule type="dataBar" id="{341D3B3B-3EEA-4DBB-AED7-3EDABCB5C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IZ52:JC56</xm:sqref>
        </x14:conditionalFormatting>
        <x14:conditionalFormatting xmlns:xm="http://schemas.microsoft.com/office/excel/2006/main">
          <x14:cfRule type="dataBar" id="{3C614D84-6AAC-47C3-9406-1BCFFFD66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IR52:IY56</xm:sqref>
        </x14:conditionalFormatting>
        <x14:conditionalFormatting xmlns:xm="http://schemas.microsoft.com/office/excel/2006/main">
          <x14:cfRule type="dataBar" id="{6F52962F-DB42-440E-A5C0-DC7CE238C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JF52:JS56</xm:sqref>
        </x14:conditionalFormatting>
        <x14:conditionalFormatting xmlns:xm="http://schemas.microsoft.com/office/excel/2006/main">
          <x14:cfRule type="dataBar" id="{62B4C0FA-E484-41C3-9DDB-C7E711100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KB52:KF56</xm:sqref>
        </x14:conditionalFormatting>
        <x14:conditionalFormatting xmlns:xm="http://schemas.microsoft.com/office/excel/2006/main">
          <x14:cfRule type="dataBar" id="{8CBFDC1F-CE63-4FF8-8794-E21F020AC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JT52:KA56</xm:sqref>
        </x14:conditionalFormatting>
        <x14:conditionalFormatting xmlns:xm="http://schemas.microsoft.com/office/excel/2006/main">
          <x14:cfRule type="dataBar" id="{2CD6E274-5151-44EA-A15B-CC94B06A3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KH52:KU56</xm:sqref>
        </x14:conditionalFormatting>
        <x14:conditionalFormatting xmlns:xm="http://schemas.microsoft.com/office/excel/2006/main">
          <x14:cfRule type="dataBar" id="{F51541F5-7AAD-43F6-9EF7-55EFBA5B3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KV52:LC56</xm:sqref>
        </x14:conditionalFormatting>
        <x14:conditionalFormatting xmlns:xm="http://schemas.microsoft.com/office/excel/2006/main">
          <x14:cfRule type="dataBar" id="{51663AC3-6FCD-4B32-BAF1-4F8DC367E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LL52:LP56</xm:sqref>
        </x14:conditionalFormatting>
        <x14:conditionalFormatting xmlns:xm="http://schemas.microsoft.com/office/excel/2006/main">
          <x14:cfRule type="dataBar" id="{D54DFFC7-759D-467A-9F24-ACD0C20E4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LD52:LK56</xm:sqref>
        </x14:conditionalFormatting>
        <x14:conditionalFormatting xmlns:xm="http://schemas.microsoft.com/office/excel/2006/main">
          <x14:cfRule type="dataBar" id="{1A53099E-A0CF-4633-89B2-2141D8666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LR52:ME56</xm:sqref>
        </x14:conditionalFormatting>
        <x14:conditionalFormatting xmlns:xm="http://schemas.microsoft.com/office/excel/2006/main">
          <x14:cfRule type="dataBar" id="{81A20CF3-65B2-4536-A330-F52E023C7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MF52:ML56</xm:sqref>
        </x14:conditionalFormatting>
        <x14:conditionalFormatting xmlns:xm="http://schemas.microsoft.com/office/excel/2006/main">
          <x14:cfRule type="dataBar" id="{C2A14196-F4EE-4DA1-97D5-D3281FE76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MU52:MY56</xm:sqref>
        </x14:conditionalFormatting>
        <x14:conditionalFormatting xmlns:xm="http://schemas.microsoft.com/office/excel/2006/main">
          <x14:cfRule type="dataBar" id="{B6DC15FB-1A86-4564-8629-A005B4EA4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MM52:MT56</xm:sqref>
        </x14:conditionalFormatting>
        <x14:conditionalFormatting xmlns:xm="http://schemas.microsoft.com/office/excel/2006/main">
          <x14:cfRule type="dataBar" id="{43576115-14A7-4B8E-BCC9-5C95F017B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AQ51:BJ56</xm:sqref>
        </x14:conditionalFormatting>
        <x14:conditionalFormatting xmlns:xm="http://schemas.microsoft.com/office/excel/2006/main">
          <x14:cfRule type="dataBar" id="{6850E50D-198A-4909-9C84-AEAB114FE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NA52:NK56</xm:sqref>
        </x14:conditionalFormatting>
        <x14:conditionalFormatting xmlns:xm="http://schemas.microsoft.com/office/excel/2006/main">
          <x14:cfRule type="dataBar" id="{FB5B8CE9-8DF1-4DD6-915B-CB5A83F41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NL52:NL56</xm:sqref>
        </x14:conditionalFormatting>
        <x14:conditionalFormatting xmlns:xm="http://schemas.microsoft.com/office/excel/2006/main">
          <x14:cfRule type="dataBar" id="{6629E282-1EB3-4540-B068-0FDE650C3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L59:AL60</xm:sqref>
        </x14:conditionalFormatting>
        <x14:conditionalFormatting xmlns:xm="http://schemas.microsoft.com/office/excel/2006/main">
          <x14:cfRule type="dataBar" id="{32F2BC35-EF88-4242-B409-7F573522A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AM59:AP60</xm:sqref>
        </x14:conditionalFormatting>
        <x14:conditionalFormatting xmlns:xm="http://schemas.microsoft.com/office/excel/2006/main">
          <x14:cfRule type="dataBar" id="{120DC204-0AAD-4722-AECF-633649731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BK59:CS60</xm:sqref>
        </x14:conditionalFormatting>
        <x14:conditionalFormatting xmlns:xm="http://schemas.microsoft.com/office/excel/2006/main">
          <x14:cfRule type="dataBar" id="{E3BEFFAC-E542-4D67-8482-71D456679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CT59:DR60 GO59:GT60</xm:sqref>
        </x14:conditionalFormatting>
        <x14:conditionalFormatting xmlns:xm="http://schemas.microsoft.com/office/excel/2006/main">
          <x14:cfRule type="dataBar" id="{93D884DF-41F7-4F64-BF20-CBCC7AF09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FD59:FI60</xm:sqref>
        </x14:conditionalFormatting>
        <x14:conditionalFormatting xmlns:xm="http://schemas.microsoft.com/office/excel/2006/main">
          <x14:cfRule type="dataBar" id="{F874480A-56E1-4132-80A7-4498BAAB1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FJ59:GN60</xm:sqref>
        </x14:conditionalFormatting>
        <x14:conditionalFormatting xmlns:xm="http://schemas.microsoft.com/office/excel/2006/main">
          <x14:cfRule type="dataBar" id="{451C157E-6CFE-4654-A7A0-704004509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DS59:DX60</xm:sqref>
        </x14:conditionalFormatting>
        <x14:conditionalFormatting xmlns:xm="http://schemas.microsoft.com/office/excel/2006/main">
          <x14:cfRule type="dataBar" id="{6BDDC626-BA9F-4FFE-A62C-144BC4CD4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DY59:FC60</xm:sqref>
        </x14:conditionalFormatting>
        <x14:conditionalFormatting xmlns:xm="http://schemas.microsoft.com/office/excel/2006/main">
          <x14:cfRule type="dataBar" id="{78E540E5-7A54-4F10-9BFB-558131424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GU59:HH60</xm:sqref>
        </x14:conditionalFormatting>
        <x14:conditionalFormatting xmlns:xm="http://schemas.microsoft.com/office/excel/2006/main">
          <x14:cfRule type="dataBar" id="{F148C9DB-C66E-470F-AC0B-765E9FCBC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HX59:IC60</xm:sqref>
        </x14:conditionalFormatting>
        <x14:conditionalFormatting xmlns:xm="http://schemas.microsoft.com/office/excel/2006/main">
          <x14:cfRule type="dataBar" id="{DFB5C315-938D-4558-9D45-7C24D2815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HI59:HW60</xm:sqref>
        </x14:conditionalFormatting>
        <x14:conditionalFormatting xmlns:xm="http://schemas.microsoft.com/office/excel/2006/main">
          <x14:cfRule type="dataBar" id="{8BED7D81-4541-4FA3-8D81-0BAE9F782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ID59:IQ60</xm:sqref>
        </x14:conditionalFormatting>
        <x14:conditionalFormatting xmlns:xm="http://schemas.microsoft.com/office/excel/2006/main">
          <x14:cfRule type="dataBar" id="{F4B36BE7-D346-406C-83CF-903DEAAE4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IZ59:JC60</xm:sqref>
        </x14:conditionalFormatting>
        <x14:conditionalFormatting xmlns:xm="http://schemas.microsoft.com/office/excel/2006/main">
          <x14:cfRule type="dataBar" id="{9208510C-636F-49AD-A53B-D98266650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IR59:IY60</xm:sqref>
        </x14:conditionalFormatting>
        <x14:conditionalFormatting xmlns:xm="http://schemas.microsoft.com/office/excel/2006/main">
          <x14:cfRule type="dataBar" id="{D6FE467A-CFC7-421F-8C66-08063F66F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JF59:JS60</xm:sqref>
        </x14:conditionalFormatting>
        <x14:conditionalFormatting xmlns:xm="http://schemas.microsoft.com/office/excel/2006/main">
          <x14:cfRule type="dataBar" id="{C6698F29-545B-4A9D-895E-3A7966556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KB59:KF60</xm:sqref>
        </x14:conditionalFormatting>
        <x14:conditionalFormatting xmlns:xm="http://schemas.microsoft.com/office/excel/2006/main">
          <x14:cfRule type="dataBar" id="{E877F2BC-19B2-46B1-B0D3-A2688C5E2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JT59:KA60</xm:sqref>
        </x14:conditionalFormatting>
        <x14:conditionalFormatting xmlns:xm="http://schemas.microsoft.com/office/excel/2006/main">
          <x14:cfRule type="dataBar" id="{AA2A791D-01BD-4C48-96CE-FE8B5135F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KH59:KU60</xm:sqref>
        </x14:conditionalFormatting>
        <x14:conditionalFormatting xmlns:xm="http://schemas.microsoft.com/office/excel/2006/main">
          <x14:cfRule type="dataBar" id="{B082B400-EB91-4462-BFAB-110253FBA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KV59:LC60</xm:sqref>
        </x14:conditionalFormatting>
        <x14:conditionalFormatting xmlns:xm="http://schemas.microsoft.com/office/excel/2006/main">
          <x14:cfRule type="dataBar" id="{82DE141B-BA94-4A03-99AD-81FDA8E25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LL59:LP60</xm:sqref>
        </x14:conditionalFormatting>
        <x14:conditionalFormatting xmlns:xm="http://schemas.microsoft.com/office/excel/2006/main">
          <x14:cfRule type="dataBar" id="{F3D2CC58-19E8-4B23-9B18-4B584E167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LD59:LK60</xm:sqref>
        </x14:conditionalFormatting>
        <x14:conditionalFormatting xmlns:xm="http://schemas.microsoft.com/office/excel/2006/main">
          <x14:cfRule type="dataBar" id="{FE9015B7-A333-4C10-8D61-62E88E89D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LR59:ME60</xm:sqref>
        </x14:conditionalFormatting>
        <x14:conditionalFormatting xmlns:xm="http://schemas.microsoft.com/office/excel/2006/main">
          <x14:cfRule type="dataBar" id="{CA897D03-8FB0-49AB-9010-144BA439C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MF59:ML60</xm:sqref>
        </x14:conditionalFormatting>
        <x14:conditionalFormatting xmlns:xm="http://schemas.microsoft.com/office/excel/2006/main">
          <x14:cfRule type="dataBar" id="{660A6F37-67F4-4A98-B2CF-1E0766185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MU59:MY60</xm:sqref>
        </x14:conditionalFormatting>
        <x14:conditionalFormatting xmlns:xm="http://schemas.microsoft.com/office/excel/2006/main">
          <x14:cfRule type="dataBar" id="{352AB902-68AA-4A30-978E-09FB1FF82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MM59:MT60</xm:sqref>
        </x14:conditionalFormatting>
        <x14:conditionalFormatting xmlns:xm="http://schemas.microsoft.com/office/excel/2006/main">
          <x14:cfRule type="dataBar" id="{0D677C9A-FF03-410A-B4FD-00EE645B1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AQ59:BJ60</xm:sqref>
        </x14:conditionalFormatting>
        <x14:conditionalFormatting xmlns:xm="http://schemas.microsoft.com/office/excel/2006/main">
          <x14:cfRule type="dataBar" id="{F87F8C2A-0FB3-41E3-BB89-0D0F925BB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NA59:NK60</xm:sqref>
        </x14:conditionalFormatting>
        <x14:conditionalFormatting xmlns:xm="http://schemas.microsoft.com/office/excel/2006/main">
          <x14:cfRule type="dataBar" id="{52333F77-BDDD-4BFE-ACCC-7925D31C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NL59:NL60</xm:sqref>
        </x14:conditionalFormatting>
        <x14:conditionalFormatting xmlns:xm="http://schemas.microsoft.com/office/excel/2006/main">
          <x14:cfRule type="dataBar" id="{D2B3CD45-C39E-4279-8A86-37F62F7CB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JD52:JE60</xm:sqref>
        </x14:conditionalFormatting>
        <x14:conditionalFormatting xmlns:xm="http://schemas.microsoft.com/office/excel/2006/main">
          <x14:cfRule type="dataBar" id="{13A9E5BD-82F8-4CAA-9786-11B01A19D4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KG52:KG60</xm:sqref>
        </x14:conditionalFormatting>
        <x14:conditionalFormatting xmlns:xm="http://schemas.microsoft.com/office/excel/2006/main">
          <x14:cfRule type="dataBar" id="{412540FF-01BE-4C44-866C-3592F138C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LQ52:LQ60</xm:sqref>
        </x14:conditionalFormatting>
        <x14:conditionalFormatting xmlns:xm="http://schemas.microsoft.com/office/excel/2006/main">
          <x14:cfRule type="dataBar" id="{BFE36EE0-ACE2-4DDB-855A-D9EB733DE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MZ52:MZ60</xm:sqref>
        </x14:conditionalFormatting>
        <x14:conditionalFormatting xmlns:xm="http://schemas.microsoft.com/office/excel/2006/main">
          <x14:cfRule type="dataBar" id="{D2024CD7-8FDA-4FB4-9B39-523DD686B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L82:AL83</xm:sqref>
        </x14:conditionalFormatting>
        <x14:conditionalFormatting xmlns:xm="http://schemas.microsoft.com/office/excel/2006/main">
          <x14:cfRule type="dataBar" id="{36FA4027-49D5-40E5-A2A6-2F7845051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AM82:AP83</xm:sqref>
        </x14:conditionalFormatting>
        <x14:conditionalFormatting xmlns:xm="http://schemas.microsoft.com/office/excel/2006/main">
          <x14:cfRule type="dataBar" id="{7695572B-D799-47B3-994F-01BD1A4EE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BK82:CS83</xm:sqref>
        </x14:conditionalFormatting>
        <x14:conditionalFormatting xmlns:xm="http://schemas.microsoft.com/office/excel/2006/main">
          <x14:cfRule type="dataBar" id="{26D1FD0F-AD9A-4373-A22C-2B9F29C24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CT82:DR83 GO82:GT83</xm:sqref>
        </x14:conditionalFormatting>
        <x14:conditionalFormatting xmlns:xm="http://schemas.microsoft.com/office/excel/2006/main">
          <x14:cfRule type="dataBar" id="{3B31011C-8D6B-4783-AFA3-0E2D6EB50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FD82:FI83</xm:sqref>
        </x14:conditionalFormatting>
        <x14:conditionalFormatting xmlns:xm="http://schemas.microsoft.com/office/excel/2006/main">
          <x14:cfRule type="dataBar" id="{618DDFEF-AE27-4415-8594-9BF834887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FJ82:GN83</xm:sqref>
        </x14:conditionalFormatting>
        <x14:conditionalFormatting xmlns:xm="http://schemas.microsoft.com/office/excel/2006/main">
          <x14:cfRule type="dataBar" id="{672C8A04-22A2-422F-8A32-72B31A031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DS82:DX83</xm:sqref>
        </x14:conditionalFormatting>
        <x14:conditionalFormatting xmlns:xm="http://schemas.microsoft.com/office/excel/2006/main">
          <x14:cfRule type="dataBar" id="{FD0D3E2E-B2E3-46B5-9CC2-FB9CBE260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DY82:FC83</xm:sqref>
        </x14:conditionalFormatting>
        <x14:conditionalFormatting xmlns:xm="http://schemas.microsoft.com/office/excel/2006/main">
          <x14:cfRule type="dataBar" id="{F5B67D41-7421-4E65-8145-1F61871C0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GU82:HH83</xm:sqref>
        </x14:conditionalFormatting>
        <x14:conditionalFormatting xmlns:xm="http://schemas.microsoft.com/office/excel/2006/main">
          <x14:cfRule type="dataBar" id="{8CB88A58-49EB-4292-8FC1-73943BE49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HX82:IC83</xm:sqref>
        </x14:conditionalFormatting>
        <x14:conditionalFormatting xmlns:xm="http://schemas.microsoft.com/office/excel/2006/main">
          <x14:cfRule type="dataBar" id="{6E841F84-F1C8-4E20-B7FF-C1EECECA8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HI82:HW83</xm:sqref>
        </x14:conditionalFormatting>
        <x14:conditionalFormatting xmlns:xm="http://schemas.microsoft.com/office/excel/2006/main">
          <x14:cfRule type="dataBar" id="{5A19C78A-1EE7-41AB-9278-F498C1ACE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ID82:IQ83</xm:sqref>
        </x14:conditionalFormatting>
        <x14:conditionalFormatting xmlns:xm="http://schemas.microsoft.com/office/excel/2006/main">
          <x14:cfRule type="dataBar" id="{C4882B47-FDFF-4A61-BBE2-18B9DF98B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IZ82:JE83</xm:sqref>
        </x14:conditionalFormatting>
        <x14:conditionalFormatting xmlns:xm="http://schemas.microsoft.com/office/excel/2006/main">
          <x14:cfRule type="dataBar" id="{374B6414-D5CD-4AB7-8D49-EBBEB0766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IR82:IY83</xm:sqref>
        </x14:conditionalFormatting>
        <x14:conditionalFormatting xmlns:xm="http://schemas.microsoft.com/office/excel/2006/main">
          <x14:cfRule type="dataBar" id="{D3E41773-3DD1-463A-9349-C3EA14A87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JF82:JS83</xm:sqref>
        </x14:conditionalFormatting>
        <x14:conditionalFormatting xmlns:xm="http://schemas.microsoft.com/office/excel/2006/main">
          <x14:cfRule type="dataBar" id="{215F962A-B500-44F7-B453-C0B63889F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KB82:KG83</xm:sqref>
        </x14:conditionalFormatting>
        <x14:conditionalFormatting xmlns:xm="http://schemas.microsoft.com/office/excel/2006/main">
          <x14:cfRule type="dataBar" id="{A55CB05E-19CF-4963-9A56-C52B527D7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JT82:KA83</xm:sqref>
        </x14:conditionalFormatting>
        <x14:conditionalFormatting xmlns:xm="http://schemas.microsoft.com/office/excel/2006/main">
          <x14:cfRule type="dataBar" id="{E60DF8BB-82F7-4E9B-8474-FACE39F5E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KH82:KU83</xm:sqref>
        </x14:conditionalFormatting>
        <x14:conditionalFormatting xmlns:xm="http://schemas.microsoft.com/office/excel/2006/main">
          <x14:cfRule type="dataBar" id="{8EE8862D-3AC9-4BD9-8C66-B6271CC34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KV82:LC83</xm:sqref>
        </x14:conditionalFormatting>
        <x14:conditionalFormatting xmlns:xm="http://schemas.microsoft.com/office/excel/2006/main">
          <x14:cfRule type="dataBar" id="{862F3531-D6DE-4DE2-9E82-F615B5583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LL82:LQ83</xm:sqref>
        </x14:conditionalFormatting>
        <x14:conditionalFormatting xmlns:xm="http://schemas.microsoft.com/office/excel/2006/main">
          <x14:cfRule type="dataBar" id="{0ECE0137-6E10-4B65-8057-886D89841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LD82:LK83</xm:sqref>
        </x14:conditionalFormatting>
        <x14:conditionalFormatting xmlns:xm="http://schemas.microsoft.com/office/excel/2006/main">
          <x14:cfRule type="dataBar" id="{45C9265A-8B35-49E5-890C-41909E87C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LR82:ME83</xm:sqref>
        </x14:conditionalFormatting>
        <x14:conditionalFormatting xmlns:xm="http://schemas.microsoft.com/office/excel/2006/main">
          <x14:cfRule type="dataBar" id="{8040E446-CD75-409F-BA8E-18BD9C551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MF82:ML83</xm:sqref>
        </x14:conditionalFormatting>
        <x14:conditionalFormatting xmlns:xm="http://schemas.microsoft.com/office/excel/2006/main">
          <x14:cfRule type="dataBar" id="{035A3833-0351-473B-BECB-3B1843F81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MU82:MZ83</xm:sqref>
        </x14:conditionalFormatting>
        <x14:conditionalFormatting xmlns:xm="http://schemas.microsoft.com/office/excel/2006/main">
          <x14:cfRule type="dataBar" id="{5EB95C29-DB83-4DD9-AF7A-BF85EB5D3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MM82:MT83</xm:sqref>
        </x14:conditionalFormatting>
        <x14:conditionalFormatting xmlns:xm="http://schemas.microsoft.com/office/excel/2006/main">
          <x14:cfRule type="dataBar" id="{1D460C4A-BB69-4633-B6DB-F1AC07393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AQ82:BJ83</xm:sqref>
        </x14:conditionalFormatting>
        <x14:conditionalFormatting xmlns:xm="http://schemas.microsoft.com/office/excel/2006/main">
          <x14:cfRule type="dataBar" id="{89C93E15-B7D6-4874-82A5-FE3B7805F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NA82:NK83</xm:sqref>
        </x14:conditionalFormatting>
        <x14:conditionalFormatting xmlns:xm="http://schemas.microsoft.com/office/excel/2006/main">
          <x14:cfRule type="dataBar" id="{5A1D2846-A8BC-40C5-82DF-95B24B31C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NL82:NL83</xm:sqref>
        </x14:conditionalFormatting>
        <x14:conditionalFormatting xmlns:xm="http://schemas.microsoft.com/office/excel/2006/main">
          <x14:cfRule type="dataBar" id="{1A9367EB-6458-4D8B-95FB-425653CD0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L62:L76</xm:sqref>
        </x14:conditionalFormatting>
        <x14:conditionalFormatting xmlns:xm="http://schemas.microsoft.com/office/excel/2006/main">
          <x14:cfRule type="dataBar" id="{D2024CD7-8FDA-4FB4-9B39-523DD686B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L80:AL81</xm:sqref>
        </x14:conditionalFormatting>
        <x14:conditionalFormatting xmlns:xm="http://schemas.microsoft.com/office/excel/2006/main">
          <x14:cfRule type="dataBar" id="{36FA4027-49D5-40E5-A2A6-2F7845051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AM80:AP81</xm:sqref>
        </x14:conditionalFormatting>
        <x14:conditionalFormatting xmlns:xm="http://schemas.microsoft.com/office/excel/2006/main">
          <x14:cfRule type="dataBar" id="{7695572B-D799-47B3-994F-01BD1A4EE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BK80:CS81</xm:sqref>
        </x14:conditionalFormatting>
        <x14:conditionalFormatting xmlns:xm="http://schemas.microsoft.com/office/excel/2006/main">
          <x14:cfRule type="dataBar" id="{26D1FD0F-AD9A-4373-A22C-2B9F29C24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CT80:DR81 GO80:GT81</xm:sqref>
        </x14:conditionalFormatting>
        <x14:conditionalFormatting xmlns:xm="http://schemas.microsoft.com/office/excel/2006/main">
          <x14:cfRule type="dataBar" id="{3B31011C-8D6B-4783-AFA3-0E2D6EB50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FD80:FI81</xm:sqref>
        </x14:conditionalFormatting>
        <x14:conditionalFormatting xmlns:xm="http://schemas.microsoft.com/office/excel/2006/main">
          <x14:cfRule type="dataBar" id="{618DDFEF-AE27-4415-8594-9BF834887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FJ80:GN81</xm:sqref>
        </x14:conditionalFormatting>
        <x14:conditionalFormatting xmlns:xm="http://schemas.microsoft.com/office/excel/2006/main">
          <x14:cfRule type="dataBar" id="{672C8A04-22A2-422F-8A32-72B31A031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DS80:DX81</xm:sqref>
        </x14:conditionalFormatting>
        <x14:conditionalFormatting xmlns:xm="http://schemas.microsoft.com/office/excel/2006/main">
          <x14:cfRule type="dataBar" id="{FD0D3E2E-B2E3-46B5-9CC2-FB9CBE260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DY80:FC81</xm:sqref>
        </x14:conditionalFormatting>
        <x14:conditionalFormatting xmlns:xm="http://schemas.microsoft.com/office/excel/2006/main">
          <x14:cfRule type="dataBar" id="{F5B67D41-7421-4E65-8145-1F61871C0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GU80:HH81</xm:sqref>
        </x14:conditionalFormatting>
        <x14:conditionalFormatting xmlns:xm="http://schemas.microsoft.com/office/excel/2006/main">
          <x14:cfRule type="dataBar" id="{8CB88A58-49EB-4292-8FC1-73943BE49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HX80:IC81</xm:sqref>
        </x14:conditionalFormatting>
        <x14:conditionalFormatting xmlns:xm="http://schemas.microsoft.com/office/excel/2006/main">
          <x14:cfRule type="dataBar" id="{6E841F84-F1C8-4E20-B7FF-C1EECECA8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HI80:HW81</xm:sqref>
        </x14:conditionalFormatting>
        <x14:conditionalFormatting xmlns:xm="http://schemas.microsoft.com/office/excel/2006/main">
          <x14:cfRule type="dataBar" id="{5A19C78A-1EE7-41AB-9278-F498C1ACE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ID80:IQ81</xm:sqref>
        </x14:conditionalFormatting>
        <x14:conditionalFormatting xmlns:xm="http://schemas.microsoft.com/office/excel/2006/main">
          <x14:cfRule type="dataBar" id="{C4882B47-FDFF-4A61-BBE2-18B9DF98B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IZ80:JE81</xm:sqref>
        </x14:conditionalFormatting>
        <x14:conditionalFormatting xmlns:xm="http://schemas.microsoft.com/office/excel/2006/main">
          <x14:cfRule type="dataBar" id="{374B6414-D5CD-4AB7-8D49-EBBEB0766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IR80:IY81</xm:sqref>
        </x14:conditionalFormatting>
        <x14:conditionalFormatting xmlns:xm="http://schemas.microsoft.com/office/excel/2006/main">
          <x14:cfRule type="dataBar" id="{D3E41773-3DD1-463A-9349-C3EA14A87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JF80:JS81</xm:sqref>
        </x14:conditionalFormatting>
        <x14:conditionalFormatting xmlns:xm="http://schemas.microsoft.com/office/excel/2006/main">
          <x14:cfRule type="dataBar" id="{215F962A-B500-44F7-B453-C0B63889F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KB80:KG81</xm:sqref>
        </x14:conditionalFormatting>
        <x14:conditionalFormatting xmlns:xm="http://schemas.microsoft.com/office/excel/2006/main">
          <x14:cfRule type="dataBar" id="{A55CB05E-19CF-4963-9A56-C52B527D7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JT80:KA81</xm:sqref>
        </x14:conditionalFormatting>
        <x14:conditionalFormatting xmlns:xm="http://schemas.microsoft.com/office/excel/2006/main">
          <x14:cfRule type="dataBar" id="{E60DF8BB-82F7-4E9B-8474-FACE39F5E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KH80:KU81</xm:sqref>
        </x14:conditionalFormatting>
        <x14:conditionalFormatting xmlns:xm="http://schemas.microsoft.com/office/excel/2006/main">
          <x14:cfRule type="dataBar" id="{8EE8862D-3AC9-4BD9-8C66-B6271CC34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KV80:LC81</xm:sqref>
        </x14:conditionalFormatting>
        <x14:conditionalFormatting xmlns:xm="http://schemas.microsoft.com/office/excel/2006/main">
          <x14:cfRule type="dataBar" id="{862F3531-D6DE-4DE2-9E82-F615B5583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LL80:LQ81</xm:sqref>
        </x14:conditionalFormatting>
        <x14:conditionalFormatting xmlns:xm="http://schemas.microsoft.com/office/excel/2006/main">
          <x14:cfRule type="dataBar" id="{0ECE0137-6E10-4B65-8057-886D89841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LD80:LK81</xm:sqref>
        </x14:conditionalFormatting>
        <x14:conditionalFormatting xmlns:xm="http://schemas.microsoft.com/office/excel/2006/main">
          <x14:cfRule type="dataBar" id="{45C9265A-8B35-49E5-890C-41909E87C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LR80:ME81</xm:sqref>
        </x14:conditionalFormatting>
        <x14:conditionalFormatting xmlns:xm="http://schemas.microsoft.com/office/excel/2006/main">
          <x14:cfRule type="dataBar" id="{8040E446-CD75-409F-BA8E-18BD9C551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MF80:ML81</xm:sqref>
        </x14:conditionalFormatting>
        <x14:conditionalFormatting xmlns:xm="http://schemas.microsoft.com/office/excel/2006/main">
          <x14:cfRule type="dataBar" id="{035A3833-0351-473B-BECB-3B1843F81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MU80:MZ81</xm:sqref>
        </x14:conditionalFormatting>
        <x14:conditionalFormatting xmlns:xm="http://schemas.microsoft.com/office/excel/2006/main">
          <x14:cfRule type="dataBar" id="{5EB95C29-DB83-4DD9-AF7A-BF85EB5D3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MM80:MT81</xm:sqref>
        </x14:conditionalFormatting>
        <x14:conditionalFormatting xmlns:xm="http://schemas.microsoft.com/office/excel/2006/main">
          <x14:cfRule type="dataBar" id="{1D460C4A-BB69-4633-B6DB-F1AC07393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AQ80:BJ81</xm:sqref>
        </x14:conditionalFormatting>
        <x14:conditionalFormatting xmlns:xm="http://schemas.microsoft.com/office/excel/2006/main">
          <x14:cfRule type="dataBar" id="{89C93E15-B7D6-4874-82A5-FE3B7805F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NA80:NK81</xm:sqref>
        </x14:conditionalFormatting>
        <x14:conditionalFormatting xmlns:xm="http://schemas.microsoft.com/office/excel/2006/main">
          <x14:cfRule type="dataBar" id="{5A1D2846-A8BC-40C5-82DF-95B24B31C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NL80:NL81</xm:sqref>
        </x14:conditionalFormatting>
        <x14:conditionalFormatting xmlns:xm="http://schemas.microsoft.com/office/excel/2006/main">
          <x14:cfRule type="dataBar" id="{34FB6E6C-4662-4694-933F-9B066DE67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L78:L79</xm:sqref>
        </x14:conditionalFormatting>
        <x14:conditionalFormatting xmlns:xm="http://schemas.microsoft.com/office/excel/2006/main">
          <x14:cfRule type="dataBar" id="{0C7AB64D-6881-4483-9D83-6A68E0FCC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L11:AL15 L16:AJ16 M18:AL30 M78:AL79 M62:AL76</xm:sqref>
        </x14:conditionalFormatting>
        <x14:conditionalFormatting xmlns:xm="http://schemas.microsoft.com/office/excel/2006/main">
          <x14:cfRule type="dataBar" id="{3A4A8C27-A4F5-40AF-A5F9-7D13F4A9D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AM18:AP30 AM11:AP15 AM78:AP79 AM62:AP76</xm:sqref>
        </x14:conditionalFormatting>
        <x14:conditionalFormatting xmlns:xm="http://schemas.microsoft.com/office/excel/2006/main">
          <x14:cfRule type="dataBar" id="{22D3726B-362F-4E99-91E0-373AB749B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BK18:CS30 BK61 BK78:CS79 BK77 BK11:CS15 BR16:CQ16 BK62:CS76</xm:sqref>
        </x14:conditionalFormatting>
        <x14:conditionalFormatting xmlns:xm="http://schemas.microsoft.com/office/excel/2006/main">
          <x14:cfRule type="dataBar" id="{B8C5E462-6FE6-4789-BF3C-107789142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CT18:DR30 CT11:DR15 CT78:DR79 GO78:GT79 GO11:GT15 GO18:GT30 CT62:DR76 GO62:GT76</xm:sqref>
        </x14:conditionalFormatting>
        <x14:conditionalFormatting xmlns:xm="http://schemas.microsoft.com/office/excel/2006/main">
          <x14:cfRule type="dataBar" id="{314A5FF0-7C13-4E57-89E7-5F04EEEC9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FD18:FI30 FD11:FI15 FD78:FI79 FD62:FI76</xm:sqref>
        </x14:conditionalFormatting>
        <x14:conditionalFormatting xmlns:xm="http://schemas.microsoft.com/office/excel/2006/main">
          <x14:cfRule type="dataBar" id="{A1956043-3FB5-436E-8040-5AB92B9C6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FJ18:GN30 FJ11:GN15 FJ78:GN79 FJ62:GN76</xm:sqref>
        </x14:conditionalFormatting>
        <x14:conditionalFormatting xmlns:xm="http://schemas.microsoft.com/office/excel/2006/main">
          <x14:cfRule type="dataBar" id="{08E34A54-8703-4954-A0EF-3669EBB59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DS18:DX30 DS11:DX15 DS78:DX79 DS62:DX76</xm:sqref>
        </x14:conditionalFormatting>
        <x14:conditionalFormatting xmlns:xm="http://schemas.microsoft.com/office/excel/2006/main">
          <x14:cfRule type="dataBar" id="{6E19C56C-4260-401B-A3BA-802720705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DY18:FC30 DY11:FC15 DY78:FC79 DY62:FC76</xm:sqref>
        </x14:conditionalFormatting>
        <x14:conditionalFormatting xmlns:xm="http://schemas.microsoft.com/office/excel/2006/main">
          <x14:cfRule type="dataBar" id="{AD7F2AF5-54D1-45AC-8551-0BA03E82E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GU18:HH30 GU11:HH15 GU78:HH79 GU62:HH76</xm:sqref>
        </x14:conditionalFormatting>
        <x14:conditionalFormatting xmlns:xm="http://schemas.microsoft.com/office/excel/2006/main">
          <x14:cfRule type="dataBar" id="{7039E766-C122-4E02-A749-C509CE0F5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HX78:IC79 HX11:IC15 HX18:IC30 HX62:IC76</xm:sqref>
        </x14:conditionalFormatting>
        <x14:conditionalFormatting xmlns:xm="http://schemas.microsoft.com/office/excel/2006/main">
          <x14:cfRule type="dataBar" id="{2CA0D5E2-71C9-4EE1-BB04-089C5427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HI18:HW30 HI11:HW15 HI78:HW79 HI62:HW76</xm:sqref>
        </x14:conditionalFormatting>
        <x14:conditionalFormatting xmlns:xm="http://schemas.microsoft.com/office/excel/2006/main">
          <x14:cfRule type="dataBar" id="{17E0B034-E87B-4DEB-B8E5-65B310969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ID18:IQ30 ID11:IQ15 ID78:IQ79 ID62:IQ76</xm:sqref>
        </x14:conditionalFormatting>
        <x14:conditionalFormatting xmlns:xm="http://schemas.microsoft.com/office/excel/2006/main">
          <x14:cfRule type="dataBar" id="{2CC33769-F1F5-4F1A-BF53-0E4545EB3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IZ78:JE79 IZ11:JE11 IZ18:JE30 IZ12:JC15 JD12:JE16 IZ62:JE76</xm:sqref>
        </x14:conditionalFormatting>
        <x14:conditionalFormatting xmlns:xm="http://schemas.microsoft.com/office/excel/2006/main">
          <x14:cfRule type="dataBar" id="{69147D05-CAE7-4F57-9F32-1D53ED05A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IR18:IY30 IR11:IY15 IR78:IY79 IR62:IY76</xm:sqref>
        </x14:conditionalFormatting>
        <x14:conditionalFormatting xmlns:xm="http://schemas.microsoft.com/office/excel/2006/main">
          <x14:cfRule type="dataBar" id="{1F212E46-3F5F-4550-925A-CE2203EC4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JF18:JS30 JF11:JS15 JF78:JS79 JF62:JS76</xm:sqref>
        </x14:conditionalFormatting>
        <x14:conditionalFormatting xmlns:xm="http://schemas.microsoft.com/office/excel/2006/main">
          <x14:cfRule type="dataBar" id="{C79B9610-45E9-464B-9FE0-89A2C5931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KB78:KG79 KB11:KG11 KB18:KG30 KB12:KF15 KG12:KG16 KB62:KG76</xm:sqref>
        </x14:conditionalFormatting>
        <x14:conditionalFormatting xmlns:xm="http://schemas.microsoft.com/office/excel/2006/main">
          <x14:cfRule type="dataBar" id="{45CDE845-0DCA-4525-B415-D35481D0F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JT18:KA30 JT11:KA15 JT78:KA79 JT62:KA76</xm:sqref>
        </x14:conditionalFormatting>
        <x14:conditionalFormatting xmlns:xm="http://schemas.microsoft.com/office/excel/2006/main">
          <x14:cfRule type="dataBar" id="{250C3C7D-AB53-41AB-B255-B0A8F309E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KH18:KU30 KH11:KU15 KH78:KU79 KH62:KU76</xm:sqref>
        </x14:conditionalFormatting>
        <x14:conditionalFormatting xmlns:xm="http://schemas.microsoft.com/office/excel/2006/main">
          <x14:cfRule type="dataBar" id="{E581256C-28BA-45F6-95B6-F865BA8B6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KV18:LC30 KV11:LC15 KV78:LC79 KV62:LC76</xm:sqref>
        </x14:conditionalFormatting>
        <x14:conditionalFormatting xmlns:xm="http://schemas.microsoft.com/office/excel/2006/main">
          <x14:cfRule type="dataBar" id="{15341925-A3E8-4A05-B40A-893E1BB77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LL78:LQ79 LL11:LQ11 LL18:LQ30 LL12:LP15 LQ12:LQ16 LL62:LQ76</xm:sqref>
        </x14:conditionalFormatting>
        <x14:conditionalFormatting xmlns:xm="http://schemas.microsoft.com/office/excel/2006/main">
          <x14:cfRule type="dataBar" id="{057DC940-C3B8-4FF7-BA65-8D2E946BB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LD18:LK30 LD11:LK15 LD78:LK79 LD62:LK76</xm:sqref>
        </x14:conditionalFormatting>
        <x14:conditionalFormatting xmlns:xm="http://schemas.microsoft.com/office/excel/2006/main">
          <x14:cfRule type="dataBar" id="{2886A049-4B6C-4B7C-A30E-344D351FE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LR18:ME30 LR11:ME15 LR78:ME79 LR62:ME76</xm:sqref>
        </x14:conditionalFormatting>
        <x14:conditionalFormatting xmlns:xm="http://schemas.microsoft.com/office/excel/2006/main">
          <x14:cfRule type="dataBar" id="{21178AC5-BD19-4C3D-BB2E-8390040BF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MF18:ML30 MF11:ML15 MF78:ML79 MF62:ML76</xm:sqref>
        </x14:conditionalFormatting>
        <x14:conditionalFormatting xmlns:xm="http://schemas.microsoft.com/office/excel/2006/main">
          <x14:cfRule type="dataBar" id="{8F1A5487-1EB7-4DEB-AC70-27D0D0A79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MU78:MZ79 MU11:MZ11 MU18:MZ30 MU12:MY15 MZ12:MZ16 MU62:MZ76</xm:sqref>
        </x14:conditionalFormatting>
        <x14:conditionalFormatting xmlns:xm="http://schemas.microsoft.com/office/excel/2006/main">
          <x14:cfRule type="dataBar" id="{CF907F89-9470-4A4F-8301-C0DA4D58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MM18:MT30 MM11:MT15 MM78:MT79 MM62:MT76</xm:sqref>
        </x14:conditionalFormatting>
        <x14:conditionalFormatting xmlns:xm="http://schemas.microsoft.com/office/excel/2006/main">
          <x14:cfRule type="dataBar" id="{CBAB8FBF-A0FE-4D88-96C1-D130C069E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AQ18:BJ30 AQ11:BJ15 AQ61:BJ79</xm:sqref>
        </x14:conditionalFormatting>
        <x14:conditionalFormatting xmlns:xm="http://schemas.microsoft.com/office/excel/2006/main">
          <x14:cfRule type="dataBar" id="{3433894B-7F50-4A6B-AAAA-5DEDA2621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NA18:NK30 NA11:NK15 NA78:NK79 NA62:NK76</xm:sqref>
        </x14:conditionalFormatting>
        <x14:conditionalFormatting xmlns:xm="http://schemas.microsoft.com/office/excel/2006/main">
          <x14:cfRule type="dataBar" id="{0EE42960-7066-447C-A944-D9EB444FA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NL18:NL30 NL11:NL15 NL78:NL79 NL62:NL76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7"/>
  <sheetViews>
    <sheetView workbookViewId="0">
      <selection activeCell="C13" sqref="C13"/>
    </sheetView>
  </sheetViews>
  <sheetFormatPr defaultRowHeight="14"/>
  <cols>
    <col min="3" max="3" width="13.25" customWidth="1"/>
  </cols>
  <sheetData>
    <row r="2" spans="2:4" ht="14.5" thickBot="1"/>
    <row r="3" spans="2:4" ht="14.5">
      <c r="B3" s="693" t="s">
        <v>332</v>
      </c>
      <c r="C3" s="694"/>
    </row>
    <row r="4" spans="2:4" ht="15" thickBot="1">
      <c r="B4" s="226" t="s">
        <v>333</v>
      </c>
      <c r="C4" s="227" t="s">
        <v>334</v>
      </c>
    </row>
    <row r="5" spans="2:4" ht="14.5">
      <c r="B5" s="228" t="s">
        <v>335</v>
      </c>
      <c r="C5" s="229">
        <v>44927</v>
      </c>
      <c r="D5" t="s">
        <v>340</v>
      </c>
    </row>
    <row r="6" spans="2:4" ht="14.5">
      <c r="B6" s="228" t="s">
        <v>336</v>
      </c>
      <c r="C6" s="229">
        <v>44949</v>
      </c>
    </row>
    <row r="7" spans="2:4" ht="14.5">
      <c r="B7" s="228" t="s">
        <v>336</v>
      </c>
      <c r="C7" s="229">
        <v>44950</v>
      </c>
    </row>
    <row r="8" spans="2:4" ht="14.5">
      <c r="B8" s="228" t="s">
        <v>337</v>
      </c>
      <c r="C8" s="229">
        <v>44986</v>
      </c>
    </row>
    <row r="9" spans="2:4" ht="14.5">
      <c r="B9" s="228" t="s">
        <v>338</v>
      </c>
      <c r="C9" s="229">
        <v>45051</v>
      </c>
    </row>
    <row r="10" spans="2:4" ht="14.5">
      <c r="B10" s="230" t="s">
        <v>339</v>
      </c>
      <c r="C10" s="229">
        <v>45073</v>
      </c>
      <c r="D10" t="s">
        <v>381</v>
      </c>
    </row>
    <row r="11" spans="2:4" ht="14.5">
      <c r="B11" s="230" t="s">
        <v>341</v>
      </c>
      <c r="C11" s="234">
        <v>45083</v>
      </c>
    </row>
    <row r="12" spans="2:4" ht="14.5">
      <c r="B12" s="230" t="s">
        <v>342</v>
      </c>
      <c r="C12" s="234">
        <v>45153</v>
      </c>
    </row>
    <row r="13" spans="2:4" ht="14.5">
      <c r="B13" s="230" t="s">
        <v>343</v>
      </c>
      <c r="C13" s="234">
        <v>45197</v>
      </c>
    </row>
    <row r="14" spans="2:4" ht="14.5">
      <c r="B14" s="230" t="s">
        <v>343</v>
      </c>
      <c r="C14" s="234">
        <v>45198</v>
      </c>
    </row>
    <row r="15" spans="2:4" ht="14.5">
      <c r="B15" s="230" t="s">
        <v>344</v>
      </c>
      <c r="C15" s="234">
        <v>45202</v>
      </c>
    </row>
    <row r="16" spans="2:4" ht="14.5">
      <c r="B16" s="230" t="s">
        <v>345</v>
      </c>
      <c r="C16" s="234">
        <v>45208</v>
      </c>
    </row>
    <row r="17" spans="2:3" ht="14.5">
      <c r="B17" s="230" t="s">
        <v>346</v>
      </c>
      <c r="C17" s="234">
        <v>45285</v>
      </c>
    </row>
    <row r="18" spans="2:3" ht="14.5">
      <c r="B18" s="230"/>
      <c r="C18" s="231"/>
    </row>
    <row r="19" spans="2:3" ht="14.5">
      <c r="B19" s="230"/>
      <c r="C19" s="231"/>
    </row>
    <row r="20" spans="2:3" ht="14.5">
      <c r="B20" s="230"/>
      <c r="C20" s="231"/>
    </row>
    <row r="21" spans="2:3" ht="14.5">
      <c r="B21" s="230"/>
      <c r="C21" s="231"/>
    </row>
    <row r="22" spans="2:3" ht="14.5">
      <c r="B22" s="230"/>
      <c r="C22" s="231"/>
    </row>
    <row r="23" spans="2:3" ht="14.5">
      <c r="B23" s="230"/>
      <c r="C23" s="231"/>
    </row>
    <row r="24" spans="2:3" ht="14.5">
      <c r="B24" s="230"/>
      <c r="C24" s="231"/>
    </row>
    <row r="25" spans="2:3" ht="14.5">
      <c r="B25" s="230"/>
      <c r="C25" s="231"/>
    </row>
    <row r="26" spans="2:3" ht="14.5">
      <c r="B26" s="230"/>
      <c r="C26" s="231"/>
    </row>
    <row r="27" spans="2:3" ht="15" thickBot="1">
      <c r="B27" s="232"/>
      <c r="C27" s="233"/>
    </row>
  </sheetData>
  <mergeCells count="1">
    <mergeCell ref="B3:C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26"/>
  <sheetViews>
    <sheetView zoomScale="85" zoomScaleNormal="85" workbookViewId="0">
      <selection activeCell="J7" sqref="J7"/>
    </sheetView>
  </sheetViews>
  <sheetFormatPr defaultColWidth="8.75" defaultRowHeight="17"/>
  <cols>
    <col min="1" max="1" width="1" style="5" customWidth="1"/>
    <col min="2" max="2" width="16.08203125" style="5" customWidth="1"/>
    <col min="3" max="3" width="9.08203125" style="5" customWidth="1"/>
    <col min="4" max="5" width="8.08203125" style="5" customWidth="1"/>
    <col min="6" max="9" width="8.75" style="5"/>
    <col min="10" max="10" width="9.4140625" style="5" bestFit="1" customWidth="1"/>
    <col min="11" max="11" width="8.75" style="5"/>
    <col min="12" max="12" width="2.08203125" style="5" customWidth="1"/>
    <col min="13" max="20" width="8.75" style="5"/>
    <col min="21" max="21" width="10.08203125" style="5" bestFit="1" customWidth="1"/>
    <col min="22" max="16384" width="8.75" style="5"/>
  </cols>
  <sheetData>
    <row r="1" spans="2:21" ht="7.5" customHeight="1"/>
    <row r="2" spans="2:21" ht="39.75" customHeight="1">
      <c r="B2" s="6" t="s">
        <v>347</v>
      </c>
      <c r="C2" s="6"/>
    </row>
    <row r="3" spans="2:21" ht="10.5" customHeight="1">
      <c r="B3" s="6"/>
      <c r="C3" s="6"/>
    </row>
    <row r="4" spans="2:21" ht="27" customHeight="1">
      <c r="B4" s="695" t="s">
        <v>348</v>
      </c>
      <c r="C4" s="399"/>
      <c r="D4" s="698" t="s">
        <v>349</v>
      </c>
      <c r="E4" s="699"/>
      <c r="F4" s="699"/>
      <c r="G4" s="699"/>
      <c r="H4" s="699"/>
      <c r="I4" s="700"/>
      <c r="J4" s="696" t="s">
        <v>350</v>
      </c>
      <c r="K4" s="696" t="s">
        <v>351</v>
      </c>
      <c r="M4" s="400" t="s">
        <v>352</v>
      </c>
      <c r="N4" s="400" t="s">
        <v>353</v>
      </c>
      <c r="O4" s="400" t="s">
        <v>354</v>
      </c>
      <c r="T4" s="64"/>
      <c r="U4" s="64"/>
    </row>
    <row r="5" spans="2:21" ht="27" customHeight="1">
      <c r="B5" s="695"/>
      <c r="C5" s="494" t="s">
        <v>5</v>
      </c>
      <c r="D5" s="495" t="s">
        <v>33</v>
      </c>
      <c r="E5" s="495" t="s">
        <v>355</v>
      </c>
      <c r="F5" s="701" t="s">
        <v>356</v>
      </c>
      <c r="G5" s="702"/>
      <c r="H5" s="702"/>
      <c r="I5" s="703"/>
      <c r="J5" s="697"/>
      <c r="K5" s="697"/>
      <c r="M5" s="401"/>
      <c r="N5" s="401"/>
      <c r="O5" s="401"/>
      <c r="T5" s="62"/>
      <c r="U5" s="63"/>
    </row>
    <row r="6" spans="2:21" ht="27" customHeight="1">
      <c r="B6" s="402" t="s">
        <v>357</v>
      </c>
      <c r="C6" s="403">
        <f>SUM(C7:C12)</f>
        <v>1</v>
      </c>
      <c r="D6" s="403">
        <f>SUM(D7:D12)</f>
        <v>0.69972857142857159</v>
      </c>
      <c r="E6" s="403">
        <f>SUM(E7:E12)</f>
        <v>0.69786457142857161</v>
      </c>
      <c r="F6" s="577"/>
      <c r="G6" s="271"/>
      <c r="H6" s="271"/>
      <c r="I6" s="578"/>
      <c r="J6" s="404">
        <f>E6</f>
        <v>0.69786457142857161</v>
      </c>
      <c r="K6" s="405"/>
      <c r="T6" s="62"/>
      <c r="U6" s="63"/>
    </row>
    <row r="7" spans="2:21" ht="33" customHeight="1">
      <c r="B7" s="406" t="s">
        <v>358</v>
      </c>
      <c r="C7" s="407">
        <f>'WBS(planned)'!I7</f>
        <v>0.05</v>
      </c>
      <c r="D7" s="408">
        <f>'WBS(planned)'!J7</f>
        <v>0.05</v>
      </c>
      <c r="E7" s="409">
        <f>'WBS(actual)'!J7</f>
        <v>0.05</v>
      </c>
      <c r="F7" s="7"/>
      <c r="I7" s="8"/>
      <c r="J7" s="410">
        <f>SUM('WBS(actual)'!J8:J10)/2</f>
        <v>1.5</v>
      </c>
      <c r="K7" s="411"/>
      <c r="T7" s="62"/>
      <c r="U7" s="63"/>
    </row>
    <row r="8" spans="2:21" ht="33" customHeight="1">
      <c r="B8" s="406" t="s">
        <v>359</v>
      </c>
      <c r="C8" s="407">
        <f>'WBS(planned)'!I12</f>
        <v>0.25</v>
      </c>
      <c r="D8" s="408">
        <f>'WBS(planned)'!J12</f>
        <v>0.25000000000000006</v>
      </c>
      <c r="E8" s="409">
        <f>'WBS(actual)'!J12</f>
        <v>0.25000000000000006</v>
      </c>
      <c r="F8" s="7"/>
      <c r="I8" s="8"/>
      <c r="J8" s="410">
        <f>SUM('WBS(actual)'!J13:J28)/12</f>
        <v>1.3333333333333333</v>
      </c>
      <c r="K8" s="411"/>
      <c r="T8" s="62"/>
      <c r="U8" s="63"/>
    </row>
    <row r="9" spans="2:21" ht="33" customHeight="1">
      <c r="B9" s="406" t="s">
        <v>360</v>
      </c>
      <c r="C9" s="407">
        <f>'WBS(planned)'!I29</f>
        <v>0.4</v>
      </c>
      <c r="D9" s="408">
        <f>'WBS(planned)'!J29</f>
        <v>0.37830000000000003</v>
      </c>
      <c r="E9" s="409">
        <f>'WBS(actual)'!J29</f>
        <v>0.3764360000000001</v>
      </c>
      <c r="F9" s="7"/>
      <c r="I9" s="8"/>
      <c r="J9" s="410">
        <f>SUM('WBS(actual)'!J30:J41)/7</f>
        <v>1.6301285714285714</v>
      </c>
      <c r="K9" s="411"/>
      <c r="T9" s="62"/>
      <c r="U9" s="63"/>
    </row>
    <row r="10" spans="2:21" ht="33" customHeight="1">
      <c r="B10" s="412" t="s">
        <v>361</v>
      </c>
      <c r="C10" s="413">
        <f>'WBS(planned)'!I42</f>
        <v>0.15</v>
      </c>
      <c r="D10" s="414">
        <f>'WBS(planned)'!J42</f>
        <v>2.1428571428571425E-2</v>
      </c>
      <c r="E10" s="415">
        <f>'WBS(actual)'!J42</f>
        <v>2.1428571428571425E-2</v>
      </c>
      <c r="F10" s="7"/>
      <c r="I10" s="8"/>
      <c r="J10" s="416">
        <f>SUM('WBS(actual)'!J43:J51)/7</f>
        <v>0.14285714285714285</v>
      </c>
      <c r="K10" s="417"/>
      <c r="T10" s="62"/>
      <c r="U10" s="63"/>
    </row>
    <row r="11" spans="2:21" ht="33" customHeight="1">
      <c r="B11" s="412" t="s">
        <v>362</v>
      </c>
      <c r="C11" s="413">
        <f>'WBS(planned)'!I52</f>
        <v>0.05</v>
      </c>
      <c r="D11" s="414">
        <f>'WBS(planned)'!J52</f>
        <v>0</v>
      </c>
      <c r="E11" s="415">
        <f>'WBS(actual)'!J52</f>
        <v>0</v>
      </c>
      <c r="F11" s="7"/>
      <c r="I11" s="8"/>
      <c r="J11" s="416">
        <f>SUM('WBS(actual)'!J53:J55)/3</f>
        <v>0</v>
      </c>
      <c r="K11" s="417"/>
      <c r="T11" s="62"/>
      <c r="U11" s="63"/>
    </row>
    <row r="12" spans="2:21" ht="33" customHeight="1">
      <c r="B12" s="412" t="s">
        <v>363</v>
      </c>
      <c r="C12" s="413">
        <f>'WBS(planned)'!I56</f>
        <v>0.1</v>
      </c>
      <c r="D12" s="414">
        <f>'WBS(planned)'!J56</f>
        <v>0</v>
      </c>
      <c r="E12" s="415">
        <f>'WBS(actual)'!J56</f>
        <v>0</v>
      </c>
      <c r="F12" s="496"/>
      <c r="G12" s="497"/>
      <c r="H12" s="497"/>
      <c r="I12" s="498"/>
      <c r="J12" s="416">
        <f>SUM('WBS(actual)'!J57:J64)/5</f>
        <v>0</v>
      </c>
      <c r="K12" s="417"/>
      <c r="T12" s="62"/>
      <c r="U12" s="63"/>
    </row>
    <row r="13" spans="2:21">
      <c r="T13" s="62"/>
      <c r="U13" s="63"/>
    </row>
    <row r="14" spans="2:21">
      <c r="T14" s="62"/>
      <c r="U14" s="63"/>
    </row>
    <row r="15" spans="2:21">
      <c r="T15" s="62"/>
      <c r="U15" s="63"/>
    </row>
    <row r="16" spans="2:21">
      <c r="T16" s="62"/>
      <c r="U16" s="63"/>
    </row>
    <row r="17" spans="20:21">
      <c r="T17" s="62"/>
      <c r="U17" s="63"/>
    </row>
    <row r="18" spans="20:21">
      <c r="T18" s="62"/>
      <c r="U18" s="63"/>
    </row>
    <row r="19" spans="20:21">
      <c r="T19" s="62"/>
      <c r="U19" s="63"/>
    </row>
    <row r="20" spans="20:21">
      <c r="T20" s="62"/>
      <c r="U20" s="63"/>
    </row>
    <row r="21" spans="20:21">
      <c r="T21" s="62"/>
      <c r="U21" s="63"/>
    </row>
    <row r="22" spans="20:21">
      <c r="T22" s="62"/>
      <c r="U22" s="63"/>
    </row>
    <row r="23" spans="20:21">
      <c r="T23" s="62"/>
      <c r="U23" s="63"/>
    </row>
    <row r="24" spans="20:21">
      <c r="T24" s="62"/>
      <c r="U24" s="63"/>
    </row>
    <row r="25" spans="20:21">
      <c r="T25" s="62"/>
      <c r="U25" s="63"/>
    </row>
    <row r="26" spans="20:21">
      <c r="T26" s="62"/>
      <c r="U26" s="63"/>
    </row>
  </sheetData>
  <customSheetViews>
    <customSheetView guid="{BB0419B9-9DE8-46BD-B1EB-A3DE9B2180F2}" scale="85" state="hidden">
      <selection activeCell="J7" sqref="J7"/>
      <pageMargins left="0" right="0" top="0" bottom="0" header="0" footer="0"/>
      <pageSetup paperSize="9" orientation="portrait"/>
    </customSheetView>
    <customSheetView guid="{1B4ED087-6565-C640-AE96-6AAFC5579E94}" scale="85" state="hidden">
      <selection activeCell="J7" sqref="J7"/>
      <pageMargins left="0" right="0" top="0" bottom="0" header="0" footer="0"/>
      <pageSetup paperSize="9" orientation="portrait"/>
    </customSheetView>
    <customSheetView guid="{2B91552E-973A-4C8E-83C4-77FD6BC5154F}" scale="85" state="hidden">
      <selection activeCell="J7" sqref="J7"/>
      <pageMargins left="0" right="0" top="0" bottom="0" header="0" footer="0"/>
      <pageSetup paperSize="9" orientation="portrait"/>
    </customSheetView>
  </customSheetViews>
  <mergeCells count="5">
    <mergeCell ref="B4:B5"/>
    <mergeCell ref="J4:J5"/>
    <mergeCell ref="K4:K5"/>
    <mergeCell ref="D4:I4"/>
    <mergeCell ref="F5:I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D235DBD35EFEE48A875BC7DB6274ECB" ma:contentTypeVersion="16" ma:contentTypeDescription="새 문서를 만듭니다." ma:contentTypeScope="" ma:versionID="1955019c1f9a4bfaa8e749d5586ca4e7">
  <xsd:schema xmlns:xsd="http://www.w3.org/2001/XMLSchema" xmlns:xs="http://www.w3.org/2001/XMLSchema" xmlns:p="http://schemas.microsoft.com/office/2006/metadata/properties" xmlns:ns2="f6ee3b50-4811-4388-b75b-cc86b7408fb4" xmlns:ns3="13839aaf-6bf4-46b0-b454-3027247a4838" targetNamespace="http://schemas.microsoft.com/office/2006/metadata/properties" ma:root="true" ma:fieldsID="73ccf9187102da8ebdc3ae51d6058ce8" ns2:_="" ns3:_="">
    <xsd:import namespace="f6ee3b50-4811-4388-b75b-cc86b7408fb4"/>
    <xsd:import namespace="13839aaf-6bf4-46b0-b454-3027247a48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e3b50-4811-4388-b75b-cc86b7408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이미지 태그" ma:readOnly="false" ma:fieldId="{5cf76f15-5ced-4ddc-b409-7134ff3c332f}" ma:taxonomyMulti="true" ma:sspId="95c41ba5-214c-4d6b-bc99-ce8cdffcb6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39aaf-6bf4-46b0-b454-3027247a483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30a7191-3eca-47cd-9e05-3a8aa3a6e071}" ma:internalName="TaxCatchAll" ma:showField="CatchAllData" ma:web="13839aaf-6bf4-46b0-b454-3027247a48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ee3b50-4811-4388-b75b-cc86b7408fb4">
      <Terms xmlns="http://schemas.microsoft.com/office/infopath/2007/PartnerControls"/>
    </lcf76f155ced4ddcb4097134ff3c332f>
    <TaxCatchAll xmlns="13839aaf-6bf4-46b0-b454-3027247a4838" xsi:nil="true"/>
  </documentManagement>
</p:properties>
</file>

<file path=customXml/itemProps1.xml><?xml version="1.0" encoding="utf-8"?>
<ds:datastoreItem xmlns:ds="http://schemas.openxmlformats.org/officeDocument/2006/customXml" ds:itemID="{5AF5783B-978A-4DA8-91F0-30A454ECE7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e3b50-4811-4388-b75b-cc86b7408fb4"/>
    <ds:schemaRef ds:uri="13839aaf-6bf4-46b0-b454-3027247a4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B10218-DBAC-45EE-85ED-122620CBA5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8CA21-4E9F-41BC-8A4C-7F8CAA72ECC7}">
  <ds:schemaRefs>
    <ds:schemaRef ds:uri="http://schemas.microsoft.com/office/2006/metadata/properties"/>
    <ds:schemaRef ds:uri="http://schemas.microsoft.com/office/infopath/2007/PartnerControls"/>
    <ds:schemaRef ds:uri="f6ee3b50-4811-4388-b75b-cc86b7408fb4"/>
    <ds:schemaRef ds:uri="13839aaf-6bf4-46b0-b454-3027247a483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WBS(actual)</vt:lpstr>
      <vt:lpstr>WBS(planned)</vt:lpstr>
      <vt:lpstr>개정이력</vt:lpstr>
      <vt:lpstr>WBS</vt:lpstr>
      <vt:lpstr>휴일정보</vt:lpstr>
      <vt:lpstr>Progress</vt:lpstr>
      <vt:lpstr>'WBS(planned)'!Print_Area</vt:lpstr>
    </vt:vector>
  </TitlesOfParts>
  <Manager/>
  <Company>TQMS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아모레프로슈머_애드캡슐_WBS</dc:title>
  <dc:subject/>
  <dc:creator>더웹스타일</dc:creator>
  <cp:keywords/>
  <dc:description/>
  <cp:lastModifiedBy>OHKWANG KWON</cp:lastModifiedBy>
  <cp:revision/>
  <dcterms:created xsi:type="dcterms:W3CDTF">2005-08-17T06:45:15Z</dcterms:created>
  <dcterms:modified xsi:type="dcterms:W3CDTF">2023-02-13T10:05:16Z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0x0101000D235DBD35EFEE48A875BC7DB6274ECB</vt:lpwstr>
  </property>
  <property fmtid="{D5CDD505-2E9C-101B-9397-08002B2CF9AE}" pid="3" name="MediaServiceImageTags">
    <vt:lpwstr/>
  </property>
</Properties>
</file>