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545" windowHeight="582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48" i="1"/>
  <c r="J46"/>
  <c r="N27"/>
  <c r="N49"/>
  <c r="K48"/>
  <c r="M48"/>
  <c r="M49"/>
  <c r="N46"/>
  <c r="N47"/>
  <c r="K46"/>
  <c r="N39"/>
  <c r="N40"/>
  <c r="N37"/>
  <c r="N38"/>
  <c r="N35"/>
  <c r="N36"/>
  <c r="M35"/>
  <c r="M36"/>
  <c r="N33"/>
  <c r="N34"/>
  <c r="N31"/>
  <c r="N32"/>
  <c r="N29"/>
  <c r="N30"/>
  <c r="J39"/>
  <c r="K39"/>
  <c r="J37"/>
  <c r="K37"/>
  <c r="J35"/>
  <c r="J33"/>
  <c r="J31"/>
  <c r="J29"/>
  <c r="J27"/>
  <c r="J25"/>
  <c r="K25"/>
  <c r="M40"/>
  <c r="M38"/>
  <c r="M33"/>
  <c r="M31"/>
  <c r="M32"/>
  <c r="M29"/>
  <c r="M30"/>
  <c r="N28"/>
  <c r="M27"/>
  <c r="N25"/>
  <c r="N26"/>
  <c r="M26"/>
  <c r="N19"/>
  <c r="N17"/>
  <c r="N15"/>
  <c r="N13"/>
  <c r="N11"/>
  <c r="N9"/>
  <c r="N7"/>
  <c r="N8"/>
  <c r="N5"/>
  <c r="N6"/>
  <c r="N20"/>
  <c r="N18"/>
  <c r="N16"/>
  <c r="N14"/>
  <c r="N12"/>
  <c r="N10"/>
  <c r="N3"/>
  <c r="N4"/>
  <c r="M19"/>
  <c r="M17"/>
  <c r="M15"/>
  <c r="M13"/>
  <c r="M14"/>
  <c r="M11"/>
  <c r="M9"/>
  <c r="M7"/>
  <c r="M5"/>
  <c r="M6"/>
  <c r="M3"/>
  <c r="J5"/>
  <c r="K5"/>
  <c r="J19"/>
  <c r="K19"/>
  <c r="O19"/>
  <c r="J17"/>
  <c r="K17"/>
  <c r="O17"/>
  <c r="J15"/>
  <c r="K15"/>
  <c r="J13"/>
  <c r="J11"/>
  <c r="K11"/>
  <c r="O11"/>
  <c r="J9"/>
  <c r="K9"/>
  <c r="O9"/>
  <c r="J7"/>
  <c r="K7"/>
  <c r="O7"/>
  <c r="J3"/>
  <c r="P13"/>
  <c r="P48"/>
  <c r="P5"/>
  <c r="O48"/>
  <c r="O46"/>
  <c r="M47"/>
  <c r="P46"/>
  <c r="O5"/>
  <c r="P37"/>
  <c r="O15"/>
  <c r="P35"/>
  <c r="M8"/>
  <c r="P7"/>
  <c r="Q7"/>
  <c r="M16"/>
  <c r="P15"/>
  <c r="K3"/>
  <c r="O3"/>
  <c r="K13"/>
  <c r="O13"/>
  <c r="Q13"/>
  <c r="M10"/>
  <c r="P9"/>
  <c r="Q9"/>
  <c r="M18"/>
  <c r="P17"/>
  <c r="Q17"/>
  <c r="K27"/>
  <c r="O27"/>
  <c r="K29"/>
  <c r="O29"/>
  <c r="M4"/>
  <c r="P3"/>
  <c r="M12"/>
  <c r="P11"/>
  <c r="Q11"/>
  <c r="M20"/>
  <c r="P19"/>
  <c r="Q19"/>
  <c r="P29"/>
  <c r="K33"/>
  <c r="O33"/>
  <c r="K35"/>
  <c r="O35"/>
  <c r="P25"/>
  <c r="P39"/>
  <c r="P31"/>
  <c r="O37"/>
  <c r="O25"/>
  <c r="O39"/>
  <c r="K31"/>
  <c r="O31"/>
  <c r="M28"/>
  <c r="P27"/>
  <c r="M34"/>
  <c r="P33"/>
  <c r="Q48"/>
  <c r="Q15"/>
  <c r="Q5"/>
  <c r="Q46"/>
  <c r="Q37"/>
  <c r="Q35"/>
  <c r="Q31"/>
  <c r="Q3"/>
  <c r="Q33"/>
  <c r="Q29"/>
  <c r="Q39"/>
  <c r="Q25"/>
  <c r="Q27"/>
</calcChain>
</file>

<file path=xl/sharedStrings.xml><?xml version="1.0" encoding="utf-8"?>
<sst xmlns="http://schemas.openxmlformats.org/spreadsheetml/2006/main" count="212" uniqueCount="44">
  <si>
    <t>Split</t>
  </si>
  <si>
    <t>PL</t>
  </si>
  <si>
    <t>PR</t>
  </si>
  <si>
    <t>P(j|tL)</t>
  </si>
  <si>
    <t>P(j|tR)</t>
  </si>
  <si>
    <t>2PLPR</t>
  </si>
  <si>
    <t>Sum</t>
  </si>
  <si>
    <t>Phi</t>
  </si>
  <si>
    <t>1 (L:Saving=Under5)</t>
  </si>
  <si>
    <t>2 (L: Saving=5-10)</t>
  </si>
  <si>
    <t>3 (L: Saving=Over10)</t>
  </si>
  <si>
    <t>4 (L:Asset=0-199)</t>
  </si>
  <si>
    <t>5 (L: Asset=200-499)</t>
  </si>
  <si>
    <t>6 (L: Asset=500+)</t>
  </si>
  <si>
    <t>7 (L: Income=0-33)</t>
  </si>
  <si>
    <t>8 (L: Income=34-66)</t>
  </si>
  <si>
    <t>9 (L:Income=66+)</t>
  </si>
  <si>
    <t>G</t>
  </si>
  <si>
    <t>B</t>
  </si>
  <si>
    <t>First Stage</t>
  </si>
  <si>
    <t>Assets 0-199 Left Bad, Right make decision on remainder</t>
  </si>
  <si>
    <t>second Stage</t>
  </si>
  <si>
    <t>Customer</t>
  </si>
  <si>
    <t>Savings</t>
  </si>
  <si>
    <t>5-10</t>
  </si>
  <si>
    <t>Under5</t>
  </si>
  <si>
    <t>Over10</t>
  </si>
  <si>
    <t>Assets</t>
  </si>
  <si>
    <t>500+</t>
  </si>
  <si>
    <t>0-199</t>
  </si>
  <si>
    <t>200-499</t>
  </si>
  <si>
    <t>Income</t>
  </si>
  <si>
    <t>66+</t>
  </si>
  <si>
    <t>34-66</t>
  </si>
  <si>
    <t>0-33</t>
  </si>
  <si>
    <t>Risk</t>
  </si>
  <si>
    <t>Good</t>
  </si>
  <si>
    <t>Bad</t>
  </si>
  <si>
    <t>Second Stage</t>
  </si>
  <si>
    <t>xx</t>
  </si>
  <si>
    <t>Third Stage</t>
  </si>
  <si>
    <t>third stage</t>
  </si>
  <si>
    <t>Savings over10 right good, Left make decision on remainder</t>
  </si>
  <si>
    <t>Assets 200-499 Left bad, right good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</si>
</sst>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" fontId="0" fillId="0" borderId="0" xfId="0" quotePrefix="1" applyNumberFormat="1"/>
    <xf numFmtId="0" fontId="0" fillId="0" borderId="0" xfId="0" quotePrefix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4"/>
  <sheetViews>
    <sheetView tabSelected="1" workbookViewId="0">
      <selection activeCell="M5" sqref="M5"/>
    </sheetView>
  </sheetViews>
  <sheetFormatPr defaultRowHeight="15"/>
  <cols>
    <col min="9" max="9" width="29.28515625" customWidth="1"/>
    <col min="12" max="12" width="3.28515625" customWidth="1"/>
  </cols>
  <sheetData>
    <row r="1" spans="1:22">
      <c r="A1" t="s">
        <v>19</v>
      </c>
      <c r="I1" t="s">
        <v>19</v>
      </c>
    </row>
    <row r="2" spans="1:22">
      <c r="A2" t="s">
        <v>22</v>
      </c>
      <c r="B2" t="s">
        <v>23</v>
      </c>
      <c r="C2" t="s">
        <v>27</v>
      </c>
      <c r="D2" t="s">
        <v>31</v>
      </c>
      <c r="E2" t="s">
        <v>35</v>
      </c>
      <c r="I2" t="s">
        <v>0</v>
      </c>
      <c r="J2" t="s">
        <v>1</v>
      </c>
      <c r="K2" t="s">
        <v>2</v>
      </c>
      <c r="L2" t="s">
        <v>3</v>
      </c>
      <c r="N2" t="s">
        <v>4</v>
      </c>
      <c r="O2" t="s">
        <v>5</v>
      </c>
      <c r="P2" t="s">
        <v>6</v>
      </c>
      <c r="Q2" t="s">
        <v>7</v>
      </c>
    </row>
    <row r="3" spans="1:22">
      <c r="A3">
        <v>1</v>
      </c>
      <c r="B3" s="4" t="s">
        <v>24</v>
      </c>
      <c r="C3" t="s">
        <v>28</v>
      </c>
      <c r="D3" t="s">
        <v>32</v>
      </c>
      <c r="E3" t="s">
        <v>36</v>
      </c>
      <c r="I3" t="s">
        <v>8</v>
      </c>
      <c r="J3" s="2">
        <f>3/8</f>
        <v>0.375</v>
      </c>
      <c r="K3" s="2">
        <f>1-J3</f>
        <v>0.625</v>
      </c>
      <c r="L3" s="2" t="s">
        <v>17</v>
      </c>
      <c r="M3" s="2">
        <f>1/3</f>
        <v>0.33333333333333331</v>
      </c>
      <c r="N3" s="2">
        <f>4/5</f>
        <v>0.8</v>
      </c>
      <c r="O3" s="2">
        <f>2*J3*K3</f>
        <v>0.46875</v>
      </c>
      <c r="P3" s="2">
        <f>ABS(M3-N3)+ABS(M4-N4)</f>
        <v>0.93333333333333357</v>
      </c>
      <c r="Q3" s="2">
        <f>O3*P3</f>
        <v>0.43750000000000011</v>
      </c>
    </row>
    <row r="4" spans="1:22">
      <c r="A4">
        <v>2</v>
      </c>
      <c r="B4" t="s">
        <v>25</v>
      </c>
      <c r="C4" s="5" t="s">
        <v>29</v>
      </c>
      <c r="D4" t="s">
        <v>33</v>
      </c>
      <c r="E4" t="s">
        <v>37</v>
      </c>
      <c r="J4" s="2"/>
      <c r="K4" s="2"/>
      <c r="L4" s="2" t="s">
        <v>18</v>
      </c>
      <c r="M4" s="2">
        <f>1-M3</f>
        <v>0.66666666666666674</v>
      </c>
      <c r="N4" s="2">
        <f>1-N3</f>
        <v>0.19999999999999996</v>
      </c>
      <c r="O4" s="2"/>
      <c r="P4" s="2"/>
      <c r="Q4" s="2"/>
    </row>
    <row r="5" spans="1:22">
      <c r="A5">
        <v>3</v>
      </c>
      <c r="B5" t="s">
        <v>26</v>
      </c>
      <c r="C5" s="5" t="s">
        <v>30</v>
      </c>
      <c r="D5" t="s">
        <v>34</v>
      </c>
      <c r="E5" t="s">
        <v>37</v>
      </c>
      <c r="I5" t="s">
        <v>9</v>
      </c>
      <c r="J5" s="2">
        <f>3/8</f>
        <v>0.375</v>
      </c>
      <c r="K5" s="2">
        <f t="shared" ref="K5:K19" si="0">1-J5</f>
        <v>0.625</v>
      </c>
      <c r="L5" s="2" t="s">
        <v>17</v>
      </c>
      <c r="M5" s="2">
        <f>3/3</f>
        <v>1</v>
      </c>
      <c r="N5" s="2">
        <f>2/5</f>
        <v>0.4</v>
      </c>
      <c r="O5" s="2">
        <f>2*J5*K5</f>
        <v>0.46875</v>
      </c>
      <c r="P5" s="2">
        <f>ABS(M5-N5)+ABS(M6-N6)</f>
        <v>1.2</v>
      </c>
      <c r="Q5" s="2">
        <f>O5*P5</f>
        <v>0.5625</v>
      </c>
    </row>
    <row r="6" spans="1:22">
      <c r="A6">
        <v>4</v>
      </c>
      <c r="B6" s="5" t="s">
        <v>24</v>
      </c>
      <c r="C6" s="5" t="s">
        <v>30</v>
      </c>
      <c r="D6" t="s">
        <v>33</v>
      </c>
      <c r="E6" t="s">
        <v>36</v>
      </c>
      <c r="J6" s="2"/>
      <c r="K6" s="2"/>
      <c r="L6" s="2" t="s">
        <v>18</v>
      </c>
      <c r="M6" s="2">
        <f>1-M5</f>
        <v>0</v>
      </c>
      <c r="N6" s="2">
        <f>1-N5</f>
        <v>0.6</v>
      </c>
      <c r="O6" s="2"/>
      <c r="P6" s="2"/>
      <c r="Q6" s="2"/>
    </row>
    <row r="7" spans="1:22">
      <c r="A7">
        <v>5</v>
      </c>
      <c r="B7" t="s">
        <v>25</v>
      </c>
      <c r="C7" s="5" t="s">
        <v>30</v>
      </c>
      <c r="D7" t="s">
        <v>32</v>
      </c>
      <c r="E7" t="s">
        <v>36</v>
      </c>
      <c r="I7" t="s">
        <v>10</v>
      </c>
      <c r="J7" s="2">
        <f>2/8</f>
        <v>0.25</v>
      </c>
      <c r="K7" s="2">
        <f t="shared" si="0"/>
        <v>0.75</v>
      </c>
      <c r="L7" s="2" t="s">
        <v>17</v>
      </c>
      <c r="M7" s="2">
        <f>1/2</f>
        <v>0.5</v>
      </c>
      <c r="N7" s="2">
        <f>4/6</f>
        <v>0.66666666666666663</v>
      </c>
      <c r="O7" s="2">
        <f>2*J7*K7</f>
        <v>0.375</v>
      </c>
      <c r="P7" s="2">
        <f>ABS(M7-N7)+ABS(M8-N8)</f>
        <v>0.33333333333333326</v>
      </c>
      <c r="Q7" s="2">
        <f>O7*P7</f>
        <v>0.12499999999999997</v>
      </c>
    </row>
    <row r="8" spans="1:22">
      <c r="A8">
        <v>6</v>
      </c>
      <c r="B8" t="s">
        <v>26</v>
      </c>
      <c r="C8" t="s">
        <v>28</v>
      </c>
      <c r="D8" t="s">
        <v>34</v>
      </c>
      <c r="E8" t="s">
        <v>36</v>
      </c>
      <c r="J8" s="2"/>
      <c r="K8" s="2"/>
      <c r="L8" s="2" t="s">
        <v>18</v>
      </c>
      <c r="M8" s="2">
        <f>1-M7</f>
        <v>0.5</v>
      </c>
      <c r="N8" s="2">
        <f>1-N7</f>
        <v>0.33333333333333337</v>
      </c>
      <c r="O8" s="2"/>
      <c r="P8" s="2"/>
      <c r="Q8" s="2"/>
    </row>
    <row r="9" spans="1:22">
      <c r="A9">
        <v>7</v>
      </c>
      <c r="B9" t="s">
        <v>25</v>
      </c>
      <c r="C9" s="5" t="s">
        <v>29</v>
      </c>
      <c r="D9" t="s">
        <v>34</v>
      </c>
      <c r="E9" t="s">
        <v>37</v>
      </c>
      <c r="I9" s="1" t="s">
        <v>11</v>
      </c>
      <c r="J9" s="3">
        <f>2/8</f>
        <v>0.25</v>
      </c>
      <c r="K9" s="3">
        <f t="shared" si="0"/>
        <v>0.75</v>
      </c>
      <c r="L9" s="3" t="s">
        <v>17</v>
      </c>
      <c r="M9" s="3">
        <f>0/2</f>
        <v>0</v>
      </c>
      <c r="N9" s="3">
        <f>5/6</f>
        <v>0.83333333333333337</v>
      </c>
      <c r="O9" s="3">
        <f>2*J9*K9</f>
        <v>0.375</v>
      </c>
      <c r="P9" s="3">
        <f>ABS(M9-N9)+ABS(M10-N10)</f>
        <v>1.6666666666666667</v>
      </c>
      <c r="Q9" s="3">
        <f>O9*P9</f>
        <v>0.625</v>
      </c>
      <c r="T9" t="s">
        <v>19</v>
      </c>
      <c r="V9" t="s">
        <v>20</v>
      </c>
    </row>
    <row r="10" spans="1:22">
      <c r="A10">
        <v>8</v>
      </c>
      <c r="B10" s="5" t="s">
        <v>24</v>
      </c>
      <c r="C10" t="s">
        <v>30</v>
      </c>
      <c r="D10" t="s">
        <v>32</v>
      </c>
      <c r="E10" t="s">
        <v>36</v>
      </c>
      <c r="I10" s="1"/>
      <c r="J10" s="3"/>
      <c r="K10" s="3"/>
      <c r="L10" s="3" t="s">
        <v>18</v>
      </c>
      <c r="M10" s="3">
        <f>1-M9</f>
        <v>1</v>
      </c>
      <c r="N10" s="3">
        <f>1-N9</f>
        <v>0.16666666666666663</v>
      </c>
      <c r="O10" s="3"/>
      <c r="P10" s="3"/>
      <c r="Q10" s="3"/>
    </row>
    <row r="11" spans="1:22">
      <c r="I11" t="s">
        <v>12</v>
      </c>
      <c r="J11" s="2">
        <f>4/8</f>
        <v>0.5</v>
      </c>
      <c r="K11" s="2">
        <f t="shared" si="0"/>
        <v>0.5</v>
      </c>
      <c r="L11" s="2" t="s">
        <v>17</v>
      </c>
      <c r="M11" s="2">
        <f>3/4</f>
        <v>0.75</v>
      </c>
      <c r="N11" s="2">
        <f>2/4</f>
        <v>0.5</v>
      </c>
      <c r="O11" s="2">
        <f>2*J11*K11</f>
        <v>0.5</v>
      </c>
      <c r="P11" s="2">
        <f>ABS(M11-N11)+ABS(M12-N12)</f>
        <v>0.5</v>
      </c>
      <c r="Q11" s="2">
        <f>O11*P11</f>
        <v>0.25</v>
      </c>
    </row>
    <row r="12" spans="1:22">
      <c r="J12" s="2"/>
      <c r="K12" s="2"/>
      <c r="L12" s="2" t="s">
        <v>18</v>
      </c>
      <c r="M12" s="2">
        <f>1-M11</f>
        <v>0.25</v>
      </c>
      <c r="N12" s="2">
        <f>1-N11</f>
        <v>0.5</v>
      </c>
      <c r="O12" s="2"/>
      <c r="P12" s="2"/>
      <c r="Q12" s="2"/>
    </row>
    <row r="13" spans="1:22">
      <c r="I13" t="s">
        <v>13</v>
      </c>
      <c r="J13" s="2">
        <f>2/8</f>
        <v>0.25</v>
      </c>
      <c r="K13" s="2">
        <f t="shared" si="0"/>
        <v>0.75</v>
      </c>
      <c r="L13" s="2" t="s">
        <v>17</v>
      </c>
      <c r="M13" s="2">
        <f>2/2</f>
        <v>1</v>
      </c>
      <c r="N13" s="2">
        <f>3/6</f>
        <v>0.5</v>
      </c>
      <c r="O13" s="2">
        <f>2*J13*K13</f>
        <v>0.375</v>
      </c>
      <c r="P13" s="2">
        <f>ABS(M13-N13)+ABS(M14-N14)</f>
        <v>1</v>
      </c>
      <c r="Q13" s="2">
        <f>O13*P13</f>
        <v>0.375</v>
      </c>
    </row>
    <row r="14" spans="1:22">
      <c r="J14" s="2"/>
      <c r="K14" s="2"/>
      <c r="L14" s="2" t="s">
        <v>18</v>
      </c>
      <c r="M14" s="2">
        <f>1-M13</f>
        <v>0</v>
      </c>
      <c r="N14" s="2">
        <f>1-N13</f>
        <v>0.5</v>
      </c>
      <c r="O14" s="2"/>
      <c r="P14" s="2"/>
      <c r="Q14" s="2"/>
    </row>
    <row r="15" spans="1:22">
      <c r="I15" t="s">
        <v>14</v>
      </c>
      <c r="J15" s="2">
        <f>3/8</f>
        <v>0.375</v>
      </c>
      <c r="K15" s="2">
        <f t="shared" si="0"/>
        <v>0.625</v>
      </c>
      <c r="L15" s="2" t="s">
        <v>17</v>
      </c>
      <c r="M15" s="2">
        <f>1/3</f>
        <v>0.33333333333333331</v>
      </c>
      <c r="N15" s="2">
        <f>4/5</f>
        <v>0.8</v>
      </c>
      <c r="O15" s="2">
        <f>2*J15*K15</f>
        <v>0.46875</v>
      </c>
      <c r="P15" s="2">
        <f>ABS(M15-N15)+ABS(M16-N16)</f>
        <v>0.93333333333333357</v>
      </c>
      <c r="Q15" s="2">
        <f>O15*P15</f>
        <v>0.43750000000000011</v>
      </c>
    </row>
    <row r="16" spans="1:22">
      <c r="J16" s="2"/>
      <c r="K16" s="2"/>
      <c r="L16" s="2" t="s">
        <v>18</v>
      </c>
      <c r="M16" s="2">
        <f>1-M15</f>
        <v>0.66666666666666674</v>
      </c>
      <c r="N16" s="2">
        <f>1-N15</f>
        <v>0.19999999999999996</v>
      </c>
      <c r="O16" s="2"/>
      <c r="P16" s="2"/>
      <c r="Q16" s="2"/>
    </row>
    <row r="17" spans="1:22">
      <c r="I17" t="s">
        <v>15</v>
      </c>
      <c r="J17" s="2">
        <f>2/8</f>
        <v>0.25</v>
      </c>
      <c r="K17" s="2">
        <f t="shared" si="0"/>
        <v>0.75</v>
      </c>
      <c r="L17" s="2" t="s">
        <v>17</v>
      </c>
      <c r="M17" s="2">
        <f>1/2</f>
        <v>0.5</v>
      </c>
      <c r="N17" s="2">
        <f>4/6</f>
        <v>0.66666666666666663</v>
      </c>
      <c r="O17" s="2">
        <f>2*J17*K17</f>
        <v>0.375</v>
      </c>
      <c r="P17" s="2">
        <f>ABS(M17-N17)+ABS(M18-N18)</f>
        <v>0.33333333333333326</v>
      </c>
      <c r="Q17" s="2">
        <f>O17*P17</f>
        <v>0.12499999999999997</v>
      </c>
    </row>
    <row r="18" spans="1:22">
      <c r="J18" s="2"/>
      <c r="K18" s="2"/>
      <c r="L18" s="2" t="s">
        <v>18</v>
      </c>
      <c r="M18" s="2">
        <f>1-M17</f>
        <v>0.5</v>
      </c>
      <c r="N18" s="2">
        <f>1-N17</f>
        <v>0.33333333333333337</v>
      </c>
      <c r="O18" s="2"/>
      <c r="P18" s="2"/>
      <c r="Q18" s="2"/>
    </row>
    <row r="19" spans="1:22">
      <c r="I19" t="s">
        <v>16</v>
      </c>
      <c r="J19" s="2">
        <f>3/8</f>
        <v>0.375</v>
      </c>
      <c r="K19" s="2">
        <f t="shared" si="0"/>
        <v>0.625</v>
      </c>
      <c r="L19" s="2" t="s">
        <v>17</v>
      </c>
      <c r="M19" s="2">
        <f>3/3</f>
        <v>1</v>
      </c>
      <c r="N19" s="2">
        <f>2/5</f>
        <v>0.4</v>
      </c>
      <c r="O19" s="2">
        <f>2*J19*K19</f>
        <v>0.46875</v>
      </c>
      <c r="P19" s="2">
        <f>ABS(M19-N19)+ABS(M20-N20)</f>
        <v>1.2</v>
      </c>
      <c r="Q19" s="2">
        <f>O19*P19</f>
        <v>0.5625</v>
      </c>
    </row>
    <row r="20" spans="1:22">
      <c r="J20" s="2"/>
      <c r="K20" s="2"/>
      <c r="L20" s="2" t="s">
        <v>18</v>
      </c>
      <c r="M20" s="2">
        <f>1-M19</f>
        <v>0</v>
      </c>
      <c r="N20" s="2">
        <f>1-N19</f>
        <v>0.6</v>
      </c>
      <c r="O20" s="2"/>
      <c r="P20" s="2"/>
      <c r="Q20" s="2"/>
    </row>
    <row r="23" spans="1:22">
      <c r="A23" t="s">
        <v>38</v>
      </c>
      <c r="I23" t="s">
        <v>21</v>
      </c>
    </row>
    <row r="24" spans="1:22">
      <c r="A24" t="s">
        <v>22</v>
      </c>
      <c r="B24" t="s">
        <v>23</v>
      </c>
      <c r="C24" t="s">
        <v>27</v>
      </c>
      <c r="D24" t="s">
        <v>31</v>
      </c>
      <c r="E24" t="s">
        <v>35</v>
      </c>
      <c r="I24" t="s">
        <v>0</v>
      </c>
      <c r="J24" t="s">
        <v>1</v>
      </c>
      <c r="K24" t="s">
        <v>2</v>
      </c>
      <c r="L24" t="s">
        <v>3</v>
      </c>
      <c r="N24" t="s">
        <v>4</v>
      </c>
      <c r="O24" t="s">
        <v>5</v>
      </c>
      <c r="P24" t="s">
        <v>6</v>
      </c>
      <c r="Q24" t="s">
        <v>7</v>
      </c>
    </row>
    <row r="25" spans="1:22">
      <c r="A25">
        <v>1</v>
      </c>
      <c r="B25" s="4" t="s">
        <v>24</v>
      </c>
      <c r="C25" t="s">
        <v>28</v>
      </c>
      <c r="D25" t="s">
        <v>32</v>
      </c>
      <c r="E25" t="s">
        <v>36</v>
      </c>
      <c r="I25" t="s">
        <v>8</v>
      </c>
      <c r="J25" s="2">
        <f>1/6</f>
        <v>0.16666666666666666</v>
      </c>
      <c r="K25" s="2">
        <f>1-J25</f>
        <v>0.83333333333333337</v>
      </c>
      <c r="L25" s="2" t="s">
        <v>17</v>
      </c>
      <c r="M25" s="2">
        <v>1</v>
      </c>
      <c r="N25" s="2">
        <f>4/5</f>
        <v>0.8</v>
      </c>
      <c r="O25" s="2">
        <f>2*J25*K25</f>
        <v>0.27777777777777779</v>
      </c>
      <c r="P25" s="2">
        <f>ABS(M25-N25)+ABS(M26-N26)</f>
        <v>0.39999999999999991</v>
      </c>
      <c r="Q25" s="2">
        <f>O25*P25</f>
        <v>0.11111111111111109</v>
      </c>
    </row>
    <row r="26" spans="1:22">
      <c r="A26" t="s">
        <v>39</v>
      </c>
      <c r="B26" t="s">
        <v>39</v>
      </c>
      <c r="C26" s="5" t="s">
        <v>39</v>
      </c>
      <c r="D26" t="s">
        <v>39</v>
      </c>
      <c r="E26" t="s">
        <v>39</v>
      </c>
      <c r="J26" s="2"/>
      <c r="K26" s="2"/>
      <c r="L26" s="2" t="s">
        <v>18</v>
      </c>
      <c r="M26" s="2">
        <f>1-M25</f>
        <v>0</v>
      </c>
      <c r="N26" s="2">
        <f>1-N25</f>
        <v>0.19999999999999996</v>
      </c>
      <c r="O26" s="2"/>
      <c r="P26" s="2"/>
      <c r="Q26" s="2"/>
    </row>
    <row r="27" spans="1:22">
      <c r="A27">
        <v>3</v>
      </c>
      <c r="B27" t="s">
        <v>26</v>
      </c>
      <c r="C27" s="5" t="s">
        <v>30</v>
      </c>
      <c r="D27" t="s">
        <v>34</v>
      </c>
      <c r="E27" t="s">
        <v>37</v>
      </c>
      <c r="I27" s="6" t="s">
        <v>9</v>
      </c>
      <c r="J27" s="7">
        <f>3/6</f>
        <v>0.5</v>
      </c>
      <c r="K27" s="7">
        <f t="shared" ref="K27:K39" si="1">1-J27</f>
        <v>0.5</v>
      </c>
      <c r="L27" s="7" t="s">
        <v>17</v>
      </c>
      <c r="M27" s="7">
        <f>3/3</f>
        <v>1</v>
      </c>
      <c r="N27" s="7">
        <f>2/3</f>
        <v>0.66666666666666663</v>
      </c>
      <c r="O27" s="7">
        <f>2*J27*K27</f>
        <v>0.5</v>
      </c>
      <c r="P27" s="7">
        <f>ABS(M27-N27)+ABS(M28-N28)</f>
        <v>0.66666666666666674</v>
      </c>
      <c r="Q27" s="7">
        <f>O27*P27</f>
        <v>0.33333333333333337</v>
      </c>
      <c r="T27" t="s">
        <v>38</v>
      </c>
      <c r="V27" t="s">
        <v>42</v>
      </c>
    </row>
    <row r="28" spans="1:22">
      <c r="A28">
        <v>4</v>
      </c>
      <c r="B28" s="5" t="s">
        <v>24</v>
      </c>
      <c r="C28" s="5" t="s">
        <v>30</v>
      </c>
      <c r="D28" t="s">
        <v>33</v>
      </c>
      <c r="E28" t="s">
        <v>36</v>
      </c>
      <c r="I28" s="6"/>
      <c r="J28" s="7"/>
      <c r="K28" s="7"/>
      <c r="L28" s="7" t="s">
        <v>18</v>
      </c>
      <c r="M28" s="7">
        <f>1-M27</f>
        <v>0</v>
      </c>
      <c r="N28" s="7">
        <f>1-N27</f>
        <v>0.33333333333333337</v>
      </c>
      <c r="O28" s="7"/>
      <c r="P28" s="7"/>
      <c r="Q28" s="7"/>
    </row>
    <row r="29" spans="1:22">
      <c r="A29">
        <v>5</v>
      </c>
      <c r="B29" t="s">
        <v>25</v>
      </c>
      <c r="C29" s="5" t="s">
        <v>30</v>
      </c>
      <c r="D29" t="s">
        <v>32</v>
      </c>
      <c r="E29" t="s">
        <v>36</v>
      </c>
      <c r="I29" s="1" t="s">
        <v>10</v>
      </c>
      <c r="J29" s="3">
        <f>2/6</f>
        <v>0.33333333333333331</v>
      </c>
      <c r="K29" s="3">
        <f t="shared" si="1"/>
        <v>0.66666666666666674</v>
      </c>
      <c r="L29" s="3" t="s">
        <v>17</v>
      </c>
      <c r="M29" s="3">
        <f>1/2</f>
        <v>0.5</v>
      </c>
      <c r="N29" s="3">
        <f>4/4</f>
        <v>1</v>
      </c>
      <c r="O29" s="3">
        <f>2*J29*K29</f>
        <v>0.44444444444444448</v>
      </c>
      <c r="P29" s="3">
        <f>ABS(M29-N29)+ABS(M30-N30)</f>
        <v>1</v>
      </c>
      <c r="Q29" s="3">
        <f>O29*P29</f>
        <v>0.44444444444444448</v>
      </c>
    </row>
    <row r="30" spans="1:22" ht="13.5" customHeight="1">
      <c r="A30">
        <v>6</v>
      </c>
      <c r="B30" t="s">
        <v>26</v>
      </c>
      <c r="C30" t="s">
        <v>28</v>
      </c>
      <c r="D30" t="s">
        <v>34</v>
      </c>
      <c r="E30" t="s">
        <v>36</v>
      </c>
      <c r="I30" s="1"/>
      <c r="J30" s="3"/>
      <c r="K30" s="3"/>
      <c r="L30" s="3" t="s">
        <v>18</v>
      </c>
      <c r="M30" s="3">
        <f>1-M29</f>
        <v>0.5</v>
      </c>
      <c r="N30" s="3">
        <f>1-N29</f>
        <v>0</v>
      </c>
      <c r="O30" s="3"/>
      <c r="P30" s="3"/>
      <c r="Q30" s="3"/>
    </row>
    <row r="31" spans="1:22">
      <c r="A31" t="s">
        <v>39</v>
      </c>
      <c r="B31" t="s">
        <v>39</v>
      </c>
      <c r="C31" s="5" t="s">
        <v>39</v>
      </c>
      <c r="D31" t="s">
        <v>39</v>
      </c>
      <c r="E31" t="s">
        <v>39</v>
      </c>
      <c r="I31" t="s">
        <v>12</v>
      </c>
      <c r="J31" s="2">
        <f>4/6</f>
        <v>0.66666666666666663</v>
      </c>
      <c r="K31" s="2">
        <f t="shared" si="1"/>
        <v>0.33333333333333337</v>
      </c>
      <c r="L31" s="2" t="s">
        <v>17</v>
      </c>
      <c r="M31" s="2">
        <f>3/4</f>
        <v>0.75</v>
      </c>
      <c r="N31" s="2">
        <f>1/1</f>
        <v>1</v>
      </c>
      <c r="O31" s="2">
        <f>2*J31*K31</f>
        <v>0.44444444444444448</v>
      </c>
      <c r="P31" s="2">
        <f>ABS(M31-N31)+ABS(M32-N32)</f>
        <v>0.5</v>
      </c>
      <c r="Q31" s="2">
        <f>O31*P31</f>
        <v>0.22222222222222224</v>
      </c>
    </row>
    <row r="32" spans="1:22">
      <c r="A32">
        <v>8</v>
      </c>
      <c r="B32" s="5" t="s">
        <v>24</v>
      </c>
      <c r="C32" t="s">
        <v>30</v>
      </c>
      <c r="D32" t="s">
        <v>32</v>
      </c>
      <c r="E32" t="s">
        <v>36</v>
      </c>
      <c r="J32" s="2"/>
      <c r="K32" s="2"/>
      <c r="L32" s="2" t="s">
        <v>18</v>
      </c>
      <c r="M32" s="2">
        <f>1-M31</f>
        <v>0.25</v>
      </c>
      <c r="N32" s="2">
        <f>1-N31</f>
        <v>0</v>
      </c>
      <c r="O32" s="2"/>
      <c r="P32" s="2"/>
      <c r="Q32" s="2"/>
    </row>
    <row r="33" spans="1:22">
      <c r="I33" t="s">
        <v>13</v>
      </c>
      <c r="J33" s="2">
        <f>2/6</f>
        <v>0.33333333333333331</v>
      </c>
      <c r="K33" s="2">
        <f t="shared" si="1"/>
        <v>0.66666666666666674</v>
      </c>
      <c r="L33" s="2" t="s">
        <v>17</v>
      </c>
      <c r="M33" s="2">
        <f>2/2</f>
        <v>1</v>
      </c>
      <c r="N33" s="2">
        <f>3/4</f>
        <v>0.75</v>
      </c>
      <c r="O33" s="2">
        <f>2*J33*K33</f>
        <v>0.44444444444444448</v>
      </c>
      <c r="P33" s="2">
        <f>ABS(M33-N33)+ABS(M34-N34)</f>
        <v>0.5</v>
      </c>
      <c r="Q33" s="2">
        <f>O33*P33</f>
        <v>0.22222222222222224</v>
      </c>
    </row>
    <row r="34" spans="1:22">
      <c r="J34" s="2"/>
      <c r="K34" s="2"/>
      <c r="L34" s="2" t="s">
        <v>18</v>
      </c>
      <c r="M34" s="2">
        <f>1-M33</f>
        <v>0</v>
      </c>
      <c r="N34" s="2">
        <f>1-N33</f>
        <v>0.25</v>
      </c>
      <c r="O34" s="2"/>
      <c r="P34" s="2"/>
      <c r="Q34" s="2"/>
    </row>
    <row r="35" spans="1:22">
      <c r="I35" t="s">
        <v>14</v>
      </c>
      <c r="J35" s="2">
        <f>2/6</f>
        <v>0.33333333333333331</v>
      </c>
      <c r="K35" s="2">
        <f t="shared" si="1"/>
        <v>0.66666666666666674</v>
      </c>
      <c r="L35" s="2" t="s">
        <v>17</v>
      </c>
      <c r="M35" s="2">
        <f>1/2</f>
        <v>0.5</v>
      </c>
      <c r="N35" s="2">
        <f>4/4</f>
        <v>1</v>
      </c>
      <c r="O35" s="2">
        <f>2*J35*K35</f>
        <v>0.44444444444444448</v>
      </c>
      <c r="P35" s="2">
        <f>ABS(M35-N35)+ABS(M36-N36)</f>
        <v>1</v>
      </c>
      <c r="Q35" s="2">
        <f>O35*P35</f>
        <v>0.44444444444444448</v>
      </c>
    </row>
    <row r="36" spans="1:22">
      <c r="J36" s="2"/>
      <c r="K36" s="2"/>
      <c r="L36" s="2" t="s">
        <v>18</v>
      </c>
      <c r="M36" s="2">
        <f>1-M35</f>
        <v>0.5</v>
      </c>
      <c r="N36" s="2">
        <f>1-N35</f>
        <v>0</v>
      </c>
      <c r="O36" s="2"/>
      <c r="P36" s="2"/>
      <c r="Q36" s="2"/>
    </row>
    <row r="37" spans="1:22">
      <c r="I37" t="s">
        <v>15</v>
      </c>
      <c r="J37" s="2">
        <f>1/66</f>
        <v>1.5151515151515152E-2</v>
      </c>
      <c r="K37" s="2">
        <f t="shared" si="1"/>
        <v>0.98484848484848486</v>
      </c>
      <c r="L37" s="2" t="s">
        <v>17</v>
      </c>
      <c r="M37" s="2">
        <v>1</v>
      </c>
      <c r="N37" s="2">
        <f>4/5</f>
        <v>0.8</v>
      </c>
      <c r="O37" s="2">
        <f>2*J37*K37</f>
        <v>2.9843893480257119E-2</v>
      </c>
      <c r="P37" s="2">
        <f>ABS(M37-N37)+ABS(M38-N38)</f>
        <v>0.39999999999999991</v>
      </c>
      <c r="Q37" s="2">
        <f>O37*P37</f>
        <v>1.1937557392102845E-2</v>
      </c>
    </row>
    <row r="38" spans="1:22">
      <c r="J38" s="2"/>
      <c r="K38" s="2"/>
      <c r="L38" s="2" t="s">
        <v>18</v>
      </c>
      <c r="M38" s="2">
        <f>1-M37</f>
        <v>0</v>
      </c>
      <c r="N38" s="2">
        <f>1-N37</f>
        <v>0.19999999999999996</v>
      </c>
      <c r="O38" s="2"/>
      <c r="P38" s="2"/>
      <c r="Q38" s="2"/>
    </row>
    <row r="39" spans="1:22">
      <c r="I39" t="s">
        <v>16</v>
      </c>
      <c r="J39" s="2">
        <f>3/66</f>
        <v>4.5454545454545456E-2</v>
      </c>
      <c r="K39" s="2">
        <f t="shared" si="1"/>
        <v>0.95454545454545459</v>
      </c>
      <c r="L39" s="2" t="s">
        <v>17</v>
      </c>
      <c r="M39" s="2">
        <v>1</v>
      </c>
      <c r="N39" s="2">
        <f>2/3</f>
        <v>0.66666666666666663</v>
      </c>
      <c r="O39" s="2">
        <f>2*J39*K39</f>
        <v>8.6776859504132234E-2</v>
      </c>
      <c r="P39" s="2">
        <f>ABS(M39-N39)+ABS(M40-N40)</f>
        <v>0.66666666666666674</v>
      </c>
      <c r="Q39" s="2">
        <f>O39*P39</f>
        <v>5.7851239669421496E-2</v>
      </c>
    </row>
    <row r="40" spans="1:22">
      <c r="J40" s="2"/>
      <c r="K40" s="2"/>
      <c r="L40" s="2" t="s">
        <v>18</v>
      </c>
      <c r="M40" s="2">
        <f>1-M39</f>
        <v>0</v>
      </c>
      <c r="N40" s="2">
        <f>1-N39</f>
        <v>0.33333333333333337</v>
      </c>
      <c r="O40" s="2"/>
      <c r="P40" s="2"/>
      <c r="Q40" s="2"/>
    </row>
    <row r="44" spans="1:22">
      <c r="A44" t="s">
        <v>40</v>
      </c>
      <c r="I44" t="s">
        <v>41</v>
      </c>
    </row>
    <row r="45" spans="1:22">
      <c r="A45" t="s">
        <v>22</v>
      </c>
      <c r="B45" t="s">
        <v>23</v>
      </c>
      <c r="C45" t="s">
        <v>27</v>
      </c>
      <c r="D45" t="s">
        <v>31</v>
      </c>
      <c r="E45" t="s">
        <v>35</v>
      </c>
      <c r="I45" t="s">
        <v>0</v>
      </c>
      <c r="J45" t="s">
        <v>1</v>
      </c>
      <c r="K45" t="s">
        <v>2</v>
      </c>
      <c r="L45" t="s">
        <v>3</v>
      </c>
      <c r="N45" t="s">
        <v>4</v>
      </c>
      <c r="O45" t="s">
        <v>5</v>
      </c>
      <c r="P45" t="s">
        <v>6</v>
      </c>
      <c r="Q45" t="s">
        <v>7</v>
      </c>
    </row>
    <row r="46" spans="1:22">
      <c r="A46" t="s">
        <v>39</v>
      </c>
      <c r="B46" s="4" t="s">
        <v>39</v>
      </c>
      <c r="C46" t="s">
        <v>39</v>
      </c>
      <c r="D46" t="s">
        <v>39</v>
      </c>
      <c r="E46" t="s">
        <v>39</v>
      </c>
      <c r="I46" t="s">
        <v>12</v>
      </c>
      <c r="J46" s="2">
        <f>1/2</f>
        <v>0.5</v>
      </c>
      <c r="K46" s="2">
        <f>1-J46</f>
        <v>0.5</v>
      </c>
      <c r="L46" s="2" t="s">
        <v>17</v>
      </c>
      <c r="M46" s="2">
        <v>0</v>
      </c>
      <c r="N46" s="2">
        <f>1/1</f>
        <v>1</v>
      </c>
      <c r="O46" s="2">
        <f>2*J46*K46</f>
        <v>0.5</v>
      </c>
      <c r="P46" s="2">
        <f>ABS(M46-N46)+ABS(M47-N47)</f>
        <v>2</v>
      </c>
      <c r="Q46" s="2">
        <f>O46*P46</f>
        <v>1</v>
      </c>
    </row>
    <row r="47" spans="1:22">
      <c r="A47" t="s">
        <v>39</v>
      </c>
      <c r="B47" t="s">
        <v>39</v>
      </c>
      <c r="C47" s="5" t="s">
        <v>39</v>
      </c>
      <c r="D47" t="s">
        <v>39</v>
      </c>
      <c r="E47" t="s">
        <v>39</v>
      </c>
      <c r="J47" s="2"/>
      <c r="K47" s="2"/>
      <c r="L47" s="2" t="s">
        <v>18</v>
      </c>
      <c r="M47" s="2">
        <f>1-M46</f>
        <v>1</v>
      </c>
      <c r="N47" s="2">
        <f>1-N46</f>
        <v>0</v>
      </c>
      <c r="O47" s="2"/>
      <c r="P47" s="2"/>
      <c r="Q47" s="2"/>
    </row>
    <row r="48" spans="1:22">
      <c r="A48">
        <v>3</v>
      </c>
      <c r="B48" t="s">
        <v>26</v>
      </c>
      <c r="C48" s="5" t="s">
        <v>30</v>
      </c>
      <c r="D48" t="s">
        <v>34</v>
      </c>
      <c r="E48" t="s">
        <v>37</v>
      </c>
      <c r="I48" t="s">
        <v>13</v>
      </c>
      <c r="J48" s="2">
        <f>1/2</f>
        <v>0.5</v>
      </c>
      <c r="K48" s="2">
        <f>1-J48</f>
        <v>0.5</v>
      </c>
      <c r="L48" s="2" t="s">
        <v>17</v>
      </c>
      <c r="M48" s="2">
        <f>2/2</f>
        <v>1</v>
      </c>
      <c r="N48" s="2">
        <v>0</v>
      </c>
      <c r="O48" s="2">
        <f>2*J48*K48</f>
        <v>0.5</v>
      </c>
      <c r="P48" s="2">
        <f>ABS(M48-N48)+ABS(M49-N49)</f>
        <v>2</v>
      </c>
      <c r="Q48" s="2">
        <f>O48*P48</f>
        <v>1</v>
      </c>
      <c r="T48" t="s">
        <v>40</v>
      </c>
      <c r="V48" t="s">
        <v>43</v>
      </c>
    </row>
    <row r="49" spans="1:17">
      <c r="A49" t="s">
        <v>39</v>
      </c>
      <c r="B49" s="5" t="s">
        <v>39</v>
      </c>
      <c r="C49" s="5" t="s">
        <v>39</v>
      </c>
      <c r="D49" t="s">
        <v>39</v>
      </c>
      <c r="E49" t="s">
        <v>39</v>
      </c>
      <c r="J49" s="2"/>
      <c r="K49" s="2"/>
      <c r="L49" s="2" t="s">
        <v>18</v>
      </c>
      <c r="M49" s="2">
        <f>1-M48</f>
        <v>0</v>
      </c>
      <c r="N49" s="2">
        <f>1-N48</f>
        <v>1</v>
      </c>
      <c r="O49" s="2"/>
      <c r="P49" s="2"/>
      <c r="Q49" s="2"/>
    </row>
    <row r="50" spans="1:17">
      <c r="A50" t="s">
        <v>39</v>
      </c>
      <c r="B50" t="s">
        <v>39</v>
      </c>
      <c r="C50" s="5" t="s">
        <v>39</v>
      </c>
      <c r="D50" t="s">
        <v>39</v>
      </c>
      <c r="E50" t="s">
        <v>39</v>
      </c>
    </row>
    <row r="51" spans="1:17">
      <c r="A51">
        <v>6</v>
      </c>
      <c r="B51" t="s">
        <v>26</v>
      </c>
      <c r="C51" t="s">
        <v>28</v>
      </c>
      <c r="D51" t="s">
        <v>34</v>
      </c>
      <c r="E51" t="s">
        <v>36</v>
      </c>
    </row>
    <row r="52" spans="1:17">
      <c r="A52" t="s">
        <v>39</v>
      </c>
      <c r="B52" t="s">
        <v>39</v>
      </c>
      <c r="C52" s="5" t="s">
        <v>39</v>
      </c>
      <c r="D52" t="s">
        <v>39</v>
      </c>
      <c r="E52" t="s">
        <v>39</v>
      </c>
    </row>
    <row r="53" spans="1:17">
      <c r="A53" t="s">
        <v>39</v>
      </c>
      <c r="B53" s="5" t="s">
        <v>39</v>
      </c>
      <c r="C53" t="s">
        <v>39</v>
      </c>
      <c r="D53" t="s">
        <v>39</v>
      </c>
      <c r="E53" t="s">
        <v>39</v>
      </c>
    </row>
    <row r="54" spans="1:17">
      <c r="B54" s="5"/>
    </row>
  </sheetData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Breitzman</dc:creator>
  <cp:lastModifiedBy>Tony</cp:lastModifiedBy>
  <dcterms:created xsi:type="dcterms:W3CDTF">2018-02-19T03:45:06Z</dcterms:created>
  <dcterms:modified xsi:type="dcterms:W3CDTF">2018-07-23T06:07:29Z</dcterms:modified>
</cp:coreProperties>
</file>