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1215" yWindow="465" windowWidth="20610" windowHeight="11640"/>
  </bookViews>
  <sheets>
    <sheet name="Sheet1" sheetId="1" r:id="rId1"/>
    <sheet name="Sheet2" sheetId="2" r:id="rId2"/>
    <sheet name="Sheet3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0" i="1"/>
  <c r="L30"/>
  <c r="K30"/>
  <c r="D44"/>
  <c r="D45"/>
  <c r="F45"/>
  <c r="G45"/>
  <c r="H45"/>
  <c r="I45"/>
  <c r="D46"/>
  <c r="F46"/>
  <c r="G46"/>
  <c r="H46"/>
  <c r="I46"/>
  <c r="D41"/>
  <c r="F41"/>
  <c r="G41"/>
  <c r="H41"/>
  <c r="I41"/>
  <c r="D42"/>
  <c r="F42"/>
  <c r="G42"/>
  <c r="H42"/>
  <c r="I42"/>
  <c r="D43"/>
  <c r="F43"/>
  <c r="G43"/>
  <c r="H43"/>
  <c r="I43"/>
  <c r="F44"/>
  <c r="G44"/>
  <c r="H44"/>
  <c r="I44"/>
  <c r="G40"/>
  <c r="D40"/>
  <c r="V8"/>
  <c r="G8"/>
  <c r="E23"/>
  <c r="E25"/>
  <c r="F40"/>
  <c r="H40"/>
  <c r="I39"/>
  <c r="I40"/>
  <c r="P30"/>
  <c r="Q32"/>
  <c r="R32"/>
  <c r="P32"/>
  <c r="J39"/>
  <c r="J38"/>
  <c r="J37"/>
  <c r="J36"/>
  <c r="J35"/>
  <c r="J34"/>
  <c r="J33"/>
  <c r="J32"/>
  <c r="J31"/>
  <c r="J30"/>
  <c r="B32"/>
  <c r="B33"/>
  <c r="B34"/>
  <c r="B35"/>
  <c r="B36"/>
  <c r="B37"/>
  <c r="B38"/>
  <c r="D39"/>
  <c r="B39"/>
  <c r="B31"/>
  <c r="D2"/>
  <c r="F31"/>
  <c r="H31"/>
  <c r="I31"/>
  <c r="F32"/>
  <c r="H32"/>
  <c r="I32"/>
  <c r="F33"/>
  <c r="H33"/>
  <c r="I33"/>
  <c r="F34"/>
  <c r="H34"/>
  <c r="I34"/>
  <c r="F35"/>
  <c r="H35"/>
  <c r="I35"/>
  <c r="F36"/>
  <c r="H36"/>
  <c r="I36"/>
  <c r="F37"/>
  <c r="H37"/>
  <c r="I37"/>
  <c r="F38"/>
  <c r="H38"/>
  <c r="I38"/>
  <c r="F39"/>
  <c r="H39"/>
  <c r="F30"/>
  <c r="H30"/>
  <c r="I30"/>
  <c r="G31"/>
  <c r="G32"/>
  <c r="G33"/>
  <c r="G34"/>
  <c r="G35"/>
  <c r="G36"/>
  <c r="G37"/>
  <c r="G38"/>
  <c r="G39"/>
  <c r="G30"/>
  <c r="D3"/>
  <c r="H6"/>
  <c r="H8"/>
  <c r="H27"/>
  <c r="G6"/>
  <c r="G27"/>
  <c r="G28"/>
  <c r="F6"/>
  <c r="F8"/>
  <c r="F27"/>
  <c r="F28"/>
  <c r="I6"/>
  <c r="I8"/>
  <c r="I27"/>
  <c r="J6"/>
  <c r="J8"/>
  <c r="J27"/>
  <c r="K6"/>
  <c r="K8"/>
  <c r="K27"/>
  <c r="L6"/>
  <c r="L8"/>
  <c r="L27"/>
  <c r="M6"/>
  <c r="M8"/>
  <c r="M27"/>
  <c r="N6"/>
  <c r="N8"/>
  <c r="N27"/>
  <c r="O6"/>
  <c r="O8"/>
  <c r="O27"/>
  <c r="P6"/>
  <c r="P8"/>
  <c r="P27"/>
  <c r="Q6"/>
  <c r="Q8"/>
  <c r="Q27"/>
  <c r="R6"/>
  <c r="R8"/>
  <c r="R27"/>
  <c r="S6"/>
  <c r="S8"/>
  <c r="S27"/>
  <c r="T6"/>
  <c r="T8"/>
  <c r="T27"/>
  <c r="U6"/>
  <c r="U8"/>
  <c r="U27"/>
  <c r="V6"/>
  <c r="V27"/>
  <c r="E6"/>
  <c r="E8"/>
  <c r="E27"/>
  <c r="C25"/>
  <c r="C23"/>
  <c r="D38"/>
  <c r="C21"/>
  <c r="E21"/>
  <c r="D37"/>
  <c r="C19"/>
  <c r="E19"/>
  <c r="D36"/>
  <c r="C17"/>
  <c r="E17"/>
  <c r="D35"/>
  <c r="C15"/>
  <c r="E15"/>
  <c r="D34"/>
  <c r="C13"/>
  <c r="E13"/>
  <c r="D33"/>
  <c r="C11"/>
  <c r="E11"/>
  <c r="D32"/>
  <c r="C9"/>
  <c r="E9"/>
  <c r="D31"/>
  <c r="C7"/>
  <c r="E7"/>
  <c r="D30"/>
  <c r="F7"/>
  <c r="G7"/>
  <c r="H7"/>
  <c r="I7"/>
  <c r="J7"/>
  <c r="K7"/>
  <c r="L7"/>
  <c r="M7"/>
  <c r="N7"/>
  <c r="O7"/>
  <c r="P7"/>
  <c r="Q7"/>
  <c r="R7"/>
  <c r="S7"/>
  <c r="T7"/>
  <c r="U7"/>
  <c r="V7"/>
  <c r="E10"/>
  <c r="E12"/>
  <c r="E14"/>
  <c r="E16"/>
  <c r="E18"/>
  <c r="E20"/>
  <c r="E22"/>
  <c r="E24"/>
</calcChain>
</file>

<file path=xl/sharedStrings.xml><?xml version="1.0" encoding="utf-8"?>
<sst xmlns="http://schemas.openxmlformats.org/spreadsheetml/2006/main" count="41" uniqueCount="23">
  <si>
    <t>B</t>
    <phoneticPr fontId="1" type="noConversion"/>
  </si>
  <si>
    <t>φ0</t>
  </si>
  <si>
    <t xml:space="preserve">△φ </t>
    <phoneticPr fontId="1" type="noConversion"/>
  </si>
  <si>
    <t>△λ</t>
  </si>
  <si>
    <t>实习三</t>
    <phoneticPr fontId="1" type="noConversion"/>
  </si>
  <si>
    <t>R</t>
    <phoneticPr fontId="1" type="noConversion"/>
  </si>
  <si>
    <t>L</t>
    <phoneticPr fontId="1" type="noConversion"/>
  </si>
  <si>
    <t>x</t>
    <phoneticPr fontId="1" type="noConversion"/>
  </si>
  <si>
    <t>y</t>
    <phoneticPr fontId="1" type="noConversion"/>
  </si>
  <si>
    <t>B rad</t>
    <phoneticPr fontId="1" type="noConversion"/>
  </si>
  <si>
    <t>L rad</t>
    <phoneticPr fontId="1" type="noConversion"/>
  </si>
  <si>
    <t>绘图用</t>
    <phoneticPr fontId="1" type="noConversion"/>
  </si>
  <si>
    <t>dy</t>
    <phoneticPr fontId="1" type="noConversion"/>
  </si>
  <si>
    <t>m</t>
    <phoneticPr fontId="1" type="noConversion"/>
  </si>
  <si>
    <t>n</t>
    <phoneticPr fontId="1" type="noConversion"/>
  </si>
  <si>
    <t>p</t>
    <phoneticPr fontId="1" type="noConversion"/>
  </si>
  <si>
    <t xml:space="preserve">sin(ω/2) </t>
    <phoneticPr fontId="1" type="noConversion"/>
  </si>
  <si>
    <t>ω</t>
  </si>
  <si>
    <t>10n</t>
    <phoneticPr fontId="1" type="noConversion"/>
  </si>
  <si>
    <t>割线内</t>
    <rPh sb="0" eb="1">
      <t>ge'xian</t>
    </rPh>
    <phoneticPr fontId="1" type="noConversion"/>
  </si>
  <si>
    <t>割线外</t>
    <phoneticPr fontId="1" type="noConversion"/>
  </si>
  <si>
    <t>角度等变形</t>
    <phoneticPr fontId="1" type="noConversion"/>
  </si>
  <si>
    <t>面积等变形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</si>
</sst>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6"/>
  <sheetViews>
    <sheetView tabSelected="1" showRuler="0" topLeftCell="A28" workbookViewId="0">
      <selection activeCell="G44" sqref="G44"/>
    </sheetView>
  </sheetViews>
  <sheetFormatPr defaultColWidth="8.875" defaultRowHeight="13.5"/>
  <cols>
    <col min="1" max="3" width="8.875" style="1"/>
    <col min="4" max="4" width="10.5" style="1" bestFit="1" customWidth="1"/>
    <col min="5" max="5" width="9.5" style="1" bestFit="1" customWidth="1"/>
    <col min="6" max="6" width="8.875" style="1"/>
    <col min="7" max="7" width="8" style="1" customWidth="1"/>
    <col min="8" max="21" width="8.875" style="1"/>
    <col min="22" max="22" width="9.5" style="1" bestFit="1" customWidth="1"/>
    <col min="23" max="16384" width="8.875" style="1"/>
  </cols>
  <sheetData>
    <row r="1" spans="1:22">
      <c r="A1" s="1" t="s">
        <v>4</v>
      </c>
    </row>
    <row r="2" spans="1:22">
      <c r="B2" s="1" t="s">
        <v>1</v>
      </c>
      <c r="C2" s="1">
        <v>30</v>
      </c>
      <c r="D2" s="1">
        <f>RADIANS(C2)</f>
        <v>0.52359877559829882</v>
      </c>
      <c r="F2" s="1" t="s">
        <v>2</v>
      </c>
      <c r="G2" s="1">
        <v>10</v>
      </c>
      <c r="J2" s="1" t="s">
        <v>5</v>
      </c>
      <c r="K2" s="1">
        <v>6371012</v>
      </c>
    </row>
    <row r="3" spans="1:22">
      <c r="D3" s="1">
        <f>COS(D2)</f>
        <v>0.86602540378443871</v>
      </c>
      <c r="F3" s="1" t="s">
        <v>3</v>
      </c>
      <c r="G3" s="1">
        <v>10</v>
      </c>
    </row>
    <row r="5" spans="1:22">
      <c r="D5" s="1" t="s">
        <v>6</v>
      </c>
      <c r="E5" s="1">
        <v>0</v>
      </c>
      <c r="F5" s="1">
        <v>10</v>
      </c>
      <c r="G5" s="1">
        <v>20</v>
      </c>
      <c r="H5" s="1">
        <v>30</v>
      </c>
      <c r="I5" s="1">
        <v>40</v>
      </c>
      <c r="J5" s="1">
        <v>50</v>
      </c>
      <c r="K5" s="1">
        <v>60</v>
      </c>
      <c r="L5" s="1">
        <v>70</v>
      </c>
      <c r="M5" s="1">
        <v>80</v>
      </c>
      <c r="N5" s="1">
        <v>90</v>
      </c>
      <c r="O5" s="1">
        <v>100</v>
      </c>
      <c r="P5" s="1">
        <v>110</v>
      </c>
      <c r="Q5" s="1">
        <v>120</v>
      </c>
      <c r="R5" s="1">
        <v>130</v>
      </c>
      <c r="S5" s="1">
        <v>140</v>
      </c>
      <c r="T5" s="1">
        <v>160</v>
      </c>
      <c r="U5" s="1">
        <v>170</v>
      </c>
      <c r="V5" s="1">
        <v>180</v>
      </c>
    </row>
    <row r="6" spans="1:22">
      <c r="B6" s="1" t="s">
        <v>0</v>
      </c>
      <c r="C6" s="1" t="s">
        <v>9</v>
      </c>
      <c r="D6" s="1" t="s">
        <v>10</v>
      </c>
      <c r="E6" s="1">
        <f>RADIANS(E5)</f>
        <v>0</v>
      </c>
      <c r="F6" s="1">
        <f t="shared" ref="F6:V6" si="0">RADIANS(F5)</f>
        <v>0.17453292519943295</v>
      </c>
      <c r="G6" s="1">
        <f t="shared" si="0"/>
        <v>0.3490658503988659</v>
      </c>
      <c r="H6" s="1">
        <f t="shared" si="0"/>
        <v>0.52359877559829882</v>
      </c>
      <c r="I6" s="1">
        <f t="shared" si="0"/>
        <v>0.69813170079773179</v>
      </c>
      <c r="J6" s="1">
        <f t="shared" si="0"/>
        <v>0.87266462599716477</v>
      </c>
      <c r="K6" s="1">
        <f t="shared" si="0"/>
        <v>1.0471975511965976</v>
      </c>
      <c r="L6" s="1">
        <f t="shared" si="0"/>
        <v>1.2217304763960306</v>
      </c>
      <c r="M6" s="1">
        <f t="shared" si="0"/>
        <v>1.3962634015954636</v>
      </c>
      <c r="N6" s="1">
        <f t="shared" si="0"/>
        <v>1.5707963267948966</v>
      </c>
      <c r="O6" s="1">
        <f t="shared" si="0"/>
        <v>1.7453292519943295</v>
      </c>
      <c r="P6" s="1">
        <f t="shared" si="0"/>
        <v>1.9198621771937625</v>
      </c>
      <c r="Q6" s="1">
        <f t="shared" si="0"/>
        <v>2.0943951023931953</v>
      </c>
      <c r="R6" s="1">
        <f t="shared" si="0"/>
        <v>2.2689280275926285</v>
      </c>
      <c r="S6" s="1">
        <f t="shared" si="0"/>
        <v>2.4434609527920612</v>
      </c>
      <c r="T6" s="1">
        <f t="shared" si="0"/>
        <v>2.7925268031909272</v>
      </c>
      <c r="U6" s="1">
        <f t="shared" si="0"/>
        <v>2.9670597283903604</v>
      </c>
      <c r="V6" s="1">
        <f t="shared" si="0"/>
        <v>3.1415926535897931</v>
      </c>
    </row>
    <row r="7" spans="1:22">
      <c r="B7" s="1">
        <v>0</v>
      </c>
      <c r="C7" s="1">
        <f>RADIANS(B7)</f>
        <v>0</v>
      </c>
      <c r="D7" s="1" t="s">
        <v>7</v>
      </c>
      <c r="E7" s="1">
        <f>$K$2*$C7</f>
        <v>0</v>
      </c>
      <c r="F7" s="1">
        <f t="shared" ref="F7:V7" si="1">$K$2*$C7</f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  <c r="L7" s="1">
        <f t="shared" si="1"/>
        <v>0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">
        <f t="shared" si="1"/>
        <v>0</v>
      </c>
      <c r="Q7" s="1">
        <f t="shared" si="1"/>
        <v>0</v>
      </c>
      <c r="R7" s="1">
        <f t="shared" si="1"/>
        <v>0</v>
      </c>
      <c r="S7" s="1">
        <f t="shared" si="1"/>
        <v>0</v>
      </c>
      <c r="T7" s="1">
        <f t="shared" si="1"/>
        <v>0</v>
      </c>
      <c r="U7" s="1">
        <f t="shared" si="1"/>
        <v>0</v>
      </c>
      <c r="V7" s="1">
        <f t="shared" si="1"/>
        <v>0</v>
      </c>
    </row>
    <row r="8" spans="1:22">
      <c r="D8" s="1" t="s">
        <v>8</v>
      </c>
      <c r="E8" s="1">
        <f>$K$2*$D$3*E$6</f>
        <v>0</v>
      </c>
      <c r="F8" s="1">
        <f t="shared" ref="F8:U8" si="2">$K$2*$D$3*F$6</f>
        <v>962978.12626071437</v>
      </c>
      <c r="G8" s="1">
        <f t="shared" si="2"/>
        <v>1925956.2525214287</v>
      </c>
      <c r="H8" s="1">
        <f t="shared" si="2"/>
        <v>2888934.3787821429</v>
      </c>
      <c r="I8" s="1">
        <f t="shared" si="2"/>
        <v>3851912.5050428575</v>
      </c>
      <c r="J8" s="1">
        <f t="shared" si="2"/>
        <v>4814890.6313035721</v>
      </c>
      <c r="K8" s="1">
        <f t="shared" si="2"/>
        <v>5777868.7575642858</v>
      </c>
      <c r="L8" s="1">
        <f t="shared" si="2"/>
        <v>6740846.8838250004</v>
      </c>
      <c r="M8" s="1">
        <f t="shared" si="2"/>
        <v>7703825.010085715</v>
      </c>
      <c r="N8" s="1">
        <f t="shared" si="2"/>
        <v>8666803.1363464296</v>
      </c>
      <c r="O8" s="1">
        <f t="shared" si="2"/>
        <v>9629781.2626071442</v>
      </c>
      <c r="P8" s="1">
        <f t="shared" si="2"/>
        <v>10592759.388867859</v>
      </c>
      <c r="Q8" s="1">
        <f t="shared" si="2"/>
        <v>11555737.515128572</v>
      </c>
      <c r="R8" s="1">
        <f t="shared" si="2"/>
        <v>12518715.641389288</v>
      </c>
      <c r="S8" s="1">
        <f t="shared" si="2"/>
        <v>13481693.767650001</v>
      </c>
      <c r="T8" s="1">
        <f t="shared" si="2"/>
        <v>15407650.02017143</v>
      </c>
      <c r="U8" s="1">
        <f t="shared" si="2"/>
        <v>16370628.146432146</v>
      </c>
      <c r="V8" s="1">
        <f>$K$2*$D$3*V$6</f>
        <v>17333606.272692859</v>
      </c>
    </row>
    <row r="9" spans="1:22">
      <c r="B9" s="1">
        <v>10</v>
      </c>
      <c r="C9" s="1">
        <f t="shared" ref="C9:C25" si="3">RADIANS(B9)</f>
        <v>0.17453292519943295</v>
      </c>
      <c r="D9" s="1" t="s">
        <v>7</v>
      </c>
      <c r="E9" s="1">
        <f t="shared" ref="E9" si="4">$K$2*$C9</f>
        <v>1111951.3608406896</v>
      </c>
    </row>
    <row r="10" spans="1:22">
      <c r="D10" s="1" t="s">
        <v>8</v>
      </c>
      <c r="E10" s="1">
        <f t="shared" ref="E10" si="5">$K$2*$D$3*E$6</f>
        <v>0</v>
      </c>
    </row>
    <row r="11" spans="1:22">
      <c r="B11" s="1">
        <v>20</v>
      </c>
      <c r="C11" s="1">
        <f t="shared" si="3"/>
        <v>0.3490658503988659</v>
      </c>
      <c r="D11" s="1" t="s">
        <v>7</v>
      </c>
      <c r="E11" s="1">
        <f t="shared" ref="E11" si="6">$K$2*$C11</f>
        <v>2223902.7216813792</v>
      </c>
    </row>
    <row r="12" spans="1:22">
      <c r="D12" s="1" t="s">
        <v>8</v>
      </c>
      <c r="E12" s="1">
        <f t="shared" ref="E12" si="7">$K$2*$D$3*E$6</f>
        <v>0</v>
      </c>
    </row>
    <row r="13" spans="1:22">
      <c r="B13" s="1">
        <v>30</v>
      </c>
      <c r="C13" s="1">
        <f t="shared" si="3"/>
        <v>0.52359877559829882</v>
      </c>
      <c r="D13" s="1" t="s">
        <v>7</v>
      </c>
      <c r="E13" s="1">
        <f t="shared" ref="E13" si="8">$K$2*$C13</f>
        <v>3335854.0825220691</v>
      </c>
    </row>
    <row r="14" spans="1:22">
      <c r="D14" s="1" t="s">
        <v>8</v>
      </c>
      <c r="E14" s="1">
        <f t="shared" ref="E14" si="9">$K$2*$D$3*E$6</f>
        <v>0</v>
      </c>
    </row>
    <row r="15" spans="1:22">
      <c r="B15" s="1">
        <v>40</v>
      </c>
      <c r="C15" s="1">
        <f t="shared" si="3"/>
        <v>0.69813170079773179</v>
      </c>
      <c r="D15" s="1" t="s">
        <v>7</v>
      </c>
      <c r="E15" s="1">
        <f t="shared" ref="E15" si="10">$K$2*$C15</f>
        <v>4447805.4433627585</v>
      </c>
    </row>
    <row r="16" spans="1:22">
      <c r="D16" s="1" t="s">
        <v>8</v>
      </c>
      <c r="E16" s="1">
        <f t="shared" ref="E16" si="11">$K$2*$D$3*E$6</f>
        <v>0</v>
      </c>
    </row>
    <row r="17" spans="2:22">
      <c r="B17" s="1">
        <v>50</v>
      </c>
      <c r="C17" s="1">
        <f t="shared" si="3"/>
        <v>0.87266462599716477</v>
      </c>
      <c r="D17" s="1" t="s">
        <v>7</v>
      </c>
      <c r="E17" s="1">
        <f t="shared" ref="E17" si="12">$K$2*$C17</f>
        <v>5559756.8042034488</v>
      </c>
    </row>
    <row r="18" spans="2:22">
      <c r="D18" s="1" t="s">
        <v>8</v>
      </c>
      <c r="E18" s="1">
        <f t="shared" ref="E18" si="13">$K$2*$D$3*E$6</f>
        <v>0</v>
      </c>
    </row>
    <row r="19" spans="2:22">
      <c r="B19" s="1">
        <v>60</v>
      </c>
      <c r="C19" s="1">
        <f t="shared" si="3"/>
        <v>1.0471975511965976</v>
      </c>
      <c r="D19" s="1" t="s">
        <v>7</v>
      </c>
      <c r="E19" s="1">
        <f t="shared" ref="E19" si="14">$K$2*$C19</f>
        <v>6671708.1650441382</v>
      </c>
    </row>
    <row r="20" spans="2:22">
      <c r="D20" s="1" t="s">
        <v>8</v>
      </c>
      <c r="E20" s="1">
        <f t="shared" ref="E20" si="15">$K$2*$D$3*E$6</f>
        <v>0</v>
      </c>
    </row>
    <row r="21" spans="2:22">
      <c r="B21" s="1">
        <v>70</v>
      </c>
      <c r="C21" s="1">
        <f t="shared" si="3"/>
        <v>1.2217304763960306</v>
      </c>
      <c r="D21" s="1" t="s">
        <v>7</v>
      </c>
      <c r="E21" s="1">
        <f t="shared" ref="E21" si="16">$K$2*$C21</f>
        <v>7783659.5258848276</v>
      </c>
    </row>
    <row r="22" spans="2:22">
      <c r="D22" s="1" t="s">
        <v>8</v>
      </c>
      <c r="E22" s="1">
        <f t="shared" ref="E22" si="17">$K$2*$D$3*E$6</f>
        <v>0</v>
      </c>
    </row>
    <row r="23" spans="2:22">
      <c r="B23" s="1">
        <v>80</v>
      </c>
      <c r="C23" s="1">
        <f t="shared" si="3"/>
        <v>1.3962634015954636</v>
      </c>
      <c r="D23" s="1" t="s">
        <v>7</v>
      </c>
      <c r="E23" s="1">
        <f>$K$2*$C23</f>
        <v>8895610.886725517</v>
      </c>
    </row>
    <row r="24" spans="2:22">
      <c r="D24" s="1" t="s">
        <v>8</v>
      </c>
      <c r="E24" s="1">
        <f t="shared" ref="E24" si="18">$K$2*$D$3*E$6</f>
        <v>0</v>
      </c>
    </row>
    <row r="25" spans="2:22">
      <c r="B25" s="1">
        <v>90</v>
      </c>
      <c r="C25" s="1">
        <f t="shared" si="3"/>
        <v>1.5707963267948966</v>
      </c>
      <c r="D25" s="1" t="s">
        <v>7</v>
      </c>
      <c r="E25" s="1">
        <f>$K$2*$C25</f>
        <v>10007562.247566208</v>
      </c>
    </row>
    <row r="27" spans="2:22">
      <c r="B27" s="1" t="s">
        <v>11</v>
      </c>
      <c r="E27" s="1">
        <f>E8/80000</f>
        <v>0</v>
      </c>
      <c r="F27" s="1">
        <f t="shared" ref="F27:V27" si="19">F8/80000</f>
        <v>12.037226578258929</v>
      </c>
      <c r="G27" s="1">
        <f t="shared" si="19"/>
        <v>24.074453156517858</v>
      </c>
      <c r="H27" s="1">
        <f t="shared" si="19"/>
        <v>36.111679734776786</v>
      </c>
      <c r="I27" s="1">
        <f t="shared" si="19"/>
        <v>48.148906313035717</v>
      </c>
      <c r="J27" s="1">
        <f t="shared" si="19"/>
        <v>60.186132891294655</v>
      </c>
      <c r="K27" s="1">
        <f t="shared" si="19"/>
        <v>72.223359469553571</v>
      </c>
      <c r="L27" s="1">
        <f t="shared" si="19"/>
        <v>84.260586047812509</v>
      </c>
      <c r="M27" s="1">
        <f t="shared" si="19"/>
        <v>96.297812626071433</v>
      </c>
      <c r="N27" s="1">
        <f t="shared" si="19"/>
        <v>108.33503920433037</v>
      </c>
      <c r="O27" s="1">
        <f t="shared" si="19"/>
        <v>120.37226578258931</v>
      </c>
      <c r="P27" s="1">
        <f t="shared" si="19"/>
        <v>132.40949236084825</v>
      </c>
      <c r="Q27" s="1">
        <f t="shared" si="19"/>
        <v>144.44671893910714</v>
      </c>
      <c r="R27" s="1">
        <f t="shared" si="19"/>
        <v>156.4839455173661</v>
      </c>
      <c r="S27" s="1">
        <f t="shared" si="19"/>
        <v>168.52117209562502</v>
      </c>
      <c r="T27" s="1">
        <f t="shared" si="19"/>
        <v>192.59562525214287</v>
      </c>
      <c r="U27" s="1">
        <f t="shared" si="19"/>
        <v>204.63285183040182</v>
      </c>
      <c r="V27" s="1">
        <f t="shared" si="19"/>
        <v>216.67007840866074</v>
      </c>
    </row>
    <row r="28" spans="2:22">
      <c r="E28" s="1" t="s">
        <v>12</v>
      </c>
      <c r="F28" s="1">
        <f>G27-F27</f>
        <v>12.037226578258929</v>
      </c>
      <c r="G28" s="1">
        <f>H27-G27</f>
        <v>12.037226578258927</v>
      </c>
    </row>
    <row r="29" spans="2:22">
      <c r="D29" s="1" t="s">
        <v>7</v>
      </c>
      <c r="E29" s="1" t="s">
        <v>13</v>
      </c>
      <c r="F29" s="1" t="s">
        <v>14</v>
      </c>
      <c r="G29" s="1" t="s">
        <v>15</v>
      </c>
      <c r="H29" s="1" t="s">
        <v>16</v>
      </c>
      <c r="I29" s="1" t="s">
        <v>17</v>
      </c>
      <c r="J29" s="1" t="s">
        <v>18</v>
      </c>
      <c r="O29" s="1" t="s">
        <v>19</v>
      </c>
      <c r="P29" s="1">
        <v>5</v>
      </c>
      <c r="T29" s="1">
        <v>0.95</v>
      </c>
    </row>
    <row r="30" spans="2:22">
      <c r="C30" s="1">
        <v>0</v>
      </c>
      <c r="D30" s="1">
        <f>E7/80000</f>
        <v>0</v>
      </c>
      <c r="E30" s="1">
        <v>1</v>
      </c>
      <c r="F30" s="1">
        <f>$K$2*COS($D$2)/$K$2/COS(RADIANS(C30))</f>
        <v>0.86602540378443871</v>
      </c>
      <c r="G30" s="1">
        <f>F30*E30</f>
        <v>0.86602540378443871</v>
      </c>
      <c r="H30" s="1">
        <f>ABS((E30-F30)/(E30+F30))</f>
        <v>7.1796769724490783E-2</v>
      </c>
      <c r="I30" s="1">
        <f>2*ASIN(H30)</f>
        <v>0.14371719191987256</v>
      </c>
      <c r="J30" s="1">
        <f>F30*10</f>
        <v>8.6602540378443873</v>
      </c>
      <c r="K30" s="1">
        <f>DEGREES(I30)</f>
        <v>8.2343885404803547</v>
      </c>
      <c r="L30" s="1">
        <f>60*(K30-8)</f>
        <v>14.063312428821284</v>
      </c>
      <c r="M30" s="1">
        <f>60*(L30-14)</f>
        <v>3.7987457292770443</v>
      </c>
      <c r="P30" s="1">
        <f>RADIANS(P29)</f>
        <v>8.7266462599716474E-2</v>
      </c>
    </row>
    <row r="31" spans="2:22">
      <c r="B31" s="1">
        <f>D31-D30</f>
        <v>13.89939201050862</v>
      </c>
      <c r="C31" s="1">
        <v>10</v>
      </c>
      <c r="D31" s="1">
        <f>E9/80000</f>
        <v>13.89939201050862</v>
      </c>
      <c r="E31" s="1">
        <v>1</v>
      </c>
      <c r="F31" s="1">
        <f t="shared" ref="F31:F40" si="20">$K$2*COS($D$2)/$K$2/COS(RADIANS(C31))</f>
        <v>0.87938524157181686</v>
      </c>
      <c r="G31" s="1">
        <f t="shared" ref="G31:G40" si="21">F31*E31</f>
        <v>0.87938524157181686</v>
      </c>
      <c r="H31" s="1">
        <f t="shared" ref="H31:H39" si="22">ABS((E31-F31)/(E31+F31))</f>
        <v>6.4177772475912095E-2</v>
      </c>
      <c r="I31" s="1">
        <f t="shared" ref="I31:I40" si="23">2*ASIN(H31)</f>
        <v>0.12844382017782502</v>
      </c>
      <c r="J31" s="1">
        <f t="shared" ref="J31:J39" si="24">F31*10</f>
        <v>8.7938524157181686</v>
      </c>
      <c r="O31" s="1" t="s">
        <v>20</v>
      </c>
      <c r="P31" s="1">
        <v>10</v>
      </c>
      <c r="Q31" s="1">
        <v>30</v>
      </c>
      <c r="R31" s="1">
        <v>60</v>
      </c>
      <c r="T31" s="1">
        <v>2</v>
      </c>
      <c r="U31" s="1">
        <v>4</v>
      </c>
    </row>
    <row r="32" spans="2:22">
      <c r="B32" s="1">
        <f t="shared" ref="B32:B39" si="25">D32-D31</f>
        <v>13.89939201050862</v>
      </c>
      <c r="C32" s="1">
        <v>20</v>
      </c>
      <c r="D32" s="1">
        <f>E11/80000</f>
        <v>27.798784021017241</v>
      </c>
      <c r="E32" s="1">
        <v>1</v>
      </c>
      <c r="F32" s="1">
        <f t="shared" si="20"/>
        <v>0.92160498510687627</v>
      </c>
      <c r="G32" s="1">
        <f t="shared" si="21"/>
        <v>0.92160498510687627</v>
      </c>
      <c r="H32" s="1">
        <f t="shared" si="22"/>
        <v>4.079663380388427E-2</v>
      </c>
      <c r="I32" s="1">
        <f t="shared" si="23"/>
        <v>8.1615918077225541E-2</v>
      </c>
      <c r="J32" s="1">
        <f t="shared" si="24"/>
        <v>9.2160498510687621</v>
      </c>
      <c r="P32" s="1">
        <f>RADIANS(P31)</f>
        <v>0.17453292519943295</v>
      </c>
      <c r="Q32" s="1">
        <f t="shared" ref="Q32:R32" si="26">RADIANS(Q31)</f>
        <v>0.52359877559829882</v>
      </c>
      <c r="R32" s="1">
        <f t="shared" si="26"/>
        <v>1.0471975511965976</v>
      </c>
    </row>
    <row r="33" spans="1:10">
      <c r="B33" s="1">
        <f t="shared" si="25"/>
        <v>13.89939201050862</v>
      </c>
      <c r="C33" s="1">
        <v>30</v>
      </c>
      <c r="D33" s="1">
        <f>E13/80000</f>
        <v>41.698176031525861</v>
      </c>
      <c r="E33" s="1">
        <v>1</v>
      </c>
      <c r="F33" s="1">
        <f t="shared" si="20"/>
        <v>1</v>
      </c>
      <c r="G33" s="1">
        <f t="shared" si="21"/>
        <v>1</v>
      </c>
      <c r="H33" s="1">
        <f t="shared" si="22"/>
        <v>0</v>
      </c>
      <c r="I33" s="1">
        <f t="shared" si="23"/>
        <v>0</v>
      </c>
      <c r="J33" s="1">
        <f t="shared" si="24"/>
        <v>10</v>
      </c>
    </row>
    <row r="34" spans="1:10">
      <c r="B34" s="1">
        <f t="shared" si="25"/>
        <v>13.89939201050862</v>
      </c>
      <c r="C34" s="1">
        <v>40</v>
      </c>
      <c r="D34" s="1">
        <f>E15/80000</f>
        <v>55.597568042034482</v>
      </c>
      <c r="E34" s="1">
        <v>1</v>
      </c>
      <c r="F34" s="1">
        <f t="shared" si="20"/>
        <v>1.1305158748471362</v>
      </c>
      <c r="G34" s="1">
        <f t="shared" si="21"/>
        <v>1.1305158748471362</v>
      </c>
      <c r="H34" s="1">
        <f t="shared" si="22"/>
        <v>6.1260221708744934E-2</v>
      </c>
      <c r="I34" s="1">
        <f t="shared" si="23"/>
        <v>0.12259720587698048</v>
      </c>
      <c r="J34" s="1">
        <f t="shared" si="24"/>
        <v>11.305158748471362</v>
      </c>
    </row>
    <row r="35" spans="1:10">
      <c r="B35" s="1">
        <f t="shared" si="25"/>
        <v>13.899392010508635</v>
      </c>
      <c r="C35" s="1">
        <v>50</v>
      </c>
      <c r="D35" s="1">
        <f>E17/80000</f>
        <v>69.496960052543116</v>
      </c>
      <c r="E35" s="1">
        <v>1</v>
      </c>
      <c r="F35" s="1">
        <f t="shared" si="20"/>
        <v>1.3472963553338606</v>
      </c>
      <c r="G35" s="1">
        <f t="shared" si="21"/>
        <v>1.3472963553338606</v>
      </c>
      <c r="H35" s="1">
        <f t="shared" si="22"/>
        <v>0.14795590447907631</v>
      </c>
      <c r="I35" s="1">
        <f t="shared" si="23"/>
        <v>0.29700221676576377</v>
      </c>
      <c r="J35" s="1">
        <f t="shared" si="24"/>
        <v>13.472963553338605</v>
      </c>
    </row>
    <row r="36" spans="1:10">
      <c r="B36" s="1">
        <f t="shared" si="25"/>
        <v>13.899392010508606</v>
      </c>
      <c r="C36" s="1">
        <v>60</v>
      </c>
      <c r="D36" s="1">
        <f>E19/80000</f>
        <v>83.396352063051722</v>
      </c>
      <c r="E36" s="1">
        <v>1</v>
      </c>
      <c r="F36" s="1">
        <f t="shared" si="20"/>
        <v>1.732050807568877</v>
      </c>
      <c r="G36" s="1">
        <f t="shared" si="21"/>
        <v>1.732050807568877</v>
      </c>
      <c r="H36" s="1">
        <f t="shared" si="22"/>
        <v>0.26794919243112264</v>
      </c>
      <c r="I36" s="1">
        <f t="shared" si="23"/>
        <v>0.54252750745204137</v>
      </c>
      <c r="J36" s="1">
        <f t="shared" si="24"/>
        <v>17.320508075688771</v>
      </c>
    </row>
    <row r="37" spans="1:10">
      <c r="B37" s="1">
        <f t="shared" si="25"/>
        <v>13.89939201050862</v>
      </c>
      <c r="C37" s="1">
        <v>70</v>
      </c>
      <c r="D37" s="1">
        <f>E21/80000</f>
        <v>97.295744073560343</v>
      </c>
      <c r="E37" s="1">
        <v>1</v>
      </c>
      <c r="F37" s="1">
        <f t="shared" si="20"/>
        <v>2.5320888862379554</v>
      </c>
      <c r="G37" s="1">
        <f t="shared" si="21"/>
        <v>2.5320888862379554</v>
      </c>
      <c r="H37" s="1">
        <f t="shared" si="22"/>
        <v>0.43376283428410278</v>
      </c>
      <c r="I37" s="1">
        <f t="shared" si="23"/>
        <v>0.89732952121439158</v>
      </c>
      <c r="J37" s="1">
        <f t="shared" si="24"/>
        <v>25.320888862379554</v>
      </c>
    </row>
    <row r="38" spans="1:10">
      <c r="B38" s="1">
        <f t="shared" si="25"/>
        <v>13.89939201050862</v>
      </c>
      <c r="C38" s="1">
        <v>80</v>
      </c>
      <c r="D38" s="1">
        <f>E23/80000</f>
        <v>111.19513608406896</v>
      </c>
      <c r="E38" s="1">
        <v>1</v>
      </c>
      <c r="F38" s="1">
        <f t="shared" si="20"/>
        <v>4.9872415329663706</v>
      </c>
      <c r="G38" s="1">
        <f t="shared" si="21"/>
        <v>4.9872415329663706</v>
      </c>
      <c r="H38" s="1">
        <f t="shared" si="22"/>
        <v>0.66595635252264451</v>
      </c>
      <c r="I38" s="1">
        <f t="shared" si="23"/>
        <v>1.4575501509243274</v>
      </c>
      <c r="J38" s="1">
        <f t="shared" si="24"/>
        <v>49.87241532966371</v>
      </c>
    </row>
    <row r="39" spans="1:10">
      <c r="B39" s="1">
        <f t="shared" si="25"/>
        <v>13.899392010508635</v>
      </c>
      <c r="C39" s="1">
        <v>90</v>
      </c>
      <c r="D39" s="1">
        <f>E25/80000</f>
        <v>125.0945280945776</v>
      </c>
      <c r="E39" s="1">
        <v>1</v>
      </c>
      <c r="F39" s="1">
        <f t="shared" si="20"/>
        <v>1.4137476977825236E+16</v>
      </c>
      <c r="G39" s="1">
        <f t="shared" si="21"/>
        <v>1.4137476977825236E+16</v>
      </c>
      <c r="H39" s="1">
        <f t="shared" si="22"/>
        <v>1</v>
      </c>
      <c r="I39" s="1">
        <f>2*ASIN(H39)</f>
        <v>3.1415926535897931</v>
      </c>
      <c r="J39" s="1">
        <f t="shared" si="24"/>
        <v>1.4137476977825235E+17</v>
      </c>
    </row>
    <row r="40" spans="1:10">
      <c r="A40" s="1" t="s">
        <v>21</v>
      </c>
      <c r="B40" s="2">
        <v>5</v>
      </c>
      <c r="C40" s="1">
        <v>19.094999999999999</v>
      </c>
      <c r="D40" s="1">
        <f>$K$2*$D$3*RADIANS(C40)/80000</f>
        <v>22.985084151185426</v>
      </c>
      <c r="E40" s="1">
        <v>1</v>
      </c>
      <c r="F40" s="1">
        <f t="shared" si="20"/>
        <v>0.91645085416777528</v>
      </c>
      <c r="G40" s="1">
        <f t="shared" si="21"/>
        <v>0.91645085416777528</v>
      </c>
      <c r="H40" s="1">
        <f>ABS((E40-F40)/(E40+F40))</f>
        <v>4.3595767483693808E-2</v>
      </c>
      <c r="I40" s="2">
        <f t="shared" si="23"/>
        <v>8.7219177856210889E-2</v>
      </c>
    </row>
    <row r="41" spans="1:10">
      <c r="B41" s="2">
        <v>10</v>
      </c>
      <c r="C41" s="1">
        <v>43.350999999999999</v>
      </c>
      <c r="D41" s="1">
        <f t="shared" ref="D41:D46" si="27">$K$2*$D$3*RADIANS(C41)/80000</f>
        <v>52.182580939410286</v>
      </c>
      <c r="E41" s="1">
        <v>1</v>
      </c>
      <c r="F41" s="1">
        <f t="shared" ref="F41:F44" si="28">$K$2*COS($D$2)/$K$2/COS(RADIANS(C41))</f>
        <v>1.1909662380735804</v>
      </c>
      <c r="G41" s="1">
        <f t="shared" ref="G41:G44" si="29">F41*E41</f>
        <v>1.1909662380735804</v>
      </c>
      <c r="H41" s="1">
        <f t="shared" ref="H41:H44" si="30">ABS((E41-F41)/(E41+F41))</f>
        <v>8.7160739748088745E-2</v>
      </c>
      <c r="I41" s="2">
        <f t="shared" ref="I41:I44" si="31">2*ASIN(H41)</f>
        <v>0.17454295737795517</v>
      </c>
    </row>
    <row r="42" spans="1:10">
      <c r="B42" s="2">
        <v>30</v>
      </c>
      <c r="C42" s="1">
        <v>59.347000000000001</v>
      </c>
      <c r="D42" s="1">
        <f t="shared" si="27"/>
        <v>71.437328573993284</v>
      </c>
      <c r="E42" s="1">
        <v>1</v>
      </c>
      <c r="F42" s="1">
        <f t="shared" si="28"/>
        <v>1.6986305727128159</v>
      </c>
      <c r="G42" s="1">
        <f t="shared" si="29"/>
        <v>1.6986305727128159</v>
      </c>
      <c r="H42" s="1">
        <f t="shared" si="30"/>
        <v>0.25888336839321918</v>
      </c>
      <c r="I42" s="2">
        <f t="shared" si="31"/>
        <v>0.52373196152806223</v>
      </c>
    </row>
    <row r="43" spans="1:10">
      <c r="B43" s="2">
        <v>60</v>
      </c>
      <c r="C43" s="1">
        <v>73.221000000000004</v>
      </c>
      <c r="D43" s="1">
        <f t="shared" si="27"/>
        <v>88.137776728669735</v>
      </c>
      <c r="E43" s="1">
        <v>1</v>
      </c>
      <c r="F43" s="1">
        <f t="shared" si="28"/>
        <v>2.9999400685460769</v>
      </c>
      <c r="G43" s="1">
        <f t="shared" si="29"/>
        <v>2.9999400685460769</v>
      </c>
      <c r="H43" s="1">
        <f t="shared" si="30"/>
        <v>0.49999250845601484</v>
      </c>
      <c r="I43" s="2">
        <f t="shared" si="31"/>
        <v>1.0471802502600551</v>
      </c>
    </row>
    <row r="44" spans="1:10">
      <c r="A44" s="1" t="s">
        <v>22</v>
      </c>
      <c r="B44" s="2">
        <v>0.95</v>
      </c>
      <c r="C44" s="1">
        <v>24.271999999999998</v>
      </c>
      <c r="D44" s="1">
        <f>$K$2*$D$3*RADIANS(C44)/80000</f>
        <v>29.216756350750074</v>
      </c>
      <c r="E44" s="1">
        <v>1</v>
      </c>
      <c r="F44" s="1">
        <f t="shared" si="28"/>
        <v>0.95000147620725495</v>
      </c>
      <c r="G44" s="2">
        <f t="shared" si="29"/>
        <v>0.95000147620725495</v>
      </c>
      <c r="H44" s="1">
        <f t="shared" si="30"/>
        <v>2.5640249201242648E-2</v>
      </c>
      <c r="I44" s="3">
        <f t="shared" si="31"/>
        <v>5.1286118889953068E-2</v>
      </c>
    </row>
    <row r="45" spans="1:10">
      <c r="B45" s="2">
        <v>2</v>
      </c>
      <c r="C45" s="1">
        <v>64.340999999999994</v>
      </c>
      <c r="D45" s="1">
        <f t="shared" si="27"/>
        <v>77.448719527175768</v>
      </c>
      <c r="E45" s="1">
        <v>1</v>
      </c>
      <c r="F45" s="1">
        <f t="shared" ref="F45:F46" si="32">$K$2*COS($D$2)/$K$2/COS(RADIANS(C45))</f>
        <v>1.9999931894796319</v>
      </c>
      <c r="G45" s="2">
        <f t="shared" ref="G45:G46" si="33">F45*E45</f>
        <v>1.9999931894796319</v>
      </c>
      <c r="H45" s="1">
        <f t="shared" ref="H45:H46" si="34">ABS((E45-F45)/(E45+F45))</f>
        <v>0.33333181988092686</v>
      </c>
      <c r="I45" s="1">
        <f t="shared" ref="I45:I46" si="35">2*ASIN(H45)</f>
        <v>0.67967060839177607</v>
      </c>
    </row>
    <row r="46" spans="1:10">
      <c r="B46" s="2">
        <v>4</v>
      </c>
      <c r="C46" s="1">
        <v>77.495999999999995</v>
      </c>
      <c r="D46" s="1">
        <f t="shared" si="27"/>
        <v>93.283691090875394</v>
      </c>
      <c r="E46" s="1">
        <v>1</v>
      </c>
      <c r="F46" s="1">
        <f t="shared" si="32"/>
        <v>3.9999737508973539</v>
      </c>
      <c r="G46" s="2">
        <f t="shared" si="33"/>
        <v>3.9999737508973539</v>
      </c>
      <c r="H46" s="1">
        <f t="shared" si="34"/>
        <v>0.59999790006076403</v>
      </c>
      <c r="I46" s="1">
        <f t="shared" si="35"/>
        <v>1.2869969677436466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0"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0"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2016-11-10T09:33:30Z</dcterms:modified>
</cp:coreProperties>
</file>