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0490" windowHeight="8205" activeTab="2"/>
  </bookViews>
  <sheets>
    <sheet name="Вопросы" sheetId="8" r:id="rId1"/>
    <sheet name="Данные" sheetId="5" r:id="rId2"/>
    <sheet name="Дашборд" sheetId="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5" l="1"/>
  <c r="Y3" i="5"/>
  <c r="V3" i="5"/>
  <c r="V17" i="5"/>
  <c r="W17" i="5"/>
  <c r="O17" i="5"/>
  <c r="R3" i="5"/>
  <c r="Q3" i="5"/>
  <c r="P3" i="5"/>
  <c r="O3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Y17" i="5"/>
  <c r="T17" i="5"/>
  <c r="C17" i="5"/>
  <c r="S17" i="5"/>
  <c r="B17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M17" i="5"/>
  <c r="L17" i="5"/>
  <c r="K17" i="5"/>
  <c r="J17" i="5"/>
  <c r="I17" i="5"/>
  <c r="H17" i="5"/>
  <c r="G17" i="5"/>
  <c r="F17" i="5"/>
  <c r="E17" i="5"/>
  <c r="D17" i="5"/>
  <c r="W16" i="5"/>
  <c r="V16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W8" i="5"/>
  <c r="V8" i="5"/>
  <c r="W7" i="5"/>
  <c r="V7" i="5"/>
  <c r="W6" i="5"/>
  <c r="V6" i="5"/>
  <c r="W5" i="5"/>
  <c r="V5" i="5"/>
  <c r="W4" i="5"/>
  <c r="V4" i="5"/>
  <c r="W3" i="5"/>
</calcChain>
</file>

<file path=xl/sharedStrings.xml><?xml version="1.0" encoding="utf-8"?>
<sst xmlns="http://schemas.openxmlformats.org/spreadsheetml/2006/main" count="54" uniqueCount="49">
  <si>
    <t>Total, тн.</t>
  </si>
  <si>
    <t>Поставщик 1</t>
  </si>
  <si>
    <t>Поставщик 2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</si>
  <si>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</si>
  <si>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</si>
  <si>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</si>
  <si>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</si>
  <si>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</si>
  <si>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</si>
  <si>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</si>
  <si>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Поставщик 11</t>
  </si>
  <si>
    <t>Поставщик 12</t>
  </si>
  <si>
    <t>Поставщик 13</t>
  </si>
  <si>
    <t>Поставщик 14</t>
  </si>
  <si>
    <t>СРАВНИТЕЛЬНАЯ ДИНАМИКА ПО ВСЕМ ПОСТАВЩИКАМ</t>
  </si>
  <si>
    <t>ДИНАМИКА ПО ПОСТАВЩИКУ</t>
  </si>
  <si>
    <t>АНАЛИТИЧЕСКАЯ ТАБЛИЦА ПО ВСЕМ ПОСТАВЩИКАМ</t>
  </si>
  <si>
    <t>Поставщик 3</t>
  </si>
  <si>
    <t>1Q</t>
  </si>
  <si>
    <t>2Q</t>
  </si>
  <si>
    <t>3Q</t>
  </si>
  <si>
    <t>4Q</t>
  </si>
  <si>
    <t>янв</t>
  </si>
  <si>
    <t>фев</t>
  </si>
  <si>
    <t>ср мес</t>
  </si>
  <si>
    <t>21&amp;20</t>
  </si>
  <si>
    <t>Поставщик</t>
  </si>
  <si>
    <t>ОТЧЕТ ПО ДИНАМИКЕ ОТГРУЗОК 2020-2021</t>
  </si>
  <si>
    <t>РЕЙТИНГ ПОСТАВЩИКОВ 2020</t>
  </si>
  <si>
    <t>Планируем дашборд</t>
  </si>
  <si>
    <t>Смыслы</t>
  </si>
  <si>
    <t>• Для кого дашборд</t>
  </si>
  <si>
    <t>• Цель дашборда</t>
  </si>
  <si>
    <t>• Какие выводы надо делать</t>
  </si>
  <si>
    <t>• Какие решения принимать</t>
  </si>
  <si>
    <t>Конструкция</t>
  </si>
  <si>
    <t>• Какие показатели ключевые</t>
  </si>
  <si>
    <t>• Какие показатели отражать</t>
  </si>
  <si>
    <t>• За какой период данные</t>
  </si>
  <si>
    <t>• Частота обновления</t>
  </si>
  <si>
    <t>Ежемесячно</t>
  </si>
  <si>
    <t>• Какие фильтры</t>
  </si>
  <si>
    <t>Руководитель отдела закупок</t>
  </si>
  <si>
    <t>Падают или растут отгрузки по каждому поставщику</t>
  </si>
  <si>
    <t>Продолжать ли со всеми поставщиками сотрудничество, надо ли предлагать какие-то спец. условия для ключевых поставщиков</t>
  </si>
  <si>
    <t>-</t>
  </si>
  <si>
    <t>Среднемесячные значения отгрузок, изменение к прошлому году, рейтинг поставщиков за прошлый год</t>
  </si>
  <si>
    <t>2020-2021 поквартально и помесячно</t>
  </si>
  <si>
    <t>Понимать динамику по всем поставщикам. Видеть динамику по каждому и при этом видеть сравнение с остальными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</si>
</sst>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669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B8E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rgb="FF008B8E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indent="3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right"/>
    </xf>
    <xf numFmtId="0" fontId="6" fillId="0" borderId="0" xfId="0" applyFont="1"/>
    <xf numFmtId="0" fontId="6" fillId="0" borderId="1" xfId="0" applyFont="1" applyBorder="1"/>
    <xf numFmtId="3" fontId="6" fillId="0" borderId="0" xfId="0" applyNumberFormat="1" applyFont="1"/>
    <xf numFmtId="9" fontId="6" fillId="0" borderId="0" xfId="0" applyNumberFormat="1" applyFont="1"/>
    <xf numFmtId="3" fontId="6" fillId="0" borderId="1" xfId="0" applyNumberFormat="1" applyFont="1" applyBorder="1"/>
    <xf numFmtId="9" fontId="6" fillId="0" borderId="1" xfId="0" applyNumberFormat="1" applyFont="1" applyBorder="1"/>
    <xf numFmtId="0" fontId="8" fillId="3" borderId="0" xfId="1" applyFont="1" applyFill="1" applyAlignment="1">
      <alignment horizontal="left" indent="2"/>
    </xf>
    <xf numFmtId="0" fontId="9" fillId="3" borderId="0" xfId="1" applyFont="1" applyFill="1"/>
    <xf numFmtId="0" fontId="7" fillId="0" borderId="0" xfId="1"/>
    <xf numFmtId="0" fontId="1" fillId="0" borderId="0" xfId="1" applyFont="1"/>
    <xf numFmtId="0" fontId="10" fillId="4" borderId="2" xfId="1" applyFont="1" applyFill="1" applyBorder="1" applyAlignment="1">
      <alignment horizontal="left" indent="1"/>
    </xf>
    <xf numFmtId="0" fontId="11" fillId="4" borderId="2" xfId="1" applyFont="1" applyFill="1" applyBorder="1"/>
    <xf numFmtId="0" fontId="7" fillId="0" borderId="0" xfId="1" applyAlignment="1">
      <alignment vertical="center"/>
    </xf>
    <xf numFmtId="0" fontId="3" fillId="0" borderId="3" xfId="1" applyFont="1" applyBorder="1" applyAlignment="1">
      <alignment horizontal="left" vertical="center" indent="1"/>
    </xf>
    <xf numFmtId="0" fontId="7" fillId="0" borderId="3" xfId="1" applyBorder="1" applyAlignment="1">
      <alignment vertical="center"/>
    </xf>
    <xf numFmtId="0" fontId="12" fillId="0" borderId="3" xfId="1" applyFont="1" applyBorder="1" applyAlignment="1">
      <alignment vertical="center" wrapText="1"/>
    </xf>
    <xf numFmtId="0" fontId="10" fillId="4" borderId="3" xfId="1" applyFont="1" applyFill="1" applyBorder="1" applyAlignment="1">
      <alignment horizontal="left" indent="1"/>
    </xf>
    <xf numFmtId="0" fontId="11" fillId="4" borderId="3" xfId="1" applyFont="1" applyFill="1" applyBorder="1"/>
    <xf numFmtId="0" fontId="2" fillId="4" borderId="3" xfId="1" applyFont="1" applyFill="1" applyBorder="1" applyAlignment="1">
      <alignment horizontal="left" indent="1"/>
    </xf>
    <xf numFmtId="0" fontId="13" fillId="0" borderId="3" xfId="1" applyFont="1" applyBorder="1" applyAlignment="1">
      <alignment horizontal="left" vertical="center" indent="1"/>
    </xf>
    <xf numFmtId="0" fontId="13" fillId="0" borderId="4" xfId="1" applyFont="1" applyBorder="1" applyAlignment="1">
      <alignment horizontal="left" vertical="center" indent="1"/>
    </xf>
    <xf numFmtId="0" fontId="7" fillId="0" borderId="4" xfId="1" applyBorder="1" applyAlignment="1">
      <alignment vertical="center"/>
    </xf>
    <xf numFmtId="0" fontId="12" fillId="0" borderId="4" xfId="1" applyFont="1" applyBorder="1" applyAlignment="1">
      <alignment vertical="center" wrapText="1"/>
    </xf>
    <xf numFmtId="0" fontId="6" fillId="5" borderId="1" xfId="0" applyFont="1" applyFill="1" applyBorder="1"/>
    <xf numFmtId="17" fontId="6" fillId="5" borderId="1" xfId="0" applyNumberFormat="1" applyFont="1" applyFill="1" applyBorder="1"/>
    <xf numFmtId="0" fontId="6" fillId="5" borderId="0" xfId="0" applyFont="1" applyFill="1"/>
    <xf numFmtId="0" fontId="6" fillId="5" borderId="1" xfId="0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3" fontId="6" fillId="5" borderId="0" xfId="0" applyNumberFormat="1" applyFont="1" applyFill="1"/>
    <xf numFmtId="9" fontId="6" fillId="5" borderId="0" xfId="0" applyNumberFormat="1" applyFont="1" applyFill="1"/>
  </cellXfs>
  <cellStyles count="2">
    <cellStyle name="Обычный" xfId="0" builtinId="0"/>
    <cellStyle name="Обычный 2" xfId="1"/>
  </cellStyles>
  <dxfs count="0"/>
  <tableStyles count="1" defaultTableStyle="TableStyleMedium2" defaultPivotStyle="PivotStyleLight16">
    <tableStyle name="Invisible" pivot="0" table="0" count="0"/>
  </tableStyles>
  <colors>
    <mruColors>
      <color rgb="FFEF7979"/>
      <color rgb="FF126988"/>
      <color rgb="FF006699"/>
      <color rgb="FFD6DCE5"/>
      <color rgb="FFD9D9D9"/>
      <color rgb="FFB45210"/>
      <color rgb="FFF4B183"/>
      <color rgb="FF333333"/>
      <color rgb="FFF1995D"/>
      <color rgb="FFF4B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516082</xdr:colOff>
      <xdr:row>3</xdr:row>
      <xdr:rowOff>61364</xdr:rowOff>
    </xdr:from>
    <xdr:to>
      <xdr:col>17</xdr:col>
      <xdr:colOff>50029</xdr:colOff>
      <xdr:row>25</xdr:row>
      <xdr:rowOff>128155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4D3E94-1843-4182-B9DA-0639FF95A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961909"/>
          <a:ext cx="6201447" cy="4257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topLeftCell="A5" workbookViewId="0"/>
  </sheetViews>
  <sheetFormatPr defaultColWidth="9" defaultRowHeight="12.75" x14ac:dyDescent="0.2"/>
  <cols>
    <col min="1" max="1" width="4.85546875" style="17" customWidth="1"/>
    <col min="2" max="5" width="9" style="17"/>
    <col min="6" max="6" width="53" style="17" customWidth="1"/>
    <col min="7" max="16384" width="9" style="17"/>
  </cols>
  <sheetData>
    <row r="2" spans="1:6" ht="20.25" x14ac:dyDescent="0.3">
      <c r="A2" s="15" t="s">
        <v>29</v>
      </c>
      <c r="B2" s="16"/>
      <c r="C2" s="16"/>
      <c r="D2" s="16"/>
      <c r="E2" s="16"/>
      <c r="F2" s="16"/>
    </row>
    <row r="3" spans="1:6" ht="26.25" x14ac:dyDescent="0.4">
      <c r="A3" s="18"/>
    </row>
    <row r="4" spans="1:6" ht="21.75" thickBot="1" x14ac:dyDescent="0.4">
      <c r="B4" s="19" t="s">
        <v>30</v>
      </c>
      <c r="C4" s="20"/>
      <c r="D4" s="20"/>
      <c r="E4" s="20"/>
      <c r="F4" s="20"/>
    </row>
    <row r="5" spans="1:6" ht="19.5" thickBot="1" x14ac:dyDescent="0.25">
      <c r="A5" s="21"/>
      <c r="B5" s="22" t="s">
        <v>31</v>
      </c>
      <c r="C5" s="23"/>
      <c r="D5" s="23"/>
      <c r="E5" s="23"/>
      <c r="F5" s="24" t="s">
        <v>42</v>
      </c>
    </row>
    <row r="6" spans="1:6" ht="45.75" thickBot="1" x14ac:dyDescent="0.25">
      <c r="A6" s="21"/>
      <c r="B6" s="22" t="s">
        <v>32</v>
      </c>
      <c r="C6" s="23"/>
      <c r="D6" s="23"/>
      <c r="E6" s="23"/>
      <c r="F6" s="24" t="s">
        <v>48</v>
      </c>
    </row>
    <row r="7" spans="1:6" ht="30.75" thickBot="1" x14ac:dyDescent="0.25">
      <c r="A7" s="21"/>
      <c r="B7" s="22" t="s">
        <v>33</v>
      </c>
      <c r="C7" s="23"/>
      <c r="D7" s="23"/>
      <c r="E7" s="23"/>
      <c r="F7" s="24" t="s">
        <v>43</v>
      </c>
    </row>
    <row r="8" spans="1:6" ht="45.75" thickBot="1" x14ac:dyDescent="0.25">
      <c r="A8" s="21"/>
      <c r="B8" s="22" t="s">
        <v>34</v>
      </c>
      <c r="C8" s="23"/>
      <c r="D8" s="23"/>
      <c r="E8" s="23"/>
      <c r="F8" s="24" t="s">
        <v>44</v>
      </c>
    </row>
    <row r="9" spans="1:6" ht="21.75" thickBot="1" x14ac:dyDescent="0.4">
      <c r="A9" s="21"/>
      <c r="B9" s="25" t="s">
        <v>35</v>
      </c>
      <c r="C9" s="26"/>
      <c r="D9" s="26"/>
      <c r="E9" s="26"/>
      <c r="F9" s="27"/>
    </row>
    <row r="10" spans="1:6" ht="18" thickBot="1" x14ac:dyDescent="0.25">
      <c r="A10" s="21"/>
      <c r="B10" s="28" t="s">
        <v>36</v>
      </c>
      <c r="C10" s="23"/>
      <c r="D10" s="23"/>
      <c r="E10" s="23"/>
      <c r="F10" s="24" t="s">
        <v>45</v>
      </c>
    </row>
    <row r="11" spans="1:6" ht="45.75" thickBot="1" x14ac:dyDescent="0.25">
      <c r="A11" s="21"/>
      <c r="B11" s="28" t="s">
        <v>37</v>
      </c>
      <c r="C11" s="23"/>
      <c r="D11" s="23"/>
      <c r="E11" s="23"/>
      <c r="F11" s="24" t="s">
        <v>46</v>
      </c>
    </row>
    <row r="12" spans="1:6" ht="18" thickBot="1" x14ac:dyDescent="0.25">
      <c r="A12" s="21"/>
      <c r="B12" s="28" t="s">
        <v>38</v>
      </c>
      <c r="C12" s="23"/>
      <c r="D12" s="23"/>
      <c r="E12" s="23"/>
      <c r="F12" s="24" t="s">
        <v>47</v>
      </c>
    </row>
    <row r="13" spans="1:6" ht="18" thickBot="1" x14ac:dyDescent="0.25">
      <c r="A13" s="21"/>
      <c r="B13" s="28" t="s">
        <v>39</v>
      </c>
      <c r="C13" s="23"/>
      <c r="D13" s="23"/>
      <c r="E13" s="23"/>
      <c r="F13" s="24" t="s">
        <v>40</v>
      </c>
    </row>
    <row r="14" spans="1:6" ht="18" thickBot="1" x14ac:dyDescent="0.25">
      <c r="A14" s="21"/>
      <c r="B14" s="29" t="s">
        <v>41</v>
      </c>
      <c r="C14" s="30"/>
      <c r="D14" s="30"/>
      <c r="E14" s="30"/>
      <c r="F14" s="3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F23" sqref="F23"/>
    </sheetView>
  </sheetViews>
  <sheetFormatPr defaultColWidth="9" defaultRowHeight="12.75" x14ac:dyDescent="0.2"/>
  <cols>
    <col min="1" max="1" width="11.42578125" style="9" bestFit="1" customWidth="1"/>
    <col min="2" max="2" width="10.42578125" style="9" customWidth="1"/>
    <col min="3" max="3" width="8.42578125" style="9" customWidth="1"/>
    <col min="4" max="4" width="8.7109375" style="9" customWidth="1"/>
    <col min="5" max="5" width="9.140625" style="9" customWidth="1"/>
    <col min="6" max="6" width="9.85546875" style="9" customWidth="1"/>
    <col min="7" max="7" width="8.5703125" style="9" customWidth="1"/>
    <col min="8" max="8" width="8.28515625" style="9" customWidth="1"/>
    <col min="9" max="9" width="8.7109375" style="9" customWidth="1"/>
    <col min="10" max="10" width="9.140625" style="9" customWidth="1"/>
    <col min="11" max="11" width="9" style="9" customWidth="1"/>
    <col min="12" max="12" width="8" style="9" customWidth="1"/>
    <col min="13" max="13" width="8.42578125" style="9" customWidth="1"/>
    <col min="14" max="14" width="4.7109375" style="9" customWidth="1"/>
    <col min="15" max="15" width="8.7109375" style="9" customWidth="1"/>
    <col min="16" max="16" width="9.5703125" style="9" customWidth="1"/>
    <col min="17" max="17" width="9" style="9" customWidth="1"/>
    <col min="18" max="19" width="8.85546875" style="9" customWidth="1"/>
    <col min="20" max="20" width="8.5703125" style="9" customWidth="1"/>
    <col min="21" max="21" width="4.7109375" style="9" customWidth="1"/>
    <col min="22" max="22" width="7" style="9" customWidth="1"/>
    <col min="23" max="23" width="8.140625" style="9" customWidth="1"/>
    <col min="24" max="24" width="4.7109375" style="9" customWidth="1"/>
    <col min="25" max="25" width="8" style="9" customWidth="1"/>
    <col min="26" max="26" width="7.85546875" style="9" customWidth="1"/>
    <col min="27" max="16384" width="9" style="9"/>
  </cols>
  <sheetData>
    <row r="1" spans="1:26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>
        <v>2020</v>
      </c>
      <c r="P1" s="8"/>
      <c r="Q1" s="8"/>
      <c r="R1" s="8"/>
      <c r="S1" s="8">
        <v>2021</v>
      </c>
      <c r="T1" s="8"/>
      <c r="U1" s="8"/>
      <c r="V1" s="8" t="s">
        <v>25</v>
      </c>
      <c r="W1" s="8" t="s">
        <v>25</v>
      </c>
      <c r="X1" s="8"/>
      <c r="Y1" s="8">
        <v>2020</v>
      </c>
      <c r="Z1" s="8">
        <v>2021</v>
      </c>
    </row>
    <row r="2" spans="1:26" s="34" customFormat="1" x14ac:dyDescent="0.2">
      <c r="A2" s="32" t="s">
        <v>26</v>
      </c>
      <c r="B2" s="33">
        <v>43831</v>
      </c>
      <c r="C2" s="33">
        <v>43862</v>
      </c>
      <c r="D2" s="33">
        <v>43891</v>
      </c>
      <c r="E2" s="33">
        <v>43922</v>
      </c>
      <c r="F2" s="33">
        <v>43952</v>
      </c>
      <c r="G2" s="33">
        <v>43983</v>
      </c>
      <c r="H2" s="33">
        <v>44013</v>
      </c>
      <c r="I2" s="33">
        <v>44044</v>
      </c>
      <c r="J2" s="33">
        <v>44075</v>
      </c>
      <c r="K2" s="33">
        <v>44105</v>
      </c>
      <c r="L2" s="33">
        <v>44136</v>
      </c>
      <c r="M2" s="33">
        <v>44166</v>
      </c>
      <c r="O2" s="35" t="s">
        <v>18</v>
      </c>
      <c r="P2" s="35" t="s">
        <v>19</v>
      </c>
      <c r="Q2" s="35" t="s">
        <v>20</v>
      </c>
      <c r="R2" s="35" t="s">
        <v>21</v>
      </c>
      <c r="S2" s="35" t="s">
        <v>22</v>
      </c>
      <c r="T2" s="35" t="s">
        <v>23</v>
      </c>
      <c r="U2" s="36"/>
      <c r="V2" s="35" t="s">
        <v>22</v>
      </c>
      <c r="W2" s="35" t="s">
        <v>23</v>
      </c>
      <c r="X2" s="36"/>
      <c r="Y2" s="35" t="s">
        <v>24</v>
      </c>
      <c r="Z2" s="35" t="s">
        <v>24</v>
      </c>
    </row>
    <row r="3" spans="1:26" x14ac:dyDescent="0.2">
      <c r="A3" s="9" t="s">
        <v>1</v>
      </c>
      <c r="B3" s="11">
        <v>134244</v>
      </c>
      <c r="C3" s="11">
        <v>145150</v>
      </c>
      <c r="D3" s="11">
        <v>127731</v>
      </c>
      <c r="E3" s="11">
        <v>90963</v>
      </c>
      <c r="F3" s="11">
        <v>89719</v>
      </c>
      <c r="G3" s="11">
        <v>98537</v>
      </c>
      <c r="H3" s="11">
        <v>136862</v>
      </c>
      <c r="I3" s="11">
        <v>118195</v>
      </c>
      <c r="J3" s="11">
        <v>128074</v>
      </c>
      <c r="K3" s="11">
        <v>118819</v>
      </c>
      <c r="L3" s="11">
        <v>147094</v>
      </c>
      <c r="M3" s="11">
        <v>115595</v>
      </c>
      <c r="N3" s="11"/>
      <c r="O3" s="11">
        <f>AVERAGE(B3:D3)</f>
        <v>135708.33333333334</v>
      </c>
      <c r="P3" s="11">
        <f>AVERAGE(E3:G3)</f>
        <v>93073</v>
      </c>
      <c r="Q3" s="11">
        <f>AVERAGE(H3:J3)</f>
        <v>127710.33333333333</v>
      </c>
      <c r="R3" s="11">
        <f>AVERAGE(K3:M3)</f>
        <v>127169.33333333333</v>
      </c>
      <c r="S3" s="11">
        <v>153753.87980769225</v>
      </c>
      <c r="T3" s="11">
        <v>142154.71442307695</v>
      </c>
      <c r="U3" s="11"/>
      <c r="V3" s="12">
        <f>IFERROR(S3/B3-1,0)</f>
        <v>0.14533148451843103</v>
      </c>
      <c r="W3" s="12">
        <f t="shared" ref="V3:W16" si="0">IFERROR(T3/C3-1,0)</f>
        <v>-2.0635794536156049E-2</v>
      </c>
      <c r="X3" s="11"/>
      <c r="Y3" s="11">
        <f>AVERAGE(B3:M3)</f>
        <v>120915.25</v>
      </c>
      <c r="Z3" s="11">
        <f>AVERAGE(S3:T3)</f>
        <v>147954.2971153846</v>
      </c>
    </row>
    <row r="4" spans="1:26" x14ac:dyDescent="0.2">
      <c r="A4" s="9" t="s">
        <v>2</v>
      </c>
      <c r="B4" s="11">
        <v>159865</v>
      </c>
      <c r="C4" s="11">
        <v>151915</v>
      </c>
      <c r="D4" s="11">
        <v>161500</v>
      </c>
      <c r="E4" s="11">
        <v>99262</v>
      </c>
      <c r="F4" s="11">
        <v>99473</v>
      </c>
      <c r="G4" s="11">
        <v>113230</v>
      </c>
      <c r="H4" s="11">
        <v>98284</v>
      </c>
      <c r="I4" s="11">
        <v>91750</v>
      </c>
      <c r="J4" s="11">
        <v>122064</v>
      </c>
      <c r="K4" s="11">
        <v>120539</v>
      </c>
      <c r="L4" s="11">
        <v>93456</v>
      </c>
      <c r="M4" s="11">
        <v>126783</v>
      </c>
      <c r="N4" s="11"/>
      <c r="O4" s="11">
        <f t="shared" ref="O4:O16" si="1">AVERAGE(B4:D4)</f>
        <v>157760</v>
      </c>
      <c r="P4" s="11">
        <f t="shared" ref="P4:P16" si="2">AVERAGE(E4:G4)</f>
        <v>103988.33333333333</v>
      </c>
      <c r="Q4" s="11">
        <f t="shared" ref="Q4:Q16" si="3">AVERAGE(H4:J4)</f>
        <v>104032.66666666667</v>
      </c>
      <c r="R4" s="11">
        <f t="shared" ref="R4:R16" si="4">AVERAGE(K4:M4)</f>
        <v>113592.66666666667</v>
      </c>
      <c r="S4" s="11">
        <v>132325.52692307692</v>
      </c>
      <c r="T4" s="11">
        <v>133162.80769230766</v>
      </c>
      <c r="U4" s="11"/>
      <c r="V4" s="12">
        <f t="shared" si="0"/>
        <v>-0.17226705706016376</v>
      </c>
      <c r="W4" s="12">
        <f t="shared" si="0"/>
        <v>-0.12343871446330079</v>
      </c>
      <c r="X4" s="11"/>
      <c r="Y4" s="11">
        <f t="shared" ref="Y4:Y16" si="5">AVERAGE(B4:M4)</f>
        <v>119843.41666666667</v>
      </c>
      <c r="Z4" s="11">
        <f t="shared" ref="Z4:Z16" si="6">AVERAGE(S4:T4)</f>
        <v>132744.16730769229</v>
      </c>
    </row>
    <row r="5" spans="1:26" x14ac:dyDescent="0.2">
      <c r="A5" s="9" t="s">
        <v>17</v>
      </c>
      <c r="B5" s="11">
        <v>150674</v>
      </c>
      <c r="C5" s="11">
        <v>144589</v>
      </c>
      <c r="D5" s="11">
        <v>133627</v>
      </c>
      <c r="E5" s="11">
        <v>119592</v>
      </c>
      <c r="F5" s="11">
        <v>109473</v>
      </c>
      <c r="G5" s="11">
        <v>118313</v>
      </c>
      <c r="H5" s="11">
        <v>103100</v>
      </c>
      <c r="I5" s="11">
        <v>122357</v>
      </c>
      <c r="J5" s="11">
        <v>138828</v>
      </c>
      <c r="K5" s="11">
        <v>87612</v>
      </c>
      <c r="L5" s="11">
        <v>102406</v>
      </c>
      <c r="M5" s="11">
        <v>121647</v>
      </c>
      <c r="N5" s="11"/>
      <c r="O5" s="11">
        <f t="shared" si="1"/>
        <v>142963.33333333334</v>
      </c>
      <c r="P5" s="11">
        <f t="shared" si="2"/>
        <v>115792.66666666667</v>
      </c>
      <c r="Q5" s="11">
        <f t="shared" si="3"/>
        <v>121428.33333333333</v>
      </c>
      <c r="R5" s="11">
        <f t="shared" si="4"/>
        <v>103888.33333333333</v>
      </c>
      <c r="S5" s="11">
        <v>102254.45576923077</v>
      </c>
      <c r="T5" s="11">
        <v>92770.548076923078</v>
      </c>
      <c r="U5" s="11"/>
      <c r="V5" s="12">
        <f t="shared" si="0"/>
        <v>-0.3213530153229438</v>
      </c>
      <c r="W5" s="12">
        <f t="shared" si="0"/>
        <v>-0.35838446854931516</v>
      </c>
      <c r="X5" s="11"/>
      <c r="Y5" s="11">
        <f t="shared" si="5"/>
        <v>121018.16666666667</v>
      </c>
      <c r="Z5" s="11">
        <f t="shared" si="6"/>
        <v>97512.501923076925</v>
      </c>
    </row>
    <row r="6" spans="1:26" x14ac:dyDescent="0.2">
      <c r="A6" s="9" t="s">
        <v>3</v>
      </c>
      <c r="B6" s="11">
        <v>111913</v>
      </c>
      <c r="C6" s="11">
        <v>121472</v>
      </c>
      <c r="D6" s="11">
        <v>105909</v>
      </c>
      <c r="E6" s="11">
        <v>120644</v>
      </c>
      <c r="F6" s="11">
        <v>119014</v>
      </c>
      <c r="G6" s="11">
        <v>114778</v>
      </c>
      <c r="H6" s="11">
        <v>106264</v>
      </c>
      <c r="I6" s="11">
        <v>105655</v>
      </c>
      <c r="J6" s="11">
        <v>106115</v>
      </c>
      <c r="K6" s="11">
        <v>99829</v>
      </c>
      <c r="L6" s="11">
        <v>90826</v>
      </c>
      <c r="M6" s="11">
        <v>90056</v>
      </c>
      <c r="N6" s="11"/>
      <c r="O6" s="11">
        <f t="shared" si="1"/>
        <v>113098</v>
      </c>
      <c r="P6" s="11">
        <f t="shared" si="2"/>
        <v>118145.33333333333</v>
      </c>
      <c r="Q6" s="11">
        <f t="shared" si="3"/>
        <v>106011.33333333333</v>
      </c>
      <c r="R6" s="11">
        <f t="shared" si="4"/>
        <v>93570.333333333328</v>
      </c>
      <c r="S6" s="11">
        <v>120641.34615384616</v>
      </c>
      <c r="T6" s="11">
        <v>108641.34615384616</v>
      </c>
      <c r="U6" s="11"/>
      <c r="V6" s="12">
        <f t="shared" si="0"/>
        <v>7.7992245349925104E-2</v>
      </c>
      <c r="W6" s="12">
        <f t="shared" si="0"/>
        <v>-0.10562643116235715</v>
      </c>
      <c r="X6" s="11"/>
      <c r="Y6" s="11">
        <f t="shared" si="5"/>
        <v>107706.25</v>
      </c>
      <c r="Z6" s="11">
        <f t="shared" si="6"/>
        <v>114641.34615384616</v>
      </c>
    </row>
    <row r="7" spans="1:26" x14ac:dyDescent="0.2">
      <c r="A7" s="9" t="s">
        <v>4</v>
      </c>
      <c r="B7" s="11">
        <v>67726</v>
      </c>
      <c r="C7" s="11">
        <v>51276</v>
      </c>
      <c r="D7" s="11">
        <v>63514</v>
      </c>
      <c r="E7" s="11">
        <v>66904</v>
      </c>
      <c r="F7" s="11">
        <v>79418</v>
      </c>
      <c r="G7" s="11">
        <v>79348</v>
      </c>
      <c r="H7" s="11">
        <v>80536</v>
      </c>
      <c r="I7" s="11">
        <v>87696</v>
      </c>
      <c r="J7" s="11">
        <v>71696</v>
      </c>
      <c r="K7" s="11">
        <v>55908</v>
      </c>
      <c r="L7" s="11">
        <v>53026</v>
      </c>
      <c r="M7" s="11">
        <v>58900</v>
      </c>
      <c r="N7" s="11"/>
      <c r="O7" s="11">
        <f t="shared" si="1"/>
        <v>60838.666666666664</v>
      </c>
      <c r="P7" s="11">
        <f t="shared" si="2"/>
        <v>75223.333333333328</v>
      </c>
      <c r="Q7" s="11">
        <f t="shared" si="3"/>
        <v>79976</v>
      </c>
      <c r="R7" s="11">
        <f t="shared" si="4"/>
        <v>55944.666666666664</v>
      </c>
      <c r="S7" s="11">
        <v>36410.082692307711</v>
      </c>
      <c r="T7" s="11">
        <v>36806.401923076919</v>
      </c>
      <c r="U7" s="11"/>
      <c r="V7" s="12">
        <f t="shared" si="0"/>
        <v>-0.46239136089082911</v>
      </c>
      <c r="W7" s="12">
        <f t="shared" si="0"/>
        <v>-0.28219046097439504</v>
      </c>
      <c r="X7" s="11"/>
      <c r="Y7" s="11">
        <f t="shared" si="5"/>
        <v>67995.666666666672</v>
      </c>
      <c r="Z7" s="11">
        <f t="shared" si="6"/>
        <v>36608.242307692315</v>
      </c>
    </row>
    <row r="8" spans="1:26" x14ac:dyDescent="0.2">
      <c r="A8" s="9" t="s">
        <v>5</v>
      </c>
      <c r="B8" s="11">
        <v>49236</v>
      </c>
      <c r="C8" s="11">
        <v>43614</v>
      </c>
      <c r="D8" s="11">
        <v>49474</v>
      </c>
      <c r="E8" s="11">
        <v>60976</v>
      </c>
      <c r="F8" s="11">
        <v>58082</v>
      </c>
      <c r="G8" s="11">
        <v>57510</v>
      </c>
      <c r="H8" s="11">
        <v>44530</v>
      </c>
      <c r="I8" s="11">
        <v>34580</v>
      </c>
      <c r="J8" s="11">
        <v>37542</v>
      </c>
      <c r="K8" s="11">
        <v>43662</v>
      </c>
      <c r="L8" s="11">
        <v>37400</v>
      </c>
      <c r="M8" s="11">
        <v>43670</v>
      </c>
      <c r="N8" s="11"/>
      <c r="O8" s="11">
        <f t="shared" si="1"/>
        <v>47441.333333333336</v>
      </c>
      <c r="P8" s="11">
        <f t="shared" si="2"/>
        <v>58856</v>
      </c>
      <c r="Q8" s="11">
        <f t="shared" si="3"/>
        <v>38884</v>
      </c>
      <c r="R8" s="11">
        <f t="shared" si="4"/>
        <v>41577.333333333336</v>
      </c>
      <c r="S8" s="11">
        <v>19306.153846153844</v>
      </c>
      <c r="T8" s="11">
        <v>23663.076923076922</v>
      </c>
      <c r="U8" s="11"/>
      <c r="V8" s="12">
        <f t="shared" si="0"/>
        <v>-0.6078854121749564</v>
      </c>
      <c r="W8" s="12">
        <f t="shared" si="0"/>
        <v>-0.45744309343153755</v>
      </c>
      <c r="X8" s="11"/>
      <c r="Y8" s="11">
        <f t="shared" si="5"/>
        <v>46689.666666666664</v>
      </c>
      <c r="Z8" s="11">
        <f t="shared" si="6"/>
        <v>21484.615384615383</v>
      </c>
    </row>
    <row r="9" spans="1:26" x14ac:dyDescent="0.2">
      <c r="A9" s="9" t="s">
        <v>6</v>
      </c>
      <c r="B9" s="11">
        <v>32500</v>
      </c>
      <c r="C9" s="11">
        <v>28464</v>
      </c>
      <c r="D9" s="11">
        <v>41614</v>
      </c>
      <c r="E9" s="11">
        <v>16742</v>
      </c>
      <c r="F9" s="11">
        <v>15744</v>
      </c>
      <c r="G9" s="11">
        <v>18222</v>
      </c>
      <c r="H9" s="11">
        <v>31670</v>
      </c>
      <c r="I9" s="11">
        <v>30952</v>
      </c>
      <c r="J9" s="11">
        <v>39308</v>
      </c>
      <c r="K9" s="11">
        <v>32112</v>
      </c>
      <c r="L9" s="11">
        <v>30814</v>
      </c>
      <c r="M9" s="11">
        <v>26776</v>
      </c>
      <c r="N9" s="11"/>
      <c r="O9" s="11">
        <f t="shared" si="1"/>
        <v>34192.666666666664</v>
      </c>
      <c r="P9" s="11">
        <f t="shared" si="2"/>
        <v>16902.666666666668</v>
      </c>
      <c r="Q9" s="11">
        <f t="shared" si="3"/>
        <v>33976.666666666664</v>
      </c>
      <c r="R9" s="11">
        <f t="shared" si="4"/>
        <v>29900.666666666668</v>
      </c>
      <c r="S9" s="11">
        <v>24078.854807692311</v>
      </c>
      <c r="T9" s="11">
        <v>14553.969230769229</v>
      </c>
      <c r="U9" s="11"/>
      <c r="V9" s="12">
        <f t="shared" si="0"/>
        <v>-0.25911215976331348</v>
      </c>
      <c r="W9" s="12">
        <f t="shared" si="0"/>
        <v>-0.48868854585549359</v>
      </c>
      <c r="X9" s="11"/>
      <c r="Y9" s="11">
        <f t="shared" si="5"/>
        <v>28743.166666666668</v>
      </c>
      <c r="Z9" s="11">
        <f t="shared" si="6"/>
        <v>19316.412019230771</v>
      </c>
    </row>
    <row r="10" spans="1:26" x14ac:dyDescent="0.2">
      <c r="A10" s="9" t="s">
        <v>7</v>
      </c>
      <c r="B10" s="11">
        <v>37046</v>
      </c>
      <c r="C10" s="11">
        <v>30346</v>
      </c>
      <c r="D10" s="11">
        <v>35424</v>
      </c>
      <c r="E10" s="11">
        <v>29656</v>
      </c>
      <c r="F10" s="11">
        <v>29572</v>
      </c>
      <c r="G10" s="11">
        <v>26712</v>
      </c>
      <c r="H10" s="11">
        <v>23964</v>
      </c>
      <c r="I10" s="11">
        <v>25352</v>
      </c>
      <c r="J10" s="11">
        <v>28104</v>
      </c>
      <c r="K10" s="11">
        <v>20364</v>
      </c>
      <c r="L10" s="11">
        <v>25384</v>
      </c>
      <c r="M10" s="11">
        <v>20054</v>
      </c>
      <c r="N10" s="11"/>
      <c r="O10" s="11">
        <f t="shared" si="1"/>
        <v>34272</v>
      </c>
      <c r="P10" s="11">
        <f t="shared" si="2"/>
        <v>28646.666666666668</v>
      </c>
      <c r="Q10" s="11">
        <f t="shared" si="3"/>
        <v>25806.666666666668</v>
      </c>
      <c r="R10" s="11">
        <f t="shared" si="4"/>
        <v>21934</v>
      </c>
      <c r="S10" s="11">
        <v>8446.75</v>
      </c>
      <c r="T10" s="11">
        <v>6295.3413461538466</v>
      </c>
      <c r="U10" s="11"/>
      <c r="V10" s="12">
        <f t="shared" si="0"/>
        <v>-0.77199292771149386</v>
      </c>
      <c r="W10" s="12">
        <f t="shared" si="0"/>
        <v>-0.79254790265096398</v>
      </c>
      <c r="X10" s="11"/>
      <c r="Y10" s="11">
        <f t="shared" si="5"/>
        <v>27664.833333333332</v>
      </c>
      <c r="Z10" s="11">
        <f t="shared" si="6"/>
        <v>7371.0456730769238</v>
      </c>
    </row>
    <row r="11" spans="1:26" x14ac:dyDescent="0.2">
      <c r="A11" s="9" t="s">
        <v>8</v>
      </c>
      <c r="B11" s="11">
        <v>23304</v>
      </c>
      <c r="C11" s="11">
        <v>28870</v>
      </c>
      <c r="D11" s="11">
        <v>23754</v>
      </c>
      <c r="E11" s="11">
        <v>25332</v>
      </c>
      <c r="F11" s="11">
        <v>23932</v>
      </c>
      <c r="G11" s="11">
        <v>27604</v>
      </c>
      <c r="H11" s="11">
        <v>29492</v>
      </c>
      <c r="I11" s="11">
        <v>39614</v>
      </c>
      <c r="J11" s="11">
        <v>39264</v>
      </c>
      <c r="K11" s="11">
        <v>24800</v>
      </c>
      <c r="L11" s="11">
        <v>19238</v>
      </c>
      <c r="M11" s="11">
        <v>20646</v>
      </c>
      <c r="N11" s="11"/>
      <c r="O11" s="11">
        <f t="shared" si="1"/>
        <v>25309.333333333332</v>
      </c>
      <c r="P11" s="11">
        <f t="shared" si="2"/>
        <v>25622.666666666668</v>
      </c>
      <c r="Q11" s="11">
        <f t="shared" si="3"/>
        <v>36123.333333333336</v>
      </c>
      <c r="R11" s="11">
        <f t="shared" si="4"/>
        <v>21561.333333333332</v>
      </c>
      <c r="S11" s="11">
        <v>7649.0442307692319</v>
      </c>
      <c r="T11" s="11">
        <v>14707.162499999995</v>
      </c>
      <c r="U11" s="11"/>
      <c r="V11" s="12">
        <f t="shared" si="0"/>
        <v>-0.67177118817502435</v>
      </c>
      <c r="W11" s="12">
        <f t="shared" si="0"/>
        <v>-0.49057282646345701</v>
      </c>
      <c r="X11" s="11"/>
      <c r="Y11" s="11">
        <f t="shared" si="5"/>
        <v>27154.166666666668</v>
      </c>
      <c r="Z11" s="11">
        <f t="shared" si="6"/>
        <v>11178.103365384613</v>
      </c>
    </row>
    <row r="12" spans="1:26" x14ac:dyDescent="0.2">
      <c r="A12" s="9" t="s">
        <v>9</v>
      </c>
      <c r="B12" s="11">
        <v>17980</v>
      </c>
      <c r="C12" s="11">
        <v>17892</v>
      </c>
      <c r="D12" s="11">
        <v>20266</v>
      </c>
      <c r="E12" s="11">
        <v>24414</v>
      </c>
      <c r="F12" s="11">
        <v>17436</v>
      </c>
      <c r="G12" s="11">
        <v>18080</v>
      </c>
      <c r="H12" s="11">
        <v>12782</v>
      </c>
      <c r="I12" s="11">
        <v>13656</v>
      </c>
      <c r="J12" s="11">
        <v>13144</v>
      </c>
      <c r="K12" s="11">
        <v>13076</v>
      </c>
      <c r="L12" s="11">
        <v>15062</v>
      </c>
      <c r="M12" s="11">
        <v>17426</v>
      </c>
      <c r="N12" s="11"/>
      <c r="O12" s="11">
        <f t="shared" si="1"/>
        <v>18712.666666666668</v>
      </c>
      <c r="P12" s="11">
        <f t="shared" si="2"/>
        <v>19976.666666666668</v>
      </c>
      <c r="Q12" s="11">
        <f t="shared" si="3"/>
        <v>13194</v>
      </c>
      <c r="R12" s="11">
        <f t="shared" si="4"/>
        <v>15188</v>
      </c>
      <c r="S12" s="11">
        <v>1263.5692307692309</v>
      </c>
      <c r="T12" s="11">
        <v>1699.0384615384614</v>
      </c>
      <c r="U12" s="11"/>
      <c r="V12" s="12">
        <f t="shared" si="0"/>
        <v>-0.92972362454008728</v>
      </c>
      <c r="W12" s="12">
        <f t="shared" si="0"/>
        <v>-0.90503920961667439</v>
      </c>
      <c r="X12" s="11"/>
      <c r="Y12" s="11">
        <f t="shared" si="5"/>
        <v>16767.833333333332</v>
      </c>
      <c r="Z12" s="11">
        <f t="shared" si="6"/>
        <v>1481.3038461538463</v>
      </c>
    </row>
    <row r="13" spans="1:26" x14ac:dyDescent="0.2">
      <c r="A13" s="9" t="s">
        <v>10</v>
      </c>
      <c r="B13" s="11">
        <v>8574</v>
      </c>
      <c r="C13" s="11">
        <v>6402</v>
      </c>
      <c r="D13" s="11">
        <v>6772</v>
      </c>
      <c r="E13" s="11">
        <v>7456</v>
      </c>
      <c r="F13" s="11">
        <v>8358</v>
      </c>
      <c r="G13" s="11">
        <v>7250</v>
      </c>
      <c r="H13" s="11">
        <v>32556</v>
      </c>
      <c r="I13" s="11">
        <v>28816</v>
      </c>
      <c r="J13" s="11">
        <v>33318</v>
      </c>
      <c r="K13" s="11">
        <v>15770</v>
      </c>
      <c r="L13" s="11">
        <v>15078</v>
      </c>
      <c r="M13" s="11">
        <v>15812</v>
      </c>
      <c r="N13" s="11"/>
      <c r="O13" s="11">
        <f t="shared" si="1"/>
        <v>7249.333333333333</v>
      </c>
      <c r="P13" s="11">
        <f t="shared" si="2"/>
        <v>7688</v>
      </c>
      <c r="Q13" s="11">
        <f t="shared" si="3"/>
        <v>31563.333333333332</v>
      </c>
      <c r="R13" s="11">
        <f t="shared" si="4"/>
        <v>15553.333333333334</v>
      </c>
      <c r="S13" s="11">
        <v>10095.144230769229</v>
      </c>
      <c r="T13" s="11">
        <v>8408.8942307692305</v>
      </c>
      <c r="U13" s="11"/>
      <c r="V13" s="12">
        <f t="shared" si="0"/>
        <v>0.17741360284222396</v>
      </c>
      <c r="W13" s="12">
        <f t="shared" si="0"/>
        <v>0.31347926128853953</v>
      </c>
      <c r="X13" s="11"/>
      <c r="Y13" s="11">
        <f t="shared" si="5"/>
        <v>15513.5</v>
      </c>
      <c r="Z13" s="11">
        <f t="shared" si="6"/>
        <v>9252.0192307692305</v>
      </c>
    </row>
    <row r="14" spans="1:26" x14ac:dyDescent="0.2">
      <c r="A14" s="9" t="s">
        <v>11</v>
      </c>
      <c r="B14" s="11">
        <v>12468</v>
      </c>
      <c r="C14" s="11">
        <v>11702</v>
      </c>
      <c r="D14" s="11">
        <v>11078</v>
      </c>
      <c r="E14" s="11">
        <v>21542</v>
      </c>
      <c r="F14" s="11">
        <v>27468</v>
      </c>
      <c r="G14" s="11">
        <v>21362</v>
      </c>
      <c r="H14" s="11">
        <v>8626</v>
      </c>
      <c r="I14" s="11">
        <v>10606</v>
      </c>
      <c r="J14" s="11">
        <v>8258</v>
      </c>
      <c r="K14" s="11">
        <v>14574</v>
      </c>
      <c r="L14" s="11">
        <v>12752</v>
      </c>
      <c r="M14" s="11">
        <v>14050</v>
      </c>
      <c r="N14" s="11"/>
      <c r="O14" s="11">
        <f t="shared" si="1"/>
        <v>11749.333333333334</v>
      </c>
      <c r="P14" s="11">
        <f t="shared" si="2"/>
        <v>23457.333333333332</v>
      </c>
      <c r="Q14" s="11">
        <f t="shared" si="3"/>
        <v>9163.3333333333339</v>
      </c>
      <c r="R14" s="11">
        <f t="shared" si="4"/>
        <v>13792</v>
      </c>
      <c r="S14" s="11">
        <v>3366.3884615384609</v>
      </c>
      <c r="T14" s="11">
        <v>7649.038461538461</v>
      </c>
      <c r="U14" s="11"/>
      <c r="V14" s="12">
        <f t="shared" si="0"/>
        <v>-0.72999771723303963</v>
      </c>
      <c r="W14" s="12">
        <f t="shared" si="0"/>
        <v>-0.34634776435323356</v>
      </c>
      <c r="X14" s="11"/>
      <c r="Y14" s="11">
        <f t="shared" si="5"/>
        <v>14540.5</v>
      </c>
      <c r="Z14" s="11">
        <f t="shared" si="6"/>
        <v>5507.7134615384612</v>
      </c>
    </row>
    <row r="15" spans="1:26" x14ac:dyDescent="0.2">
      <c r="A15" s="9" t="s">
        <v>12</v>
      </c>
      <c r="B15" s="11">
        <v>17410</v>
      </c>
      <c r="C15" s="11">
        <v>17998</v>
      </c>
      <c r="D15" s="11">
        <v>12462</v>
      </c>
      <c r="E15" s="11">
        <v>10198</v>
      </c>
      <c r="F15" s="11">
        <v>11216</v>
      </c>
      <c r="G15" s="11">
        <v>9768</v>
      </c>
      <c r="H15" s="11">
        <v>17602</v>
      </c>
      <c r="I15" s="11">
        <v>15560</v>
      </c>
      <c r="J15" s="11">
        <v>13134</v>
      </c>
      <c r="K15" s="11">
        <v>14050</v>
      </c>
      <c r="L15" s="11">
        <v>17698</v>
      </c>
      <c r="M15" s="11">
        <v>13682</v>
      </c>
      <c r="N15" s="11"/>
      <c r="O15" s="11">
        <f t="shared" si="1"/>
        <v>15956.666666666666</v>
      </c>
      <c r="P15" s="11">
        <f t="shared" si="2"/>
        <v>10394</v>
      </c>
      <c r="Q15" s="11">
        <f t="shared" si="3"/>
        <v>15432</v>
      </c>
      <c r="R15" s="11">
        <f t="shared" si="4"/>
        <v>15143.333333333334</v>
      </c>
      <c r="S15" s="11">
        <v>4942.1394230769229</v>
      </c>
      <c r="T15" s="11">
        <v>6245.1923076923076</v>
      </c>
      <c r="U15" s="11"/>
      <c r="V15" s="12">
        <f t="shared" si="0"/>
        <v>-0.71613214112137147</v>
      </c>
      <c r="W15" s="12">
        <f t="shared" si="0"/>
        <v>-0.65300631694119859</v>
      </c>
      <c r="X15" s="11"/>
      <c r="Y15" s="11">
        <f t="shared" si="5"/>
        <v>14231.5</v>
      </c>
      <c r="Z15" s="11">
        <f t="shared" si="6"/>
        <v>5593.6658653846152</v>
      </c>
    </row>
    <row r="16" spans="1:26" x14ac:dyDescent="0.2">
      <c r="A16" s="10" t="s">
        <v>13</v>
      </c>
      <c r="B16" s="13">
        <v>956</v>
      </c>
      <c r="C16" s="13">
        <v>738</v>
      </c>
      <c r="D16" s="13">
        <v>1084</v>
      </c>
      <c r="E16" s="13">
        <v>4278</v>
      </c>
      <c r="F16" s="13">
        <v>4056</v>
      </c>
      <c r="G16" s="13">
        <v>4966</v>
      </c>
      <c r="H16" s="13">
        <v>6778</v>
      </c>
      <c r="I16" s="13">
        <v>6652</v>
      </c>
      <c r="J16" s="13">
        <v>7176</v>
      </c>
      <c r="K16" s="13">
        <v>2400</v>
      </c>
      <c r="L16" s="13">
        <v>2414</v>
      </c>
      <c r="M16" s="13">
        <v>2592</v>
      </c>
      <c r="O16" s="13">
        <f t="shared" si="1"/>
        <v>926</v>
      </c>
      <c r="P16" s="13">
        <f t="shared" si="2"/>
        <v>4433.333333333333</v>
      </c>
      <c r="Q16" s="13">
        <f t="shared" si="3"/>
        <v>6868.666666666667</v>
      </c>
      <c r="R16" s="13">
        <f t="shared" si="4"/>
        <v>2468.6666666666665</v>
      </c>
      <c r="S16" s="13">
        <v>1107.7509615384613</v>
      </c>
      <c r="T16" s="13">
        <v>732.41826923076928</v>
      </c>
      <c r="V16" s="14">
        <f t="shared" si="0"/>
        <v>0.15873531541680053</v>
      </c>
      <c r="W16" s="14">
        <f t="shared" si="0"/>
        <v>-7.5633208255159179E-3</v>
      </c>
      <c r="Y16" s="13">
        <f t="shared" si="5"/>
        <v>3674.1666666666665</v>
      </c>
      <c r="Z16" s="13">
        <f t="shared" si="6"/>
        <v>920.08461538461529</v>
      </c>
    </row>
    <row r="17" spans="1:26" s="34" customFormat="1" x14ac:dyDescent="0.2">
      <c r="A17" s="34" t="s">
        <v>0</v>
      </c>
      <c r="B17" s="37">
        <f t="shared" ref="B17:M17" si="7">SUM(B3:B16)</f>
        <v>823896</v>
      </c>
      <c r="C17" s="37">
        <f t="shared" si="7"/>
        <v>800428</v>
      </c>
      <c r="D17" s="37">
        <f t="shared" si="7"/>
        <v>794209</v>
      </c>
      <c r="E17" s="37">
        <f t="shared" si="7"/>
        <v>697959</v>
      </c>
      <c r="F17" s="37">
        <f t="shared" si="7"/>
        <v>692961</v>
      </c>
      <c r="G17" s="37">
        <f t="shared" si="7"/>
        <v>715680</v>
      </c>
      <c r="H17" s="37">
        <f t="shared" si="7"/>
        <v>733046</v>
      </c>
      <c r="I17" s="37">
        <f t="shared" si="7"/>
        <v>731441</v>
      </c>
      <c r="J17" s="37">
        <f t="shared" si="7"/>
        <v>786025</v>
      </c>
      <c r="K17" s="37">
        <f t="shared" si="7"/>
        <v>663515</v>
      </c>
      <c r="L17" s="37">
        <f t="shared" si="7"/>
        <v>662648</v>
      </c>
      <c r="M17" s="37">
        <f t="shared" si="7"/>
        <v>687689</v>
      </c>
      <c r="O17" s="37">
        <f>SUM(O3:O16)</f>
        <v>806177.66666666674</v>
      </c>
      <c r="P17" s="37">
        <f>SUM(P3:P16)</f>
        <v>702199.99999999988</v>
      </c>
      <c r="Q17" s="37">
        <f t="shared" ref="Q17" si="8">SUM(Q3:Q16)</f>
        <v>750170.66666666663</v>
      </c>
      <c r="R17" s="37">
        <f>SUM(R3:R16)</f>
        <v>671284</v>
      </c>
      <c r="S17" s="37">
        <f>SUM(S3:S16)</f>
        <v>625641.08653846162</v>
      </c>
      <c r="T17" s="37">
        <f t="shared" ref="T17" si="9">SUM(T3:T16)</f>
        <v>597489.94999999995</v>
      </c>
      <c r="V17" s="38">
        <f>IFERROR(S17/B17-1,0)</f>
        <v>-0.24063099403509469</v>
      </c>
      <c r="W17" s="38">
        <f>IFERROR(T17/C17-1,0)</f>
        <v>-0.25353692024766761</v>
      </c>
      <c r="Y17" s="37">
        <f t="shared" ref="Y17:Z17" si="10">SUM(Y3:Y16)</f>
        <v>732458.08333333326</v>
      </c>
      <c r="Z17" s="37">
        <f t="shared" si="10"/>
        <v>611565.51826923073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9"/>
  <sheetViews>
    <sheetView tabSelected="1" topLeftCell="A2" zoomScale="110" zoomScaleNormal="110" workbookViewId="0">
      <selection activeCell="R9" sqref="R9"/>
    </sheetView>
  </sheetViews>
  <sheetFormatPr defaultRowHeight="15" x14ac:dyDescent="0.25"/>
  <sheetData>
    <row r="2" spans="1:43" ht="31.5" customHeight="1" x14ac:dyDescent="0.35">
      <c r="B2" s="5" t="s">
        <v>27</v>
      </c>
    </row>
    <row r="3" spans="1:43" s="4" customFormat="1" ht="24.95" customHeight="1" x14ac:dyDescent="0.3">
      <c r="A3" s="1"/>
      <c r="B3" s="1" t="s">
        <v>15</v>
      </c>
      <c r="C3" s="1"/>
      <c r="D3" s="1"/>
      <c r="E3" s="1"/>
      <c r="F3" s="1"/>
      <c r="G3" s="1"/>
      <c r="H3" s="3" t="s">
        <v>14</v>
      </c>
      <c r="I3" s="1"/>
      <c r="J3" s="1"/>
      <c r="K3" s="1"/>
      <c r="L3" s="1"/>
      <c r="M3" s="2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29" spans="1:43" s="4" customFormat="1" ht="24.95" customHeight="1" x14ac:dyDescent="0.3">
      <c r="A29" s="1"/>
      <c r="B29" s="1" t="s">
        <v>28</v>
      </c>
      <c r="C29" s="1"/>
      <c r="D29" s="1"/>
      <c r="E29" s="1"/>
      <c r="F29" s="1"/>
      <c r="G29" s="1"/>
      <c r="H29" s="3" t="s">
        <v>16</v>
      </c>
      <c r="I29" s="1"/>
      <c r="J29" s="1"/>
      <c r="K29" s="1"/>
      <c r="L29" s="1"/>
      <c r="M29" s="2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Вопросы</vt:lpstr>
      <vt:lpstr>Данные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Кебу Светлана Викторовна</dc:creator>
  <cp:lastModifiedBy>PC1</cp:lastModifiedBy>
  <dcterms:created xsi:type="dcterms:W3CDTF">2021-03-09T11:01:34Z</dcterms:created>
  <dcterms:modified xsi:type="dcterms:W3CDTF">2023-06-26T19:04:38Z</dcterms:modified>
</cp:coreProperties>
</file>