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3"/>
    <sheet name="Table 1" sheetId="2" state="visible" r:id="rId4"/>
    <sheet name="Table 2" sheetId="3" state="visible" r:id="rId5"/>
    <sheet name="Table 3" sheetId="4"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<sst xmlns="http://schemas.openxmlformats.org/spreadsheetml/2006/main" count="154" uniqueCount="82">
  <si>
    <t xml:space="preserve">Source:</t>
  </si>
  <si>
    <t xml:space="preserve">https://www.epri.com/research/products/000000003002028905</t>
  </si>
  <si>
    <t xml:space="preserve">Data</t>
  </si>
  <si>
    <t xml:space="preserve">Table 1: </t>
  </si>
  <si>
    <t xml:space="preserve">2023 DC electricity demand estimates and DC electricity demand projections derived for each year till 2030 under EPRI specified CAGR for the top 10 states in the US. Data derived from EPRI report.</t>
  </si>
  <si>
    <t xml:space="preserve">All states and the US have same CAGR for a particular growth scenario.</t>
  </si>
  <si>
    <t xml:space="preserve">Table 2:</t>
  </si>
  <si>
    <t xml:space="preserve">State to Balancing Authority (BA) mapping for the top 10 states. For states with multiple BAs, we take the BA that serves the most Dcs for simplicity.</t>
  </si>
  <si>
    <t xml:space="preserve">We use Electricity Maps (https://app.electricitymaps.com/map/72h/hourly) and Data Center Map (https://www.datacentermap.com/usa/) to map BAs to DCs.</t>
  </si>
  <si>
    <t xml:space="preserve">Table 3: </t>
  </si>
  <si>
    <t xml:space="preserve">2023 estimates, and projections derived for each year till 2030 under various CAGR for the top 10 states in the US.</t>
  </si>
  <si>
    <t xml:space="preserve">Remarks:</t>
  </si>
  <si>
    <t xml:space="preserve">Low growth scenario: 3.71% CAGR</t>
  </si>
  <si>
    <t xml:space="preserve">Moderate growth scenario: 5% CAGR</t>
  </si>
  <si>
    <t xml:space="preserve">High growth scenario: 10% CAGR</t>
  </si>
  <si>
    <t xml:space="preserve">Higher growth scenario: 14.97% CAGR. Although the EPRI report mentions 15%, the calculations match the provided data when CAGR is set to 14.97%.</t>
  </si>
  <si>
    <t xml:space="preserve">For various CAGR across states, see Table 3</t>
  </si>
  <si>
    <t xml:space="preserve">2023 load</t>
  </si>
  <si>
    <t xml:space="preserve">2024 load</t>
  </si>
  <si>
    <t xml:space="preserve">2025 load</t>
  </si>
  <si>
    <t xml:space="preserve">2026 load</t>
  </si>
  <si>
    <t xml:space="preserve">2027 load</t>
  </si>
  <si>
    <t xml:space="preserve">2028 load</t>
  </si>
  <si>
    <t xml:space="preserve">2029 load</t>
  </si>
  <si>
    <t xml:space="preserve">2030 load</t>
  </si>
  <si>
    <t xml:space="preserve">STATE</t>
  </si>
  <si>
    <t xml:space="preserve">(Mwh/y)</t>
  </si>
  <si>
    <t xml:space="preserve">Low growth (MWh/y)</t>
  </si>
  <si>
    <t xml:space="preserve">Moderate growth (MWh/y)</t>
  </si>
  <si>
    <t xml:space="preserve">High growth (MWh/y)</t>
  </si>
  <si>
    <t xml:space="preserve">Higher growth (MWh/y)</t>
  </si>
  <si>
    <t xml:space="preserve">Virginia</t>
  </si>
  <si>
    <t xml:space="preserve">Texas</t>
  </si>
  <si>
    <t xml:space="preserve">California</t>
  </si>
  <si>
    <t xml:space="preserve">Illinois</t>
  </si>
  <si>
    <t xml:space="preserve">Oregon</t>
  </si>
  <si>
    <t xml:space="preserve">Arizona</t>
  </si>
  <si>
    <t xml:space="preserve">lowa</t>
  </si>
  <si>
    <t xml:space="preserve">Georgia</t>
  </si>
  <si>
    <t xml:space="preserve">Washington</t>
  </si>
  <si>
    <t xml:space="preserve">Pennsylvania</t>
  </si>
  <si>
    <t xml:space="preserve">Total US</t>
  </si>
  <si>
    <t xml:space="preserve">State</t>
  </si>
  <si>
    <t xml:space="preserve">State Code</t>
  </si>
  <si>
    <t xml:space="preserve">Bal Auth</t>
  </si>
  <si>
    <t xml:space="preserve">EMaps Bal Auth Code</t>
  </si>
  <si>
    <t xml:space="preserve">Comments</t>
  </si>
  <si>
    <t xml:space="preserve">VA</t>
  </si>
  <si>
    <t xml:space="preserve">PJM</t>
  </si>
  <si>
    <t xml:space="preserve">US-MIDA-PJM</t>
  </si>
  <si>
    <t xml:space="preserve">TX</t>
  </si>
  <si>
    <t xml:space="preserve">ERCOT</t>
  </si>
  <si>
    <t xml:space="preserve">US-TEX-ERCO</t>
  </si>
  <si>
    <t xml:space="preserve">CA</t>
  </si>
  <si>
    <t xml:space="preserve">CAISO</t>
  </si>
  <si>
    <t xml:space="preserve">US-CAL-CISO</t>
  </si>
  <si>
    <t xml:space="preserve">IL</t>
  </si>
  <si>
    <t xml:space="preserve">Also served by MISO</t>
  </si>
  <si>
    <t xml:space="preserve">OR</t>
  </si>
  <si>
    <t xml:space="preserve">PACW</t>
  </si>
  <si>
    <t xml:space="preserve">US-NW-PACW</t>
  </si>
  <si>
    <t xml:space="preserve">AZ</t>
  </si>
  <si>
    <t xml:space="preserve">SRP</t>
  </si>
  <si>
    <t xml:space="preserve">US-SW-SRP</t>
  </si>
  <si>
    <t xml:space="preserve">Also served by AZPS, PNM, TEPC</t>
  </si>
  <si>
    <t xml:space="preserve">IA</t>
  </si>
  <si>
    <t xml:space="preserve">MISO</t>
  </si>
  <si>
    <t xml:space="preserve">US-MIDW-MISO</t>
  </si>
  <si>
    <t xml:space="preserve">Also served by SWPP</t>
  </si>
  <si>
    <t xml:space="preserve">GA</t>
  </si>
  <si>
    <t xml:space="preserve">SOCO</t>
  </si>
  <si>
    <t xml:space="preserve">US-SE-SOCO</t>
  </si>
  <si>
    <t xml:space="preserve">WA</t>
  </si>
  <si>
    <t xml:space="preserve">BPA</t>
  </si>
  <si>
    <t xml:space="preserve">US-NW-BPAT</t>
  </si>
  <si>
    <t xml:space="preserve">Also served by PSEI, TPWR, AVA</t>
  </si>
  <si>
    <t xml:space="preserve">PA</t>
  </si>
  <si>
    <t xml:space="preserve">CAGR</t>
  </si>
  <si>
    <t xml:space="preserve">2023 Load</t>
  </si>
  <si>
    <t xml:space="preserve">2030 load (15% CAGR)</t>
  </si>
  <si>
    <t xml:space="preserve">2030 load (Different CAGR)</t>
  </si>
  <si>
    <t xml:space="preserve">US</t>
  </si>
</sst>
</file>

<file path=xl/styles.xml><?xml version="1.0" encoding="utf-8"?>
<styleSheet xmlns="http://schemas.openxmlformats.org/spreadsheetml/2006/main">
  <numFmts count="2">
    <numFmt numFmtId="164" formatCode="General"/>
    <numFmt numFmtId="165" formatCode="0.00"/>
  </numFmts>
  <fonts count="9">
    <font>
      <sz val="10"/>
      <name val="Arial"/>
      <family val="2"/>
      <charset val="1"/>
    </font>
    <font>
      <sz val="10"/>
      <name val="Arial"/>
      <family val="0"/>
    </font>
    <font>
      <sz val="10"/>
      <name val="Arial"/>
      <family val="0"/>
    </font>
    <font>
      <sz val="10"/>
      <name val="Arial"/>
      <family val="0"/>
    </font>
    <font>
      <sz val="12"/>
      <name val="Arial"/>
      <family val="2"/>
      <charset val="1"/>
    </font>
    <font>
      <sz val="12"/>
      <color theme="1"/>
      <name val="Calibri"/>
      <family val="2"/>
      <charset val="1"/>
    </font>
    <font>
      <sz val="12"/>
      <color rgb="FF0000FF"/>
      <name val="Arial"/>
      <family val="2"/>
      <charset val="1"/>
    </font>
    <font>
      <b val="true"/>
      <sz val="12"/>
      <color theme="1"/>
      <name val="Calibri"/>
      <family val="2"/>
      <charset val="1"/>
    </font>
    <font>
      <b val="true"/>
      <sz val="12"/>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5" fillId="0" borderId="1" xfId="0" applyFont="true" applyBorder="true" applyAlignment="true" applyProtection="true">
      <alignment horizontal="general" vertical="center" textRotation="0" wrapText="true" indent="0" shrinkToFit="false"/>
      <protection locked="true" hidden="false"/>
    </xf>
    <xf numFmtId="165" fontId="0" fillId="0" borderId="1" xfId="0" applyFont="false" applyBorder="true" applyAlignment="true" applyProtection="true">
      <alignment horizontal="right" vertical="center" textRotation="0" wrapText="false" indent="0" shrinkToFit="false"/>
      <protection locked="true" hidden="false"/>
    </xf>
    <xf numFmtId="165" fontId="0" fillId="0" borderId="1" xfId="0" applyFont="false" applyBorder="true" applyAlignment="true" applyProtection="true">
      <alignment horizontal="right" vertical="center" textRotation="0" wrapText="true" indent="0" shrinkToFit="false"/>
      <protection locked="true" hidden="false"/>
    </xf>
    <xf numFmtId="164" fontId="0" fillId="0" borderId="0" xfId="0" applyFont="false" applyBorder="false" applyAlignment="true" applyProtection="true">
      <alignment horizontal="right"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right" vertical="center" textRotation="0" wrapText="true" indent="0" shrinkToFit="false"/>
      <protection locked="true" hidden="false"/>
    </xf>
    <xf numFmtId="165" fontId="4" fillId="0" borderId="0" xfId="0" applyFont="true" applyBorder="false" applyAlignment="true" applyProtection="tru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epri.com/research/products/000000003002028905" TargetMode="External"/><Relationship Id="rId2" Type="http://schemas.openxmlformats.org/officeDocument/2006/relationships/hyperlink" Target="https://app.electricitymaps.com/map/72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ColWidth="11.53515625" defaultRowHeight="15" zeroHeight="false" outlineLevelRow="0" outlineLevelCol="0"/>
  <cols>
    <col collapsed="false" customWidth="true" hidden="false" outlineLevel="0" max="1" min="1" style="1" width="9.36"/>
    <col collapsed="false" customWidth="false" hidden="false" outlineLevel="0" max="16384" min="2" style="1" width="11.53"/>
  </cols>
  <sheetData>
    <row r="1" customFormat="false" ht="15.65" hidden="false" customHeight="false" outlineLevel="0" collapsed="false">
      <c r="A1" s="2" t="s">
        <v>0</v>
      </c>
      <c r="B1" s="3" t="s">
        <v>1</v>
      </c>
    </row>
    <row r="2" customFormat="false" ht="15" hidden="false" customHeight="false" outlineLevel="0" collapsed="false">
      <c r="A2" s="4" t="s">
        <v>2</v>
      </c>
    </row>
    <row r="3" customFormat="false" ht="15" hidden="false" customHeight="false" outlineLevel="0" collapsed="false">
      <c r="A3" s="4" t="s">
        <v>3</v>
      </c>
      <c r="B3" s="4" t="s">
        <v>4</v>
      </c>
    </row>
    <row r="4" customFormat="false" ht="15" hidden="false" customHeight="false" outlineLevel="0" collapsed="false">
      <c r="A4" s="4"/>
      <c r="B4" s="5" t="s">
        <v>5</v>
      </c>
    </row>
    <row r="5" customFormat="false" ht="15" hidden="false" customHeight="false" outlineLevel="0" collapsed="false">
      <c r="A5" s="4" t="s">
        <v>6</v>
      </c>
      <c r="B5" s="4" t="s">
        <v>7</v>
      </c>
    </row>
    <row r="6" customFormat="false" ht="15" hidden="false" customHeight="false" outlineLevel="0" collapsed="false">
      <c r="B6" s="4" t="s">
        <v>8</v>
      </c>
    </row>
    <row r="7" customFormat="false" ht="15.65" hidden="false" customHeight="false" outlineLevel="0" collapsed="false">
      <c r="A7" s="1" t="s">
        <v>9</v>
      </c>
      <c r="B7" s="5" t="s">
        <v>10</v>
      </c>
    </row>
    <row r="21" customFormat="false" ht="15" hidden="false" customHeight="false" outlineLevel="0" collapsed="false">
      <c r="A21" s="1" t="s">
        <v>11</v>
      </c>
    </row>
    <row r="22" customFormat="false" ht="15" hidden="false" customHeight="false" outlineLevel="0" collapsed="false">
      <c r="A22" s="1" t="s">
        <v>12</v>
      </c>
    </row>
    <row r="23" customFormat="false" ht="15" hidden="false" customHeight="false" outlineLevel="0" collapsed="false">
      <c r="A23" s="1" t="s">
        <v>13</v>
      </c>
    </row>
    <row r="24" customFormat="false" ht="15" hidden="false" customHeight="false" outlineLevel="0" collapsed="false">
      <c r="A24" s="1" t="s">
        <v>14</v>
      </c>
    </row>
    <row r="25" customFormat="false" ht="15" hidden="false" customHeight="false" outlineLevel="0" collapsed="false">
      <c r="A25" s="1" t="s">
        <v>15</v>
      </c>
    </row>
    <row r="26" customFormat="false" ht="15" hidden="false" customHeight="false" outlineLevel="0" collapsed="false">
      <c r="A26" s="1" t="s">
        <v>16</v>
      </c>
    </row>
  </sheetData>
  <hyperlinks>
    <hyperlink ref="B1" r:id="rId1" display="https://www.epri.com/research/products/000000003002028905"/>
    <hyperlink ref="B6" r:id="rId2" display="We use Electricity Maps (https://app.electricitymaps.com/map/72h/hourly) and Data Center Map (https://www.datacentermap.com/usa/) to map BAs to DCs."/>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9.2734375" defaultRowHeight="12.8" zeroHeight="false" outlineLevelRow="0" outlineLevelCol="0"/>
  <cols>
    <col collapsed="false" customWidth="true" hidden="false" outlineLevel="0" max="1" min="1" style="6" width="14.74"/>
    <col collapsed="false" customWidth="true" hidden="false" outlineLevel="0" max="2" min="2" style="6" width="13.27"/>
    <col collapsed="false" customWidth="true" hidden="false" outlineLevel="0" max="3" min="3" style="6" width="14.6"/>
    <col collapsed="false" customWidth="true" hidden="false" outlineLevel="0" max="4" min="4" style="6" width="16.83"/>
    <col collapsed="false" customWidth="true" hidden="false" outlineLevel="0" max="5" min="5" style="6" width="15.43"/>
    <col collapsed="false" customWidth="true" hidden="false" outlineLevel="0" max="6" min="6" style="6" width="15.3"/>
    <col collapsed="false" customWidth="true" hidden="false" outlineLevel="0" max="7" min="7" style="6" width="15.85"/>
    <col collapsed="false" customWidth="true" hidden="false" outlineLevel="0" max="8" min="8" style="6" width="13.75"/>
    <col collapsed="false" customWidth="true" hidden="false" outlineLevel="0" max="9" min="9" style="6" width="14.88"/>
    <col collapsed="false" customWidth="true" hidden="false" outlineLevel="0" max="10" min="10" style="6" width="15.58"/>
    <col collapsed="false" customWidth="true" hidden="false" outlineLevel="0" max="11" min="11" style="6" width="14.33"/>
    <col collapsed="false" customWidth="true" hidden="false" outlineLevel="0" max="12" min="12" style="6" width="15.16"/>
    <col collapsed="false" customWidth="true" hidden="false" outlineLevel="0" max="13" min="13" style="6" width="14.6"/>
    <col collapsed="false" customWidth="true" hidden="false" outlineLevel="0" max="14" min="14" style="6" width="14.19"/>
    <col collapsed="false" customWidth="true" hidden="false" outlineLevel="0" max="15" min="15" style="6" width="15.16"/>
    <col collapsed="false" customWidth="true" hidden="false" outlineLevel="0" max="18" min="16" style="6" width="14.74"/>
    <col collapsed="false" customWidth="true" hidden="false" outlineLevel="0" max="19" min="19" style="6" width="15.3"/>
    <col collapsed="false" customWidth="true" hidden="false" outlineLevel="0" max="20" min="20" style="6" width="15.01"/>
    <col collapsed="false" customWidth="true" hidden="false" outlineLevel="0" max="21" min="21" style="6" width="15.16"/>
    <col collapsed="false" customWidth="true" hidden="false" outlineLevel="0" max="22" min="22" style="6" width="15.99"/>
    <col collapsed="false" customWidth="true" hidden="false" outlineLevel="0" max="23" min="23" style="6" width="15.58"/>
    <col collapsed="false" customWidth="true" hidden="false" outlineLevel="0" max="24" min="24" style="6" width="15.43"/>
    <col collapsed="false" customWidth="true" hidden="false" outlineLevel="0" max="26" min="25" style="6" width="14.19"/>
    <col collapsed="false" customWidth="true" hidden="false" outlineLevel="0" max="27" min="27" style="6" width="16.28"/>
    <col collapsed="false" customWidth="true" hidden="false" outlineLevel="0" max="28" min="28" style="6" width="15.85"/>
    <col collapsed="false" customWidth="true" hidden="false" outlineLevel="0" max="29" min="29" style="6" width="16.28"/>
    <col collapsed="false" customWidth="true" hidden="false" outlineLevel="0" max="30" min="30" style="6" width="14.37"/>
    <col collapsed="false" customWidth="false" hidden="false" outlineLevel="0" max="38" min="31" style="6" width="9.27"/>
    <col collapsed="false" customWidth="true" hidden="false" outlineLevel="0" max="16384" min="16356" style="7" width="11.53"/>
  </cols>
  <sheetData>
    <row r="1" customFormat="false" ht="29.85" hidden="false" customHeight="true" outlineLevel="0" collapsed="false">
      <c r="A1" s="8"/>
      <c r="B1" s="9" t="s">
        <v>17</v>
      </c>
      <c r="C1" s="10" t="s">
        <v>18</v>
      </c>
      <c r="D1" s="10"/>
      <c r="E1" s="10"/>
      <c r="F1" s="10"/>
      <c r="G1" s="10" t="s">
        <v>19</v>
      </c>
      <c r="H1" s="10"/>
      <c r="I1" s="10"/>
      <c r="J1" s="10"/>
      <c r="K1" s="10" t="s">
        <v>20</v>
      </c>
      <c r="L1" s="10"/>
      <c r="M1" s="10"/>
      <c r="N1" s="10"/>
      <c r="O1" s="10" t="s">
        <v>21</v>
      </c>
      <c r="P1" s="10"/>
      <c r="Q1" s="10"/>
      <c r="R1" s="10"/>
      <c r="S1" s="10" t="s">
        <v>22</v>
      </c>
      <c r="T1" s="10"/>
      <c r="U1" s="10"/>
      <c r="V1" s="10"/>
      <c r="W1" s="10" t="s">
        <v>23</v>
      </c>
      <c r="X1" s="10"/>
      <c r="Y1" s="10"/>
      <c r="Z1" s="10"/>
      <c r="AA1" s="10" t="s">
        <v>24</v>
      </c>
      <c r="AB1" s="10"/>
      <c r="AC1" s="10"/>
      <c r="AD1" s="10"/>
      <c r="AE1" s="7"/>
      <c r="AF1" s="7"/>
      <c r="AG1" s="7"/>
      <c r="AH1" s="7"/>
      <c r="AI1" s="7"/>
      <c r="AJ1" s="7"/>
      <c r="AK1" s="7"/>
      <c r="AL1" s="7"/>
    </row>
    <row r="2" customFormat="false" ht="44" hidden="false" customHeight="false" outlineLevel="0" collapsed="false">
      <c r="A2" s="8" t="s">
        <v>25</v>
      </c>
      <c r="B2" s="8" t="s">
        <v>26</v>
      </c>
      <c r="C2" s="8" t="s">
        <v>27</v>
      </c>
      <c r="D2" s="8" t="s">
        <v>28</v>
      </c>
      <c r="E2" s="8" t="s">
        <v>29</v>
      </c>
      <c r="F2" s="8" t="s">
        <v>30</v>
      </c>
      <c r="G2" s="8" t="s">
        <v>27</v>
      </c>
      <c r="H2" s="8" t="s">
        <v>28</v>
      </c>
      <c r="I2" s="8" t="s">
        <v>29</v>
      </c>
      <c r="J2" s="8" t="s">
        <v>30</v>
      </c>
      <c r="K2" s="8" t="s">
        <v>27</v>
      </c>
      <c r="L2" s="8" t="s">
        <v>28</v>
      </c>
      <c r="M2" s="8" t="s">
        <v>29</v>
      </c>
      <c r="N2" s="8" t="s">
        <v>30</v>
      </c>
      <c r="O2" s="8" t="s">
        <v>27</v>
      </c>
      <c r="P2" s="8" t="s">
        <v>28</v>
      </c>
      <c r="Q2" s="8" t="s">
        <v>29</v>
      </c>
      <c r="R2" s="8" t="s">
        <v>30</v>
      </c>
      <c r="S2" s="8" t="s">
        <v>27</v>
      </c>
      <c r="T2" s="8" t="s">
        <v>28</v>
      </c>
      <c r="U2" s="8" t="s">
        <v>29</v>
      </c>
      <c r="V2" s="8" t="s">
        <v>30</v>
      </c>
      <c r="W2" s="8" t="s">
        <v>27</v>
      </c>
      <c r="X2" s="8" t="s">
        <v>28</v>
      </c>
      <c r="Y2" s="8" t="s">
        <v>29</v>
      </c>
      <c r="Z2" s="8" t="s">
        <v>30</v>
      </c>
      <c r="AA2" s="8" t="s">
        <v>27</v>
      </c>
      <c r="AB2" s="8" t="s">
        <v>28</v>
      </c>
      <c r="AC2" s="8" t="s">
        <v>29</v>
      </c>
      <c r="AD2" s="8" t="s">
        <v>30</v>
      </c>
      <c r="AE2" s="11"/>
      <c r="AF2" s="11"/>
      <c r="AG2" s="11"/>
      <c r="AH2" s="11"/>
      <c r="AI2" s="11"/>
      <c r="AJ2" s="11"/>
      <c r="AK2" s="11"/>
      <c r="AL2" s="11"/>
    </row>
    <row r="3" customFormat="false" ht="15.65" hidden="false" customHeight="false" outlineLevel="0" collapsed="false">
      <c r="A3" s="12" t="s">
        <v>31</v>
      </c>
      <c r="B3" s="13" t="n">
        <v>33851122</v>
      </c>
      <c r="C3" s="14" t="n">
        <f aca="false">(0.0371+1)*B3</f>
        <v>35106998.6262</v>
      </c>
      <c r="D3" s="14" t="n">
        <f aca="false">(0.05+1)*B3</f>
        <v>35543678.1</v>
      </c>
      <c r="E3" s="14" t="n">
        <f aca="false">(0.1+1)*B3</f>
        <v>37236234.2</v>
      </c>
      <c r="F3" s="14" t="n">
        <f aca="false">(0.1497+1)*B3</f>
        <v>38918634.9634</v>
      </c>
      <c r="G3" s="14" t="n">
        <f aca="false">(0.0371+1)*C3</f>
        <v>36409468.275232</v>
      </c>
      <c r="H3" s="14" t="n">
        <f aca="false">(0.05+1)*D3</f>
        <v>37320862.005</v>
      </c>
      <c r="I3" s="14" t="n">
        <f aca="false">(0.1+1)*E3</f>
        <v>40959857.62</v>
      </c>
      <c r="J3" s="14" t="n">
        <f aca="false">(0.1497+1)*F3</f>
        <v>44744754.617421</v>
      </c>
      <c r="K3" s="14" t="n">
        <f aca="false">(0.0371+1)*G3</f>
        <v>37760259.5482431</v>
      </c>
      <c r="L3" s="14" t="n">
        <f aca="false">(0.05+1)*H3</f>
        <v>39186905.10525</v>
      </c>
      <c r="M3" s="14" t="n">
        <f aca="false">(0.1+1)*I3</f>
        <v>45055843.382</v>
      </c>
      <c r="N3" s="14" t="n">
        <f aca="false">(0.1497+1)*J3</f>
        <v>51443044.3836489</v>
      </c>
      <c r="O3" s="14" t="n">
        <f aca="false">(0.0371+1)*K3</f>
        <v>39161165.1774829</v>
      </c>
      <c r="P3" s="14" t="n">
        <f aca="false">(0.05+1)*L3</f>
        <v>41146250.3605125</v>
      </c>
      <c r="Q3" s="14" t="n">
        <f aca="false">(0.1+1)*M3</f>
        <v>49561427.7202</v>
      </c>
      <c r="R3" s="14" t="n">
        <f aca="false">(0.1497+1)*N3</f>
        <v>59144068.1278811</v>
      </c>
      <c r="S3" s="14" t="n">
        <f aca="false">(0.0371+1)*O3</f>
        <v>40614044.4055676</v>
      </c>
      <c r="T3" s="14" t="n">
        <f aca="false">(0.05+1)*P3</f>
        <v>43203562.8785381</v>
      </c>
      <c r="U3" s="14" t="n">
        <f aca="false">(0.1+1)*Q3</f>
        <v>54517570.49222</v>
      </c>
      <c r="V3" s="14" t="n">
        <f aca="false">(0.1497+1)*R3</f>
        <v>67997935.1266249</v>
      </c>
      <c r="W3" s="14" t="n">
        <f aca="false">(0.0371+1)*S3</f>
        <v>42120825.4530141</v>
      </c>
      <c r="X3" s="14" t="n">
        <f aca="false">(0.05+1)*T3</f>
        <v>45363741.022465</v>
      </c>
      <c r="Y3" s="14" t="n">
        <f aca="false">(0.1+1)*U3</f>
        <v>59969327.541442</v>
      </c>
      <c r="Z3" s="14" t="n">
        <f aca="false">(0.1497+1)*V3</f>
        <v>78177226.0150807</v>
      </c>
      <c r="AA3" s="14" t="n">
        <f aca="false">(0.0371+1)*W3</f>
        <v>43683508.0773209</v>
      </c>
      <c r="AB3" s="14" t="n">
        <f aca="false">(0.05+1)*X3</f>
        <v>47631928.0735883</v>
      </c>
      <c r="AC3" s="14" t="n">
        <f aca="false">(0.1+1)*Y3</f>
        <v>65966260.2955862</v>
      </c>
      <c r="AD3" s="14" t="n">
        <f aca="false">(0.1497+1)*Z3</f>
        <v>89880356.7495382</v>
      </c>
      <c r="AE3" s="15"/>
      <c r="AF3" s="15"/>
      <c r="AG3" s="15"/>
      <c r="AH3" s="15"/>
      <c r="AI3" s="15"/>
      <c r="AJ3" s="15"/>
      <c r="AK3" s="15"/>
      <c r="AL3" s="15"/>
    </row>
    <row r="4" customFormat="false" ht="15.65" hidden="false" customHeight="false" outlineLevel="0" collapsed="false">
      <c r="A4" s="12" t="s">
        <v>32</v>
      </c>
      <c r="B4" s="13" t="n">
        <v>21813159</v>
      </c>
      <c r="C4" s="14" t="n">
        <f aca="false">(0.0371+1)*B4</f>
        <v>22622427.1989</v>
      </c>
      <c r="D4" s="14" t="n">
        <f aca="false">(0.05+1)*B4</f>
        <v>22903816.95</v>
      </c>
      <c r="E4" s="14" t="n">
        <f aca="false">(0.1+1)*B4</f>
        <v>23994474.9</v>
      </c>
      <c r="F4" s="14" t="n">
        <f aca="false">(0.1497+1)*B4</f>
        <v>25078588.9023</v>
      </c>
      <c r="G4" s="14" t="n">
        <f aca="false">(0.0371+1)*C4</f>
        <v>23461719.2479792</v>
      </c>
      <c r="H4" s="14" t="n">
        <f aca="false">(0.05+1)*D4</f>
        <v>24049007.7975</v>
      </c>
      <c r="I4" s="14" t="n">
        <f aca="false">(0.1+1)*E4</f>
        <v>26393922.39</v>
      </c>
      <c r="J4" s="14" t="n">
        <f aca="false">(0.1497+1)*F4</f>
        <v>28832853.6609743</v>
      </c>
      <c r="K4" s="14" t="n">
        <f aca="false">(0.0371+1)*G4</f>
        <v>24332149.0320792</v>
      </c>
      <c r="L4" s="14" t="n">
        <f aca="false">(0.05+1)*H4</f>
        <v>25251458.187375</v>
      </c>
      <c r="M4" s="14" t="n">
        <f aca="false">(0.1+1)*I4</f>
        <v>29033314.629</v>
      </c>
      <c r="N4" s="14" t="n">
        <f aca="false">(0.1497+1)*J4</f>
        <v>33149131.8540222</v>
      </c>
      <c r="O4" s="14" t="n">
        <f aca="false">(0.0371+1)*K4</f>
        <v>25234871.7611693</v>
      </c>
      <c r="P4" s="14" t="n">
        <f aca="false">(0.05+1)*L4</f>
        <v>26514031.0967438</v>
      </c>
      <c r="Q4" s="14" t="n">
        <f aca="false">(0.1+1)*M4</f>
        <v>31936646.0919</v>
      </c>
      <c r="R4" s="14" t="n">
        <f aca="false">(0.1497+1)*N4</f>
        <v>38111556.8925693</v>
      </c>
      <c r="S4" s="14" t="n">
        <f aca="false">(0.0371+1)*O4</f>
        <v>26171085.5035087</v>
      </c>
      <c r="T4" s="14" t="n">
        <f aca="false">(0.05+1)*P4</f>
        <v>27839732.6515809</v>
      </c>
      <c r="U4" s="14" t="n">
        <f aca="false">(0.1+1)*Q4</f>
        <v>35130310.70109</v>
      </c>
      <c r="V4" s="14" t="n">
        <f aca="false">(0.1497+1)*R4</f>
        <v>43816856.9593869</v>
      </c>
      <c r="W4" s="14" t="n">
        <f aca="false">(0.0371+1)*S4</f>
        <v>27142032.7756889</v>
      </c>
      <c r="X4" s="14" t="n">
        <f aca="false">(0.05+1)*T4</f>
        <v>29231719.28416</v>
      </c>
      <c r="Y4" s="14" t="n">
        <f aca="false">(0.1+1)*U4</f>
        <v>38643341.771199</v>
      </c>
      <c r="Z4" s="14" t="n">
        <f aca="false">(0.1497+1)*V4</f>
        <v>50376240.4462071</v>
      </c>
      <c r="AA4" s="14" t="n">
        <f aca="false">(0.0371+1)*W4</f>
        <v>28149002.191667</v>
      </c>
      <c r="AB4" s="14" t="n">
        <f aca="false">(0.05+1)*X4</f>
        <v>30693305.248368</v>
      </c>
      <c r="AC4" s="14" t="n">
        <f aca="false">(0.1+1)*Y4</f>
        <v>42507675.9483189</v>
      </c>
      <c r="AD4" s="14" t="n">
        <f aca="false">(0.1497+1)*Z4</f>
        <v>57917563.6410043</v>
      </c>
      <c r="AE4" s="15"/>
      <c r="AF4" s="15"/>
      <c r="AG4" s="15"/>
      <c r="AH4" s="15"/>
      <c r="AI4" s="15"/>
      <c r="AJ4" s="15"/>
      <c r="AK4" s="15"/>
      <c r="AL4" s="15"/>
    </row>
    <row r="5" customFormat="false" ht="15.65" hidden="false" customHeight="false" outlineLevel="0" collapsed="false">
      <c r="A5" s="12" t="s">
        <v>33</v>
      </c>
      <c r="B5" s="13" t="n">
        <v>9331619</v>
      </c>
      <c r="C5" s="14" t="n">
        <f aca="false">(0.0371+1)*B5</f>
        <v>9677822.0649</v>
      </c>
      <c r="D5" s="14" t="n">
        <f aca="false">(0.05+1)*B5</f>
        <v>9798199.95</v>
      </c>
      <c r="E5" s="14" t="n">
        <f aca="false">(0.1+1)*B5</f>
        <v>10264780.9</v>
      </c>
      <c r="F5" s="14" t="n">
        <f aca="false">(0.1497+1)*B5</f>
        <v>10728562.3643</v>
      </c>
      <c r="G5" s="14" t="n">
        <f aca="false">(0.0371+1)*C5</f>
        <v>10036869.2635078</v>
      </c>
      <c r="H5" s="14" t="n">
        <f aca="false">(0.05+1)*D5</f>
        <v>10288109.9475</v>
      </c>
      <c r="I5" s="14" t="n">
        <f aca="false">(0.1+1)*E5</f>
        <v>11291258.99</v>
      </c>
      <c r="J5" s="14" t="n">
        <f aca="false">(0.1497+1)*F5</f>
        <v>12334628.1502357</v>
      </c>
      <c r="K5" s="14" t="n">
        <f aca="false">(0.0371+1)*G5</f>
        <v>10409237.1131839</v>
      </c>
      <c r="L5" s="14" t="n">
        <f aca="false">(0.05+1)*H5</f>
        <v>10802515.444875</v>
      </c>
      <c r="M5" s="14" t="n">
        <f aca="false">(0.1+1)*I5</f>
        <v>12420384.889</v>
      </c>
      <c r="N5" s="14" t="n">
        <f aca="false">(0.1497+1)*J5</f>
        <v>14181121.984326</v>
      </c>
      <c r="O5" s="14" t="n">
        <f aca="false">(0.0371+1)*K5</f>
        <v>10795419.8100831</v>
      </c>
      <c r="P5" s="14" t="n">
        <f aca="false">(0.05+1)*L5</f>
        <v>11342641.2171188</v>
      </c>
      <c r="Q5" s="14" t="n">
        <f aca="false">(0.1+1)*M5</f>
        <v>13662423.3779</v>
      </c>
      <c r="R5" s="14" t="n">
        <f aca="false">(0.1497+1)*N5</f>
        <v>16304035.9453796</v>
      </c>
      <c r="S5" s="14" t="n">
        <f aca="false">(0.0371+1)*O5</f>
        <v>11195929.8850371</v>
      </c>
      <c r="T5" s="14" t="n">
        <f aca="false">(0.05+1)*P5</f>
        <v>11909773.2779747</v>
      </c>
      <c r="U5" s="14" t="n">
        <f aca="false">(0.1+1)*Q5</f>
        <v>15028665.71569</v>
      </c>
      <c r="V5" s="14" t="n">
        <f aca="false">(0.1497+1)*R5</f>
        <v>18744750.1264029</v>
      </c>
      <c r="W5" s="14" t="n">
        <f aca="false">(0.0371+1)*S5</f>
        <v>11611298.883772</v>
      </c>
      <c r="X5" s="14" t="n">
        <f aca="false">(0.05+1)*T5</f>
        <v>12505261.9418734</v>
      </c>
      <c r="Y5" s="14" t="n">
        <f aca="false">(0.1+1)*U5</f>
        <v>16531532.287259</v>
      </c>
      <c r="Z5" s="14" t="n">
        <f aca="false">(0.1497+1)*V5</f>
        <v>21550839.2203254</v>
      </c>
      <c r="AA5" s="14" t="n">
        <f aca="false">(0.0371+1)*W5</f>
        <v>12042078.0723599</v>
      </c>
      <c r="AB5" s="14" t="n">
        <f aca="false">(0.05+1)*X5</f>
        <v>13130525.0389671</v>
      </c>
      <c r="AC5" s="14" t="n">
        <f aca="false">(0.1+1)*Y5</f>
        <v>18184685.5159849</v>
      </c>
      <c r="AD5" s="14" t="n">
        <f aca="false">(0.1497+1)*Z5</f>
        <v>24776999.8516082</v>
      </c>
      <c r="AE5" s="15"/>
      <c r="AF5" s="15"/>
      <c r="AG5" s="15"/>
      <c r="AH5" s="15"/>
      <c r="AI5" s="15"/>
      <c r="AJ5" s="15"/>
      <c r="AK5" s="15"/>
      <c r="AL5" s="15"/>
    </row>
    <row r="6" customFormat="false" ht="15.65" hidden="false" customHeight="false" outlineLevel="0" collapsed="false">
      <c r="A6" s="12" t="s">
        <v>34</v>
      </c>
      <c r="B6" s="13" t="n">
        <v>7450176</v>
      </c>
      <c r="C6" s="14" t="n">
        <f aca="false">(0.0371+1)*B6</f>
        <v>7726577.5296</v>
      </c>
      <c r="D6" s="14" t="n">
        <f aca="false">(0.05+1)*B6</f>
        <v>7822684.8</v>
      </c>
      <c r="E6" s="14" t="n">
        <f aca="false">(0.1+1)*B6</f>
        <v>8195193.6</v>
      </c>
      <c r="F6" s="14" t="n">
        <f aca="false">(0.1497+1)*B6</f>
        <v>8565467.3472</v>
      </c>
      <c r="G6" s="14" t="n">
        <f aca="false">(0.0371+1)*C6</f>
        <v>8013233.55594816</v>
      </c>
      <c r="H6" s="14" t="n">
        <f aca="false">(0.05+1)*D6</f>
        <v>8213819.04</v>
      </c>
      <c r="I6" s="14" t="n">
        <f aca="false">(0.1+1)*E6</f>
        <v>9014712.96</v>
      </c>
      <c r="J6" s="14" t="n">
        <f aca="false">(0.1497+1)*F6</f>
        <v>9847717.80907584</v>
      </c>
      <c r="K6" s="14" t="n">
        <f aca="false">(0.0371+1)*G6</f>
        <v>8310524.52087383</v>
      </c>
      <c r="L6" s="14" t="n">
        <f aca="false">(0.05+1)*H6</f>
        <v>8624509.992</v>
      </c>
      <c r="M6" s="14" t="n">
        <f aca="false">(0.1+1)*I6</f>
        <v>9916184.256</v>
      </c>
      <c r="N6" s="14" t="n">
        <f aca="false">(0.1497+1)*J6</f>
        <v>11321921.1650945</v>
      </c>
      <c r="O6" s="14" t="n">
        <f aca="false">(0.0371+1)*K6</f>
        <v>8618844.98059825</v>
      </c>
      <c r="P6" s="14" t="n">
        <f aca="false">(0.05+1)*L6</f>
        <v>9055735.4916</v>
      </c>
      <c r="Q6" s="14" t="n">
        <f aca="false">(0.1+1)*M6</f>
        <v>10907802.6816</v>
      </c>
      <c r="R6" s="14" t="n">
        <f aca="false">(0.1497+1)*N6</f>
        <v>13016812.7635091</v>
      </c>
      <c r="S6" s="14" t="n">
        <f aca="false">(0.0371+1)*O6</f>
        <v>8938604.12937845</v>
      </c>
      <c r="T6" s="14" t="n">
        <f aca="false">(0.05+1)*P6</f>
        <v>9508522.26618</v>
      </c>
      <c r="U6" s="14" t="n">
        <f aca="false">(0.1+1)*Q6</f>
        <v>11998582.94976</v>
      </c>
      <c r="V6" s="14" t="n">
        <f aca="false">(0.1497+1)*R6</f>
        <v>14965429.6342065</v>
      </c>
      <c r="W6" s="14" t="n">
        <f aca="false">(0.0371+1)*S6</f>
        <v>9270226.34257839</v>
      </c>
      <c r="X6" s="14" t="n">
        <f aca="false">(0.05+1)*T6</f>
        <v>9983948.379489</v>
      </c>
      <c r="Y6" s="14" t="n">
        <f aca="false">(0.1+1)*U6</f>
        <v>13198441.244736</v>
      </c>
      <c r="Z6" s="14" t="n">
        <f aca="false">(0.1497+1)*V6</f>
        <v>17205754.4504472</v>
      </c>
      <c r="AA6" s="14" t="n">
        <f aca="false">(0.0371+1)*W6</f>
        <v>9614151.73988804</v>
      </c>
      <c r="AB6" s="14" t="n">
        <f aca="false">(0.05+1)*X6</f>
        <v>10483145.7984635</v>
      </c>
      <c r="AC6" s="14" t="n">
        <f aca="false">(0.1+1)*Y6</f>
        <v>14518285.3692096</v>
      </c>
      <c r="AD6" s="14" t="n">
        <f aca="false">(0.1497+1)*Z6</f>
        <v>19781455.8916791</v>
      </c>
      <c r="AE6" s="15"/>
      <c r="AF6" s="15"/>
      <c r="AG6" s="15"/>
      <c r="AH6" s="15"/>
      <c r="AI6" s="15"/>
      <c r="AJ6" s="15"/>
      <c r="AK6" s="15"/>
      <c r="AL6" s="15"/>
    </row>
    <row r="7" customFormat="false" ht="15.65" hidden="false" customHeight="false" outlineLevel="0" collapsed="false">
      <c r="A7" s="12" t="s">
        <v>35</v>
      </c>
      <c r="B7" s="13" t="n">
        <v>6413663</v>
      </c>
      <c r="C7" s="14" t="n">
        <f aca="false">(0.0371+1)*B7</f>
        <v>6651609.8973</v>
      </c>
      <c r="D7" s="14" t="n">
        <f aca="false">(0.05+1)*B7</f>
        <v>6734346.15</v>
      </c>
      <c r="E7" s="14" t="n">
        <f aca="false">(0.1+1)*B7</f>
        <v>7055029.3</v>
      </c>
      <c r="F7" s="14" t="n">
        <f aca="false">(0.1497+1)*B7</f>
        <v>7373788.3511</v>
      </c>
      <c r="G7" s="14" t="n">
        <f aca="false">(0.0371+1)*C7</f>
        <v>6898384.62448983</v>
      </c>
      <c r="H7" s="14" t="n">
        <f aca="false">(0.05+1)*D7</f>
        <v>7071063.4575</v>
      </c>
      <c r="I7" s="14" t="n">
        <f aca="false">(0.1+1)*E7</f>
        <v>7760532.23</v>
      </c>
      <c r="J7" s="14" t="n">
        <f aca="false">(0.1497+1)*F7</f>
        <v>8477644.46725967</v>
      </c>
      <c r="K7" s="14" t="n">
        <f aca="false">(0.0371+1)*G7</f>
        <v>7154314.6940584</v>
      </c>
      <c r="L7" s="14" t="n">
        <f aca="false">(0.05+1)*H7</f>
        <v>7424616.630375</v>
      </c>
      <c r="M7" s="14" t="n">
        <f aca="false">(0.1+1)*I7</f>
        <v>8536585.453</v>
      </c>
      <c r="N7" s="14" t="n">
        <f aca="false">(0.1497+1)*J7</f>
        <v>9746747.84400844</v>
      </c>
      <c r="O7" s="14" t="n">
        <f aca="false">(0.0371+1)*K7</f>
        <v>7419739.76920797</v>
      </c>
      <c r="P7" s="14" t="n">
        <f aca="false">(0.05+1)*L7</f>
        <v>7795847.46189375</v>
      </c>
      <c r="Q7" s="14" t="n">
        <f aca="false">(0.1+1)*M7</f>
        <v>9390243.9983</v>
      </c>
      <c r="R7" s="14" t="n">
        <f aca="false">(0.1497+1)*N7</f>
        <v>11205835.9962565</v>
      </c>
      <c r="S7" s="14" t="n">
        <f aca="false">(0.0371+1)*O7</f>
        <v>7695012.11464558</v>
      </c>
      <c r="T7" s="14" t="n">
        <f aca="false">(0.05+1)*P7</f>
        <v>8185639.83498844</v>
      </c>
      <c r="U7" s="14" t="n">
        <f aca="false">(0.1+1)*Q7</f>
        <v>10329268.39813</v>
      </c>
      <c r="V7" s="14" t="n">
        <f aca="false">(0.1497+1)*R7</f>
        <v>12883349.6448961</v>
      </c>
      <c r="W7" s="14" t="n">
        <f aca="false">(0.0371+1)*S7</f>
        <v>7980497.06409893</v>
      </c>
      <c r="X7" s="14" t="n">
        <f aca="false">(0.05+1)*T7</f>
        <v>8594921.82673786</v>
      </c>
      <c r="Y7" s="14" t="n">
        <f aca="false">(0.1+1)*U7</f>
        <v>11362195.237943</v>
      </c>
      <c r="Z7" s="14" t="n">
        <f aca="false">(0.1497+1)*V7</f>
        <v>14811987.0867371</v>
      </c>
      <c r="AA7" s="14" t="n">
        <f aca="false">(0.0371+1)*W7</f>
        <v>8276573.505177</v>
      </c>
      <c r="AB7" s="14" t="n">
        <f aca="false">(0.05+1)*X7</f>
        <v>9024667.91807476</v>
      </c>
      <c r="AC7" s="14" t="n">
        <f aca="false">(0.1+1)*Y7</f>
        <v>12498414.7617373</v>
      </c>
      <c r="AD7" s="14" t="n">
        <f aca="false">(0.1497+1)*Z7</f>
        <v>17029341.5536216</v>
      </c>
      <c r="AE7" s="15"/>
      <c r="AF7" s="15"/>
      <c r="AG7" s="15"/>
      <c r="AH7" s="15"/>
      <c r="AI7" s="15"/>
      <c r="AJ7" s="15"/>
      <c r="AK7" s="15"/>
      <c r="AL7" s="15"/>
    </row>
    <row r="8" customFormat="false" ht="15.65" hidden="false" customHeight="false" outlineLevel="0" collapsed="false">
      <c r="A8" s="12" t="s">
        <v>36</v>
      </c>
      <c r="B8" s="13" t="n">
        <v>6253268</v>
      </c>
      <c r="C8" s="14" t="n">
        <f aca="false">(0.0371+1)*B8</f>
        <v>6485264.2428</v>
      </c>
      <c r="D8" s="14" t="n">
        <f aca="false">(0.05+1)*B8</f>
        <v>6565931.4</v>
      </c>
      <c r="E8" s="14" t="n">
        <f aca="false">(0.1+1)*B8</f>
        <v>6878594.8</v>
      </c>
      <c r="F8" s="14" t="n">
        <f aca="false">(0.1497+1)*B8</f>
        <v>7189382.2196</v>
      </c>
      <c r="G8" s="14" t="n">
        <f aca="false">(0.0371+1)*C8</f>
        <v>6725867.54620788</v>
      </c>
      <c r="H8" s="14" t="n">
        <f aca="false">(0.05+1)*D8</f>
        <v>6894227.97</v>
      </c>
      <c r="I8" s="14" t="n">
        <f aca="false">(0.1+1)*E8</f>
        <v>7566454.28</v>
      </c>
      <c r="J8" s="14" t="n">
        <f aca="false">(0.1497+1)*F8</f>
        <v>8265632.73787412</v>
      </c>
      <c r="K8" s="14" t="n">
        <f aca="false">(0.0371+1)*G8</f>
        <v>6975397.23217219</v>
      </c>
      <c r="L8" s="14" t="n">
        <f aca="false">(0.05+1)*H8</f>
        <v>7238939.3685</v>
      </c>
      <c r="M8" s="14" t="n">
        <f aca="false">(0.1+1)*I8</f>
        <v>8323099.708</v>
      </c>
      <c r="N8" s="14" t="n">
        <f aca="false">(0.1497+1)*J8</f>
        <v>9502997.95873387</v>
      </c>
      <c r="O8" s="14" t="n">
        <f aca="false">(0.0371+1)*K8</f>
        <v>7234184.46948578</v>
      </c>
      <c r="P8" s="14" t="n">
        <f aca="false">(0.05+1)*L8</f>
        <v>7600886.336925</v>
      </c>
      <c r="Q8" s="14" t="n">
        <f aca="false">(0.1+1)*M8</f>
        <v>9155409.6788</v>
      </c>
      <c r="R8" s="14" t="n">
        <f aca="false">(0.1497+1)*N8</f>
        <v>10925596.7531563</v>
      </c>
      <c r="S8" s="14" t="n">
        <f aca="false">(0.0371+1)*O8</f>
        <v>7502572.7133037</v>
      </c>
      <c r="T8" s="14" t="n">
        <f aca="false">(0.05+1)*P8</f>
        <v>7980930.65377125</v>
      </c>
      <c r="U8" s="14" t="n">
        <f aca="false">(0.1+1)*Q8</f>
        <v>10070950.64668</v>
      </c>
      <c r="V8" s="14" t="n">
        <f aca="false">(0.1497+1)*R8</f>
        <v>12561158.5871038</v>
      </c>
      <c r="W8" s="14" t="n">
        <f aca="false">(0.0371+1)*S8</f>
        <v>7780918.16096727</v>
      </c>
      <c r="X8" s="14" t="n">
        <f aca="false">(0.05+1)*T8</f>
        <v>8379977.18645981</v>
      </c>
      <c r="Y8" s="14" t="n">
        <f aca="false">(0.1+1)*U8</f>
        <v>11078045.711348</v>
      </c>
      <c r="Z8" s="14" t="n">
        <f aca="false">(0.1497+1)*V8</f>
        <v>14441564.0275933</v>
      </c>
      <c r="AA8" s="14" t="n">
        <f aca="false">(0.0371+1)*W8</f>
        <v>8069590.22473915</v>
      </c>
      <c r="AB8" s="14" t="n">
        <f aca="false">(0.05+1)*X8</f>
        <v>8798976.0457828</v>
      </c>
      <c r="AC8" s="14" t="n">
        <f aca="false">(0.1+1)*Y8</f>
        <v>12185850.2824828</v>
      </c>
      <c r="AD8" s="14" t="n">
        <f aca="false">(0.1497+1)*Z8</f>
        <v>16603466.162524</v>
      </c>
      <c r="AE8" s="15"/>
      <c r="AF8" s="15"/>
      <c r="AG8" s="15"/>
      <c r="AH8" s="15"/>
      <c r="AI8" s="15"/>
      <c r="AJ8" s="15"/>
      <c r="AK8" s="15"/>
      <c r="AL8" s="15"/>
    </row>
    <row r="9" customFormat="false" ht="15.65" hidden="false" customHeight="false" outlineLevel="0" collapsed="false">
      <c r="A9" s="12" t="s">
        <v>37</v>
      </c>
      <c r="B9" s="13" t="n">
        <v>6193320</v>
      </c>
      <c r="C9" s="14" t="n">
        <f aca="false">(0.0371+1)*B9</f>
        <v>6423092.172</v>
      </c>
      <c r="D9" s="14" t="n">
        <f aca="false">(0.05+1)*B9</f>
        <v>6502986</v>
      </c>
      <c r="E9" s="14" t="n">
        <f aca="false">(0.1+1)*B9</f>
        <v>6812652</v>
      </c>
      <c r="F9" s="14" t="n">
        <f aca="false">(0.1497+1)*B9</f>
        <v>7120460.004</v>
      </c>
      <c r="G9" s="14" t="n">
        <f aca="false">(0.0371+1)*C9</f>
        <v>6661388.8915812</v>
      </c>
      <c r="H9" s="14" t="n">
        <f aca="false">(0.05+1)*D9</f>
        <v>6828135.3</v>
      </c>
      <c r="I9" s="14" t="n">
        <f aca="false">(0.1+1)*E9</f>
        <v>7493917.2</v>
      </c>
      <c r="J9" s="14" t="n">
        <f aca="false">(0.1497+1)*F9</f>
        <v>8186392.8665988</v>
      </c>
      <c r="K9" s="14" t="n">
        <f aca="false">(0.0371+1)*G9</f>
        <v>6908526.41945886</v>
      </c>
      <c r="L9" s="14" t="n">
        <f aca="false">(0.05+1)*H9</f>
        <v>7169542.065</v>
      </c>
      <c r="M9" s="14" t="n">
        <f aca="false">(0.1+1)*I9</f>
        <v>8243308.92</v>
      </c>
      <c r="N9" s="14" t="n">
        <f aca="false">(0.1497+1)*J9</f>
        <v>9411895.87872864</v>
      </c>
      <c r="O9" s="14" t="n">
        <f aca="false">(0.0371+1)*K9</f>
        <v>7164832.74962079</v>
      </c>
      <c r="P9" s="14" t="n">
        <f aca="false">(0.05+1)*L9</f>
        <v>7528019.16825</v>
      </c>
      <c r="Q9" s="14" t="n">
        <f aca="false">(0.1+1)*M9</f>
        <v>9067639.81200001</v>
      </c>
      <c r="R9" s="14" t="n">
        <f aca="false">(0.1497+1)*N9</f>
        <v>10820856.6917743</v>
      </c>
      <c r="S9" s="14" t="n">
        <f aca="false">(0.0371+1)*O9</f>
        <v>7430648.04463172</v>
      </c>
      <c r="T9" s="14" t="n">
        <f aca="false">(0.05+1)*P9</f>
        <v>7904420.1266625</v>
      </c>
      <c r="U9" s="14" t="n">
        <f aca="false">(0.1+1)*Q9</f>
        <v>9974403.79320001</v>
      </c>
      <c r="V9" s="14" t="n">
        <f aca="false">(0.1497+1)*R9</f>
        <v>12440738.9385329</v>
      </c>
      <c r="W9" s="14" t="n">
        <f aca="false">(0.0371+1)*S9</f>
        <v>7706325.08708755</v>
      </c>
      <c r="X9" s="14" t="n">
        <f aca="false">(0.05+1)*T9</f>
        <v>8299641.13299563</v>
      </c>
      <c r="Y9" s="14" t="n">
        <f aca="false">(0.1+1)*U9</f>
        <v>10971844.17252</v>
      </c>
      <c r="Z9" s="14" t="n">
        <f aca="false">(0.1497+1)*V9</f>
        <v>14303117.5576313</v>
      </c>
      <c r="AA9" s="14" t="n">
        <f aca="false">(0.0371+1)*W9</f>
        <v>7992229.7478185</v>
      </c>
      <c r="AB9" s="14" t="n">
        <f aca="false">(0.05+1)*X9</f>
        <v>8714623.18964541</v>
      </c>
      <c r="AC9" s="14" t="n">
        <f aca="false">(0.1+1)*Y9</f>
        <v>12069028.589772</v>
      </c>
      <c r="AD9" s="14" t="n">
        <f aca="false">(0.1497+1)*Z9</f>
        <v>16444294.2560087</v>
      </c>
      <c r="AE9" s="15"/>
      <c r="AF9" s="15"/>
      <c r="AG9" s="15"/>
      <c r="AH9" s="15"/>
      <c r="AI9" s="15"/>
      <c r="AJ9" s="15"/>
      <c r="AK9" s="15"/>
      <c r="AL9" s="15"/>
    </row>
    <row r="10" customFormat="false" ht="15.65" hidden="false" customHeight="false" outlineLevel="0" collapsed="false">
      <c r="A10" s="12" t="s">
        <v>38</v>
      </c>
      <c r="B10" s="13" t="n">
        <v>6175391</v>
      </c>
      <c r="C10" s="14" t="n">
        <f aca="false">(0.0371+1)*B10</f>
        <v>6404498.0061</v>
      </c>
      <c r="D10" s="14" t="n">
        <f aca="false">(0.05+1)*B10</f>
        <v>6484160.55</v>
      </c>
      <c r="E10" s="14" t="n">
        <f aca="false">(0.1+1)*B10</f>
        <v>6792930.1</v>
      </c>
      <c r="F10" s="14" t="n">
        <f aca="false">(0.1497+1)*B10</f>
        <v>7099847.0327</v>
      </c>
      <c r="G10" s="14" t="n">
        <f aca="false">(0.0371+1)*C10</f>
        <v>6642104.88212631</v>
      </c>
      <c r="H10" s="14" t="n">
        <f aca="false">(0.05+1)*D10</f>
        <v>6808368.5775</v>
      </c>
      <c r="I10" s="14" t="n">
        <f aca="false">(0.1+1)*E10</f>
        <v>7472223.11</v>
      </c>
      <c r="J10" s="14" t="n">
        <f aca="false">(0.1497+1)*F10</f>
        <v>8162694.13349519</v>
      </c>
      <c r="K10" s="14" t="n">
        <f aca="false">(0.0371+1)*G10</f>
        <v>6888526.97325319</v>
      </c>
      <c r="L10" s="14" t="n">
        <f aca="false">(0.05+1)*H10</f>
        <v>7148787.006375</v>
      </c>
      <c r="M10" s="14" t="n">
        <f aca="false">(0.1+1)*I10</f>
        <v>8219445.421</v>
      </c>
      <c r="N10" s="14" t="n">
        <f aca="false">(0.1497+1)*J10</f>
        <v>9384649.44527942</v>
      </c>
      <c r="O10" s="14" t="n">
        <f aca="false">(0.0371+1)*K10</f>
        <v>7144091.32396089</v>
      </c>
      <c r="P10" s="14" t="n">
        <f aca="false">(0.05+1)*L10</f>
        <v>7506226.35669375</v>
      </c>
      <c r="Q10" s="14" t="n">
        <f aca="false">(0.1+1)*M10</f>
        <v>9041389.9631</v>
      </c>
      <c r="R10" s="14" t="n">
        <f aca="false">(0.1497+1)*N10</f>
        <v>10789531.4672377</v>
      </c>
      <c r="S10" s="14" t="n">
        <f aca="false">(0.0371+1)*O10</f>
        <v>7409137.11207984</v>
      </c>
      <c r="T10" s="14" t="n">
        <f aca="false">(0.05+1)*P10</f>
        <v>7881537.67452844</v>
      </c>
      <c r="U10" s="14" t="n">
        <f aca="false">(0.1+1)*Q10</f>
        <v>9945528.95941</v>
      </c>
      <c r="V10" s="14" t="n">
        <f aca="false">(0.1497+1)*R10</f>
        <v>12404724.3278832</v>
      </c>
      <c r="W10" s="14" t="n">
        <f aca="false">(0.0371+1)*S10</f>
        <v>7684016.098938</v>
      </c>
      <c r="X10" s="14" t="n">
        <f aca="false">(0.05+1)*T10</f>
        <v>8275614.55825486</v>
      </c>
      <c r="Y10" s="14" t="n">
        <f aca="false">(0.1+1)*U10</f>
        <v>10940081.855351</v>
      </c>
      <c r="Z10" s="14" t="n">
        <f aca="false">(0.1497+1)*V10</f>
        <v>14261711.5597674</v>
      </c>
      <c r="AA10" s="14" t="n">
        <f aca="false">(0.0371+1)*W10</f>
        <v>7969093.0962086</v>
      </c>
      <c r="AB10" s="14" t="n">
        <f aca="false">(0.05+1)*X10</f>
        <v>8689395.2861676</v>
      </c>
      <c r="AC10" s="14" t="n">
        <f aca="false">(0.1+1)*Y10</f>
        <v>12034090.0408861</v>
      </c>
      <c r="AD10" s="14" t="n">
        <f aca="false">(0.1497+1)*Z10</f>
        <v>16396689.7802645</v>
      </c>
      <c r="AE10" s="15"/>
      <c r="AF10" s="15"/>
      <c r="AG10" s="15"/>
      <c r="AH10" s="15"/>
      <c r="AI10" s="15"/>
      <c r="AJ10" s="15"/>
      <c r="AK10" s="15"/>
      <c r="AL10" s="15"/>
    </row>
    <row r="11" customFormat="false" ht="15.65" hidden="false" customHeight="false" outlineLevel="0" collapsed="false">
      <c r="A11" s="12" t="s">
        <v>39</v>
      </c>
      <c r="B11" s="13" t="n">
        <v>5171612</v>
      </c>
      <c r="C11" s="14" t="n">
        <f aca="false">(0.0371+1)*B11</f>
        <v>5363478.8052</v>
      </c>
      <c r="D11" s="14" t="n">
        <f aca="false">(0.05+1)*B11</f>
        <v>5430192.6</v>
      </c>
      <c r="E11" s="14" t="n">
        <f aca="false">(0.1+1)*B11</f>
        <v>5688773.2</v>
      </c>
      <c r="F11" s="14" t="n">
        <f aca="false">(0.1497+1)*B11</f>
        <v>5945802.3164</v>
      </c>
      <c r="G11" s="14" t="n">
        <f aca="false">(0.0371+1)*C11</f>
        <v>5562463.86887292</v>
      </c>
      <c r="H11" s="14" t="n">
        <f aca="false">(0.05+1)*D11</f>
        <v>5701702.23</v>
      </c>
      <c r="I11" s="14" t="n">
        <f aca="false">(0.1+1)*E11</f>
        <v>6257650.52</v>
      </c>
      <c r="J11" s="14" t="n">
        <f aca="false">(0.1497+1)*F11</f>
        <v>6835888.92316508</v>
      </c>
      <c r="K11" s="14" t="n">
        <f aca="false">(0.0371+1)*G11</f>
        <v>5768831.2784081</v>
      </c>
      <c r="L11" s="14" t="n">
        <f aca="false">(0.05+1)*H11</f>
        <v>5986787.3415</v>
      </c>
      <c r="M11" s="14" t="n">
        <f aca="false">(0.1+1)*I11</f>
        <v>6883415.572</v>
      </c>
      <c r="N11" s="14" t="n">
        <f aca="false">(0.1497+1)*J11</f>
        <v>7859221.49496289</v>
      </c>
      <c r="O11" s="14" t="n">
        <f aca="false">(0.0371+1)*K11</f>
        <v>5982854.91883704</v>
      </c>
      <c r="P11" s="14" t="n">
        <f aca="false">(0.05+1)*L11</f>
        <v>6286126.708575</v>
      </c>
      <c r="Q11" s="14" t="n">
        <f aca="false">(0.1+1)*M11</f>
        <v>7571757.1292</v>
      </c>
      <c r="R11" s="14" t="n">
        <f aca="false">(0.1497+1)*N11</f>
        <v>9035746.95275884</v>
      </c>
      <c r="S11" s="14" t="n">
        <f aca="false">(0.0371+1)*O11</f>
        <v>6204818.8363259</v>
      </c>
      <c r="T11" s="14" t="n">
        <f aca="false">(0.05+1)*P11</f>
        <v>6600433.04400375</v>
      </c>
      <c r="U11" s="14" t="n">
        <f aca="false">(0.1+1)*Q11</f>
        <v>8328932.84212</v>
      </c>
      <c r="V11" s="14" t="n">
        <f aca="false">(0.1497+1)*R11</f>
        <v>10388398.2715868</v>
      </c>
      <c r="W11" s="14" t="n">
        <f aca="false">(0.0371+1)*S11</f>
        <v>6435017.61515359</v>
      </c>
      <c r="X11" s="14" t="n">
        <f aca="false">(0.05+1)*T11</f>
        <v>6930454.69620394</v>
      </c>
      <c r="Y11" s="14" t="n">
        <f aca="false">(0.1+1)*U11</f>
        <v>9161826.126332</v>
      </c>
      <c r="Z11" s="14" t="n">
        <f aca="false">(0.1497+1)*V11</f>
        <v>11943541.4928434</v>
      </c>
      <c r="AA11" s="14" t="n">
        <f aca="false">(0.0371+1)*W11</f>
        <v>6673756.76867579</v>
      </c>
      <c r="AB11" s="14" t="n">
        <f aca="false">(0.05+1)*X11</f>
        <v>7276977.43101414</v>
      </c>
      <c r="AC11" s="14" t="n">
        <f aca="false">(0.1+1)*Y11</f>
        <v>10078008.7389652</v>
      </c>
      <c r="AD11" s="14" t="n">
        <f aca="false">(0.1497+1)*Z11</f>
        <v>13731489.654322</v>
      </c>
      <c r="AE11" s="15"/>
      <c r="AF11" s="15"/>
      <c r="AG11" s="15"/>
      <c r="AH11" s="15"/>
      <c r="AI11" s="15"/>
      <c r="AJ11" s="15"/>
      <c r="AK11" s="15"/>
      <c r="AL11" s="15"/>
    </row>
    <row r="12" customFormat="false" ht="15.65" hidden="false" customHeight="false" outlineLevel="0" collapsed="false">
      <c r="A12" s="12" t="s">
        <v>40</v>
      </c>
      <c r="B12" s="13" t="n">
        <v>4590240</v>
      </c>
      <c r="C12" s="14" t="n">
        <f aca="false">(0.0371+1)*B12</f>
        <v>4760537.904</v>
      </c>
      <c r="D12" s="14" t="n">
        <f aca="false">(0.05+1)*B12</f>
        <v>4819752</v>
      </c>
      <c r="E12" s="14" t="n">
        <f aca="false">(0.1+1)*B12</f>
        <v>5049264</v>
      </c>
      <c r="F12" s="14" t="n">
        <f aca="false">(0.1497+1)*B12</f>
        <v>5277398.928</v>
      </c>
      <c r="G12" s="14" t="n">
        <f aca="false">(0.0371+1)*C12</f>
        <v>4937153.8602384</v>
      </c>
      <c r="H12" s="14" t="n">
        <f aca="false">(0.05+1)*D12</f>
        <v>5060739.6</v>
      </c>
      <c r="I12" s="14" t="n">
        <f aca="false">(0.1+1)*E12</f>
        <v>5554190.4</v>
      </c>
      <c r="J12" s="14" t="n">
        <f aca="false">(0.1497+1)*F12</f>
        <v>6067425.5475216</v>
      </c>
      <c r="K12" s="14" t="n">
        <f aca="false">(0.0371+1)*G12</f>
        <v>5120322.26845324</v>
      </c>
      <c r="L12" s="14" t="n">
        <f aca="false">(0.05+1)*H12</f>
        <v>5313776.58</v>
      </c>
      <c r="M12" s="14" t="n">
        <f aca="false">(0.1+1)*I12</f>
        <v>6109609.44</v>
      </c>
      <c r="N12" s="14" t="n">
        <f aca="false">(0.1497+1)*J12</f>
        <v>6975719.15198558</v>
      </c>
      <c r="O12" s="14" t="n">
        <f aca="false">(0.0371+1)*K12</f>
        <v>5310286.22461286</v>
      </c>
      <c r="P12" s="14" t="n">
        <f aca="false">(0.05+1)*L12</f>
        <v>5579465.409</v>
      </c>
      <c r="Q12" s="14" t="n">
        <f aca="false">(0.1+1)*M12</f>
        <v>6720570.384</v>
      </c>
      <c r="R12" s="14" t="n">
        <f aca="false">(0.1497+1)*N12</f>
        <v>8019984.30903782</v>
      </c>
      <c r="S12" s="14" t="n">
        <f aca="false">(0.0371+1)*O12</f>
        <v>5507297.84354599</v>
      </c>
      <c r="T12" s="14" t="n">
        <f aca="false">(0.05+1)*P12</f>
        <v>5858438.67945</v>
      </c>
      <c r="U12" s="14" t="n">
        <f aca="false">(0.1+1)*Q12</f>
        <v>7392627.4224</v>
      </c>
      <c r="V12" s="14" t="n">
        <f aca="false">(0.1497+1)*R12</f>
        <v>9220575.96010079</v>
      </c>
      <c r="W12" s="14" t="n">
        <f aca="false">(0.0371+1)*S12</f>
        <v>5711618.59354155</v>
      </c>
      <c r="X12" s="14" t="n">
        <f aca="false">(0.05+1)*T12</f>
        <v>6151360.6134225</v>
      </c>
      <c r="Y12" s="14" t="n">
        <f aca="false">(0.1+1)*U12</f>
        <v>8131890.16464001</v>
      </c>
      <c r="Z12" s="14" t="n">
        <f aca="false">(0.1497+1)*V12</f>
        <v>10600896.1813279</v>
      </c>
      <c r="AA12" s="14" t="n">
        <f aca="false">(0.0371+1)*W12</f>
        <v>5923519.64336194</v>
      </c>
      <c r="AB12" s="14" t="n">
        <f aca="false">(0.05+1)*X12</f>
        <v>6458928.64409363</v>
      </c>
      <c r="AC12" s="14" t="n">
        <f aca="false">(0.1+1)*Y12</f>
        <v>8945079.18110401</v>
      </c>
      <c r="AD12" s="14" t="n">
        <f aca="false">(0.1497+1)*Z12</f>
        <v>12187850.3396727</v>
      </c>
      <c r="AE12" s="15"/>
      <c r="AF12" s="15"/>
      <c r="AG12" s="15"/>
      <c r="AH12" s="15"/>
      <c r="AI12" s="15"/>
      <c r="AJ12" s="15"/>
      <c r="AK12" s="15"/>
      <c r="AL12" s="15"/>
    </row>
    <row r="13" customFormat="false" ht="15.65" hidden="false" customHeight="false" outlineLevel="0" collapsed="false">
      <c r="A13" s="12" t="s">
        <v>41</v>
      </c>
      <c r="B13" s="12" t="n">
        <v>155769230</v>
      </c>
      <c r="C13" s="14" t="n">
        <f aca="false">(0.0371+1)*B13</f>
        <v>161548268.433</v>
      </c>
      <c r="D13" s="14" t="n">
        <f aca="false">(0.05+1)*B13</f>
        <v>163557691.5</v>
      </c>
      <c r="E13" s="14" t="n">
        <f aca="false">(0.1+1)*B13</f>
        <v>171346153</v>
      </c>
      <c r="F13" s="14" t="n">
        <f aca="false">(0.1497+1)*B13</f>
        <v>179087883.731</v>
      </c>
      <c r="G13" s="14" t="n">
        <f aca="false">(0.0371+1)*C13</f>
        <v>167541709.191864</v>
      </c>
      <c r="H13" s="14" t="n">
        <f aca="false">(0.05+1)*D13</f>
        <v>171735576.075</v>
      </c>
      <c r="I13" s="14" t="n">
        <f aca="false">(0.1+1)*E13</f>
        <v>188480768.3</v>
      </c>
      <c r="J13" s="14" t="n">
        <f aca="false">(0.1497+1)*F13</f>
        <v>205897339.925531</v>
      </c>
      <c r="K13" s="14" t="n">
        <f aca="false">(0.0371+1)*G13</f>
        <v>173757506.602882</v>
      </c>
      <c r="L13" s="14" t="n">
        <f aca="false">(0.05+1)*H13</f>
        <v>180322354.87875</v>
      </c>
      <c r="M13" s="14" t="n">
        <f aca="false">(0.1+1)*I13</f>
        <v>207328845.13</v>
      </c>
      <c r="N13" s="14" t="n">
        <f aca="false">(0.1497+1)*J13</f>
        <v>236720171.712383</v>
      </c>
      <c r="O13" s="14" t="n">
        <f aca="false">(0.0371+1)*K13</f>
        <v>180203910.097849</v>
      </c>
      <c r="P13" s="14" t="n">
        <f aca="false">(0.05+1)*L13</f>
        <v>189338472.622688</v>
      </c>
      <c r="Q13" s="14" t="n">
        <f aca="false">(0.1+1)*M13</f>
        <v>228061729.643</v>
      </c>
      <c r="R13" s="14" t="n">
        <f aca="false">(0.1497+1)*N13</f>
        <v>272157181.417726</v>
      </c>
      <c r="S13" s="14" t="n">
        <f aca="false">(0.0371+1)*O13</f>
        <v>186889475.16248</v>
      </c>
      <c r="T13" s="14" t="n">
        <f aca="false">(0.05+1)*P13</f>
        <v>198805396.253822</v>
      </c>
      <c r="U13" s="14" t="n">
        <f aca="false">(0.1+1)*Q13</f>
        <v>250867902.6073</v>
      </c>
      <c r="V13" s="14" t="n">
        <f aca="false">(0.1497+1)*R13</f>
        <v>312899111.47596</v>
      </c>
      <c r="W13" s="14" t="n">
        <f aca="false">(0.0371+1)*S13</f>
        <v>193823074.691008</v>
      </c>
      <c r="X13" s="14" t="n">
        <f aca="false">(0.05+1)*T13</f>
        <v>208745666.066513</v>
      </c>
      <c r="Y13" s="14" t="n">
        <f aca="false">(0.1+1)*U13</f>
        <v>275954692.86803</v>
      </c>
      <c r="Z13" s="14" t="n">
        <f aca="false">(0.1497+1)*V13</f>
        <v>359740108.463911</v>
      </c>
      <c r="AA13" s="14" t="n">
        <f aca="false">(0.0371+1)*W13</f>
        <v>201013910.762044</v>
      </c>
      <c r="AB13" s="14" t="n">
        <f aca="false">(0.05+1)*X13</f>
        <v>219182949.369839</v>
      </c>
      <c r="AC13" s="14" t="n">
        <f aca="false">(0.1+1)*Y13</f>
        <v>303550162.154833</v>
      </c>
      <c r="AD13" s="14" t="n">
        <f aca="false">(0.1497+1)*Z13</f>
        <v>413593202.700959</v>
      </c>
    </row>
  </sheetData>
  <mergeCells count="7">
    <mergeCell ref="C1:F1"/>
    <mergeCell ref="G1:J1"/>
    <mergeCell ref="K1:N1"/>
    <mergeCell ref="O1:R1"/>
    <mergeCell ref="S1:V1"/>
    <mergeCell ref="W1:Z1"/>
    <mergeCell ref="AA1:AD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2" activeCellId="0" sqref="B12"/>
    </sheetView>
  </sheetViews>
  <sheetFormatPr defaultColWidth="11.53515625" defaultRowHeight="15" zeroHeight="false" outlineLevelRow="0" outlineLevelCol="0"/>
  <cols>
    <col collapsed="false" customWidth="true" hidden="false" outlineLevel="0" max="1" min="1" style="1" width="16.69"/>
    <col collapsed="false" customWidth="false" hidden="false" outlineLevel="0" max="3" min="2" style="1" width="11.53"/>
    <col collapsed="false" customWidth="true" hidden="false" outlineLevel="0" max="4" min="4" style="1" width="21.04"/>
    <col collapsed="false" customWidth="false" hidden="false" outlineLevel="0" max="16384" min="5" style="1" width="11.53"/>
  </cols>
  <sheetData>
    <row r="1" customFormat="false" ht="26.85" hidden="false" customHeight="false" outlineLevel="0" collapsed="false">
      <c r="A1" s="16" t="s">
        <v>42</v>
      </c>
      <c r="B1" s="16" t="s">
        <v>43</v>
      </c>
      <c r="C1" s="17" t="s">
        <v>44</v>
      </c>
      <c r="D1" s="17" t="s">
        <v>45</v>
      </c>
      <c r="E1" s="17" t="s">
        <v>46</v>
      </c>
    </row>
    <row r="2" customFormat="false" ht="15" hidden="false" customHeight="false" outlineLevel="0" collapsed="false">
      <c r="A2" s="18" t="s">
        <v>31</v>
      </c>
      <c r="B2" s="18" t="s">
        <v>47</v>
      </c>
      <c r="C2" s="1" t="s">
        <v>48</v>
      </c>
      <c r="D2" s="1" t="s">
        <v>49</v>
      </c>
    </row>
    <row r="3" customFormat="false" ht="15" hidden="false" customHeight="false" outlineLevel="0" collapsed="false">
      <c r="A3" s="18" t="s">
        <v>32</v>
      </c>
      <c r="B3" s="18" t="s">
        <v>50</v>
      </c>
      <c r="C3" s="1" t="s">
        <v>51</v>
      </c>
      <c r="D3" s="1" t="s">
        <v>52</v>
      </c>
    </row>
    <row r="4" customFormat="false" ht="15" hidden="false" customHeight="false" outlineLevel="0" collapsed="false">
      <c r="A4" s="18" t="s">
        <v>33</v>
      </c>
      <c r="B4" s="18" t="s">
        <v>53</v>
      </c>
      <c r="C4" s="1" t="s">
        <v>54</v>
      </c>
      <c r="D4" s="1" t="s">
        <v>55</v>
      </c>
    </row>
    <row r="5" customFormat="false" ht="15" hidden="false" customHeight="false" outlineLevel="0" collapsed="false">
      <c r="A5" s="18" t="s">
        <v>34</v>
      </c>
      <c r="B5" s="18" t="s">
        <v>56</v>
      </c>
      <c r="C5" s="1" t="s">
        <v>48</v>
      </c>
      <c r="D5" s="1" t="s">
        <v>49</v>
      </c>
      <c r="E5" s="1" t="s">
        <v>57</v>
      </c>
    </row>
    <row r="6" customFormat="false" ht="15" hidden="false" customHeight="false" outlineLevel="0" collapsed="false">
      <c r="A6" s="18" t="s">
        <v>35</v>
      </c>
      <c r="B6" s="18" t="s">
        <v>58</v>
      </c>
      <c r="C6" s="1" t="s">
        <v>59</v>
      </c>
      <c r="D6" s="1" t="s">
        <v>60</v>
      </c>
    </row>
    <row r="7" customFormat="false" ht="15" hidden="false" customHeight="false" outlineLevel="0" collapsed="false">
      <c r="A7" s="18" t="s">
        <v>36</v>
      </c>
      <c r="B7" s="18" t="s">
        <v>61</v>
      </c>
      <c r="C7" s="1" t="s">
        <v>62</v>
      </c>
      <c r="D7" s="1" t="s">
        <v>63</v>
      </c>
      <c r="E7" s="1" t="s">
        <v>64</v>
      </c>
    </row>
    <row r="8" customFormat="false" ht="15" hidden="false" customHeight="false" outlineLevel="0" collapsed="false">
      <c r="A8" s="18" t="s">
        <v>37</v>
      </c>
      <c r="B8" s="18" t="s">
        <v>65</v>
      </c>
      <c r="C8" s="1" t="s">
        <v>66</v>
      </c>
      <c r="D8" s="1" t="s">
        <v>67</v>
      </c>
      <c r="E8" s="1" t="s">
        <v>68</v>
      </c>
    </row>
    <row r="9" customFormat="false" ht="15" hidden="false" customHeight="false" outlineLevel="0" collapsed="false">
      <c r="A9" s="18" t="s">
        <v>38</v>
      </c>
      <c r="B9" s="18" t="s">
        <v>69</v>
      </c>
      <c r="C9" s="1" t="s">
        <v>70</v>
      </c>
      <c r="D9" s="1" t="s">
        <v>71</v>
      </c>
    </row>
    <row r="10" customFormat="false" ht="15" hidden="false" customHeight="false" outlineLevel="0" collapsed="false">
      <c r="A10" s="18" t="s">
        <v>39</v>
      </c>
      <c r="B10" s="18" t="s">
        <v>72</v>
      </c>
      <c r="C10" s="1" t="s">
        <v>73</v>
      </c>
      <c r="D10" s="1" t="s">
        <v>74</v>
      </c>
      <c r="E10" s="1" t="s">
        <v>75</v>
      </c>
    </row>
    <row r="11" customFormat="false" ht="15" hidden="false" customHeight="false" outlineLevel="0" collapsed="false">
      <c r="A11" s="18" t="s">
        <v>40</v>
      </c>
      <c r="B11" s="18" t="s">
        <v>76</v>
      </c>
      <c r="C11" s="1" t="s">
        <v>48</v>
      </c>
      <c r="D11" s="1" t="s">
        <v>49</v>
      </c>
    </row>
    <row r="12" customFormat="false" ht="15" hidden="false" customHeight="false" outlineLevel="0" collapsed="false">
      <c r="A12" s="18"/>
      <c r="B12" s="18"/>
    </row>
    <row r="13" customFormat="false" ht="15" hidden="false" customHeight="false" outlineLevel="0" collapsed="false">
      <c r="A13" s="18"/>
      <c r="B13" s="18"/>
    </row>
    <row r="14" customFormat="false" ht="15" hidden="false" customHeight="false" outlineLevel="0" collapsed="false">
      <c r="A14" s="18"/>
      <c r="B14" s="18"/>
    </row>
    <row r="15" customFormat="false" ht="15" hidden="false" customHeight="false" outlineLevel="0" collapsed="false">
      <c r="A15" s="18"/>
      <c r="B15" s="18"/>
    </row>
    <row r="16" customFormat="false" ht="15" hidden="false" customHeight="false" outlineLevel="0" collapsed="false">
      <c r="A16" s="18"/>
      <c r="B16" s="1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3515625" defaultRowHeight="15" zeroHeight="false" outlineLevelRow="0" outlineLevelCol="0"/>
  <cols>
    <col collapsed="false" customWidth="true" hidden="false" outlineLevel="0" max="1" min="1" style="1" width="15.3"/>
    <col collapsed="false" customWidth="true" hidden="false" outlineLevel="0" max="2" min="2" style="1" width="15.16"/>
    <col collapsed="false" customWidth="true" hidden="false" outlineLevel="0" max="3" min="3" style="1" width="23.55"/>
    <col collapsed="false" customWidth="true" hidden="false" outlineLevel="0" max="4" min="4" style="1" width="15.99"/>
    <col collapsed="false" customWidth="true" hidden="false" outlineLevel="0" max="5" min="5" style="1" width="15.9"/>
    <col collapsed="false" customWidth="true" hidden="false" outlineLevel="0" max="6" min="6" style="1" width="21.88"/>
    <col collapsed="false" customWidth="true" hidden="false" outlineLevel="0" max="7" min="7" style="1" width="26.2"/>
    <col collapsed="false" customWidth="true" hidden="false" outlineLevel="0" max="8" min="8" style="1" width="14.33"/>
    <col collapsed="false" customWidth="true" hidden="false" outlineLevel="0" max="9" min="9" style="1" width="15.71"/>
    <col collapsed="false" customWidth="false" hidden="false" outlineLevel="0" max="16384" min="10" style="1" width="11.53"/>
  </cols>
  <sheetData>
    <row r="1" customFormat="false" ht="15.65" hidden="false" customHeight="false" outlineLevel="0" collapsed="false">
      <c r="A1" s="18" t="s">
        <v>42</v>
      </c>
      <c r="B1" s="1" t="s">
        <v>44</v>
      </c>
      <c r="C1" s="1" t="s">
        <v>45</v>
      </c>
      <c r="D1" s="1" t="s">
        <v>77</v>
      </c>
      <c r="E1" s="19" t="s">
        <v>78</v>
      </c>
      <c r="F1" s="20" t="s">
        <v>79</v>
      </c>
      <c r="G1" s="20" t="s">
        <v>80</v>
      </c>
    </row>
    <row r="2" customFormat="false" ht="15" hidden="false" customHeight="false" outlineLevel="0" collapsed="false">
      <c r="A2" s="18" t="s">
        <v>47</v>
      </c>
      <c r="B2" s="1" t="s">
        <v>48</v>
      </c>
      <c r="C2" s="1" t="s">
        <v>49</v>
      </c>
      <c r="D2" s="1" t="n">
        <v>23</v>
      </c>
      <c r="E2" s="21" t="n">
        <v>33851122</v>
      </c>
      <c r="F2" s="22" t="n">
        <v>89880357</v>
      </c>
      <c r="G2" s="22" t="n">
        <f aca="false">E2*(1+D2/100)^7</f>
        <v>144181270.484605</v>
      </c>
    </row>
    <row r="3" customFormat="false" ht="15" hidden="false" customHeight="false" outlineLevel="0" collapsed="false">
      <c r="A3" s="18" t="s">
        <v>50</v>
      </c>
      <c r="B3" s="1" t="s">
        <v>51</v>
      </c>
      <c r="C3" s="1" t="s">
        <v>52</v>
      </c>
      <c r="D3" s="1" t="n">
        <v>23</v>
      </c>
      <c r="E3" s="21" t="n">
        <v>21813159</v>
      </c>
      <c r="F3" s="22" t="n">
        <v>57917564</v>
      </c>
      <c r="G3" s="22" t="n">
        <f aca="false">E3*(1+D3/100)^7</f>
        <v>92908263.9536351</v>
      </c>
    </row>
    <row r="4" customFormat="false" ht="15" hidden="false" customHeight="false" outlineLevel="0" collapsed="false">
      <c r="A4" s="18" t="s">
        <v>53</v>
      </c>
      <c r="B4" s="1" t="s">
        <v>54</v>
      </c>
      <c r="C4" s="1" t="s">
        <v>55</v>
      </c>
      <c r="D4" s="1" t="n">
        <v>20</v>
      </c>
      <c r="E4" s="21" t="n">
        <v>9331619</v>
      </c>
      <c r="F4" s="22" t="n">
        <v>24777000</v>
      </c>
      <c r="G4" s="22" t="n">
        <f aca="false">E4*(1+D4/100)^7</f>
        <v>33436878.0337152</v>
      </c>
    </row>
    <row r="5" customFormat="false" ht="15" hidden="false" customHeight="false" outlineLevel="0" collapsed="false">
      <c r="A5" s="18" t="s">
        <v>56</v>
      </c>
      <c r="B5" s="1" t="s">
        <v>48</v>
      </c>
      <c r="C5" s="1" t="s">
        <v>49</v>
      </c>
      <c r="D5" s="1" t="n">
        <v>15</v>
      </c>
      <c r="E5" s="21" t="n">
        <v>7450176</v>
      </c>
      <c r="F5" s="22" t="n">
        <v>19781455</v>
      </c>
      <c r="G5" s="22" t="n">
        <f aca="false">E5*(1+D5/100)^7</f>
        <v>19817616.2729911</v>
      </c>
    </row>
    <row r="6" customFormat="false" ht="15" hidden="false" customHeight="false" outlineLevel="0" collapsed="false">
      <c r="A6" s="18" t="s">
        <v>58</v>
      </c>
      <c r="B6" s="1" t="s">
        <v>59</v>
      </c>
      <c r="C6" s="1" t="s">
        <v>60</v>
      </c>
      <c r="D6" s="1" t="n">
        <v>15</v>
      </c>
      <c r="E6" s="21" t="n">
        <v>6413663</v>
      </c>
      <c r="F6" s="22" t="n">
        <v>17029342</v>
      </c>
      <c r="G6" s="22" t="n">
        <f aca="false">E6*(1+D6/100)^7</f>
        <v>17060471.0866268</v>
      </c>
    </row>
    <row r="7" customFormat="false" ht="15" hidden="false" customHeight="false" outlineLevel="0" collapsed="false">
      <c r="A7" s="18" t="s">
        <v>61</v>
      </c>
      <c r="B7" s="1" t="s">
        <v>62</v>
      </c>
      <c r="C7" s="1" t="s">
        <v>63</v>
      </c>
      <c r="D7" s="1" t="n">
        <v>15</v>
      </c>
      <c r="E7" s="21" t="n">
        <v>6253268</v>
      </c>
      <c r="F7" s="22" t="n">
        <v>16603465</v>
      </c>
      <c r="G7" s="22" t="n">
        <f aca="false">E7*(1+D7/100)^7</f>
        <v>16633817.1978991</v>
      </c>
    </row>
    <row r="8" customFormat="false" ht="15" hidden="false" customHeight="false" outlineLevel="0" collapsed="false">
      <c r="A8" s="18" t="s">
        <v>65</v>
      </c>
      <c r="B8" s="1" t="s">
        <v>66</v>
      </c>
      <c r="C8" s="1" t="s">
        <v>67</v>
      </c>
      <c r="D8" s="1" t="n">
        <v>15</v>
      </c>
      <c r="E8" s="21" t="n">
        <v>6193320</v>
      </c>
      <c r="F8" s="22" t="n">
        <v>16444294</v>
      </c>
      <c r="G8" s="22" t="n">
        <f aca="false">E8*(1+D8/100)^7</f>
        <v>16474354.3261047</v>
      </c>
    </row>
    <row r="9" customFormat="false" ht="15" hidden="false" customHeight="false" outlineLevel="0" collapsed="false">
      <c r="A9" s="18" t="s">
        <v>69</v>
      </c>
      <c r="B9" s="1" t="s">
        <v>70</v>
      </c>
      <c r="C9" s="1" t="s">
        <v>71</v>
      </c>
      <c r="D9" s="1" t="n">
        <v>15</v>
      </c>
      <c r="E9" s="21" t="n">
        <v>6175391</v>
      </c>
      <c r="F9" s="22" t="n">
        <v>16396690</v>
      </c>
      <c r="G9" s="22" t="n">
        <f aca="false">E9*(1+D9/100)^7</f>
        <v>16426662.8296678</v>
      </c>
    </row>
    <row r="10" customFormat="false" ht="15" hidden="false" customHeight="false" outlineLevel="0" collapsed="false">
      <c r="A10" s="18" t="s">
        <v>72</v>
      </c>
      <c r="B10" s="1" t="s">
        <v>73</v>
      </c>
      <c r="C10" s="1" t="s">
        <v>74</v>
      </c>
      <c r="D10" s="1" t="n">
        <v>15</v>
      </c>
      <c r="E10" s="21" t="n">
        <v>5171612</v>
      </c>
      <c r="F10" s="22" t="n">
        <v>13731490</v>
      </c>
      <c r="G10" s="22" t="n">
        <f aca="false">E10*(1+D10/100)^7</f>
        <v>13756590.7340707</v>
      </c>
    </row>
    <row r="11" customFormat="false" ht="15" hidden="false" customHeight="false" outlineLevel="0" collapsed="false">
      <c r="A11" s="18" t="s">
        <v>76</v>
      </c>
      <c r="B11" s="1" t="s">
        <v>48</v>
      </c>
      <c r="C11" s="1" t="s">
        <v>49</v>
      </c>
      <c r="D11" s="1" t="n">
        <v>15</v>
      </c>
      <c r="E11" s="21" t="n">
        <v>4590240</v>
      </c>
      <c r="F11" s="22" t="n">
        <v>12187850</v>
      </c>
      <c r="G11" s="22" t="n">
        <f aca="false">E11*(1+D11/100)^7</f>
        <v>12210129.6561229</v>
      </c>
    </row>
    <row r="12" customFormat="false" ht="15" hidden="false" customHeight="false" outlineLevel="0" collapsed="false">
      <c r="A12" s="1" t="s">
        <v>41</v>
      </c>
      <c r="B12" s="4" t="s">
        <v>81</v>
      </c>
      <c r="D12" s="1" t="n">
        <v>18.5291347</v>
      </c>
      <c r="E12" s="23" t="n">
        <v>155769230</v>
      </c>
      <c r="F12" s="23" t="n">
        <v>413593202.700959</v>
      </c>
      <c r="G12" s="22" t="n">
        <v>511985274.888306</v>
      </c>
    </row>
    <row r="13" customFormat="false" ht="15" hidden="false" customHeight="false" outlineLevel="0" collapsed="false">
      <c r="A13" s="18"/>
      <c r="E13" s="21"/>
      <c r="F13" s="22"/>
      <c r="G13" s="22"/>
    </row>
    <row r="14" customFormat="false" ht="15" hidden="false" customHeight="false" outlineLevel="0" collapsed="false">
      <c r="A14" s="18"/>
      <c r="E14" s="21"/>
      <c r="F14" s="22"/>
      <c r="G14" s="22"/>
    </row>
    <row r="15" customFormat="false" ht="15" hidden="false" customHeight="false" outlineLevel="0" collapsed="false">
      <c r="A15" s="18"/>
      <c r="E15" s="21"/>
      <c r="F15" s="22"/>
      <c r="G15" s="22"/>
    </row>
    <row r="16" customFormat="false" ht="15" hidden="false" customHeight="false" outlineLevel="0" collapsed="false">
      <c r="A16" s="18"/>
      <c r="E16" s="21"/>
      <c r="F16" s="22"/>
      <c r="G16" s="22"/>
    </row>
    <row r="30" customFormat="false" ht="15" hidden="false" customHeight="false" outlineLevel="0" collapsed="false">
      <c r="A30" s="18"/>
      <c r="F30" s="20"/>
      <c r="G30" s="20"/>
      <c r="H30" s="20"/>
      <c r="I30" s="20"/>
      <c r="J30" s="20"/>
    </row>
    <row r="31" customFormat="false" ht="15" hidden="false" customHeight="false" outlineLevel="0" collapsed="false">
      <c r="A31" s="18"/>
      <c r="F31" s="11"/>
      <c r="H31" s="11"/>
      <c r="J31" s="11"/>
    </row>
    <row r="32" customFormat="false" ht="15" hidden="false" customHeight="false" outlineLevel="0" collapsed="false">
      <c r="A32" s="18"/>
      <c r="F32" s="18"/>
      <c r="H32" s="18"/>
      <c r="J32" s="18"/>
    </row>
    <row r="33" customFormat="false" ht="15" hidden="false" customHeight="false" outlineLevel="0" collapsed="false">
      <c r="A33" s="18"/>
      <c r="F33" s="22"/>
      <c r="H33" s="22"/>
      <c r="J33" s="22"/>
    </row>
    <row r="34" customFormat="false" ht="15" hidden="false" customHeight="false" outlineLevel="0" collapsed="false">
      <c r="A34" s="18"/>
      <c r="F34" s="22"/>
      <c r="H34" s="22"/>
      <c r="J34" s="22"/>
    </row>
    <row r="35" customFormat="false" ht="15" hidden="false" customHeight="false" outlineLevel="0" collapsed="false">
      <c r="A35" s="18"/>
      <c r="F35" s="22"/>
      <c r="H35" s="22"/>
      <c r="J35" s="22"/>
    </row>
    <row r="36" customFormat="false" ht="15" hidden="false" customHeight="false" outlineLevel="0" collapsed="false">
      <c r="A36" s="18"/>
      <c r="F36" s="22"/>
      <c r="H36" s="22"/>
      <c r="J36" s="22"/>
    </row>
    <row r="37" customFormat="false" ht="15" hidden="false" customHeight="false" outlineLevel="0" collapsed="false">
      <c r="A37" s="18"/>
      <c r="F37" s="22"/>
      <c r="H37" s="22"/>
      <c r="J37" s="22"/>
    </row>
    <row r="38" customFormat="false" ht="15" hidden="false" customHeight="false" outlineLevel="0" collapsed="false">
      <c r="A38" s="18"/>
      <c r="F38" s="22"/>
      <c r="H38" s="22"/>
      <c r="J38" s="22"/>
    </row>
    <row r="39" customFormat="false" ht="15" hidden="false" customHeight="false" outlineLevel="0" collapsed="false">
      <c r="A39" s="18"/>
      <c r="F39" s="22"/>
      <c r="H39" s="22"/>
      <c r="J39" s="22"/>
    </row>
    <row r="40" customFormat="false" ht="15" hidden="false" customHeight="false" outlineLevel="0" collapsed="false">
      <c r="A40" s="18"/>
      <c r="F40" s="22"/>
      <c r="H40" s="22"/>
      <c r="J40" s="22"/>
    </row>
    <row r="41" customFormat="false" ht="15" hidden="false" customHeight="false" outlineLevel="0" collapsed="false">
      <c r="A41" s="18"/>
      <c r="F41" s="22"/>
      <c r="H41" s="22"/>
      <c r="J41" s="22"/>
    </row>
    <row r="42" customFormat="false" ht="15" hidden="false" customHeight="false" outlineLevel="0" collapsed="false">
      <c r="A42" s="18"/>
      <c r="F42" s="22"/>
      <c r="H42" s="22"/>
      <c r="J42" s="22"/>
    </row>
    <row r="43" customFormat="false" ht="15" hidden="false" customHeight="false" outlineLevel="0" collapsed="false">
      <c r="A43" s="18"/>
      <c r="F43" s="22"/>
      <c r="H43" s="22"/>
      <c r="J43" s="22"/>
    </row>
    <row r="44" customFormat="false" ht="15" hidden="false" customHeight="false" outlineLevel="0" collapsed="false">
      <c r="A44" s="18"/>
      <c r="F44" s="22"/>
      <c r="H44" s="22"/>
      <c r="J44" s="22"/>
    </row>
    <row r="45" customFormat="false" ht="15" hidden="false" customHeight="false" outlineLevel="0" collapsed="false">
      <c r="A45" s="18"/>
      <c r="F45" s="22"/>
      <c r="H45" s="22"/>
      <c r="J45" s="22"/>
    </row>
    <row r="46" customFormat="false" ht="15" hidden="false" customHeight="false" outlineLevel="0" collapsed="false">
      <c r="A46" s="18"/>
      <c r="F46" s="22"/>
      <c r="H46" s="22"/>
      <c r="J46" s="22"/>
    </row>
    <row r="47" customFormat="false" ht="15" hidden="false" customHeight="false" outlineLevel="0" collapsed="false">
      <c r="A47" s="18"/>
      <c r="F47" s="22"/>
      <c r="H47" s="22"/>
      <c r="J47" s="22"/>
    </row>
    <row r="48" customFormat="false" ht="15" hidden="false" customHeight="false" outlineLevel="0" collapsed="false">
      <c r="A48" s="18"/>
      <c r="F48" s="23"/>
      <c r="H48" s="23"/>
      <c r="J48" s="2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2025-07-07T11:24:44Z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