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7" i="2" l="1"/>
  <c r="E37" i="2"/>
  <c r="L37" i="2" s="1"/>
  <c r="K36" i="2"/>
  <c r="E36" i="2"/>
  <c r="L36" i="2" s="1"/>
  <c r="K35" i="2"/>
  <c r="E35" i="2"/>
  <c r="L35" i="2" s="1"/>
  <c r="K34" i="2"/>
  <c r="E34" i="2"/>
  <c r="L34" i="2" s="1"/>
  <c r="K33" i="2"/>
  <c r="E33" i="2"/>
  <c r="L33" i="2" s="1"/>
  <c r="K32" i="2"/>
  <c r="E32" i="2"/>
  <c r="L32" i="2" s="1"/>
  <c r="K31" i="2"/>
  <c r="E31" i="2"/>
  <c r="L31" i="2" s="1"/>
  <c r="K30" i="2"/>
  <c r="E30" i="2"/>
  <c r="L30" i="2" s="1"/>
  <c r="K29" i="2"/>
  <c r="E29" i="2"/>
  <c r="L29" i="2" s="1"/>
  <c r="K28" i="2"/>
  <c r="E28" i="2"/>
  <c r="L28" i="2" s="1"/>
  <c r="K27" i="2"/>
  <c r="E27" i="2"/>
  <c r="L27" i="2" s="1"/>
  <c r="K26" i="2"/>
  <c r="E26" i="2"/>
  <c r="L26" i="2" s="1"/>
  <c r="K25" i="2"/>
  <c r="E25" i="2"/>
  <c r="L25" i="2" s="1"/>
  <c r="K24" i="2"/>
  <c r="E24" i="2"/>
  <c r="L24" i="2" s="1"/>
  <c r="K23" i="2"/>
  <c r="E23" i="2"/>
  <c r="L23" i="2" s="1"/>
  <c r="K22" i="2"/>
  <c r="E22" i="2"/>
  <c r="L22" i="2" s="1"/>
  <c r="K21" i="2"/>
  <c r="E21" i="2"/>
  <c r="L21" i="2" s="1"/>
  <c r="K20" i="2"/>
  <c r="E20" i="2"/>
  <c r="L20" i="2" s="1"/>
  <c r="K19" i="2"/>
  <c r="E19" i="2"/>
  <c r="L19" i="2" s="1"/>
  <c r="K18" i="2"/>
  <c r="E18" i="2"/>
  <c r="L18" i="2" s="1"/>
  <c r="K17" i="2"/>
  <c r="E17" i="2"/>
  <c r="L17" i="2" s="1"/>
  <c r="K16" i="2"/>
  <c r="E16" i="2"/>
  <c r="L16" i="2" s="1"/>
  <c r="K15" i="2"/>
  <c r="E15" i="2"/>
  <c r="L15" i="2" s="1"/>
  <c r="K14" i="2"/>
  <c r="E14" i="2"/>
  <c r="L14" i="2" s="1"/>
  <c r="K13" i="2"/>
  <c r="E13" i="2"/>
  <c r="L13" i="2" s="1"/>
  <c r="K12" i="2"/>
  <c r="E12" i="2"/>
  <c r="L12" i="2" s="1"/>
  <c r="K11" i="2"/>
  <c r="E11" i="2"/>
  <c r="L11" i="2" s="1"/>
  <c r="K10" i="2"/>
  <c r="E10" i="2"/>
  <c r="L10" i="2" s="1"/>
  <c r="K9" i="2"/>
  <c r="E9" i="2"/>
  <c r="L9" i="2" s="1"/>
  <c r="K8" i="2"/>
  <c r="E8" i="2"/>
  <c r="L8" i="2" s="1"/>
  <c r="K7" i="2"/>
  <c r="E7" i="2"/>
  <c r="L7" i="2" s="1"/>
  <c r="K6" i="2"/>
  <c r="E6" i="2"/>
  <c r="L6" i="2" s="1"/>
  <c r="K5" i="2"/>
  <c r="E5" i="2"/>
  <c r="L5" i="2" s="1"/>
  <c r="K4" i="2"/>
  <c r="E4" i="2"/>
  <c r="L4" i="2" s="1"/>
  <c r="K3" i="2"/>
  <c r="E3" i="2"/>
  <c r="L3" i="2" s="1"/>
  <c r="K2" i="2"/>
  <c r="E2" i="2"/>
  <c r="L2" i="2" s="1"/>
  <c r="L2" i="1"/>
  <c r="F3" i="2" l="1"/>
  <c r="F5" i="2"/>
  <c r="F8" i="2"/>
  <c r="F10" i="2"/>
  <c r="F12" i="2"/>
  <c r="F14" i="2"/>
  <c r="F16" i="2"/>
  <c r="F18" i="2"/>
  <c r="F20" i="2"/>
  <c r="F22" i="2"/>
  <c r="F24" i="2"/>
  <c r="F26" i="2"/>
  <c r="F28" i="2"/>
  <c r="F30" i="2"/>
  <c r="F32" i="2"/>
  <c r="F34" i="2"/>
  <c r="F36" i="2"/>
  <c r="F2" i="2"/>
  <c r="F4" i="2"/>
  <c r="F6" i="2"/>
  <c r="F9" i="2"/>
  <c r="F11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7" i="2"/>
  <c r="L26" i="1"/>
  <c r="L27" i="1" l="1"/>
  <c r="L28" i="1"/>
  <c r="L29" i="1"/>
  <c r="L30" i="1"/>
  <c r="L31" i="1"/>
  <c r="L32" i="1"/>
  <c r="L33" i="1"/>
  <c r="L34" i="1"/>
  <c r="L35" i="1"/>
  <c r="L36" i="1"/>
  <c r="L3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K23" i="1" l="1"/>
  <c r="K24" i="1"/>
  <c r="K25" i="1"/>
  <c r="K22" i="1"/>
  <c r="K11" i="1"/>
  <c r="K12" i="1"/>
  <c r="K13" i="1"/>
  <c r="K19" i="1"/>
  <c r="K20" i="1"/>
  <c r="K21" i="1"/>
  <c r="K15" i="1"/>
  <c r="K16" i="1"/>
  <c r="K17" i="1"/>
  <c r="K14" i="1"/>
  <c r="K18" i="1"/>
  <c r="K7" i="1"/>
  <c r="K8" i="1"/>
  <c r="K9" i="1"/>
  <c r="K27" i="1"/>
  <c r="K28" i="1"/>
  <c r="K29" i="1"/>
  <c r="K35" i="1"/>
  <c r="K36" i="1"/>
  <c r="K37" i="1"/>
  <c r="K34" i="1"/>
  <c r="K31" i="1"/>
  <c r="K32" i="1"/>
  <c r="K33" i="1"/>
  <c r="K30" i="1"/>
  <c r="K26" i="1"/>
  <c r="K10" i="1"/>
  <c r="K6" i="1"/>
  <c r="K3" i="1"/>
  <c r="K4" i="1"/>
  <c r="K5" i="1"/>
  <c r="K2" i="1"/>
  <c r="E37" i="1" l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2" i="1"/>
  <c r="E3" i="1"/>
  <c r="F3" i="1" s="1"/>
  <c r="E4" i="1"/>
  <c r="F4" i="1" s="1"/>
  <c r="E5" i="1"/>
  <c r="F5" i="1" s="1"/>
  <c r="F2" i="1" l="1"/>
</calcChain>
</file>

<file path=xl/sharedStrings.xml><?xml version="1.0" encoding="utf-8"?>
<sst xmlns="http://schemas.openxmlformats.org/spreadsheetml/2006/main" count="30" uniqueCount="18">
  <si>
    <t>N</t>
  </si>
  <si>
    <t>f[Hz]</t>
  </si>
  <si>
    <t>ta [s]</t>
  </si>
  <si>
    <t>te [s]</t>
  </si>
  <si>
    <t>sigma(f) [Hz]</t>
  </si>
  <si>
    <t>sigma(t) [s]</t>
  </si>
  <si>
    <t>V [m^3]</t>
  </si>
  <si>
    <t>sigma(V) [m^3]</t>
  </si>
  <si>
    <t>sigma(m/P(*A^2))</t>
  </si>
  <si>
    <t>Kappa</t>
  </si>
  <si>
    <t>Messung</t>
  </si>
  <si>
    <t>m/(P*A^2)</t>
  </si>
  <si>
    <t>G20</t>
  </si>
  <si>
    <t>G30</t>
  </si>
  <si>
    <t>G40</t>
  </si>
  <si>
    <t>K20</t>
  </si>
  <si>
    <t>K30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</si>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</sst>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4" workbookViewId="0">
      <selection activeCell="F28" sqref="F28"/>
    </sheetView>
  </sheetViews>
  <sheetFormatPr baseColWidth="10" defaultRowHeight="15" x14ac:dyDescent="0.25"/>
  <cols>
    <col min="11" max="11" width="12" bestFit="1" customWidth="1"/>
  </cols>
  <sheetData>
    <row r="1" spans="1:12" x14ac:dyDescent="0.25">
      <c r="A1" t="s">
        <v>10</v>
      </c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11</v>
      </c>
      <c r="I1" t="s">
        <v>8</v>
      </c>
      <c r="J1" t="s">
        <v>6</v>
      </c>
      <c r="K1" t="s">
        <v>7</v>
      </c>
      <c r="L1" t="s">
        <v>9</v>
      </c>
    </row>
    <row r="2" spans="1:12" x14ac:dyDescent="0.25">
      <c r="A2">
        <v>1</v>
      </c>
      <c r="B2">
        <v>4</v>
      </c>
      <c r="C2">
        <v>3.61</v>
      </c>
      <c r="D2">
        <v>0.13</v>
      </c>
      <c r="E2">
        <f>B2/(C2-D2)</f>
        <v>1.1494252873563218</v>
      </c>
      <c r="F2">
        <f>SQRT(2)*G2*B2/(C2-E2)^2</f>
        <v>1.8686668096499954E-2</v>
      </c>
      <c r="G2">
        <v>0.02</v>
      </c>
      <c r="H2">
        <v>4.0156000000000001</v>
      </c>
      <c r="I2">
        <v>2.46E-2</v>
      </c>
      <c r="J2">
        <v>1.1635E-2</v>
      </c>
      <c r="K2">
        <f>5.1*10^(-6)</f>
        <v>5.0999999999999995E-6</v>
      </c>
      <c r="L2">
        <f>(2*3.141*E2)^2*H2*J2</f>
        <v>2.4359826573485845</v>
      </c>
    </row>
    <row r="3" spans="1:12" x14ac:dyDescent="0.25">
      <c r="A3">
        <v>2</v>
      </c>
      <c r="B3">
        <v>4</v>
      </c>
      <c r="C3">
        <v>3.637</v>
      </c>
      <c r="D3">
        <v>0.13800000000000001</v>
      </c>
      <c r="E3">
        <f t="shared" ref="E3:E5" si="0">B3/(C3-D3)</f>
        <v>1.1431837667905116</v>
      </c>
      <c r="F3">
        <f t="shared" ref="F3:F5" si="1">SQRT(2)*G3*B3/(C3-E3)^2</f>
        <v>1.8191817461896607E-2</v>
      </c>
      <c r="G3">
        <v>0.02</v>
      </c>
      <c r="H3">
        <v>4.0156000000000001</v>
      </c>
      <c r="I3">
        <v>2.46E-2</v>
      </c>
      <c r="J3">
        <v>1.1635E-2</v>
      </c>
      <c r="K3">
        <f t="shared" ref="K3:K5" si="2">5.1*10^(-6)</f>
        <v>5.0999999999999995E-6</v>
      </c>
      <c r="L3">
        <f t="shared" ref="L2:L37" si="3">(2*3.141*E3)^2*H3*J3</f>
        <v>2.4095991149191525</v>
      </c>
    </row>
    <row r="4" spans="1:12" x14ac:dyDescent="0.25">
      <c r="A4">
        <v>3</v>
      </c>
      <c r="B4">
        <v>5</v>
      </c>
      <c r="C4">
        <v>4.8159999999999998</v>
      </c>
      <c r="D4">
        <v>0.123</v>
      </c>
      <c r="E4">
        <f t="shared" si="0"/>
        <v>1.065416577881952</v>
      </c>
      <c r="F4">
        <f t="shared" si="1"/>
        <v>1.0053501301519044E-2</v>
      </c>
      <c r="G4">
        <v>0.02</v>
      </c>
      <c r="H4">
        <v>4.0156000000000001</v>
      </c>
      <c r="I4">
        <v>2.46E-2</v>
      </c>
      <c r="J4">
        <v>1.1635E-2</v>
      </c>
      <c r="K4">
        <f t="shared" si="2"/>
        <v>5.0999999999999995E-6</v>
      </c>
      <c r="L4">
        <f t="shared" si="3"/>
        <v>2.0929150335014195</v>
      </c>
    </row>
    <row r="5" spans="1:12" x14ac:dyDescent="0.25">
      <c r="A5">
        <v>4</v>
      </c>
      <c r="B5">
        <v>4</v>
      </c>
      <c r="C5">
        <v>3.6139999999999999</v>
      </c>
      <c r="D5">
        <v>0.13800000000000001</v>
      </c>
      <c r="E5">
        <f t="shared" si="0"/>
        <v>1.1507479861910241</v>
      </c>
      <c r="F5">
        <f t="shared" si="1"/>
        <v>1.8646069205805853E-2</v>
      </c>
      <c r="G5">
        <v>0.02</v>
      </c>
      <c r="H5">
        <v>4.0156000000000001</v>
      </c>
      <c r="I5">
        <v>2.46E-2</v>
      </c>
      <c r="J5">
        <v>1.1635E-2</v>
      </c>
      <c r="K5">
        <f t="shared" si="2"/>
        <v>5.0999999999999995E-6</v>
      </c>
      <c r="L5">
        <f t="shared" si="3"/>
        <v>2.4415922874024796</v>
      </c>
    </row>
    <row r="6" spans="1:12" x14ac:dyDescent="0.25">
      <c r="A6">
        <v>1</v>
      </c>
      <c r="B6">
        <v>7</v>
      </c>
      <c r="C6">
        <v>7.1429999999999998</v>
      </c>
      <c r="D6">
        <v>0.191</v>
      </c>
      <c r="E6">
        <f>B6/(C6-D6)</f>
        <v>1.006904487917146</v>
      </c>
      <c r="F6">
        <f>SQRT(2)*G6*B6/(C6-E6)^2</f>
        <v>5.2584628662596528E-3</v>
      </c>
      <c r="G6">
        <v>0.02</v>
      </c>
      <c r="H6">
        <v>4.0156000000000001</v>
      </c>
      <c r="I6">
        <v>2.46E-2</v>
      </c>
      <c r="J6">
        <v>1.1554999999999999E-2</v>
      </c>
      <c r="K6">
        <f>3.88*10^(-6)</f>
        <v>3.8800000000000001E-6</v>
      </c>
      <c r="L6">
        <f t="shared" si="3"/>
        <v>1.8564908481492357</v>
      </c>
    </row>
    <row r="7" spans="1:12" x14ac:dyDescent="0.25">
      <c r="A7">
        <v>2</v>
      </c>
      <c r="B7">
        <v>7</v>
      </c>
      <c r="C7">
        <v>7.1360000000000001</v>
      </c>
      <c r="D7">
        <v>0.191</v>
      </c>
      <c r="E7">
        <f t="shared" ref="E7:E9" si="4">B7/(C7-D7)</f>
        <v>1.0079193664506838</v>
      </c>
      <c r="F7">
        <f t="shared" ref="F7:F9" si="5">SQRT(2)*G7*B7/(C7-E7)^2</f>
        <v>5.2722268830457239E-3</v>
      </c>
      <c r="G7">
        <v>0.02</v>
      </c>
      <c r="H7">
        <v>4.0156000000000001</v>
      </c>
      <c r="I7">
        <v>2.46E-2</v>
      </c>
      <c r="J7">
        <v>1.1554999999999999E-2</v>
      </c>
      <c r="K7">
        <f t="shared" ref="K7:K9" si="6">3.88*10^(-6)</f>
        <v>3.8800000000000001E-6</v>
      </c>
      <c r="L7">
        <f t="shared" si="3"/>
        <v>1.8602351203199547</v>
      </c>
    </row>
    <row r="8" spans="1:12" x14ac:dyDescent="0.25">
      <c r="A8">
        <v>3</v>
      </c>
      <c r="B8">
        <v>7</v>
      </c>
      <c r="C8">
        <v>7.1429999999999998</v>
      </c>
      <c r="D8">
        <v>0.183</v>
      </c>
      <c r="E8">
        <f t="shared" si="4"/>
        <v>1.0057471264367817</v>
      </c>
      <c r="F8">
        <f t="shared" si="5"/>
        <v>5.2564797742639252E-3</v>
      </c>
      <c r="G8">
        <v>0.02</v>
      </c>
      <c r="H8">
        <v>4.0156000000000001</v>
      </c>
      <c r="I8">
        <v>2.46E-2</v>
      </c>
      <c r="J8">
        <v>1.1554999999999999E-2</v>
      </c>
      <c r="K8">
        <f t="shared" si="6"/>
        <v>3.8800000000000001E-6</v>
      </c>
      <c r="L8">
        <f t="shared" si="3"/>
        <v>1.8522255058517971</v>
      </c>
    </row>
    <row r="9" spans="1:12" x14ac:dyDescent="0.25">
      <c r="A9">
        <v>4</v>
      </c>
      <c r="B9">
        <v>7</v>
      </c>
      <c r="C9">
        <v>7.1890000000000001</v>
      </c>
      <c r="D9">
        <v>0.191</v>
      </c>
      <c r="E9">
        <f t="shared" si="4"/>
        <v>1.0002857959416975</v>
      </c>
      <c r="F9">
        <f t="shared" si="5"/>
        <v>5.1694242857805335E-3</v>
      </c>
      <c r="G9">
        <v>0.02</v>
      </c>
      <c r="H9">
        <v>4.0156000000000001</v>
      </c>
      <c r="I9">
        <v>2.46E-2</v>
      </c>
      <c r="J9">
        <v>1.1554999999999999E-2</v>
      </c>
      <c r="K9">
        <f t="shared" si="6"/>
        <v>3.8800000000000001E-6</v>
      </c>
      <c r="L9">
        <f t="shared" si="3"/>
        <v>1.832164496765752</v>
      </c>
    </row>
    <row r="10" spans="1:12" x14ac:dyDescent="0.25">
      <c r="A10">
        <v>1</v>
      </c>
      <c r="B10">
        <v>7</v>
      </c>
      <c r="C10">
        <v>7.1130000000000004</v>
      </c>
      <c r="D10">
        <v>0.183</v>
      </c>
      <c r="E10">
        <f>B10/(C10-D10)</f>
        <v>1.0101010101010099</v>
      </c>
      <c r="F10">
        <f>SQRT(2)*G10*B10/(C10-E10)^2</f>
        <v>5.3158249309156998E-3</v>
      </c>
      <c r="G10">
        <v>0.02</v>
      </c>
      <c r="H10">
        <v>4.0156000000000001</v>
      </c>
      <c r="I10">
        <v>2.46E-2</v>
      </c>
      <c r="J10">
        <v>1.1474E-2</v>
      </c>
      <c r="K10">
        <f>2.682*10^(-6)</f>
        <v>2.6819999999999999E-6</v>
      </c>
      <c r="L10">
        <f t="shared" si="3"/>
        <v>1.8552001298890575</v>
      </c>
    </row>
    <row r="11" spans="1:12" x14ac:dyDescent="0.25">
      <c r="A11">
        <v>2</v>
      </c>
      <c r="B11">
        <v>7</v>
      </c>
      <c r="C11">
        <v>7.1280000000000001</v>
      </c>
      <c r="D11">
        <v>0.191</v>
      </c>
      <c r="E11">
        <f t="shared" ref="E11:E13" si="7">B11/(C11-D11)</f>
        <v>1.0090817356205852</v>
      </c>
      <c r="F11">
        <f t="shared" ref="F11:F13" si="8">SQRT(2)*G11*B11/(C11-E11)^2</f>
        <v>5.2880277986125501E-3</v>
      </c>
      <c r="G11">
        <v>0.02</v>
      </c>
      <c r="H11">
        <v>4.0156000000000001</v>
      </c>
      <c r="I11">
        <v>2.46E-2</v>
      </c>
      <c r="J11">
        <v>1.1474E-2</v>
      </c>
      <c r="K11">
        <f t="shared" ref="K11:K13" si="9">2.682*10^(-6)</f>
        <v>2.6819999999999999E-6</v>
      </c>
      <c r="L11">
        <f t="shared" si="3"/>
        <v>1.8514579218050908</v>
      </c>
    </row>
    <row r="12" spans="1:12" x14ac:dyDescent="0.25">
      <c r="A12">
        <v>3</v>
      </c>
      <c r="B12">
        <v>7</v>
      </c>
      <c r="C12">
        <v>7.1280000000000001</v>
      </c>
      <c r="D12">
        <v>0.17599999999999999</v>
      </c>
      <c r="E12">
        <f t="shared" si="7"/>
        <v>1.006904487917146</v>
      </c>
      <c r="F12">
        <f t="shared" si="8"/>
        <v>5.284266609546541E-3</v>
      </c>
      <c r="G12">
        <v>0.02</v>
      </c>
      <c r="H12">
        <v>4.0156000000000001</v>
      </c>
      <c r="I12">
        <v>2.46E-2</v>
      </c>
      <c r="J12">
        <v>1.1474E-2</v>
      </c>
      <c r="K12">
        <f t="shared" si="9"/>
        <v>2.6819999999999999E-6</v>
      </c>
      <c r="L12">
        <f t="shared" si="3"/>
        <v>1.843476935669782</v>
      </c>
    </row>
    <row r="13" spans="1:12" x14ac:dyDescent="0.25">
      <c r="A13">
        <v>4</v>
      </c>
      <c r="B13">
        <v>7</v>
      </c>
      <c r="C13">
        <v>7.1280000000000001</v>
      </c>
      <c r="D13">
        <v>0.183</v>
      </c>
      <c r="E13">
        <f t="shared" si="7"/>
        <v>1.0079193664506838</v>
      </c>
      <c r="F13">
        <f t="shared" si="8"/>
        <v>5.2860193097889908E-3</v>
      </c>
      <c r="G13">
        <v>0.02</v>
      </c>
      <c r="H13">
        <v>4.0156000000000001</v>
      </c>
      <c r="I13">
        <v>2.46E-2</v>
      </c>
      <c r="J13">
        <v>1.1474E-2</v>
      </c>
      <c r="K13">
        <f t="shared" si="9"/>
        <v>2.6819999999999999E-6</v>
      </c>
      <c r="L13">
        <f t="shared" si="3"/>
        <v>1.8471949606708058</v>
      </c>
    </row>
    <row r="14" spans="1:12" x14ac:dyDescent="0.25">
      <c r="A14">
        <v>1</v>
      </c>
      <c r="B14">
        <v>16</v>
      </c>
      <c r="C14">
        <v>3.5990000000000002</v>
      </c>
      <c r="D14">
        <v>0.16800000000000001</v>
      </c>
      <c r="E14">
        <f>B14/(C14-D14)</f>
        <v>4.6633634508889532</v>
      </c>
      <c r="F14">
        <f>SQRT(2)*G14*B14/(C14-E14)^2</f>
        <v>0.5992062427581154</v>
      </c>
      <c r="G14">
        <v>0.03</v>
      </c>
      <c r="H14">
        <v>4.0156000000000001</v>
      </c>
      <c r="I14">
        <v>2.46E-2</v>
      </c>
      <c r="J14">
        <v>3.5100000000000002E-4</v>
      </c>
      <c r="K14">
        <f>5.099*10^(-6)</f>
        <v>5.0989999999999998E-6</v>
      </c>
      <c r="L14">
        <f t="shared" si="3"/>
        <v>1.2096283459213695</v>
      </c>
    </row>
    <row r="15" spans="1:12" x14ac:dyDescent="0.25">
      <c r="A15">
        <v>2</v>
      </c>
      <c r="B15">
        <v>12</v>
      </c>
      <c r="C15">
        <v>2.67</v>
      </c>
      <c r="D15">
        <v>0.17599999999999999</v>
      </c>
      <c r="E15">
        <f t="shared" ref="E15:E17" si="10">B15/(C15-D15)</f>
        <v>4.8115477145148358</v>
      </c>
      <c r="F15">
        <f t="shared" ref="F15:F17" si="11">SQRT(2)*G15*B15/(C15-E15)^2</f>
        <v>0.11100997080057635</v>
      </c>
      <c r="G15">
        <v>0.03</v>
      </c>
      <c r="H15">
        <v>4.0156000000000001</v>
      </c>
      <c r="I15">
        <v>2.46E-2</v>
      </c>
      <c r="J15">
        <v>3.5100000000000002E-4</v>
      </c>
      <c r="K15">
        <f t="shared" ref="K15:K17" si="12">5.099*10^(-6)</f>
        <v>5.0989999999999998E-6</v>
      </c>
      <c r="L15">
        <f t="shared" si="3"/>
        <v>1.2877246820105341</v>
      </c>
    </row>
    <row r="16" spans="1:12" x14ac:dyDescent="0.25">
      <c r="A16">
        <v>3</v>
      </c>
      <c r="B16">
        <v>13</v>
      </c>
      <c r="C16">
        <v>2.9329999999999998</v>
      </c>
      <c r="D16">
        <v>0.17199999999999999</v>
      </c>
      <c r="E16">
        <f t="shared" si="10"/>
        <v>4.7084389713871788</v>
      </c>
      <c r="F16">
        <f t="shared" si="11"/>
        <v>0.17497181941679543</v>
      </c>
      <c r="G16">
        <v>0.03</v>
      </c>
      <c r="H16">
        <v>4.0156000000000001</v>
      </c>
      <c r="I16">
        <v>2.46E-2</v>
      </c>
      <c r="J16">
        <v>3.5100000000000002E-4</v>
      </c>
      <c r="K16">
        <f t="shared" si="12"/>
        <v>5.0989999999999998E-6</v>
      </c>
      <c r="L16">
        <f t="shared" si="3"/>
        <v>1.2331256101529064</v>
      </c>
    </row>
    <row r="17" spans="1:12" x14ac:dyDescent="0.25">
      <c r="A17">
        <v>4</v>
      </c>
      <c r="B17">
        <v>12</v>
      </c>
      <c r="C17">
        <v>2.6669999999999998</v>
      </c>
      <c r="D17">
        <v>0.17399999999999999</v>
      </c>
      <c r="E17">
        <f t="shared" si="10"/>
        <v>4.8134777376654636</v>
      </c>
      <c r="F17">
        <f t="shared" si="11"/>
        <v>7.3667081148240535E-3</v>
      </c>
      <c r="G17">
        <v>2E-3</v>
      </c>
      <c r="H17">
        <v>4.0156000000000001</v>
      </c>
      <c r="I17">
        <v>2.46E-2</v>
      </c>
      <c r="J17">
        <v>3.5100000000000002E-4</v>
      </c>
      <c r="K17">
        <f t="shared" si="12"/>
        <v>5.0989999999999998E-6</v>
      </c>
      <c r="L17">
        <f t="shared" si="3"/>
        <v>1.2887579615533322</v>
      </c>
    </row>
    <row r="18" spans="1:12" x14ac:dyDescent="0.25">
      <c r="A18">
        <v>1</v>
      </c>
      <c r="B18">
        <v>10</v>
      </c>
      <c r="C18">
        <v>3.7189999999999999</v>
      </c>
      <c r="D18">
        <v>0.29499999999999998</v>
      </c>
      <c r="E18">
        <f>B18/(C18-D18)</f>
        <v>2.9205607476635516</v>
      </c>
      <c r="F18">
        <f>SQRT(2)*G18*B18/(C18-E18)^2</f>
        <v>4.4367119652275584E-2</v>
      </c>
      <c r="G18">
        <v>2E-3</v>
      </c>
      <c r="H18">
        <v>4.0156000000000001</v>
      </c>
      <c r="I18">
        <v>2.46E-2</v>
      </c>
      <c r="J18">
        <v>2.7E-4</v>
      </c>
      <c r="K18">
        <f>3.87*10^(-6)</f>
        <v>3.8700000000000002E-6</v>
      </c>
      <c r="L18">
        <f t="shared" si="3"/>
        <v>0.36495772593307824</v>
      </c>
    </row>
    <row r="19" spans="1:12" x14ac:dyDescent="0.25">
      <c r="A19">
        <v>2</v>
      </c>
      <c r="B19">
        <v>13</v>
      </c>
      <c r="C19">
        <v>4.8860000000000001</v>
      </c>
      <c r="D19">
        <v>0.29299999999999998</v>
      </c>
      <c r="E19">
        <f t="shared" ref="E19:E21" si="13">B19/(C19-D19)</f>
        <v>2.8303940779446983</v>
      </c>
      <c r="F19">
        <f t="shared" ref="F19:F21" si="14">SQRT(2)*G19*B19/(C19-E19)^2</f>
        <v>8.701790544199263E-3</v>
      </c>
      <c r="G19">
        <v>2E-3</v>
      </c>
      <c r="H19">
        <v>4.0156000000000001</v>
      </c>
      <c r="I19">
        <v>2.46E-2</v>
      </c>
      <c r="J19">
        <v>2.7E-4</v>
      </c>
      <c r="K19">
        <f t="shared" ref="K19:K21" si="15">3.87*10^(-6)</f>
        <v>3.8700000000000002E-6</v>
      </c>
      <c r="L19">
        <f t="shared" si="3"/>
        <v>0.34277085487352732</v>
      </c>
    </row>
    <row r="20" spans="1:12" x14ac:dyDescent="0.25">
      <c r="A20">
        <v>3</v>
      </c>
      <c r="B20">
        <v>13</v>
      </c>
      <c r="C20" s="1">
        <v>4.6440000000000001</v>
      </c>
      <c r="D20">
        <v>8.1000000000000003E-2</v>
      </c>
      <c r="E20">
        <f t="shared" si="13"/>
        <v>2.8490028490028494</v>
      </c>
      <c r="F20">
        <f t="shared" si="14"/>
        <v>1.1411975184047202E-2</v>
      </c>
      <c r="G20">
        <v>2E-3</v>
      </c>
      <c r="H20">
        <v>4.0156000000000001</v>
      </c>
      <c r="I20">
        <v>2.46E-2</v>
      </c>
      <c r="J20">
        <v>2.7E-4</v>
      </c>
      <c r="K20">
        <f t="shared" si="15"/>
        <v>3.8700000000000002E-6</v>
      </c>
      <c r="L20">
        <f t="shared" si="3"/>
        <v>0.34729284894674572</v>
      </c>
    </row>
    <row r="21" spans="1:12" x14ac:dyDescent="0.25">
      <c r="A21">
        <v>4</v>
      </c>
      <c r="B21">
        <v>13</v>
      </c>
      <c r="C21">
        <v>4.8840000000000003</v>
      </c>
      <c r="D21">
        <v>0.29399999999999998</v>
      </c>
      <c r="E21">
        <f t="shared" si="13"/>
        <v>2.8322440087145964</v>
      </c>
      <c r="F21">
        <f t="shared" si="14"/>
        <v>8.7344773961956397E-3</v>
      </c>
      <c r="G21">
        <v>2E-3</v>
      </c>
      <c r="H21">
        <v>4.0156000000000001</v>
      </c>
      <c r="I21">
        <v>2.46E-2</v>
      </c>
      <c r="J21">
        <v>2.7E-4</v>
      </c>
      <c r="K21">
        <f t="shared" si="15"/>
        <v>3.8700000000000002E-6</v>
      </c>
      <c r="L21">
        <f t="shared" si="3"/>
        <v>0.34321906777743932</v>
      </c>
    </row>
    <row r="22" spans="1:12" x14ac:dyDescent="0.25">
      <c r="A22">
        <v>1</v>
      </c>
      <c r="B22">
        <v>12</v>
      </c>
      <c r="C22">
        <v>2.5680000000000001</v>
      </c>
      <c r="D22">
        <v>0.16700000000000001</v>
      </c>
      <c r="E22">
        <f>B22/(C22-D22)</f>
        <v>4.997917534360683</v>
      </c>
      <c r="F22">
        <f>SQRT(2)*G22*B22/(C22-E22)^2</f>
        <v>5.7483495569244768E-3</v>
      </c>
      <c r="G22">
        <v>2E-3</v>
      </c>
      <c r="H22">
        <v>4.0156000000000001</v>
      </c>
      <c r="I22">
        <v>2.46E-2</v>
      </c>
      <c r="J22">
        <v>1.9000000000000001E-4</v>
      </c>
      <c r="K22">
        <f>2.681*10^(-6)</f>
        <v>2.6809999999999998E-6</v>
      </c>
      <c r="L22">
        <f t="shared" si="3"/>
        <v>0.75210431895560392</v>
      </c>
    </row>
    <row r="23" spans="1:12" x14ac:dyDescent="0.25">
      <c r="A23">
        <v>2</v>
      </c>
      <c r="B23">
        <v>11</v>
      </c>
      <c r="C23">
        <v>2.3490000000000002</v>
      </c>
      <c r="D23">
        <v>0.16900000000000001</v>
      </c>
      <c r="E23">
        <f t="shared" ref="E23:E25" si="16">B23/(C23-D23)</f>
        <v>5.045871559633027</v>
      </c>
      <c r="F23">
        <f t="shared" ref="F23:F25" si="17">SQRT(2)*G23*B23/(C23-E23)^2</f>
        <v>4.2777672564937915E-3</v>
      </c>
      <c r="G23">
        <v>2E-3</v>
      </c>
      <c r="H23">
        <v>4.0156000000000001</v>
      </c>
      <c r="I23">
        <v>2.46E-2</v>
      </c>
      <c r="J23">
        <v>1.9000000000000001E-4</v>
      </c>
      <c r="K23">
        <f t="shared" ref="K23:K25" si="18">2.681*10^(-6)</f>
        <v>2.6809999999999998E-6</v>
      </c>
      <c r="L23">
        <f t="shared" si="3"/>
        <v>0.76660614071657596</v>
      </c>
    </row>
    <row r="24" spans="1:12" x14ac:dyDescent="0.25">
      <c r="A24">
        <v>3</v>
      </c>
      <c r="B24">
        <v>10</v>
      </c>
      <c r="C24">
        <v>2.129</v>
      </c>
      <c r="D24">
        <v>0.16800000000000001</v>
      </c>
      <c r="E24">
        <f t="shared" si="16"/>
        <v>5.0994390617032126</v>
      </c>
      <c r="F24">
        <f t="shared" si="17"/>
        <v>3.2055584405326935E-3</v>
      </c>
      <c r="G24">
        <v>2E-3</v>
      </c>
      <c r="H24">
        <v>4.0156000000000001</v>
      </c>
      <c r="I24">
        <v>2.46E-2</v>
      </c>
      <c r="J24">
        <v>1.9000000000000001E-4</v>
      </c>
      <c r="K24">
        <f t="shared" si="18"/>
        <v>2.6809999999999998E-6</v>
      </c>
      <c r="L24">
        <f t="shared" si="3"/>
        <v>0.78296928101903485</v>
      </c>
    </row>
    <row r="25" spans="1:12" x14ac:dyDescent="0.25">
      <c r="A25">
        <v>4</v>
      </c>
      <c r="B25">
        <v>11</v>
      </c>
      <c r="C25">
        <v>2.347</v>
      </c>
      <c r="D25">
        <v>0.16800000000000001</v>
      </c>
      <c r="E25">
        <f t="shared" si="16"/>
        <v>5.0481872418540616</v>
      </c>
      <c r="F25">
        <f t="shared" si="17"/>
        <v>4.2641090132827918E-3</v>
      </c>
      <c r="G25">
        <v>2E-3</v>
      </c>
      <c r="H25">
        <v>4.0156000000000001</v>
      </c>
      <c r="I25">
        <v>2.46E-2</v>
      </c>
      <c r="J25">
        <v>1.9000000000000001E-4</v>
      </c>
      <c r="K25">
        <f t="shared" si="18"/>
        <v>2.6809999999999998E-6</v>
      </c>
      <c r="L25">
        <f t="shared" si="3"/>
        <v>0.76730993332649333</v>
      </c>
    </row>
    <row r="26" spans="1:12" x14ac:dyDescent="0.25">
      <c r="A26">
        <v>1</v>
      </c>
      <c r="B26">
        <v>9</v>
      </c>
      <c r="C26">
        <v>1.9650000000000001</v>
      </c>
      <c r="D26">
        <v>0.17399999999999999</v>
      </c>
      <c r="E26">
        <f>B26/(C26-D26)</f>
        <v>5.0251256281407031</v>
      </c>
      <c r="F26">
        <f>SQRT(2)*G26*B26/(C26-E26)^2</f>
        <v>2.7183726424362684E-3</v>
      </c>
      <c r="G26">
        <v>2E-3</v>
      </c>
      <c r="H26">
        <v>4.0156000000000001</v>
      </c>
      <c r="I26">
        <v>2.46E-2</v>
      </c>
      <c r="J26">
        <v>1.39179271615E-3</v>
      </c>
      <c r="K26">
        <f>5.107*10^(-6)</f>
        <v>5.1069999999999996E-6</v>
      </c>
      <c r="L26">
        <f t="shared" si="3"/>
        <v>5.5694808649591936</v>
      </c>
    </row>
    <row r="27" spans="1:12" x14ac:dyDescent="0.25">
      <c r="A27">
        <v>2</v>
      </c>
      <c r="B27">
        <v>11</v>
      </c>
      <c r="C27">
        <v>2.403</v>
      </c>
      <c r="D27">
        <v>0.17100000000000001</v>
      </c>
      <c r="E27">
        <f t="shared" ref="E27:E29" si="19">B27/(C27-D27)</f>
        <v>4.9283154121863797</v>
      </c>
      <c r="F27">
        <f t="shared" ref="F27:F29" si="20">SQRT(2)*G27*B27/(C27-E27)^2</f>
        <v>4.8787259128844299E-3</v>
      </c>
      <c r="G27">
        <v>2E-3</v>
      </c>
      <c r="H27">
        <v>4.0156000000000001</v>
      </c>
      <c r="I27">
        <v>2.46E-2</v>
      </c>
      <c r="J27">
        <v>1.39179271615E-3</v>
      </c>
      <c r="K27">
        <f t="shared" ref="K27:K29" si="21">5.107*10^(-6)</f>
        <v>5.1069999999999996E-6</v>
      </c>
      <c r="L27">
        <f t="shared" si="3"/>
        <v>5.3569532805099369</v>
      </c>
    </row>
    <row r="28" spans="1:12" x14ac:dyDescent="0.25">
      <c r="A28">
        <v>3</v>
      </c>
      <c r="B28">
        <v>8</v>
      </c>
      <c r="C28">
        <v>1.75</v>
      </c>
      <c r="D28">
        <v>0.18099999999999999</v>
      </c>
      <c r="E28">
        <f t="shared" si="19"/>
        <v>5.0987890376035692</v>
      </c>
      <c r="F28">
        <f t="shared" si="20"/>
        <v>2.0177130451431136E-3</v>
      </c>
      <c r="G28">
        <v>2E-3</v>
      </c>
      <c r="H28">
        <v>4.0156000000000001</v>
      </c>
      <c r="I28">
        <v>2.46E-2</v>
      </c>
      <c r="J28">
        <v>1.39179271615E-3</v>
      </c>
      <c r="K28">
        <f t="shared" si="21"/>
        <v>5.1069999999999996E-6</v>
      </c>
      <c r="L28">
        <f t="shared" si="3"/>
        <v>5.733963918888934</v>
      </c>
    </row>
    <row r="29" spans="1:12" x14ac:dyDescent="0.25">
      <c r="A29">
        <v>4</v>
      </c>
      <c r="B29">
        <v>8</v>
      </c>
      <c r="C29">
        <v>1.75</v>
      </c>
      <c r="D29">
        <v>0.17299999999999999</v>
      </c>
      <c r="E29">
        <f t="shared" si="19"/>
        <v>5.0729232720355109</v>
      </c>
      <c r="F29">
        <f t="shared" si="20"/>
        <v>2.0492472164922709E-3</v>
      </c>
      <c r="G29">
        <v>2E-3</v>
      </c>
      <c r="H29">
        <v>4.0156000000000001</v>
      </c>
      <c r="I29">
        <v>2.46E-2</v>
      </c>
      <c r="J29">
        <v>1.39179271615E-3</v>
      </c>
      <c r="K29">
        <f t="shared" si="21"/>
        <v>5.1069999999999996E-6</v>
      </c>
      <c r="L29">
        <f t="shared" si="3"/>
        <v>5.6759355618628211</v>
      </c>
    </row>
    <row r="30" spans="1:12" x14ac:dyDescent="0.25">
      <c r="A30">
        <v>1</v>
      </c>
      <c r="B30">
        <v>16</v>
      </c>
      <c r="C30">
        <v>5.9329999999999998</v>
      </c>
      <c r="D30">
        <v>0.29099999999999998</v>
      </c>
      <c r="E30">
        <f>B30/(C30-D30)</f>
        <v>2.8358738036157392</v>
      </c>
      <c r="F30">
        <f>SQRT(2)*G30*B30/(C30-E30)^2</f>
        <v>4.7178830699866137E-3</v>
      </c>
      <c r="G30">
        <v>2E-3</v>
      </c>
      <c r="H30">
        <v>4.0156000000000001</v>
      </c>
      <c r="I30">
        <v>2.46E-2</v>
      </c>
      <c r="J30">
        <v>1.3113679442200001E-3</v>
      </c>
      <c r="K30">
        <f>3.883*10^(-6)</f>
        <v>3.8829999999999999E-6</v>
      </c>
      <c r="L30">
        <f t="shared" si="3"/>
        <v>1.6712625236971652</v>
      </c>
    </row>
    <row r="31" spans="1:12" x14ac:dyDescent="0.25">
      <c r="A31">
        <v>2</v>
      </c>
      <c r="B31">
        <v>10</v>
      </c>
      <c r="C31">
        <v>3.69</v>
      </c>
      <c r="D31">
        <v>0.29199999999999998</v>
      </c>
      <c r="E31">
        <f t="shared" ref="E31:E33" si="22">B31/(C31-D31)</f>
        <v>2.9429075927015891</v>
      </c>
      <c r="F31">
        <f t="shared" ref="F31:F33" si="23">SQRT(2)*G31*B31/(C31-E31)^2</f>
        <v>5.0675302297408263E-2</v>
      </c>
      <c r="G31">
        <v>2E-3</v>
      </c>
      <c r="H31">
        <v>4.0156000000000001</v>
      </c>
      <c r="I31">
        <v>2.46E-2</v>
      </c>
      <c r="J31">
        <v>1.3113679442200001E-3</v>
      </c>
      <c r="K31">
        <f t="shared" ref="K31:K33" si="24">3.883*10^(-6)</f>
        <v>3.8829999999999999E-6</v>
      </c>
      <c r="L31">
        <f t="shared" si="3"/>
        <v>1.7997994880789174</v>
      </c>
    </row>
    <row r="32" spans="1:12" x14ac:dyDescent="0.25">
      <c r="A32">
        <v>3</v>
      </c>
      <c r="B32">
        <v>11</v>
      </c>
      <c r="C32">
        <v>4.0449999999999999</v>
      </c>
      <c r="D32">
        <v>0.28899999999999998</v>
      </c>
      <c r="E32">
        <f t="shared" si="22"/>
        <v>2.9286474973375936</v>
      </c>
      <c r="F32">
        <f t="shared" si="23"/>
        <v>2.4965195884002762E-2</v>
      </c>
      <c r="G32">
        <v>2E-3</v>
      </c>
      <c r="H32">
        <v>4.0156000000000001</v>
      </c>
      <c r="I32">
        <v>2.46E-2</v>
      </c>
      <c r="J32">
        <v>1.3113679442200001E-3</v>
      </c>
      <c r="K32">
        <f t="shared" si="24"/>
        <v>3.8829999999999999E-6</v>
      </c>
      <c r="L32">
        <f t="shared" si="3"/>
        <v>1.7823996004763956</v>
      </c>
    </row>
    <row r="33" spans="1:12" x14ac:dyDescent="0.25">
      <c r="A33">
        <v>4</v>
      </c>
      <c r="B33">
        <v>10</v>
      </c>
      <c r="C33">
        <v>3.472</v>
      </c>
      <c r="D33">
        <v>7.6999999999999999E-2</v>
      </c>
      <c r="E33">
        <f t="shared" si="22"/>
        <v>2.9455081001472756</v>
      </c>
      <c r="F33">
        <f t="shared" si="23"/>
        <v>0.10203792201773032</v>
      </c>
      <c r="G33">
        <v>2E-3</v>
      </c>
      <c r="H33">
        <v>4.0156000000000001</v>
      </c>
      <c r="I33">
        <v>2.46E-2</v>
      </c>
      <c r="J33">
        <v>1.3113679442200001E-3</v>
      </c>
      <c r="K33">
        <f t="shared" si="24"/>
        <v>3.8829999999999999E-6</v>
      </c>
      <c r="L33">
        <f t="shared" si="3"/>
        <v>1.8029816878197267</v>
      </c>
    </row>
    <row r="34" spans="1:12" x14ac:dyDescent="0.25">
      <c r="A34">
        <v>1</v>
      </c>
      <c r="B34">
        <v>13</v>
      </c>
      <c r="C34">
        <v>4.766</v>
      </c>
      <c r="D34">
        <v>0.28499999999999998</v>
      </c>
      <c r="E34">
        <f>B34/(C34-D34)</f>
        <v>2.9011381388083017</v>
      </c>
      <c r="F34">
        <f>SQRT(2)*G34*B34/(C34-E34)^2</f>
        <v>1.0572921590692593E-2</v>
      </c>
      <c r="G34">
        <v>2E-3</v>
      </c>
      <c r="H34">
        <v>4.0156000000000001</v>
      </c>
      <c r="I34">
        <v>2.46E-2</v>
      </c>
      <c r="J34">
        <v>1.2309431722799999E-3</v>
      </c>
      <c r="K34">
        <f>2.689*10^(-6)</f>
        <v>2.689E-6</v>
      </c>
      <c r="L34">
        <f t="shared" si="3"/>
        <v>1.6418033225780475</v>
      </c>
    </row>
    <row r="35" spans="1:12" x14ac:dyDescent="0.25">
      <c r="A35">
        <v>2</v>
      </c>
      <c r="B35">
        <v>12</v>
      </c>
      <c r="C35">
        <v>4.391</v>
      </c>
      <c r="D35">
        <v>0.28799999999999998</v>
      </c>
      <c r="E35">
        <f t="shared" ref="E35:E37" si="25">B35/(C35-D35)</f>
        <v>2.924689251767</v>
      </c>
      <c r="F35">
        <f t="shared" ref="F35:F37" si="26">SQRT(2)*G35*B35/(C35-E35)^2</f>
        <v>1.578607651567247E-2</v>
      </c>
      <c r="G35">
        <v>2E-3</v>
      </c>
      <c r="H35">
        <v>4.0156000000000001</v>
      </c>
      <c r="I35">
        <v>2.46E-2</v>
      </c>
      <c r="J35">
        <v>1.2309431722799999E-3</v>
      </c>
      <c r="K35">
        <f t="shared" ref="K35:K37" si="27">2.689*10^(-6)</f>
        <v>2.689E-6</v>
      </c>
      <c r="L35">
        <f t="shared" si="3"/>
        <v>1.6685674668320922</v>
      </c>
    </row>
    <row r="36" spans="1:12" x14ac:dyDescent="0.25">
      <c r="A36">
        <v>3</v>
      </c>
      <c r="B36">
        <v>12</v>
      </c>
      <c r="C36">
        <v>4.3849999999999998</v>
      </c>
      <c r="D36">
        <v>0.28699999999999998</v>
      </c>
      <c r="E36">
        <f t="shared" si="25"/>
        <v>2.9282576866764276</v>
      </c>
      <c r="F36">
        <f t="shared" si="26"/>
        <v>1.5994135435356507E-2</v>
      </c>
      <c r="G36">
        <v>2E-3</v>
      </c>
      <c r="H36">
        <v>4.0156000000000001</v>
      </c>
      <c r="I36">
        <v>2.46E-2</v>
      </c>
      <c r="J36">
        <v>1.2309431722799999E-3</v>
      </c>
      <c r="K36">
        <f t="shared" si="27"/>
        <v>2.689E-6</v>
      </c>
      <c r="L36">
        <f t="shared" si="3"/>
        <v>1.6726416136904696</v>
      </c>
    </row>
    <row r="37" spans="1:12" x14ac:dyDescent="0.25">
      <c r="A37">
        <v>4</v>
      </c>
      <c r="B37">
        <v>10</v>
      </c>
      <c r="C37">
        <v>3.6520000000000001</v>
      </c>
      <c r="D37">
        <v>0.29099999999999998</v>
      </c>
      <c r="E37">
        <f t="shared" si="25"/>
        <v>2.9753049687592976</v>
      </c>
      <c r="F37">
        <f t="shared" si="26"/>
        <v>6.1767356975856114E-2</v>
      </c>
      <c r="G37">
        <v>2E-3</v>
      </c>
      <c r="H37">
        <v>4.0156000000000001</v>
      </c>
      <c r="I37">
        <v>2.46E-2</v>
      </c>
      <c r="J37">
        <v>1.2309431722799999E-3</v>
      </c>
      <c r="K37">
        <f t="shared" si="27"/>
        <v>2.689E-6</v>
      </c>
      <c r="L37">
        <f t="shared" si="3"/>
        <v>1.7268208687785467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M22" sqref="M22"/>
    </sheetView>
  </sheetViews>
  <sheetFormatPr baseColWidth="10" defaultRowHeight="15" x14ac:dyDescent="0.25"/>
  <sheetData>
    <row r="1" spans="1:13" x14ac:dyDescent="0.25">
      <c r="A1" t="s">
        <v>10</v>
      </c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11</v>
      </c>
      <c r="I1" t="s">
        <v>8</v>
      </c>
      <c r="J1" t="s">
        <v>6</v>
      </c>
      <c r="K1" t="s">
        <v>7</v>
      </c>
      <c r="L1" t="s">
        <v>9</v>
      </c>
    </row>
    <row r="2" spans="1:13" x14ac:dyDescent="0.25">
      <c r="A2">
        <v>1</v>
      </c>
      <c r="E2" t="e">
        <f>B2/(C2-D2)</f>
        <v>#DIV/0!</v>
      </c>
      <c r="F2" t="e">
        <f>SQRT(2)*G2*B2/(C2-E2)^2</f>
        <v>#DIV/0!</v>
      </c>
      <c r="G2">
        <v>0.02</v>
      </c>
      <c r="H2">
        <v>4.0156000000000001</v>
      </c>
      <c r="I2">
        <v>2.46E-2</v>
      </c>
      <c r="J2">
        <v>1.1635E-2</v>
      </c>
      <c r="K2">
        <f>5.1*10^(-6)</f>
        <v>5.0999999999999995E-6</v>
      </c>
      <c r="L2" t="e">
        <f>(2*3.141*E2)^2*H2*J2</f>
        <v>#DIV/0!</v>
      </c>
      <c r="M2" t="s">
        <v>12</v>
      </c>
    </row>
    <row r="3" spans="1:13" x14ac:dyDescent="0.25">
      <c r="A3">
        <v>2</v>
      </c>
      <c r="E3" t="e">
        <f t="shared" ref="E3:E5" si="0">B3/(C3-D3)</f>
        <v>#DIV/0!</v>
      </c>
      <c r="F3" t="e">
        <f t="shared" ref="F3:F5" si="1">SQRT(2)*G3*B3/(C3-E3)^2</f>
        <v>#DIV/0!</v>
      </c>
      <c r="G3">
        <v>0.02</v>
      </c>
      <c r="H3">
        <v>4.0156000000000001</v>
      </c>
      <c r="I3">
        <v>2.46E-2</v>
      </c>
      <c r="J3">
        <v>1.1635E-2</v>
      </c>
      <c r="K3">
        <f t="shared" ref="K3:K5" si="2">5.1*10^(-6)</f>
        <v>5.0999999999999995E-6</v>
      </c>
      <c r="L3" t="e">
        <f t="shared" ref="L3:L37" si="3">(2*3.141*E3)^2*H3*J3</f>
        <v>#DIV/0!</v>
      </c>
    </row>
    <row r="4" spans="1:13" x14ac:dyDescent="0.25">
      <c r="A4">
        <v>3</v>
      </c>
      <c r="E4" t="e">
        <f t="shared" si="0"/>
        <v>#DIV/0!</v>
      </c>
      <c r="F4" t="e">
        <f t="shared" si="1"/>
        <v>#DIV/0!</v>
      </c>
      <c r="G4">
        <v>0.02</v>
      </c>
      <c r="H4">
        <v>4.0156000000000001</v>
      </c>
      <c r="I4">
        <v>2.46E-2</v>
      </c>
      <c r="J4">
        <v>1.1635E-2</v>
      </c>
      <c r="K4">
        <f t="shared" si="2"/>
        <v>5.0999999999999995E-6</v>
      </c>
      <c r="L4" t="e">
        <f t="shared" si="3"/>
        <v>#DIV/0!</v>
      </c>
    </row>
    <row r="5" spans="1:13" x14ac:dyDescent="0.25">
      <c r="A5">
        <v>4</v>
      </c>
      <c r="E5" t="e">
        <f t="shared" si="0"/>
        <v>#DIV/0!</v>
      </c>
      <c r="F5" t="e">
        <f t="shared" si="1"/>
        <v>#DIV/0!</v>
      </c>
      <c r="G5">
        <v>0.02</v>
      </c>
      <c r="H5">
        <v>4.0156000000000001</v>
      </c>
      <c r="I5">
        <v>2.46E-2</v>
      </c>
      <c r="J5">
        <v>1.1635E-2</v>
      </c>
      <c r="K5">
        <f t="shared" si="2"/>
        <v>5.0999999999999995E-6</v>
      </c>
      <c r="L5" t="e">
        <f t="shared" si="3"/>
        <v>#DIV/0!</v>
      </c>
    </row>
    <row r="6" spans="1:13" x14ac:dyDescent="0.25">
      <c r="A6">
        <v>1</v>
      </c>
      <c r="E6" t="e">
        <f>B6/(C6-D6)</f>
        <v>#DIV/0!</v>
      </c>
      <c r="F6" t="e">
        <f>SQRT(2)*G6*B6/(C6-E6)^2</f>
        <v>#DIV/0!</v>
      </c>
      <c r="G6">
        <v>0.02</v>
      </c>
      <c r="H6">
        <v>4.0156000000000001</v>
      </c>
      <c r="I6">
        <v>2.46E-2</v>
      </c>
      <c r="J6">
        <v>1.1554999999999999E-2</v>
      </c>
      <c r="K6">
        <f>3.88*10^(-6)</f>
        <v>3.8800000000000001E-6</v>
      </c>
      <c r="L6" t="e">
        <f t="shared" si="3"/>
        <v>#DIV/0!</v>
      </c>
      <c r="M6" t="s">
        <v>13</v>
      </c>
    </row>
    <row r="7" spans="1:13" x14ac:dyDescent="0.25">
      <c r="A7">
        <v>2</v>
      </c>
      <c r="E7" t="e">
        <f t="shared" ref="E7:E9" si="4">B7/(C7-D7)</f>
        <v>#DIV/0!</v>
      </c>
      <c r="F7" t="e">
        <f t="shared" ref="F7:F9" si="5">SQRT(2)*G7*B7/(C7-E7)^2</f>
        <v>#DIV/0!</v>
      </c>
      <c r="G7">
        <v>0.02</v>
      </c>
      <c r="H7">
        <v>4.0156000000000001</v>
      </c>
      <c r="I7">
        <v>2.46E-2</v>
      </c>
      <c r="J7">
        <v>1.1554999999999999E-2</v>
      </c>
      <c r="K7">
        <f t="shared" ref="K7:K9" si="6">3.88*10^(-6)</f>
        <v>3.8800000000000001E-6</v>
      </c>
      <c r="L7" t="e">
        <f t="shared" si="3"/>
        <v>#DIV/0!</v>
      </c>
    </row>
    <row r="8" spans="1:13" x14ac:dyDescent="0.25">
      <c r="A8">
        <v>3</v>
      </c>
      <c r="E8" t="e">
        <f t="shared" si="4"/>
        <v>#DIV/0!</v>
      </c>
      <c r="F8" t="e">
        <f t="shared" si="5"/>
        <v>#DIV/0!</v>
      </c>
      <c r="G8">
        <v>0.02</v>
      </c>
      <c r="H8">
        <v>4.0156000000000001</v>
      </c>
      <c r="I8">
        <v>2.46E-2</v>
      </c>
      <c r="J8">
        <v>1.1554999999999999E-2</v>
      </c>
      <c r="K8">
        <f t="shared" si="6"/>
        <v>3.8800000000000001E-6</v>
      </c>
      <c r="L8" t="e">
        <f t="shared" si="3"/>
        <v>#DIV/0!</v>
      </c>
    </row>
    <row r="9" spans="1:13" x14ac:dyDescent="0.25">
      <c r="A9">
        <v>4</v>
      </c>
      <c r="E9" t="e">
        <f t="shared" si="4"/>
        <v>#DIV/0!</v>
      </c>
      <c r="F9" t="e">
        <f t="shared" si="5"/>
        <v>#DIV/0!</v>
      </c>
      <c r="G9">
        <v>0.02</v>
      </c>
      <c r="H9">
        <v>4.0156000000000001</v>
      </c>
      <c r="I9">
        <v>2.46E-2</v>
      </c>
      <c r="J9">
        <v>1.1554999999999999E-2</v>
      </c>
      <c r="K9">
        <f t="shared" si="6"/>
        <v>3.8800000000000001E-6</v>
      </c>
      <c r="L9" t="e">
        <f t="shared" si="3"/>
        <v>#DIV/0!</v>
      </c>
    </row>
    <row r="10" spans="1:13" x14ac:dyDescent="0.25">
      <c r="A10">
        <v>1</v>
      </c>
      <c r="E10" t="e">
        <f>B10/(C10-D10)</f>
        <v>#DIV/0!</v>
      </c>
      <c r="F10" t="e">
        <f>SQRT(2)*G10*B10/(C10-E10)^2</f>
        <v>#DIV/0!</v>
      </c>
      <c r="G10">
        <v>0.02</v>
      </c>
      <c r="H10">
        <v>4.0156000000000001</v>
      </c>
      <c r="I10">
        <v>2.46E-2</v>
      </c>
      <c r="J10">
        <v>1.1474E-2</v>
      </c>
      <c r="K10">
        <f>2.682*10^(-6)</f>
        <v>2.6819999999999999E-6</v>
      </c>
      <c r="L10" t="e">
        <f t="shared" si="3"/>
        <v>#DIV/0!</v>
      </c>
      <c r="M10" t="s">
        <v>14</v>
      </c>
    </row>
    <row r="11" spans="1:13" x14ac:dyDescent="0.25">
      <c r="A11">
        <v>2</v>
      </c>
      <c r="E11" t="e">
        <f t="shared" ref="E11:E13" si="7">B11/(C11-D11)</f>
        <v>#DIV/0!</v>
      </c>
      <c r="F11" t="e">
        <f t="shared" ref="F11:F13" si="8">SQRT(2)*G11*B11/(C11-E11)^2</f>
        <v>#DIV/0!</v>
      </c>
      <c r="G11">
        <v>0.02</v>
      </c>
      <c r="H11">
        <v>4.0156000000000001</v>
      </c>
      <c r="I11">
        <v>2.46E-2</v>
      </c>
      <c r="J11">
        <v>1.1474E-2</v>
      </c>
      <c r="K11">
        <f t="shared" ref="K11:K13" si="9">2.682*10^(-6)</f>
        <v>2.6819999999999999E-6</v>
      </c>
      <c r="L11" t="e">
        <f t="shared" si="3"/>
        <v>#DIV/0!</v>
      </c>
    </row>
    <row r="12" spans="1:13" x14ac:dyDescent="0.25">
      <c r="A12">
        <v>3</v>
      </c>
      <c r="E12" t="e">
        <f t="shared" si="7"/>
        <v>#DIV/0!</v>
      </c>
      <c r="F12" t="e">
        <f t="shared" si="8"/>
        <v>#DIV/0!</v>
      </c>
      <c r="G12">
        <v>0.02</v>
      </c>
      <c r="H12">
        <v>4.0156000000000001</v>
      </c>
      <c r="I12">
        <v>2.46E-2</v>
      </c>
      <c r="J12">
        <v>1.1474E-2</v>
      </c>
      <c r="K12">
        <f t="shared" si="9"/>
        <v>2.6819999999999999E-6</v>
      </c>
      <c r="L12" t="e">
        <f t="shared" si="3"/>
        <v>#DIV/0!</v>
      </c>
    </row>
    <row r="13" spans="1:13" x14ac:dyDescent="0.25">
      <c r="A13">
        <v>4</v>
      </c>
      <c r="E13" t="e">
        <f t="shared" si="7"/>
        <v>#DIV/0!</v>
      </c>
      <c r="F13" t="e">
        <f t="shared" si="8"/>
        <v>#DIV/0!</v>
      </c>
      <c r="G13">
        <v>0.02</v>
      </c>
      <c r="H13">
        <v>4.0156000000000001</v>
      </c>
      <c r="I13">
        <v>2.46E-2</v>
      </c>
      <c r="J13">
        <v>1.1474E-2</v>
      </c>
      <c r="K13">
        <f t="shared" si="9"/>
        <v>2.6819999999999999E-6</v>
      </c>
      <c r="L13" t="e">
        <f t="shared" si="3"/>
        <v>#DIV/0!</v>
      </c>
    </row>
    <row r="14" spans="1:13" x14ac:dyDescent="0.25">
      <c r="A14">
        <v>1</v>
      </c>
      <c r="E14" t="e">
        <f>B14/(C14-D14)</f>
        <v>#DIV/0!</v>
      </c>
      <c r="F14" t="e">
        <f>SQRT(2)*G14*B14/(C14-E14)^2</f>
        <v>#DIV/0!</v>
      </c>
      <c r="G14">
        <v>0.03</v>
      </c>
      <c r="H14">
        <v>4.0156000000000001</v>
      </c>
      <c r="I14">
        <v>2.46E-2</v>
      </c>
      <c r="J14">
        <v>3.5100000000000002E-4</v>
      </c>
      <c r="K14">
        <f>5.099*10^(-6)</f>
        <v>5.0989999999999998E-6</v>
      </c>
      <c r="L14" t="e">
        <f t="shared" si="3"/>
        <v>#DIV/0!</v>
      </c>
      <c r="M14" t="s">
        <v>15</v>
      </c>
    </row>
    <row r="15" spans="1:13" x14ac:dyDescent="0.25">
      <c r="A15">
        <v>2</v>
      </c>
      <c r="E15" t="e">
        <f t="shared" ref="E15:E17" si="10">B15/(C15-D15)</f>
        <v>#DIV/0!</v>
      </c>
      <c r="F15" t="e">
        <f t="shared" ref="F15:F17" si="11">SQRT(2)*G15*B15/(C15-E15)^2</f>
        <v>#DIV/0!</v>
      </c>
      <c r="G15">
        <v>0.03</v>
      </c>
      <c r="H15">
        <v>4.0156000000000001</v>
      </c>
      <c r="I15">
        <v>2.46E-2</v>
      </c>
      <c r="J15">
        <v>3.5100000000000002E-4</v>
      </c>
      <c r="K15">
        <f t="shared" ref="K15:K17" si="12">5.099*10^(-6)</f>
        <v>5.0989999999999998E-6</v>
      </c>
      <c r="L15" t="e">
        <f t="shared" si="3"/>
        <v>#DIV/0!</v>
      </c>
    </row>
    <row r="16" spans="1:13" x14ac:dyDescent="0.25">
      <c r="A16">
        <v>3</v>
      </c>
      <c r="E16" t="e">
        <f t="shared" si="10"/>
        <v>#DIV/0!</v>
      </c>
      <c r="F16" t="e">
        <f t="shared" si="11"/>
        <v>#DIV/0!</v>
      </c>
      <c r="G16">
        <v>0.03</v>
      </c>
      <c r="H16">
        <v>4.0156000000000001</v>
      </c>
      <c r="I16">
        <v>2.46E-2</v>
      </c>
      <c r="J16">
        <v>3.5100000000000002E-4</v>
      </c>
      <c r="K16">
        <f t="shared" si="12"/>
        <v>5.0989999999999998E-6</v>
      </c>
      <c r="L16" t="e">
        <f t="shared" si="3"/>
        <v>#DIV/0!</v>
      </c>
    </row>
    <row r="17" spans="1:13" x14ac:dyDescent="0.25">
      <c r="A17">
        <v>4</v>
      </c>
      <c r="E17" t="e">
        <f t="shared" si="10"/>
        <v>#DIV/0!</v>
      </c>
      <c r="F17" t="e">
        <f t="shared" si="11"/>
        <v>#DIV/0!</v>
      </c>
      <c r="G17">
        <v>2E-3</v>
      </c>
      <c r="H17">
        <v>4.0156000000000001</v>
      </c>
      <c r="I17">
        <v>2.46E-2</v>
      </c>
      <c r="J17">
        <v>3.5100000000000002E-4</v>
      </c>
      <c r="K17">
        <f t="shared" si="12"/>
        <v>5.0989999999999998E-6</v>
      </c>
      <c r="L17" t="e">
        <f t="shared" si="3"/>
        <v>#DIV/0!</v>
      </c>
    </row>
    <row r="18" spans="1:13" x14ac:dyDescent="0.25">
      <c r="A18">
        <v>1</v>
      </c>
      <c r="E18" t="e">
        <f>B18/(C18-D18)</f>
        <v>#DIV/0!</v>
      </c>
      <c r="F18" t="e">
        <f>SQRT(2)*G18*B18/(C18-E18)^2</f>
        <v>#DIV/0!</v>
      </c>
      <c r="G18">
        <v>2E-3</v>
      </c>
      <c r="H18">
        <v>4.0156000000000001</v>
      </c>
      <c r="I18">
        <v>2.46E-2</v>
      </c>
      <c r="J18">
        <v>2.7E-4</v>
      </c>
      <c r="K18">
        <f>3.87*10^(-6)</f>
        <v>3.8700000000000002E-6</v>
      </c>
      <c r="L18" t="e">
        <f t="shared" si="3"/>
        <v>#DIV/0!</v>
      </c>
      <c r="M18" t="s">
        <v>16</v>
      </c>
    </row>
    <row r="19" spans="1:13" x14ac:dyDescent="0.25">
      <c r="A19">
        <v>2</v>
      </c>
      <c r="E19" t="e">
        <f t="shared" ref="E19:E21" si="13">B19/(C19-D19)</f>
        <v>#DIV/0!</v>
      </c>
      <c r="F19" t="e">
        <f t="shared" ref="F19:F21" si="14">SQRT(2)*G19*B19/(C19-E19)^2</f>
        <v>#DIV/0!</v>
      </c>
      <c r="G19">
        <v>2E-3</v>
      </c>
      <c r="H19">
        <v>4.0156000000000001</v>
      </c>
      <c r="I19">
        <v>2.46E-2</v>
      </c>
      <c r="J19">
        <v>2.7E-4</v>
      </c>
      <c r="K19">
        <f t="shared" ref="K19:K21" si="15">3.87*10^(-6)</f>
        <v>3.8700000000000002E-6</v>
      </c>
      <c r="L19" t="e">
        <f t="shared" si="3"/>
        <v>#DIV/0!</v>
      </c>
    </row>
    <row r="20" spans="1:13" x14ac:dyDescent="0.25">
      <c r="A20">
        <v>3</v>
      </c>
      <c r="C20" s="1"/>
      <c r="E20" t="e">
        <f t="shared" si="13"/>
        <v>#DIV/0!</v>
      </c>
      <c r="F20" t="e">
        <f t="shared" si="14"/>
        <v>#DIV/0!</v>
      </c>
      <c r="G20">
        <v>2E-3</v>
      </c>
      <c r="H20">
        <v>4.0156000000000001</v>
      </c>
      <c r="I20">
        <v>2.46E-2</v>
      </c>
      <c r="J20">
        <v>2.7E-4</v>
      </c>
      <c r="K20">
        <f t="shared" si="15"/>
        <v>3.8700000000000002E-6</v>
      </c>
      <c r="L20" t="e">
        <f t="shared" si="3"/>
        <v>#DIV/0!</v>
      </c>
    </row>
    <row r="21" spans="1:13" x14ac:dyDescent="0.25">
      <c r="A21">
        <v>4</v>
      </c>
      <c r="E21" t="e">
        <f t="shared" si="13"/>
        <v>#DIV/0!</v>
      </c>
      <c r="F21" t="e">
        <f t="shared" si="14"/>
        <v>#DIV/0!</v>
      </c>
      <c r="G21">
        <v>2E-3</v>
      </c>
      <c r="H21">
        <v>4.0156000000000001</v>
      </c>
      <c r="I21">
        <v>2.46E-2</v>
      </c>
      <c r="J21">
        <v>2.7E-4</v>
      </c>
      <c r="K21">
        <f t="shared" si="15"/>
        <v>3.8700000000000002E-6</v>
      </c>
      <c r="L21" t="e">
        <f t="shared" si="3"/>
        <v>#DIV/0!</v>
      </c>
    </row>
    <row r="22" spans="1:13" x14ac:dyDescent="0.25">
      <c r="A22">
        <v>1</v>
      </c>
      <c r="E22" t="e">
        <f>B22/(C22-D22)</f>
        <v>#DIV/0!</v>
      </c>
      <c r="F22" t="e">
        <f>SQRT(2)*G22*B22/(C22-E22)^2</f>
        <v>#DIV/0!</v>
      </c>
      <c r="G22">
        <v>2E-3</v>
      </c>
      <c r="H22">
        <v>4.0156000000000001</v>
      </c>
      <c r="I22">
        <v>2.46E-2</v>
      </c>
      <c r="J22">
        <v>1.9000000000000001E-4</v>
      </c>
      <c r="K22">
        <f>2.681*10^(-6)</f>
        <v>2.6809999999999998E-6</v>
      </c>
      <c r="L22" t="e">
        <f t="shared" si="3"/>
        <v>#DIV/0!</v>
      </c>
      <c r="M22" t="s">
        <v>17</v>
      </c>
    </row>
    <row r="23" spans="1:13" x14ac:dyDescent="0.25">
      <c r="A23">
        <v>2</v>
      </c>
      <c r="E23" t="e">
        <f t="shared" ref="E23:E25" si="16">B23/(C23-D23)</f>
        <v>#DIV/0!</v>
      </c>
      <c r="F23" t="e">
        <f t="shared" ref="F23:F25" si="17">SQRT(2)*G23*B23/(C23-E23)^2</f>
        <v>#DIV/0!</v>
      </c>
      <c r="G23">
        <v>2E-3</v>
      </c>
      <c r="H23">
        <v>4.0156000000000001</v>
      </c>
      <c r="I23">
        <v>2.46E-2</v>
      </c>
      <c r="J23">
        <v>1.9000000000000001E-4</v>
      </c>
      <c r="K23">
        <f t="shared" ref="K23:K25" si="18">2.681*10^(-6)</f>
        <v>2.6809999999999998E-6</v>
      </c>
      <c r="L23" t="e">
        <f t="shared" si="3"/>
        <v>#DIV/0!</v>
      </c>
    </row>
    <row r="24" spans="1:13" x14ac:dyDescent="0.25">
      <c r="A24">
        <v>3</v>
      </c>
      <c r="E24" t="e">
        <f t="shared" si="16"/>
        <v>#DIV/0!</v>
      </c>
      <c r="F24" t="e">
        <f t="shared" si="17"/>
        <v>#DIV/0!</v>
      </c>
      <c r="G24">
        <v>2E-3</v>
      </c>
      <c r="H24">
        <v>4.0156000000000001</v>
      </c>
      <c r="I24">
        <v>2.46E-2</v>
      </c>
      <c r="J24">
        <v>1.9000000000000001E-4</v>
      </c>
      <c r="K24">
        <f t="shared" si="18"/>
        <v>2.6809999999999998E-6</v>
      </c>
      <c r="L24" t="e">
        <f t="shared" si="3"/>
        <v>#DIV/0!</v>
      </c>
    </row>
    <row r="25" spans="1:13" x14ac:dyDescent="0.25">
      <c r="A25">
        <v>4</v>
      </c>
      <c r="E25" t="e">
        <f t="shared" si="16"/>
        <v>#DIV/0!</v>
      </c>
      <c r="F25" t="e">
        <f t="shared" si="17"/>
        <v>#DIV/0!</v>
      </c>
      <c r="G25">
        <v>2E-3</v>
      </c>
      <c r="H25">
        <v>4.0156000000000001</v>
      </c>
      <c r="I25">
        <v>2.46E-2</v>
      </c>
      <c r="J25">
        <v>1.9000000000000001E-4</v>
      </c>
      <c r="K25">
        <f t="shared" si="18"/>
        <v>2.6809999999999998E-6</v>
      </c>
      <c r="L25" t="e">
        <f t="shared" si="3"/>
        <v>#DIV/0!</v>
      </c>
    </row>
    <row r="26" spans="1:13" x14ac:dyDescent="0.25">
      <c r="A26">
        <v>1</v>
      </c>
      <c r="E26" t="e">
        <f>B26/(C26-D26)</f>
        <v>#DIV/0!</v>
      </c>
      <c r="F26" t="e">
        <f>SQRT(2)*G26*B26/(C26-E26)^2</f>
        <v>#DIV/0!</v>
      </c>
      <c r="G26">
        <v>2E-3</v>
      </c>
      <c r="H26">
        <v>4.0156000000000001</v>
      </c>
      <c r="I26">
        <v>2.46E-2</v>
      </c>
      <c r="J26">
        <v>1.39179271615E-3</v>
      </c>
      <c r="K26">
        <f>5.107*10^(-6)</f>
        <v>5.1069999999999996E-6</v>
      </c>
      <c r="L26" t="e">
        <f t="shared" si="3"/>
        <v>#DIV/0!</v>
      </c>
    </row>
    <row r="27" spans="1:13" x14ac:dyDescent="0.25">
      <c r="A27">
        <v>2</v>
      </c>
      <c r="E27" t="e">
        <f t="shared" ref="E27:E29" si="19">B27/(C27-D27)</f>
        <v>#DIV/0!</v>
      </c>
      <c r="F27" t="e">
        <f t="shared" ref="F27:F29" si="20">SQRT(2)*G27*B27/(C27-E27)^2</f>
        <v>#DIV/0!</v>
      </c>
      <c r="G27">
        <v>2E-3</v>
      </c>
      <c r="H27">
        <v>4.0156000000000001</v>
      </c>
      <c r="I27">
        <v>2.46E-2</v>
      </c>
      <c r="J27">
        <v>1.39179271615E-3</v>
      </c>
      <c r="K27">
        <f t="shared" ref="K27:K29" si="21">5.107*10^(-6)</f>
        <v>5.1069999999999996E-6</v>
      </c>
      <c r="L27" t="e">
        <f t="shared" si="3"/>
        <v>#DIV/0!</v>
      </c>
    </row>
    <row r="28" spans="1:13" x14ac:dyDescent="0.25">
      <c r="A28">
        <v>3</v>
      </c>
      <c r="E28" t="e">
        <f t="shared" si="19"/>
        <v>#DIV/0!</v>
      </c>
      <c r="F28" t="e">
        <f t="shared" si="20"/>
        <v>#DIV/0!</v>
      </c>
      <c r="G28">
        <v>2E-3</v>
      </c>
      <c r="H28">
        <v>4.0156000000000001</v>
      </c>
      <c r="I28">
        <v>2.46E-2</v>
      </c>
      <c r="J28">
        <v>1.39179271615E-3</v>
      </c>
      <c r="K28">
        <f t="shared" si="21"/>
        <v>5.1069999999999996E-6</v>
      </c>
      <c r="L28" t="e">
        <f t="shared" si="3"/>
        <v>#DIV/0!</v>
      </c>
    </row>
    <row r="29" spans="1:13" x14ac:dyDescent="0.25">
      <c r="A29">
        <v>4</v>
      </c>
      <c r="E29" t="e">
        <f t="shared" si="19"/>
        <v>#DIV/0!</v>
      </c>
      <c r="F29" t="e">
        <f t="shared" si="20"/>
        <v>#DIV/0!</v>
      </c>
      <c r="G29">
        <v>2E-3</v>
      </c>
      <c r="H29">
        <v>4.0156000000000001</v>
      </c>
      <c r="I29">
        <v>2.46E-2</v>
      </c>
      <c r="J29">
        <v>1.39179271615E-3</v>
      </c>
      <c r="K29">
        <f t="shared" si="21"/>
        <v>5.1069999999999996E-6</v>
      </c>
      <c r="L29" t="e">
        <f t="shared" si="3"/>
        <v>#DIV/0!</v>
      </c>
    </row>
    <row r="30" spans="1:13" x14ac:dyDescent="0.25">
      <c r="A30">
        <v>1</v>
      </c>
      <c r="E30" t="e">
        <f>B30/(C30-D30)</f>
        <v>#DIV/0!</v>
      </c>
      <c r="F30" t="e">
        <f>SQRT(2)*G30*B30/(C30-E30)^2</f>
        <v>#DIV/0!</v>
      </c>
      <c r="G30">
        <v>2E-3</v>
      </c>
      <c r="H30">
        <v>4.0156000000000001</v>
      </c>
      <c r="I30">
        <v>2.46E-2</v>
      </c>
      <c r="J30">
        <v>1.3113679442200001E-3</v>
      </c>
      <c r="K30">
        <f>3.883*10^(-6)</f>
        <v>3.8829999999999999E-6</v>
      </c>
      <c r="L30" t="e">
        <f t="shared" si="3"/>
        <v>#DIV/0!</v>
      </c>
    </row>
    <row r="31" spans="1:13" x14ac:dyDescent="0.25">
      <c r="A31">
        <v>2</v>
      </c>
      <c r="E31" t="e">
        <f t="shared" ref="E31:E33" si="22">B31/(C31-D31)</f>
        <v>#DIV/0!</v>
      </c>
      <c r="F31" t="e">
        <f t="shared" ref="F31:F33" si="23">SQRT(2)*G31*B31/(C31-E31)^2</f>
        <v>#DIV/0!</v>
      </c>
      <c r="G31">
        <v>2E-3</v>
      </c>
      <c r="H31">
        <v>4.0156000000000001</v>
      </c>
      <c r="I31">
        <v>2.46E-2</v>
      </c>
      <c r="J31">
        <v>1.3113679442200001E-3</v>
      </c>
      <c r="K31">
        <f t="shared" ref="K31:K33" si="24">3.883*10^(-6)</f>
        <v>3.8829999999999999E-6</v>
      </c>
      <c r="L31" t="e">
        <f t="shared" si="3"/>
        <v>#DIV/0!</v>
      </c>
    </row>
    <row r="32" spans="1:13" x14ac:dyDescent="0.25">
      <c r="A32">
        <v>3</v>
      </c>
      <c r="E32" t="e">
        <f t="shared" si="22"/>
        <v>#DIV/0!</v>
      </c>
      <c r="F32" t="e">
        <f t="shared" si="23"/>
        <v>#DIV/0!</v>
      </c>
      <c r="G32">
        <v>2E-3</v>
      </c>
      <c r="H32">
        <v>4.0156000000000001</v>
      </c>
      <c r="I32">
        <v>2.46E-2</v>
      </c>
      <c r="J32">
        <v>1.3113679442200001E-3</v>
      </c>
      <c r="K32">
        <f t="shared" si="24"/>
        <v>3.8829999999999999E-6</v>
      </c>
      <c r="L32" t="e">
        <f t="shared" si="3"/>
        <v>#DIV/0!</v>
      </c>
    </row>
    <row r="33" spans="1:12" x14ac:dyDescent="0.25">
      <c r="A33">
        <v>4</v>
      </c>
      <c r="E33" t="e">
        <f t="shared" si="22"/>
        <v>#DIV/0!</v>
      </c>
      <c r="F33" t="e">
        <f t="shared" si="23"/>
        <v>#DIV/0!</v>
      </c>
      <c r="G33">
        <v>2E-3</v>
      </c>
      <c r="H33">
        <v>4.0156000000000001</v>
      </c>
      <c r="I33">
        <v>2.46E-2</v>
      </c>
      <c r="J33">
        <v>1.3113679442200001E-3</v>
      </c>
      <c r="K33">
        <f t="shared" si="24"/>
        <v>3.8829999999999999E-6</v>
      </c>
      <c r="L33" t="e">
        <f t="shared" si="3"/>
        <v>#DIV/0!</v>
      </c>
    </row>
    <row r="34" spans="1:12" x14ac:dyDescent="0.25">
      <c r="A34">
        <v>1</v>
      </c>
      <c r="E34" t="e">
        <f>B34/(C34-D34)</f>
        <v>#DIV/0!</v>
      </c>
      <c r="F34" t="e">
        <f>SQRT(2)*G34*B34/(C34-E34)^2</f>
        <v>#DIV/0!</v>
      </c>
      <c r="G34">
        <v>2E-3</v>
      </c>
      <c r="H34">
        <v>4.0156000000000001</v>
      </c>
      <c r="I34">
        <v>2.46E-2</v>
      </c>
      <c r="J34">
        <v>1.2309431722799999E-3</v>
      </c>
      <c r="K34">
        <f>2.689*10^(-6)</f>
        <v>2.689E-6</v>
      </c>
      <c r="L34" t="e">
        <f t="shared" si="3"/>
        <v>#DIV/0!</v>
      </c>
    </row>
    <row r="35" spans="1:12" x14ac:dyDescent="0.25">
      <c r="A35">
        <v>2</v>
      </c>
      <c r="E35" t="e">
        <f t="shared" ref="E35:E37" si="25">B35/(C35-D35)</f>
        <v>#DIV/0!</v>
      </c>
      <c r="F35" t="e">
        <f t="shared" ref="F35:F37" si="26">SQRT(2)*G35*B35/(C35-E35)^2</f>
        <v>#DIV/0!</v>
      </c>
      <c r="G35">
        <v>2E-3</v>
      </c>
      <c r="H35">
        <v>4.0156000000000001</v>
      </c>
      <c r="I35">
        <v>2.46E-2</v>
      </c>
      <c r="J35">
        <v>1.2309431722799999E-3</v>
      </c>
      <c r="K35">
        <f t="shared" ref="K35:K37" si="27">2.689*10^(-6)</f>
        <v>2.689E-6</v>
      </c>
      <c r="L35" t="e">
        <f t="shared" si="3"/>
        <v>#DIV/0!</v>
      </c>
    </row>
    <row r="36" spans="1:12" x14ac:dyDescent="0.25">
      <c r="A36">
        <v>3</v>
      </c>
      <c r="E36" t="e">
        <f t="shared" si="25"/>
        <v>#DIV/0!</v>
      </c>
      <c r="F36" t="e">
        <f t="shared" si="26"/>
        <v>#DIV/0!</v>
      </c>
      <c r="G36">
        <v>2E-3</v>
      </c>
      <c r="H36">
        <v>4.0156000000000001</v>
      </c>
      <c r="I36">
        <v>2.46E-2</v>
      </c>
      <c r="J36">
        <v>1.2309431722799999E-3</v>
      </c>
      <c r="K36">
        <f t="shared" si="27"/>
        <v>2.689E-6</v>
      </c>
      <c r="L36" t="e">
        <f t="shared" si="3"/>
        <v>#DIV/0!</v>
      </c>
    </row>
    <row r="37" spans="1:12" x14ac:dyDescent="0.25">
      <c r="A37">
        <v>4</v>
      </c>
      <c r="E37" t="e">
        <f t="shared" si="25"/>
        <v>#DIV/0!</v>
      </c>
      <c r="F37" t="e">
        <f t="shared" si="26"/>
        <v>#DIV/0!</v>
      </c>
      <c r="G37">
        <v>2E-3</v>
      </c>
      <c r="H37">
        <v>4.0156000000000001</v>
      </c>
      <c r="I37">
        <v>2.46E-2</v>
      </c>
      <c r="J37">
        <v>1.2309431722799999E-3</v>
      </c>
      <c r="K37">
        <f t="shared" si="27"/>
        <v>2.689E-6</v>
      </c>
      <c r="L37" t="e">
        <f t="shared" si="3"/>
        <v>#DIV/0!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Zimmermann</dc:creator>
  <cp:lastModifiedBy>Lars Wenning</cp:lastModifiedBy>
  <dcterms:created xsi:type="dcterms:W3CDTF">2015-12-11T09:50:18Z</dcterms:created>
  <dcterms:modified xsi:type="dcterms:W3CDTF">2016-01-08T12:05:12Z</dcterms:modified>
</cp:coreProperties>
</file>