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etv\OneDrive - Indian Institute of Technology Bombay\Desktop\PORTFOLIO MANAGMENT COMP\"/>
    </mc:Choice>
  </mc:AlternateContent>
  <xr:revisionPtr revIDLastSave="0" documentId="13_ncr:1_{FB993264-A8D7-46CB-B18A-21512205E2A8}" xr6:coauthVersionLast="47" xr6:coauthVersionMax="47" xr10:uidLastSave="{00000000-0000-0000-0000-000000000000}"/>
  <bookViews>
    <workbookView minimized="1" xWindow="5760" yWindow="4080" windowWidth="17280" windowHeight="88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Sheet1!$D$1:$D$125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I4" i="2" s="1"/>
  <c r="J4" i="2" s="1"/>
  <c r="K4" i="2" s="1"/>
  <c r="G5" i="2"/>
  <c r="G6" i="2"/>
  <c r="G7" i="2"/>
  <c r="H7" i="2" s="1"/>
  <c r="I7" i="2" s="1"/>
  <c r="J7" i="2" s="1"/>
  <c r="K7" i="2" s="1"/>
  <c r="G8" i="2"/>
  <c r="G9" i="2"/>
  <c r="G10" i="2"/>
  <c r="G11" i="2"/>
  <c r="G12" i="2"/>
  <c r="I12" i="2" s="1"/>
  <c r="J12" i="2" s="1"/>
  <c r="K12" i="2" s="1"/>
  <c r="G13" i="2"/>
  <c r="G14" i="2"/>
  <c r="G15" i="2"/>
  <c r="H15" i="2" s="1"/>
  <c r="I15" i="2" s="1"/>
  <c r="J15" i="2" s="1"/>
  <c r="K15" i="2" s="1"/>
  <c r="G16" i="2"/>
  <c r="G17" i="2"/>
  <c r="G18" i="2"/>
  <c r="G19" i="2"/>
  <c r="G20" i="2"/>
  <c r="I20" i="2" s="1"/>
  <c r="J20" i="2" s="1"/>
  <c r="K20" i="2" s="1"/>
  <c r="G21" i="2"/>
  <c r="G22" i="2"/>
  <c r="G23" i="2"/>
  <c r="H23" i="2" s="1"/>
  <c r="I23" i="2" s="1"/>
  <c r="J23" i="2" s="1"/>
  <c r="K23" i="2" s="1"/>
  <c r="G24" i="2"/>
  <c r="G25" i="2"/>
  <c r="G26" i="2"/>
  <c r="G27" i="2"/>
  <c r="G2" i="2"/>
  <c r="I2" i="2" s="1"/>
  <c r="J2" i="2" s="1"/>
  <c r="K2" i="2" s="1"/>
  <c r="H2" i="2"/>
  <c r="H4" i="2"/>
  <c r="H5" i="2"/>
  <c r="I5" i="2" s="1"/>
  <c r="J5" i="2" s="1"/>
  <c r="K5" i="2" s="1"/>
  <c r="H6" i="2"/>
  <c r="I6" i="2" s="1"/>
  <c r="J6" i="2" s="1"/>
  <c r="K6" i="2" s="1"/>
  <c r="H12" i="2"/>
  <c r="H13" i="2"/>
  <c r="I13" i="2" s="1"/>
  <c r="J13" i="2" s="1"/>
  <c r="K13" i="2" s="1"/>
  <c r="H14" i="2"/>
  <c r="I14" i="2" s="1"/>
  <c r="J14" i="2" s="1"/>
  <c r="K14" i="2" s="1"/>
  <c r="H20" i="2"/>
  <c r="H21" i="2"/>
  <c r="I21" i="2" s="1"/>
  <c r="J21" i="2" s="1"/>
  <c r="K21" i="2" s="1"/>
  <c r="H22" i="2"/>
  <c r="I22" i="2" s="1"/>
  <c r="J22" i="2" s="1"/>
  <c r="K22" i="2" s="1"/>
  <c r="F2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" i="2"/>
  <c r="E29" i="2"/>
  <c r="G2" i="1"/>
  <c r="I61" i="1"/>
  <c r="J61" i="1" s="1"/>
  <c r="K61" i="1" s="1"/>
  <c r="L61" i="1" s="1"/>
  <c r="I9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H21" i="1" s="1"/>
  <c r="G22" i="1"/>
  <c r="H22" i="1" s="1"/>
  <c r="G23" i="1"/>
  <c r="G24" i="1"/>
  <c r="G25" i="1"/>
  <c r="G26" i="1"/>
  <c r="G27" i="1"/>
  <c r="G28" i="1"/>
  <c r="G29" i="1"/>
  <c r="H29" i="1" s="1"/>
  <c r="G30" i="1"/>
  <c r="G31" i="1"/>
  <c r="G32" i="1"/>
  <c r="H32" i="1" s="1"/>
  <c r="I32" i="1" s="1"/>
  <c r="G33" i="1"/>
  <c r="G34" i="1"/>
  <c r="G35" i="1"/>
  <c r="G36" i="1"/>
  <c r="G37" i="1"/>
  <c r="H37" i="1" s="1"/>
  <c r="G38" i="1"/>
  <c r="G39" i="1"/>
  <c r="G40" i="1"/>
  <c r="G41" i="1"/>
  <c r="H41" i="1" s="1"/>
  <c r="G42" i="1"/>
  <c r="G43" i="1"/>
  <c r="H43" i="1" s="1"/>
  <c r="G44" i="1"/>
  <c r="G45" i="1"/>
  <c r="H45" i="1" s="1"/>
  <c r="G46" i="1"/>
  <c r="G47" i="1"/>
  <c r="G48" i="1"/>
  <c r="G49" i="1"/>
  <c r="H49" i="1" s="1"/>
  <c r="G50" i="1"/>
  <c r="H50" i="1" s="1"/>
  <c r="G51" i="1"/>
  <c r="G52" i="1"/>
  <c r="G53" i="1"/>
  <c r="G54" i="1"/>
  <c r="G55" i="1"/>
  <c r="G56" i="1"/>
  <c r="G57" i="1"/>
  <c r="H57" i="1" s="1"/>
  <c r="G58" i="1"/>
  <c r="H58" i="1" s="1"/>
  <c r="G59" i="1"/>
  <c r="G60" i="1"/>
  <c r="G61" i="1"/>
  <c r="H61" i="1" s="1"/>
  <c r="G62" i="1"/>
  <c r="G63" i="1"/>
  <c r="G64" i="1"/>
  <c r="G65" i="1"/>
  <c r="G66" i="1"/>
  <c r="H66" i="1" s="1"/>
  <c r="G67" i="1"/>
  <c r="G68" i="1"/>
  <c r="G69" i="1"/>
  <c r="H69" i="1" s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H82" i="1" s="1"/>
  <c r="G83" i="1"/>
  <c r="G84" i="1"/>
  <c r="G85" i="1"/>
  <c r="G86" i="1"/>
  <c r="H86" i="1" s="1"/>
  <c r="G87" i="1"/>
  <c r="G88" i="1"/>
  <c r="G89" i="1"/>
  <c r="G90" i="1"/>
  <c r="G91" i="1"/>
  <c r="G92" i="1"/>
  <c r="G93" i="1"/>
  <c r="G94" i="1"/>
  <c r="G95" i="1"/>
  <c r="G96" i="1"/>
  <c r="H96" i="1" s="1"/>
  <c r="G97" i="1"/>
  <c r="G98" i="1"/>
  <c r="G99" i="1"/>
  <c r="G100" i="1"/>
  <c r="G101" i="1"/>
  <c r="H101" i="1" s="1"/>
  <c r="G102" i="1"/>
  <c r="G103" i="1"/>
  <c r="G104" i="1"/>
  <c r="G105" i="1"/>
  <c r="H105" i="1" s="1"/>
  <c r="G106" i="1"/>
  <c r="G107" i="1"/>
  <c r="G108" i="1"/>
  <c r="G109" i="1"/>
  <c r="G110" i="1"/>
  <c r="G111" i="1"/>
  <c r="G112" i="1"/>
  <c r="G113" i="1"/>
  <c r="H113" i="1" s="1"/>
  <c r="G114" i="1"/>
  <c r="H114" i="1" s="1"/>
  <c r="G115" i="1"/>
  <c r="G116" i="1"/>
  <c r="G117" i="1"/>
  <c r="H117" i="1" s="1"/>
  <c r="I117" i="1" s="1"/>
  <c r="J117" i="1" s="1"/>
  <c r="K117" i="1" s="1"/>
  <c r="L117" i="1" s="1"/>
  <c r="G118" i="1"/>
  <c r="G119" i="1"/>
  <c r="H119" i="1" s="1"/>
  <c r="G120" i="1"/>
  <c r="G121" i="1"/>
  <c r="G122" i="1"/>
  <c r="H12" i="1"/>
  <c r="H20" i="1"/>
  <c r="H59" i="1"/>
  <c r="H76" i="1"/>
  <c r="H89" i="1"/>
  <c r="H2" i="1"/>
  <c r="I2" i="1" s="1"/>
  <c r="I89" i="1" l="1"/>
  <c r="H122" i="1"/>
  <c r="I122" i="1" s="1"/>
  <c r="J122" i="1" s="1"/>
  <c r="K122" i="1" s="1"/>
  <c r="L122" i="1" s="1"/>
  <c r="I45" i="1"/>
  <c r="J45" i="1" s="1"/>
  <c r="K45" i="1" s="1"/>
  <c r="L45" i="1" s="1"/>
  <c r="I29" i="1"/>
  <c r="J29" i="1" s="1"/>
  <c r="K29" i="1" s="1"/>
  <c r="L29" i="1" s="1"/>
  <c r="I8" i="2"/>
  <c r="J8" i="2" s="1"/>
  <c r="K8" i="2" s="1"/>
  <c r="I16" i="2"/>
  <c r="J16" i="2" s="1"/>
  <c r="K16" i="2" s="1"/>
  <c r="H27" i="2"/>
  <c r="I27" i="2" s="1"/>
  <c r="J27" i="2" s="1"/>
  <c r="K27" i="2" s="1"/>
  <c r="H11" i="2"/>
  <c r="I11" i="2" s="1"/>
  <c r="J11" i="2" s="1"/>
  <c r="K11" i="2" s="1"/>
  <c r="H18" i="2"/>
  <c r="I18" i="2" s="1"/>
  <c r="J18" i="2" s="1"/>
  <c r="K18" i="2" s="1"/>
  <c r="H19" i="2"/>
  <c r="I19" i="2" s="1"/>
  <c r="J19" i="2" s="1"/>
  <c r="K19" i="2" s="1"/>
  <c r="H3" i="2"/>
  <c r="I3" i="2" s="1"/>
  <c r="J3" i="2" s="1"/>
  <c r="K3" i="2" s="1"/>
  <c r="K29" i="2" s="1"/>
  <c r="H26" i="2"/>
  <c r="I26" i="2" s="1"/>
  <c r="J26" i="2" s="1"/>
  <c r="K26" i="2" s="1"/>
  <c r="H10" i="2"/>
  <c r="I10" i="2" s="1"/>
  <c r="J10" i="2" s="1"/>
  <c r="K10" i="2" s="1"/>
  <c r="H25" i="2"/>
  <c r="I25" i="2" s="1"/>
  <c r="J25" i="2" s="1"/>
  <c r="K25" i="2" s="1"/>
  <c r="H17" i="2"/>
  <c r="I17" i="2" s="1"/>
  <c r="J17" i="2" s="1"/>
  <c r="K17" i="2" s="1"/>
  <c r="H9" i="2"/>
  <c r="I9" i="2" s="1"/>
  <c r="J9" i="2" s="1"/>
  <c r="K9" i="2" s="1"/>
  <c r="H24" i="2"/>
  <c r="I24" i="2" s="1"/>
  <c r="J24" i="2" s="1"/>
  <c r="K24" i="2" s="1"/>
  <c r="H16" i="2"/>
  <c r="H8" i="2"/>
  <c r="I87" i="1"/>
  <c r="J87" i="1" s="1"/>
  <c r="K87" i="1" s="1"/>
  <c r="L87" i="1" s="1"/>
  <c r="I23" i="1"/>
  <c r="J23" i="1" s="1"/>
  <c r="K23" i="1" s="1"/>
  <c r="L23" i="1" s="1"/>
  <c r="I110" i="1"/>
  <c r="J110" i="1" s="1"/>
  <c r="K110" i="1" s="1"/>
  <c r="L110" i="1" s="1"/>
  <c r="I103" i="1"/>
  <c r="J103" i="1" s="1"/>
  <c r="K103" i="1" s="1"/>
  <c r="L103" i="1" s="1"/>
  <c r="H85" i="1"/>
  <c r="H13" i="1"/>
  <c r="I13" i="1" s="1"/>
  <c r="J13" i="1" s="1"/>
  <c r="K13" i="1" s="1"/>
  <c r="L13" i="1" s="1"/>
  <c r="I101" i="1"/>
  <c r="I76" i="1"/>
  <c r="J76" i="1" s="1"/>
  <c r="K76" i="1" s="1"/>
  <c r="L76" i="1" s="1"/>
  <c r="H68" i="1"/>
  <c r="I68" i="1"/>
  <c r="J68" i="1" s="1"/>
  <c r="K68" i="1" s="1"/>
  <c r="L68" i="1" s="1"/>
  <c r="I20" i="1"/>
  <c r="J20" i="1" s="1"/>
  <c r="K20" i="1" s="1"/>
  <c r="L20" i="1" s="1"/>
  <c r="I12" i="1"/>
  <c r="H4" i="1"/>
  <c r="I4" i="1"/>
  <c r="J4" i="1" s="1"/>
  <c r="K4" i="1" s="1"/>
  <c r="L4" i="1" s="1"/>
  <c r="I86" i="1"/>
  <c r="J86" i="1" s="1"/>
  <c r="K86" i="1" s="1"/>
  <c r="L86" i="1" s="1"/>
  <c r="H109" i="1"/>
  <c r="I109" i="1" s="1"/>
  <c r="J109" i="1" s="1"/>
  <c r="K109" i="1" s="1"/>
  <c r="L109" i="1" s="1"/>
  <c r="H67" i="1"/>
  <c r="I67" i="1" s="1"/>
  <c r="J67" i="1" s="1"/>
  <c r="K67" i="1" s="1"/>
  <c r="L67" i="1" s="1"/>
  <c r="I59" i="1"/>
  <c r="J59" i="1" s="1"/>
  <c r="K59" i="1" s="1"/>
  <c r="L59" i="1" s="1"/>
  <c r="I43" i="1"/>
  <c r="J43" i="1" s="1"/>
  <c r="K43" i="1" s="1"/>
  <c r="L43" i="1" s="1"/>
  <c r="H3" i="1"/>
  <c r="I3" i="1" s="1"/>
  <c r="J3" i="1" s="1"/>
  <c r="K3" i="1" s="1"/>
  <c r="L3" i="1" s="1"/>
  <c r="I85" i="1"/>
  <c r="J85" i="1" s="1"/>
  <c r="K85" i="1" s="1"/>
  <c r="L85" i="1" s="1"/>
  <c r="I22" i="1"/>
  <c r="H100" i="1"/>
  <c r="I100" i="1" s="1"/>
  <c r="J100" i="1" s="1"/>
  <c r="K100" i="1" s="1"/>
  <c r="L100" i="1" s="1"/>
  <c r="I74" i="1"/>
  <c r="J74" i="1" s="1"/>
  <c r="K74" i="1" s="1"/>
  <c r="L74" i="1" s="1"/>
  <c r="I69" i="1"/>
  <c r="J69" i="1" s="1"/>
  <c r="K69" i="1" s="1"/>
  <c r="L69" i="1" s="1"/>
  <c r="I37" i="1"/>
  <c r="I21" i="1"/>
  <c r="J21" i="1" s="1"/>
  <c r="K21" i="1" s="1"/>
  <c r="L21" i="1" s="1"/>
  <c r="H84" i="1"/>
  <c r="I84" i="1" s="1"/>
  <c r="J84" i="1" s="1"/>
  <c r="K84" i="1" s="1"/>
  <c r="L84" i="1" s="1"/>
  <c r="I57" i="1"/>
  <c r="J57" i="1" s="1"/>
  <c r="K57" i="1" s="1"/>
  <c r="L57" i="1" s="1"/>
  <c r="I119" i="1"/>
  <c r="J119" i="1" s="1"/>
  <c r="K119" i="1" s="1"/>
  <c r="L119" i="1" s="1"/>
  <c r="I114" i="1"/>
  <c r="I82" i="1"/>
  <c r="I66" i="1"/>
  <c r="J66" i="1" s="1"/>
  <c r="K66" i="1" s="1"/>
  <c r="L66" i="1" s="1"/>
  <c r="I58" i="1"/>
  <c r="J58" i="1" s="1"/>
  <c r="K58" i="1" s="1"/>
  <c r="L58" i="1" s="1"/>
  <c r="I50" i="1"/>
  <c r="J50" i="1" s="1"/>
  <c r="K50" i="1" s="1"/>
  <c r="L50" i="1" s="1"/>
  <c r="I18" i="1"/>
  <c r="I113" i="1"/>
  <c r="J113" i="1" s="1"/>
  <c r="K113" i="1" s="1"/>
  <c r="L113" i="1" s="1"/>
  <c r="I105" i="1"/>
  <c r="I49" i="1"/>
  <c r="I41" i="1"/>
  <c r="J41" i="1" s="1"/>
  <c r="K41" i="1" s="1"/>
  <c r="L41" i="1" s="1"/>
  <c r="J114" i="1"/>
  <c r="K114" i="1" s="1"/>
  <c r="L114" i="1" s="1"/>
  <c r="J18" i="1"/>
  <c r="K18" i="1" s="1"/>
  <c r="L18" i="1" s="1"/>
  <c r="H27" i="1"/>
  <c r="I27" i="1" s="1"/>
  <c r="J27" i="1" s="1"/>
  <c r="K27" i="1" s="1"/>
  <c r="L27" i="1" s="1"/>
  <c r="H107" i="1"/>
  <c r="I107" i="1" s="1"/>
  <c r="J107" i="1" s="1"/>
  <c r="K107" i="1" s="1"/>
  <c r="L107" i="1" s="1"/>
  <c r="H15" i="1"/>
  <c r="I15" i="1" s="1"/>
  <c r="J15" i="1" s="1"/>
  <c r="K15" i="1" s="1"/>
  <c r="L15" i="1" s="1"/>
  <c r="H98" i="1"/>
  <c r="I98" i="1" s="1"/>
  <c r="J98" i="1" s="1"/>
  <c r="K98" i="1" s="1"/>
  <c r="L98" i="1" s="1"/>
  <c r="H11" i="1"/>
  <c r="I11" i="1" s="1"/>
  <c r="J11" i="1" s="1"/>
  <c r="K11" i="1" s="1"/>
  <c r="L11" i="1" s="1"/>
  <c r="J82" i="1"/>
  <c r="K82" i="1" s="1"/>
  <c r="L82" i="1" s="1"/>
  <c r="J37" i="1"/>
  <c r="K37" i="1" s="1"/>
  <c r="L37" i="1" s="1"/>
  <c r="H91" i="1"/>
  <c r="I91" i="1" s="1"/>
  <c r="J91" i="1" s="1"/>
  <c r="K91" i="1" s="1"/>
  <c r="L91" i="1" s="1"/>
  <c r="H75" i="1"/>
  <c r="I75" i="1" s="1"/>
  <c r="J75" i="1" s="1"/>
  <c r="K75" i="1" s="1"/>
  <c r="L75" i="1" s="1"/>
  <c r="H93" i="1"/>
  <c r="I93" i="1" s="1"/>
  <c r="J93" i="1" s="1"/>
  <c r="K93" i="1" s="1"/>
  <c r="L93" i="1" s="1"/>
  <c r="H53" i="1"/>
  <c r="I53" i="1" s="1"/>
  <c r="J53" i="1" s="1"/>
  <c r="K53" i="1" s="1"/>
  <c r="L53" i="1" s="1"/>
  <c r="H81" i="1"/>
  <c r="I81" i="1" s="1"/>
  <c r="J81" i="1" s="1"/>
  <c r="K81" i="1" s="1"/>
  <c r="L81" i="1" s="1"/>
  <c r="H79" i="1"/>
  <c r="I79" i="1" s="1"/>
  <c r="J79" i="1" s="1"/>
  <c r="K79" i="1" s="1"/>
  <c r="L79" i="1" s="1"/>
  <c r="H9" i="1"/>
  <c r="I9" i="1" s="1"/>
  <c r="J9" i="1" s="1"/>
  <c r="K9" i="1" s="1"/>
  <c r="L9" i="1" s="1"/>
  <c r="H7" i="1"/>
  <c r="I7" i="1" s="1"/>
  <c r="J7" i="1" s="1"/>
  <c r="K7" i="1" s="1"/>
  <c r="L7" i="1" s="1"/>
  <c r="J32" i="1"/>
  <c r="K32" i="1" s="1"/>
  <c r="L32" i="1" s="1"/>
  <c r="H103" i="1"/>
  <c r="H121" i="1"/>
  <c r="I121" i="1" s="1"/>
  <c r="J121" i="1" s="1"/>
  <c r="K121" i="1" s="1"/>
  <c r="L121" i="1" s="1"/>
  <c r="H33" i="1"/>
  <c r="I33" i="1" s="1"/>
  <c r="J33" i="1" s="1"/>
  <c r="K33" i="1" s="1"/>
  <c r="L33" i="1" s="1"/>
  <c r="J89" i="1"/>
  <c r="K89" i="1" s="1"/>
  <c r="L89" i="1" s="1"/>
  <c r="H97" i="1"/>
  <c r="I97" i="1" s="1"/>
  <c r="J97" i="1" s="1"/>
  <c r="K97" i="1" s="1"/>
  <c r="L97" i="1" s="1"/>
  <c r="H65" i="1"/>
  <c r="I65" i="1" s="1"/>
  <c r="J65" i="1" s="1"/>
  <c r="K65" i="1" s="1"/>
  <c r="L65" i="1" s="1"/>
  <c r="H63" i="1"/>
  <c r="I63" i="1" s="1"/>
  <c r="J63" i="1" s="1"/>
  <c r="K63" i="1" s="1"/>
  <c r="L63" i="1" s="1"/>
  <c r="H25" i="1"/>
  <c r="I25" i="1" s="1"/>
  <c r="J25" i="1" s="1"/>
  <c r="K25" i="1" s="1"/>
  <c r="L25" i="1" s="1"/>
  <c r="H77" i="1"/>
  <c r="I77" i="1" s="1"/>
  <c r="J77" i="1" s="1"/>
  <c r="K77" i="1" s="1"/>
  <c r="L77" i="1" s="1"/>
  <c r="H39" i="1"/>
  <c r="I39" i="1" s="1"/>
  <c r="J39" i="1" s="1"/>
  <c r="K39" i="1" s="1"/>
  <c r="L39" i="1" s="1"/>
  <c r="H23" i="1"/>
  <c r="J105" i="1"/>
  <c r="K105" i="1" s="1"/>
  <c r="L105" i="1" s="1"/>
  <c r="H5" i="1"/>
  <c r="I5" i="1" s="1"/>
  <c r="J5" i="1" s="1"/>
  <c r="K5" i="1" s="1"/>
  <c r="L5" i="1" s="1"/>
  <c r="J101" i="1"/>
  <c r="K101" i="1" s="1"/>
  <c r="L101" i="1" s="1"/>
  <c r="H87" i="1"/>
  <c r="H73" i="1"/>
  <c r="I73" i="1" s="1"/>
  <c r="J73" i="1" s="1"/>
  <c r="K73" i="1" s="1"/>
  <c r="L73" i="1" s="1"/>
  <c r="H36" i="1"/>
  <c r="I36" i="1" s="1"/>
  <c r="J36" i="1" s="1"/>
  <c r="K36" i="1" s="1"/>
  <c r="L36" i="1" s="1"/>
  <c r="J2" i="1"/>
  <c r="K2" i="1" s="1"/>
  <c r="L2" i="1" s="1"/>
  <c r="J96" i="1"/>
  <c r="K96" i="1" s="1"/>
  <c r="L96" i="1" s="1"/>
  <c r="H71" i="1"/>
  <c r="I71" i="1" s="1"/>
  <c r="J71" i="1" s="1"/>
  <c r="K71" i="1" s="1"/>
  <c r="L71" i="1" s="1"/>
  <c r="H55" i="1"/>
  <c r="I55" i="1" s="1"/>
  <c r="J55" i="1" s="1"/>
  <c r="K55" i="1" s="1"/>
  <c r="L55" i="1" s="1"/>
  <c r="H34" i="1"/>
  <c r="I34" i="1" s="1"/>
  <c r="J34" i="1" s="1"/>
  <c r="K34" i="1" s="1"/>
  <c r="L34" i="1" s="1"/>
  <c r="H120" i="1"/>
  <c r="I120" i="1" s="1"/>
  <c r="J120" i="1" s="1"/>
  <c r="K120" i="1" s="1"/>
  <c r="L120" i="1" s="1"/>
  <c r="H104" i="1"/>
  <c r="I104" i="1" s="1"/>
  <c r="J104" i="1"/>
  <c r="K104" i="1" s="1"/>
  <c r="L104" i="1" s="1"/>
  <c r="H88" i="1"/>
  <c r="I88" i="1" s="1"/>
  <c r="J88" i="1" s="1"/>
  <c r="K88" i="1" s="1"/>
  <c r="L88" i="1" s="1"/>
  <c r="H80" i="1"/>
  <c r="I80" i="1" s="1"/>
  <c r="J80" i="1" s="1"/>
  <c r="K80" i="1" s="1"/>
  <c r="L80" i="1" s="1"/>
  <c r="H72" i="1"/>
  <c r="I72" i="1" s="1"/>
  <c r="J72" i="1" s="1"/>
  <c r="K72" i="1" s="1"/>
  <c r="L72" i="1" s="1"/>
  <c r="H64" i="1"/>
  <c r="I64" i="1" s="1"/>
  <c r="J64" i="1" s="1"/>
  <c r="K64" i="1" s="1"/>
  <c r="L64" i="1" s="1"/>
  <c r="J56" i="1"/>
  <c r="K56" i="1" s="1"/>
  <c r="L56" i="1" s="1"/>
  <c r="H56" i="1"/>
  <c r="I56" i="1" s="1"/>
  <c r="H40" i="1"/>
  <c r="I40" i="1" s="1"/>
  <c r="J40" i="1" s="1"/>
  <c r="K40" i="1" s="1"/>
  <c r="L40" i="1" s="1"/>
  <c r="H24" i="1"/>
  <c r="I24" i="1" s="1"/>
  <c r="J24" i="1" s="1"/>
  <c r="K24" i="1" s="1"/>
  <c r="L24" i="1" s="1"/>
  <c r="H16" i="1"/>
  <c r="I16" i="1" s="1"/>
  <c r="J16" i="1" s="1"/>
  <c r="K16" i="1" s="1"/>
  <c r="L16" i="1" s="1"/>
  <c r="J8" i="1"/>
  <c r="K8" i="1" s="1"/>
  <c r="L8" i="1" s="1"/>
  <c r="H8" i="1"/>
  <c r="I8" i="1" s="1"/>
  <c r="H48" i="1"/>
  <c r="I48" i="1" s="1"/>
  <c r="J48" i="1" s="1"/>
  <c r="K48" i="1" s="1"/>
  <c r="L48" i="1" s="1"/>
  <c r="H118" i="1"/>
  <c r="I118" i="1" s="1"/>
  <c r="J118" i="1"/>
  <c r="K118" i="1" s="1"/>
  <c r="L118" i="1" s="1"/>
  <c r="H110" i="1"/>
  <c r="H102" i="1"/>
  <c r="I102" i="1" s="1"/>
  <c r="J102" i="1" s="1"/>
  <c r="K102" i="1" s="1"/>
  <c r="L102" i="1" s="1"/>
  <c r="H94" i="1"/>
  <c r="I94" i="1" s="1"/>
  <c r="J94" i="1" s="1"/>
  <c r="K94" i="1" s="1"/>
  <c r="L94" i="1" s="1"/>
  <c r="H78" i="1"/>
  <c r="I78" i="1" s="1"/>
  <c r="J78" i="1"/>
  <c r="K78" i="1" s="1"/>
  <c r="L78" i="1" s="1"/>
  <c r="H70" i="1"/>
  <c r="I70" i="1" s="1"/>
  <c r="J70" i="1" s="1"/>
  <c r="K70" i="1" s="1"/>
  <c r="L70" i="1" s="1"/>
  <c r="H62" i="1"/>
  <c r="I62" i="1" s="1"/>
  <c r="J62" i="1" s="1"/>
  <c r="K62" i="1" s="1"/>
  <c r="L62" i="1" s="1"/>
  <c r="H54" i="1"/>
  <c r="I54" i="1" s="1"/>
  <c r="J54" i="1" s="1"/>
  <c r="K54" i="1" s="1"/>
  <c r="L54" i="1" s="1"/>
  <c r="H46" i="1"/>
  <c r="I46" i="1" s="1"/>
  <c r="J46" i="1" s="1"/>
  <c r="K46" i="1" s="1"/>
  <c r="L46" i="1" s="1"/>
  <c r="H38" i="1"/>
  <c r="I38" i="1" s="1"/>
  <c r="J38" i="1" s="1"/>
  <c r="K38" i="1" s="1"/>
  <c r="L38" i="1" s="1"/>
  <c r="H30" i="1"/>
  <c r="I30" i="1" s="1"/>
  <c r="J30" i="1" s="1"/>
  <c r="K30" i="1" s="1"/>
  <c r="L30" i="1" s="1"/>
  <c r="H14" i="1"/>
  <c r="I14" i="1" s="1"/>
  <c r="J14" i="1" s="1"/>
  <c r="K14" i="1" s="1"/>
  <c r="L14" i="1" s="1"/>
  <c r="H6" i="1"/>
  <c r="I6" i="1" s="1"/>
  <c r="J6" i="1" s="1"/>
  <c r="K6" i="1" s="1"/>
  <c r="L6" i="1" s="1"/>
  <c r="H112" i="1"/>
  <c r="I112" i="1" s="1"/>
  <c r="J112" i="1" s="1"/>
  <c r="K112" i="1" s="1"/>
  <c r="L112" i="1" s="1"/>
  <c r="J22" i="1"/>
  <c r="K22" i="1" s="1"/>
  <c r="L22" i="1" s="1"/>
  <c r="H111" i="1"/>
  <c r="I111" i="1" s="1"/>
  <c r="J111" i="1" s="1"/>
  <c r="K111" i="1" s="1"/>
  <c r="L111" i="1" s="1"/>
  <c r="H92" i="1"/>
  <c r="I92" i="1" s="1"/>
  <c r="J92" i="1" s="1"/>
  <c r="K92" i="1" s="1"/>
  <c r="L92" i="1" s="1"/>
  <c r="H83" i="1"/>
  <c r="I83" i="1" s="1"/>
  <c r="J83" i="1" s="1"/>
  <c r="K83" i="1" s="1"/>
  <c r="L83" i="1" s="1"/>
  <c r="H74" i="1"/>
  <c r="H47" i="1"/>
  <c r="I47" i="1" s="1"/>
  <c r="J47" i="1" s="1"/>
  <c r="K47" i="1" s="1"/>
  <c r="L47" i="1" s="1"/>
  <c r="H28" i="1"/>
  <c r="I28" i="1" s="1"/>
  <c r="J28" i="1" s="1"/>
  <c r="K28" i="1" s="1"/>
  <c r="L28" i="1" s="1"/>
  <c r="H19" i="1"/>
  <c r="I19" i="1" s="1"/>
  <c r="J19" i="1" s="1"/>
  <c r="K19" i="1" s="1"/>
  <c r="L19" i="1" s="1"/>
  <c r="H10" i="1"/>
  <c r="I10" i="1" s="1"/>
  <c r="J10" i="1" s="1"/>
  <c r="K10" i="1" s="1"/>
  <c r="L10" i="1" s="1"/>
  <c r="J49" i="1"/>
  <c r="K49" i="1" s="1"/>
  <c r="L49" i="1" s="1"/>
  <c r="J12" i="1"/>
  <c r="K12" i="1" s="1"/>
  <c r="L12" i="1" s="1"/>
  <c r="H108" i="1"/>
  <c r="I108" i="1" s="1"/>
  <c r="J108" i="1" s="1"/>
  <c r="K108" i="1" s="1"/>
  <c r="L108" i="1" s="1"/>
  <c r="H99" i="1"/>
  <c r="I99" i="1" s="1"/>
  <c r="J99" i="1" s="1"/>
  <c r="K99" i="1" s="1"/>
  <c r="L99" i="1" s="1"/>
  <c r="H90" i="1"/>
  <c r="I90" i="1" s="1"/>
  <c r="J90" i="1" s="1"/>
  <c r="K90" i="1" s="1"/>
  <c r="L90" i="1" s="1"/>
  <c r="H44" i="1"/>
  <c r="I44" i="1" s="1"/>
  <c r="J44" i="1" s="1"/>
  <c r="K44" i="1" s="1"/>
  <c r="L44" i="1" s="1"/>
  <c r="H35" i="1"/>
  <c r="I35" i="1" s="1"/>
  <c r="J35" i="1" s="1"/>
  <c r="K35" i="1" s="1"/>
  <c r="L35" i="1" s="1"/>
  <c r="H26" i="1"/>
  <c r="I26" i="1" s="1"/>
  <c r="J26" i="1" s="1"/>
  <c r="K26" i="1" s="1"/>
  <c r="L26" i="1" s="1"/>
  <c r="H17" i="1"/>
  <c r="I17" i="1" s="1"/>
  <c r="J17" i="1" s="1"/>
  <c r="K17" i="1" s="1"/>
  <c r="L17" i="1" s="1"/>
  <c r="H115" i="1"/>
  <c r="I115" i="1" s="1"/>
  <c r="J115" i="1" s="1"/>
  <c r="K115" i="1" s="1"/>
  <c r="L115" i="1" s="1"/>
  <c r="H106" i="1"/>
  <c r="I106" i="1" s="1"/>
  <c r="J106" i="1" s="1"/>
  <c r="K106" i="1" s="1"/>
  <c r="L106" i="1" s="1"/>
  <c r="H60" i="1"/>
  <c r="I60" i="1" s="1"/>
  <c r="J60" i="1" s="1"/>
  <c r="K60" i="1" s="1"/>
  <c r="L60" i="1" s="1"/>
  <c r="H51" i="1"/>
  <c r="I51" i="1" s="1"/>
  <c r="J51" i="1" s="1"/>
  <c r="K51" i="1" s="1"/>
  <c r="L51" i="1" s="1"/>
  <c r="H42" i="1"/>
  <c r="I42" i="1" s="1"/>
  <c r="J42" i="1" s="1"/>
  <c r="K42" i="1" s="1"/>
  <c r="L42" i="1" s="1"/>
  <c r="H116" i="1"/>
  <c r="I116" i="1" s="1"/>
  <c r="J116" i="1" s="1"/>
  <c r="K116" i="1" s="1"/>
  <c r="L116" i="1" s="1"/>
  <c r="H52" i="1"/>
  <c r="I52" i="1" s="1"/>
  <c r="J52" i="1" s="1"/>
  <c r="K52" i="1" s="1"/>
  <c r="L52" i="1" s="1"/>
  <c r="H95" i="1"/>
  <c r="I95" i="1" s="1"/>
  <c r="J95" i="1" s="1"/>
  <c r="K95" i="1" s="1"/>
  <c r="L95" i="1" s="1"/>
  <c r="H31" i="1"/>
  <c r="I31" i="1" s="1"/>
  <c r="J31" i="1" s="1"/>
  <c r="K31" i="1" s="1"/>
  <c r="L31" i="1" s="1"/>
  <c r="L128" i="1" l="1"/>
  <c r="H125" i="1"/>
  <c r="L125" i="1"/>
  <c r="K125" i="1"/>
</calcChain>
</file>

<file path=xl/sharedStrings.xml><?xml version="1.0" encoding="utf-8"?>
<sst xmlns="http://schemas.openxmlformats.org/spreadsheetml/2006/main" count="171" uniqueCount="133">
  <si>
    <t>Stock</t>
  </si>
  <si>
    <t>CMP</t>
  </si>
  <si>
    <t>CAGR (%)</t>
  </si>
  <si>
    <t>Volatility (%)</t>
  </si>
  <si>
    <t>Sharpe Ratio</t>
  </si>
  <si>
    <t>Weight %</t>
  </si>
  <si>
    <t>3MINDIA</t>
  </si>
  <si>
    <t>AARTIIND</t>
  </si>
  <si>
    <t>ABB</t>
  </si>
  <si>
    <t>ABBOTINDIA</t>
  </si>
  <si>
    <t>ADANIENT</t>
  </si>
  <si>
    <t>ADANIGREEN</t>
  </si>
  <si>
    <t>ADANIPORTS</t>
  </si>
  <si>
    <t>ADANIPOWER</t>
  </si>
  <si>
    <t>AIAENG</t>
  </si>
  <si>
    <t>ALKEM</t>
  </si>
  <si>
    <t>AMBUJACEM</t>
  </si>
  <si>
    <t>APOLLOHOSP</t>
  </si>
  <si>
    <t>APOLLOTYRE</t>
  </si>
  <si>
    <t>ASHOKLEY</t>
  </si>
  <si>
    <t>ASIANPAINT</t>
  </si>
  <si>
    <t>ASTRAL</t>
  </si>
  <si>
    <t>ATGL</t>
  </si>
  <si>
    <t>BAJAJ-AUTO</t>
  </si>
  <si>
    <t>BAJAJFINSV</t>
  </si>
  <si>
    <t>BAJAJHLDNG</t>
  </si>
  <si>
    <t>BALKRISIND</t>
  </si>
  <si>
    <t>BALRAMCHIN</t>
  </si>
  <si>
    <t>BERGEPAINT</t>
  </si>
  <si>
    <t>BEL</t>
  </si>
  <si>
    <t>BIOCON</t>
  </si>
  <si>
    <t>BPCL</t>
  </si>
  <si>
    <t>BRITANNIA</t>
  </si>
  <si>
    <t>CANFINHOME</t>
  </si>
  <si>
    <t>CHOLAFIN</t>
  </si>
  <si>
    <t>COFORGE</t>
  </si>
  <si>
    <t>COLPAL</t>
  </si>
  <si>
    <t>COROMANDEL</t>
  </si>
  <si>
    <t>CROMPTON</t>
  </si>
  <si>
    <t>CUMMINSIND</t>
  </si>
  <si>
    <t>DEEPAKNTR</t>
  </si>
  <si>
    <t>DIVISLAB</t>
  </si>
  <si>
    <t>DLF</t>
  </si>
  <si>
    <t>EICHERMOT</t>
  </si>
  <si>
    <t>ESCORTS</t>
  </si>
  <si>
    <t>FEDERALBNK</t>
  </si>
  <si>
    <t>GAIL</t>
  </si>
  <si>
    <t>GODREJCP</t>
  </si>
  <si>
    <t>GODREJPROP</t>
  </si>
  <si>
    <t>GRANULES</t>
  </si>
  <si>
    <t>GRASIM</t>
  </si>
  <si>
    <t>GUJGASLTD</t>
  </si>
  <si>
    <t>HAVELLS</t>
  </si>
  <si>
    <t>HCLTECH</t>
  </si>
  <si>
    <t>HDFCAMC</t>
  </si>
  <si>
    <t>HDFCBANK</t>
  </si>
  <si>
    <t>HINDALCO</t>
  </si>
  <si>
    <t>HINDPETRO</t>
  </si>
  <si>
    <t>HINDUNILVR</t>
  </si>
  <si>
    <t>ICICIBANK</t>
  </si>
  <si>
    <t>ICICIGI</t>
  </si>
  <si>
    <t>IEX</t>
  </si>
  <si>
    <t>IGL</t>
  </si>
  <si>
    <t>INDHOTEL</t>
  </si>
  <si>
    <t>INDIGO</t>
  </si>
  <si>
    <t>INFY</t>
  </si>
  <si>
    <t>IOC</t>
  </si>
  <si>
    <t>IPCALAB</t>
  </si>
  <si>
    <t>IRCTC</t>
  </si>
  <si>
    <t>ITC</t>
  </si>
  <si>
    <t>JINDALSTEL</t>
  </si>
  <si>
    <t>JSWSTEEL</t>
  </si>
  <si>
    <t>JUBLFOOD</t>
  </si>
  <si>
    <t>KOTAKBANK</t>
  </si>
  <si>
    <t>LALPATHLAB</t>
  </si>
  <si>
    <t>LAURUSLABS</t>
  </si>
  <si>
    <t>LT</t>
  </si>
  <si>
    <t>LTTS</t>
  </si>
  <si>
    <t>M&amp;M</t>
  </si>
  <si>
    <t>MANAPPURAM</t>
  </si>
  <si>
    <t>MARICO</t>
  </si>
  <si>
    <t>MARUTI</t>
  </si>
  <si>
    <t>MGL</t>
  </si>
  <si>
    <t>MPHASIS</t>
  </si>
  <si>
    <t>MRF</t>
  </si>
  <si>
    <t>MUTHOOTFIN</t>
  </si>
  <si>
    <t>NATIONALUM</t>
  </si>
  <si>
    <t>NAUKRI</t>
  </si>
  <si>
    <t>NAVINFLUOR</t>
  </si>
  <si>
    <t>NESTLEIND</t>
  </si>
  <si>
    <t>NMDC</t>
  </si>
  <si>
    <t>NTPC</t>
  </si>
  <si>
    <t>OBEROIRLTY</t>
  </si>
  <si>
    <t>OFSS</t>
  </si>
  <si>
    <t>PAGEIND</t>
  </si>
  <si>
    <t>PEL</t>
  </si>
  <si>
    <t>PETRONET</t>
  </si>
  <si>
    <t>PFC</t>
  </si>
  <si>
    <t>PIDILITIND</t>
  </si>
  <si>
    <t>PIIND</t>
  </si>
  <si>
    <t>POLYCAB</t>
  </si>
  <si>
    <t>POWERGRID</t>
  </si>
  <si>
    <t>RECLTD</t>
  </si>
  <si>
    <t>RELAXO</t>
  </si>
  <si>
    <t>RELIANCE</t>
  </si>
  <si>
    <t>SBIN</t>
  </si>
  <si>
    <t>SHREECEM</t>
  </si>
  <si>
    <t>SIEMENS</t>
  </si>
  <si>
    <t>SRF</t>
  </si>
  <si>
    <t>SYNGENE</t>
  </si>
  <si>
    <t>TATACHEM</t>
  </si>
  <si>
    <t>TATACONSUM</t>
  </si>
  <si>
    <t>TATAPOWER</t>
  </si>
  <si>
    <t>TATASTEEL</t>
  </si>
  <si>
    <t>TCS</t>
  </si>
  <si>
    <t>TECHM</t>
  </si>
  <si>
    <t>TITAN</t>
  </si>
  <si>
    <t>TORNTPHARM</t>
  </si>
  <si>
    <t>TORNTPOWER</t>
  </si>
  <si>
    <t>TRENT</t>
  </si>
  <si>
    <t>TVSMOTOR</t>
  </si>
  <si>
    <t>ULTRACEMCO</t>
  </si>
  <si>
    <t>VBL</t>
  </si>
  <si>
    <t>VEDL</t>
  </si>
  <si>
    <t>VOLTAS</t>
  </si>
  <si>
    <t>WIPRO</t>
  </si>
  <si>
    <t>ZYDUSLIFE</t>
  </si>
  <si>
    <t xml:space="preserve">Money Allocate </t>
  </si>
  <si>
    <t>BOOLEAN</t>
  </si>
  <si>
    <t>Quantity</t>
  </si>
  <si>
    <t>Round Off</t>
  </si>
  <si>
    <t>Actual Money</t>
  </si>
  <si>
    <t>Prediction(3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</si>
</sst>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8"/>
  <sheetViews>
    <sheetView tabSelected="1" zoomScale="87" zoomScaleNormal="198" workbookViewId="0">
      <selection activeCell="F127" sqref="F127"/>
    </sheetView>
  </sheetViews>
  <sheetFormatPr defaultRowHeight="14.4" x14ac:dyDescent="0.3"/>
  <cols>
    <col min="1" max="1" width="24.44140625" customWidth="1"/>
    <col min="2" max="3" width="17.44140625" customWidth="1"/>
    <col min="4" max="4" width="21.21875" customWidth="1"/>
    <col min="5" max="5" width="13.5546875" customWidth="1"/>
    <col min="6" max="6" width="16.5546875" customWidth="1"/>
    <col min="7" max="7" width="16.77734375" customWidth="1"/>
    <col min="8" max="8" width="11.44140625" customWidth="1"/>
    <col min="9" max="9" width="14.33203125" customWidth="1"/>
    <col min="10" max="10" width="12.21875" customWidth="1"/>
    <col min="11" max="11" width="18.21875" customWidth="1"/>
    <col min="12" max="12" width="22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</row>
    <row r="2" spans="1:12" x14ac:dyDescent="0.3">
      <c r="A2" t="s">
        <v>6</v>
      </c>
      <c r="B2">
        <v>29145</v>
      </c>
      <c r="C2">
        <v>0.17280000000000001</v>
      </c>
      <c r="D2">
        <v>0.37319999999999998</v>
      </c>
      <c r="E2">
        <v>0.30225080385852088</v>
      </c>
      <c r="F2">
        <v>0.62503499598308787</v>
      </c>
      <c r="G2">
        <f>400*F2</f>
        <v>250.01399839323514</v>
      </c>
      <c r="H2">
        <f>IF(G2&gt;B2,1,0)</f>
        <v>0</v>
      </c>
      <c r="I2">
        <f>(G2/B2)*H2</f>
        <v>0</v>
      </c>
      <c r="J2">
        <f>ROUNDUP(I2,0.1)</f>
        <v>0</v>
      </c>
      <c r="K2">
        <f>J2*B2</f>
        <v>0</v>
      </c>
      <c r="L2">
        <f>K2*(1+C2)^3</f>
        <v>0</v>
      </c>
    </row>
    <row r="3" spans="1:12" x14ac:dyDescent="0.3">
      <c r="A3" t="s">
        <v>7</v>
      </c>
      <c r="B3">
        <v>462.1</v>
      </c>
      <c r="C3">
        <v>0.21340000000000001</v>
      </c>
      <c r="D3">
        <v>0.44979999999999998</v>
      </c>
      <c r="E3">
        <v>0.34104046242774572</v>
      </c>
      <c r="F3">
        <v>0.70524948599764359</v>
      </c>
      <c r="G3">
        <f t="shared" ref="G3:G66" si="0">400*F3</f>
        <v>282.09979439905743</v>
      </c>
      <c r="H3">
        <f t="shared" ref="H3:H66" si="1">IF(G3&gt;B3,1,0)</f>
        <v>0</v>
      </c>
      <c r="I3">
        <f t="shared" ref="I3:I66" si="2">(G3/B3)*H3</f>
        <v>0</v>
      </c>
      <c r="J3">
        <f t="shared" ref="J3:J66" si="3">ROUNDUP(I3,0.1)</f>
        <v>0</v>
      </c>
      <c r="K3">
        <f t="shared" ref="K3:K66" si="4">J3*B3</f>
        <v>0</v>
      </c>
      <c r="L3">
        <f t="shared" ref="L3:L66" si="5">K3*(1+C3)^3</f>
        <v>0</v>
      </c>
    </row>
    <row r="4" spans="1:12" x14ac:dyDescent="0.3">
      <c r="A4" t="s">
        <v>8</v>
      </c>
      <c r="B4">
        <v>5999</v>
      </c>
      <c r="C4">
        <v>0.19900000000000001</v>
      </c>
      <c r="D4">
        <v>0.34970000000000001</v>
      </c>
      <c r="E4">
        <v>0.39748355733485841</v>
      </c>
      <c r="F4">
        <v>0.82197013371196281</v>
      </c>
      <c r="G4">
        <f t="shared" si="0"/>
        <v>328.78805348478511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f t="shared" si="5"/>
        <v>0</v>
      </c>
    </row>
    <row r="5" spans="1:12" x14ac:dyDescent="0.3">
      <c r="A5" t="s">
        <v>9</v>
      </c>
      <c r="B5">
        <v>31515</v>
      </c>
      <c r="C5">
        <v>0.2384</v>
      </c>
      <c r="D5">
        <v>0.26190000000000002</v>
      </c>
      <c r="E5">
        <v>0.6811760213822069</v>
      </c>
      <c r="F5">
        <v>1.4086276904914199</v>
      </c>
      <c r="G5">
        <f t="shared" si="0"/>
        <v>563.45107619656801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  <c r="L5">
        <f t="shared" si="5"/>
        <v>0</v>
      </c>
    </row>
    <row r="6" spans="1:12" x14ac:dyDescent="0.3">
      <c r="A6" t="s">
        <v>10</v>
      </c>
      <c r="B6">
        <v>2507.9</v>
      </c>
      <c r="C6">
        <v>0.43020000000000003</v>
      </c>
      <c r="D6">
        <v>0.92390000000000005</v>
      </c>
      <c r="E6">
        <v>0.40069271566186809</v>
      </c>
      <c r="F6">
        <v>0.82860646432357821</v>
      </c>
      <c r="G6">
        <f t="shared" si="0"/>
        <v>331.4425857294313</v>
      </c>
      <c r="H6">
        <f t="shared" si="1"/>
        <v>0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</row>
    <row r="7" spans="1:12" x14ac:dyDescent="0.3">
      <c r="A7" t="s">
        <v>11</v>
      </c>
      <c r="B7">
        <v>989.5</v>
      </c>
      <c r="C7">
        <v>0.64819999999999989</v>
      </c>
      <c r="D7">
        <v>2.0171999999999999</v>
      </c>
      <c r="E7">
        <v>0.29159230616696402</v>
      </c>
      <c r="F7">
        <v>0.60299391626789089</v>
      </c>
      <c r="G7">
        <f t="shared" si="0"/>
        <v>241.19756650715635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</row>
    <row r="8" spans="1:12" x14ac:dyDescent="0.3">
      <c r="A8" t="s">
        <v>12</v>
      </c>
      <c r="B8">
        <v>1405</v>
      </c>
      <c r="C8">
        <v>0.15040000000000001</v>
      </c>
      <c r="D8">
        <v>0.2228</v>
      </c>
      <c r="E8">
        <v>0.4057450628366247</v>
      </c>
      <c r="F8">
        <v>0.83905438954252087</v>
      </c>
      <c r="G8">
        <f t="shared" si="0"/>
        <v>335.62175581700836</v>
      </c>
      <c r="H8">
        <f t="shared" si="1"/>
        <v>0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</row>
    <row r="9" spans="1:12" x14ac:dyDescent="0.3">
      <c r="A9" t="s">
        <v>13</v>
      </c>
      <c r="B9">
        <v>570.9</v>
      </c>
      <c r="C9">
        <v>0.28189999999999998</v>
      </c>
      <c r="D9">
        <v>0.68540000000000001</v>
      </c>
      <c r="E9">
        <v>0.3237525532535746</v>
      </c>
      <c r="F9">
        <v>0.66949921468887996</v>
      </c>
      <c r="G9">
        <f t="shared" si="0"/>
        <v>267.79968587555197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2" x14ac:dyDescent="0.3">
      <c r="A10" t="s">
        <v>14</v>
      </c>
      <c r="B10">
        <v>3443.8</v>
      </c>
      <c r="C10">
        <v>0.12820000000000001</v>
      </c>
      <c r="D10">
        <v>0.2238</v>
      </c>
      <c r="E10">
        <v>0.3047363717605005</v>
      </c>
      <c r="F10">
        <v>0.63017498867722377</v>
      </c>
      <c r="G10">
        <f t="shared" si="0"/>
        <v>252.06999547088949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2" x14ac:dyDescent="0.3">
      <c r="A11" t="s">
        <v>15</v>
      </c>
      <c r="B11">
        <v>4847.5</v>
      </c>
      <c r="C11">
        <v>0.15989999999999999</v>
      </c>
      <c r="D11">
        <v>0.27300000000000002</v>
      </c>
      <c r="E11">
        <v>0.36593406593406602</v>
      </c>
      <c r="F11">
        <v>0.75672783830952228</v>
      </c>
      <c r="G11">
        <f t="shared" si="0"/>
        <v>302.69113532380891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  <c r="L11">
        <f t="shared" si="5"/>
        <v>0</v>
      </c>
    </row>
    <row r="12" spans="1:12" x14ac:dyDescent="0.3">
      <c r="A12" t="s">
        <v>16</v>
      </c>
      <c r="B12">
        <v>542.5</v>
      </c>
      <c r="C12">
        <v>0.1065</v>
      </c>
      <c r="D12">
        <v>0.24110000000000001</v>
      </c>
      <c r="E12">
        <v>0.1928660306926587</v>
      </c>
      <c r="F12">
        <v>0.39883440235840267</v>
      </c>
      <c r="G12">
        <f t="shared" si="0"/>
        <v>159.53376094336107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</row>
    <row r="13" spans="1:12" x14ac:dyDescent="0.3">
      <c r="A13" t="s">
        <v>17</v>
      </c>
      <c r="B13">
        <v>6994.5</v>
      </c>
      <c r="C13">
        <v>0.2099</v>
      </c>
      <c r="D13">
        <v>0.38140000000000002</v>
      </c>
      <c r="E13">
        <v>0.39302569480859978</v>
      </c>
      <c r="F13">
        <v>0.81275156406508975</v>
      </c>
      <c r="G13">
        <f t="shared" si="0"/>
        <v>325.10062562603588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f t="shared" si="5"/>
        <v>0</v>
      </c>
    </row>
    <row r="14" spans="1:12" x14ac:dyDescent="0.3">
      <c r="A14" t="s">
        <v>18</v>
      </c>
      <c r="B14">
        <v>451.95</v>
      </c>
      <c r="C14">
        <v>0.1074</v>
      </c>
      <c r="D14">
        <v>0.28499999999999998</v>
      </c>
      <c r="E14">
        <v>0.16631578947368419</v>
      </c>
      <c r="F14">
        <v>0.34393023104834231</v>
      </c>
      <c r="G14">
        <f t="shared" si="0"/>
        <v>137.57209241933691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  <c r="L14">
        <f t="shared" si="5"/>
        <v>0</v>
      </c>
    </row>
    <row r="15" spans="1:12" x14ac:dyDescent="0.3">
      <c r="A15" t="s">
        <v>19</v>
      </c>
      <c r="B15">
        <v>234.8</v>
      </c>
      <c r="C15">
        <v>0.1835</v>
      </c>
      <c r="D15">
        <v>0.2661</v>
      </c>
      <c r="E15">
        <v>0.46411123637730178</v>
      </c>
      <c r="F15">
        <v>0.959751838743091</v>
      </c>
      <c r="G15">
        <f t="shared" si="0"/>
        <v>383.90073549723638</v>
      </c>
      <c r="H15">
        <f t="shared" si="1"/>
        <v>1</v>
      </c>
      <c r="I15">
        <f t="shared" si="2"/>
        <v>1.6350116503289454</v>
      </c>
      <c r="J15">
        <f t="shared" si="3"/>
        <v>2</v>
      </c>
      <c r="K15">
        <f t="shared" si="4"/>
        <v>469.6</v>
      </c>
      <c r="L15">
        <f t="shared" si="5"/>
        <v>778.45385745810006</v>
      </c>
    </row>
    <row r="16" spans="1:12" x14ac:dyDescent="0.3">
      <c r="A16" t="s">
        <v>20</v>
      </c>
      <c r="B16">
        <v>2214.1999999999998</v>
      </c>
      <c r="C16">
        <v>0.12609999999999999</v>
      </c>
      <c r="D16">
        <v>0.23880000000000001</v>
      </c>
      <c r="E16">
        <v>0.27680067001675041</v>
      </c>
      <c r="F16">
        <v>0.57240577514896884</v>
      </c>
      <c r="G16">
        <f t="shared" si="0"/>
        <v>228.96231005958754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0</v>
      </c>
    </row>
    <row r="17" spans="1:12" x14ac:dyDescent="0.3">
      <c r="A17" t="s">
        <v>21</v>
      </c>
      <c r="B17">
        <v>1528.1</v>
      </c>
      <c r="C17">
        <v>0.25309999999999999</v>
      </c>
      <c r="D17">
        <v>0.40810000000000002</v>
      </c>
      <c r="E17">
        <v>0.47316834109286943</v>
      </c>
      <c r="F17">
        <v>0.97848134198094838</v>
      </c>
      <c r="G17">
        <f t="shared" si="0"/>
        <v>391.39253679237936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x14ac:dyDescent="0.3">
      <c r="A18" t="s">
        <v>22</v>
      </c>
      <c r="B18">
        <v>658.8</v>
      </c>
      <c r="C18">
        <v>0.39190000000000003</v>
      </c>
      <c r="D18">
        <v>1.3865000000000001</v>
      </c>
      <c r="E18">
        <v>0.2393797331410025</v>
      </c>
      <c r="F18">
        <v>0.49502171253861871</v>
      </c>
      <c r="G18">
        <f t="shared" si="0"/>
        <v>198.0086850154475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3">
      <c r="A19" t="s">
        <v>23</v>
      </c>
      <c r="B19">
        <v>8463.5</v>
      </c>
      <c r="C19">
        <v>0.1661</v>
      </c>
      <c r="D19">
        <v>0.3039</v>
      </c>
      <c r="E19">
        <v>0.34912800263244492</v>
      </c>
      <c r="F19">
        <v>0.72197399291317643</v>
      </c>
      <c r="G19">
        <f t="shared" si="0"/>
        <v>288.78959716527055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3">
      <c r="A20" t="s">
        <v>24</v>
      </c>
      <c r="B20">
        <v>2011</v>
      </c>
      <c r="C20">
        <v>0.2848</v>
      </c>
      <c r="D20">
        <v>0.3468</v>
      </c>
      <c r="E20">
        <v>0.64821222606689732</v>
      </c>
      <c r="F20">
        <v>1.3404607066175369</v>
      </c>
      <c r="G20">
        <f t="shared" si="0"/>
        <v>536.18428264701481</v>
      </c>
      <c r="H20">
        <f t="shared" si="1"/>
        <v>0</v>
      </c>
      <c r="I20">
        <f t="shared" si="2"/>
        <v>0</v>
      </c>
      <c r="J20">
        <f t="shared" si="3"/>
        <v>0</v>
      </c>
      <c r="K20">
        <f t="shared" si="4"/>
        <v>0</v>
      </c>
      <c r="L20">
        <f t="shared" si="5"/>
        <v>0</v>
      </c>
    </row>
    <row r="21" spans="1:12" x14ac:dyDescent="0.3">
      <c r="A21" t="s">
        <v>25</v>
      </c>
      <c r="B21">
        <v>14084</v>
      </c>
      <c r="C21">
        <v>0.2591</v>
      </c>
      <c r="D21">
        <v>0.28070000000000001</v>
      </c>
      <c r="E21">
        <v>0.70929818311364445</v>
      </c>
      <c r="F21">
        <v>1.4667824911419169</v>
      </c>
      <c r="G21">
        <f t="shared" si="0"/>
        <v>586.71299645676675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3">
      <c r="A22" t="s">
        <v>26</v>
      </c>
      <c r="B22">
        <v>2463.8000000000002</v>
      </c>
      <c r="C22">
        <v>0.26469999999999999</v>
      </c>
      <c r="D22">
        <v>0.43559999999999999</v>
      </c>
      <c r="E22">
        <v>0.46992653810835622</v>
      </c>
      <c r="F22">
        <v>0.97177750434168897</v>
      </c>
      <c r="G22">
        <f t="shared" si="0"/>
        <v>388.7110017366756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3">
      <c r="A23" t="s">
        <v>27</v>
      </c>
      <c r="B23">
        <v>610.29999999999995</v>
      </c>
      <c r="C23">
        <v>0.2591</v>
      </c>
      <c r="D23">
        <v>0.4677</v>
      </c>
      <c r="E23">
        <v>0.42570023519350009</v>
      </c>
      <c r="F23">
        <v>0.88032038756368647</v>
      </c>
      <c r="G23">
        <f t="shared" si="0"/>
        <v>352.1281550254746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3">
      <c r="A24" t="s">
        <v>28</v>
      </c>
      <c r="B24">
        <v>570.15</v>
      </c>
      <c r="C24">
        <v>0.14729999999999999</v>
      </c>
      <c r="D24">
        <v>0.27660000000000001</v>
      </c>
      <c r="E24">
        <v>0.31561822125813449</v>
      </c>
      <c r="F24">
        <v>0.65267794539467217</v>
      </c>
      <c r="G24">
        <f t="shared" si="0"/>
        <v>261.07117815786887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2" x14ac:dyDescent="0.3">
      <c r="A25" t="s">
        <v>29</v>
      </c>
      <c r="B25">
        <v>394.2</v>
      </c>
      <c r="C25">
        <v>0.28039999999999998</v>
      </c>
      <c r="D25">
        <v>0.39240000000000003</v>
      </c>
      <c r="E25">
        <v>0.56167176350662584</v>
      </c>
      <c r="F25">
        <v>1.161500660926301</v>
      </c>
      <c r="G25">
        <f t="shared" si="0"/>
        <v>464.60026437052039</v>
      </c>
      <c r="H25">
        <f t="shared" si="1"/>
        <v>1</v>
      </c>
      <c r="I25">
        <f t="shared" si="2"/>
        <v>1.1785902191032989</v>
      </c>
      <c r="J25">
        <f t="shared" si="3"/>
        <v>2</v>
      </c>
      <c r="K25">
        <f t="shared" si="4"/>
        <v>788.4</v>
      </c>
      <c r="L25">
        <f t="shared" si="5"/>
        <v>1654.9451787154176</v>
      </c>
    </row>
    <row r="26" spans="1:12" x14ac:dyDescent="0.3">
      <c r="A26" t="s">
        <v>30</v>
      </c>
      <c r="B26">
        <v>355.4</v>
      </c>
      <c r="C26">
        <v>0.1832</v>
      </c>
      <c r="D26">
        <v>0.3906</v>
      </c>
      <c r="E26">
        <v>0.31541218637992829</v>
      </c>
      <c r="F26">
        <v>0.65225187867250622</v>
      </c>
      <c r="G26">
        <f t="shared" si="0"/>
        <v>260.9007514690025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2" x14ac:dyDescent="0.3">
      <c r="A27" t="s">
        <v>31</v>
      </c>
      <c r="B27">
        <v>312.3</v>
      </c>
      <c r="C27">
        <v>0.16900000000000001</v>
      </c>
      <c r="D27">
        <v>0.28310000000000002</v>
      </c>
      <c r="E27">
        <v>0.38502296008477571</v>
      </c>
      <c r="F27">
        <v>0.79620242936601204</v>
      </c>
      <c r="G27">
        <f t="shared" si="0"/>
        <v>318.4809717464048</v>
      </c>
      <c r="H27">
        <f t="shared" si="1"/>
        <v>1</v>
      </c>
      <c r="I27">
        <f t="shared" si="2"/>
        <v>1.0197917763253435</v>
      </c>
      <c r="J27">
        <f t="shared" si="3"/>
        <v>2</v>
      </c>
      <c r="K27">
        <f t="shared" si="4"/>
        <v>624.6</v>
      </c>
      <c r="L27">
        <f t="shared" si="5"/>
        <v>997.80462670140014</v>
      </c>
    </row>
    <row r="28" spans="1:12" x14ac:dyDescent="0.3">
      <c r="A28" t="s">
        <v>32</v>
      </c>
      <c r="B28">
        <v>5570</v>
      </c>
      <c r="C28">
        <v>0.19439999999999999</v>
      </c>
      <c r="D28">
        <v>0.25979999999999998</v>
      </c>
      <c r="E28">
        <v>0.51732101616628179</v>
      </c>
      <c r="F28">
        <v>1.0697862011735499</v>
      </c>
      <c r="G28">
        <f t="shared" si="0"/>
        <v>427.91448046941997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2" x14ac:dyDescent="0.3">
      <c r="A29" t="s">
        <v>33</v>
      </c>
      <c r="B29">
        <v>792.45</v>
      </c>
      <c r="C29">
        <v>0.2445</v>
      </c>
      <c r="D29">
        <v>0.46810000000000002</v>
      </c>
      <c r="E29">
        <v>0.39414654988250369</v>
      </c>
      <c r="F29">
        <v>0.81506941942782685</v>
      </c>
      <c r="G29">
        <f t="shared" si="0"/>
        <v>326.02776777113075</v>
      </c>
      <c r="H29">
        <f t="shared" si="1"/>
        <v>0</v>
      </c>
      <c r="I29">
        <f t="shared" si="2"/>
        <v>0</v>
      </c>
      <c r="J29">
        <f t="shared" si="3"/>
        <v>0</v>
      </c>
      <c r="K29">
        <f t="shared" si="4"/>
        <v>0</v>
      </c>
      <c r="L29">
        <f t="shared" si="5"/>
        <v>0</v>
      </c>
    </row>
    <row r="30" spans="1:12" x14ac:dyDescent="0.3">
      <c r="A30" t="s">
        <v>34</v>
      </c>
      <c r="B30">
        <v>1553.8</v>
      </c>
      <c r="C30">
        <v>0.29330000000000001</v>
      </c>
      <c r="D30">
        <v>0.22620000000000001</v>
      </c>
      <c r="E30">
        <v>1.031388152077807</v>
      </c>
      <c r="F30">
        <v>2.1328435896988029</v>
      </c>
      <c r="G30">
        <f t="shared" si="0"/>
        <v>853.13743587952115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  <c r="L30">
        <f t="shared" si="5"/>
        <v>0</v>
      </c>
    </row>
    <row r="31" spans="1:12" x14ac:dyDescent="0.3">
      <c r="A31" t="s">
        <v>35</v>
      </c>
      <c r="B31">
        <v>1792.5</v>
      </c>
      <c r="C31">
        <v>0.39960000000000001</v>
      </c>
      <c r="D31">
        <v>0.45760000000000001</v>
      </c>
      <c r="E31">
        <v>0.74213286713286719</v>
      </c>
      <c r="F31">
        <v>1.53468248125631</v>
      </c>
      <c r="G31">
        <f t="shared" si="0"/>
        <v>613.87299250252397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0</v>
      </c>
    </row>
    <row r="32" spans="1:12" x14ac:dyDescent="0.3">
      <c r="A32" t="s">
        <v>36</v>
      </c>
      <c r="B32">
        <v>2371.1999999999998</v>
      </c>
      <c r="C32">
        <v>0.1361</v>
      </c>
      <c r="D32">
        <v>0.2155</v>
      </c>
      <c r="E32">
        <v>0.35313225058004638</v>
      </c>
      <c r="F32">
        <v>0.73025451712649148</v>
      </c>
      <c r="G32">
        <f t="shared" si="0"/>
        <v>292.10180685059657</v>
      </c>
      <c r="H32">
        <f t="shared" si="1"/>
        <v>0</v>
      </c>
      <c r="I32">
        <f t="shared" si="2"/>
        <v>0</v>
      </c>
      <c r="J32">
        <f t="shared" si="3"/>
        <v>0</v>
      </c>
      <c r="K32">
        <f t="shared" si="4"/>
        <v>0</v>
      </c>
      <c r="L32">
        <f t="shared" si="5"/>
        <v>0</v>
      </c>
    </row>
    <row r="33" spans="1:12" x14ac:dyDescent="0.3">
      <c r="A33" t="s">
        <v>37</v>
      </c>
      <c r="B33">
        <v>2291.4</v>
      </c>
      <c r="C33">
        <v>0.216</v>
      </c>
      <c r="D33">
        <v>0.40039999999999998</v>
      </c>
      <c r="E33">
        <v>0.38961038961038968</v>
      </c>
      <c r="F33">
        <v>0.80568893513708351</v>
      </c>
      <c r="G33">
        <f t="shared" si="0"/>
        <v>322.27557405483338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0</v>
      </c>
    </row>
    <row r="34" spans="1:12" x14ac:dyDescent="0.3">
      <c r="A34" t="s">
        <v>38</v>
      </c>
      <c r="B34">
        <v>343.9</v>
      </c>
      <c r="C34">
        <v>0.1366</v>
      </c>
      <c r="D34">
        <v>0.35599999999999998</v>
      </c>
      <c r="E34">
        <v>0.21516853932584271</v>
      </c>
      <c r="F34">
        <v>0.44495453906606219</v>
      </c>
      <c r="G34">
        <f t="shared" si="0"/>
        <v>177.98181562642489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</row>
    <row r="35" spans="1:12" x14ac:dyDescent="0.3">
      <c r="A35" t="s">
        <v>39</v>
      </c>
      <c r="B35">
        <v>3310</v>
      </c>
      <c r="C35">
        <v>0.1615</v>
      </c>
      <c r="D35">
        <v>0.35239999999999999</v>
      </c>
      <c r="E35">
        <v>0.28802497162315538</v>
      </c>
      <c r="F35">
        <v>0.59561690054520178</v>
      </c>
      <c r="G35">
        <f t="shared" si="0"/>
        <v>238.24676021808071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  <c r="L35">
        <f t="shared" si="5"/>
        <v>0</v>
      </c>
    </row>
    <row r="36" spans="1:12" x14ac:dyDescent="0.3">
      <c r="A36" t="s">
        <v>40</v>
      </c>
      <c r="B36">
        <v>1909.9</v>
      </c>
      <c r="C36">
        <v>0.41520000000000001</v>
      </c>
      <c r="D36">
        <v>0.72120000000000006</v>
      </c>
      <c r="E36">
        <v>0.49251247920133112</v>
      </c>
      <c r="F36">
        <v>1.018483760934243</v>
      </c>
      <c r="G36">
        <f t="shared" si="0"/>
        <v>407.39350437369717</v>
      </c>
      <c r="H36">
        <f t="shared" si="1"/>
        <v>0</v>
      </c>
      <c r="I36">
        <f t="shared" si="2"/>
        <v>0</v>
      </c>
      <c r="J36">
        <f t="shared" si="3"/>
        <v>0</v>
      </c>
      <c r="K36">
        <f t="shared" si="4"/>
        <v>0</v>
      </c>
      <c r="L36">
        <f t="shared" si="5"/>
        <v>0</v>
      </c>
    </row>
    <row r="37" spans="1:12" x14ac:dyDescent="0.3">
      <c r="A37" t="s">
        <v>41</v>
      </c>
      <c r="B37">
        <v>6667</v>
      </c>
      <c r="C37">
        <v>0.2258</v>
      </c>
      <c r="D37">
        <v>0.40670000000000001</v>
      </c>
      <c r="E37">
        <v>0.40767150233587401</v>
      </c>
      <c r="F37">
        <v>0.84303814108032826</v>
      </c>
      <c r="G37">
        <f t="shared" si="0"/>
        <v>337.2152564321313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3">
      <c r="A38" t="s">
        <v>42</v>
      </c>
      <c r="B38">
        <v>851.25</v>
      </c>
      <c r="C38">
        <v>0.20860000000000001</v>
      </c>
      <c r="D38">
        <v>0.49819999999999998</v>
      </c>
      <c r="E38">
        <v>0.29827378562826179</v>
      </c>
      <c r="F38">
        <v>0.61681078105349496</v>
      </c>
      <c r="G38">
        <f t="shared" si="0"/>
        <v>246.724312421398</v>
      </c>
      <c r="H38">
        <f t="shared" si="1"/>
        <v>0</v>
      </c>
      <c r="I38">
        <f t="shared" si="2"/>
        <v>0</v>
      </c>
      <c r="J38">
        <f t="shared" si="3"/>
        <v>0</v>
      </c>
      <c r="K38">
        <f t="shared" si="4"/>
        <v>0</v>
      </c>
      <c r="L38">
        <f t="shared" si="5"/>
        <v>0</v>
      </c>
    </row>
    <row r="39" spans="1:12" x14ac:dyDescent="0.3">
      <c r="A39" t="s">
        <v>43</v>
      </c>
      <c r="B39">
        <v>5319</v>
      </c>
      <c r="C39">
        <v>0.1384</v>
      </c>
      <c r="D39">
        <v>0.16470000000000001</v>
      </c>
      <c r="E39">
        <v>0.47601700060716462</v>
      </c>
      <c r="F39">
        <v>0.98437218450425934</v>
      </c>
      <c r="G39">
        <f t="shared" si="0"/>
        <v>393.74887380170372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  <c r="L39">
        <f t="shared" si="5"/>
        <v>0</v>
      </c>
    </row>
    <row r="40" spans="1:12" x14ac:dyDescent="0.3">
      <c r="A40" t="s">
        <v>44</v>
      </c>
      <c r="B40">
        <v>3130.2</v>
      </c>
      <c r="C40">
        <v>0.38829999999999998</v>
      </c>
      <c r="D40">
        <v>0.51090000000000002</v>
      </c>
      <c r="E40">
        <v>0.64259150518692498</v>
      </c>
      <c r="F40">
        <v>1.3288374215582861</v>
      </c>
      <c r="G40">
        <f t="shared" si="0"/>
        <v>531.5349686233144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f t="shared" si="5"/>
        <v>0</v>
      </c>
    </row>
    <row r="41" spans="1:12" x14ac:dyDescent="0.3">
      <c r="A41" t="s">
        <v>45</v>
      </c>
      <c r="B41">
        <v>205.3</v>
      </c>
      <c r="C41">
        <v>0.1138</v>
      </c>
      <c r="D41">
        <v>0.32219999999999999</v>
      </c>
      <c r="E41">
        <v>0.16697703289882071</v>
      </c>
      <c r="F41">
        <v>0.34529763942674141</v>
      </c>
      <c r="G41">
        <f t="shared" si="0"/>
        <v>138.11905577069658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  <c r="L41">
        <f t="shared" si="5"/>
        <v>0</v>
      </c>
    </row>
    <row r="42" spans="1:12" x14ac:dyDescent="0.3">
      <c r="A42" t="s">
        <v>46</v>
      </c>
      <c r="B42">
        <v>191.34</v>
      </c>
      <c r="C42">
        <v>0.123</v>
      </c>
      <c r="D42">
        <v>0.31009999999999999</v>
      </c>
      <c r="E42">
        <v>0.2031602708803612</v>
      </c>
      <c r="F42">
        <v>0.42012222125658311</v>
      </c>
      <c r="G42">
        <f t="shared" si="0"/>
        <v>168.04888850263325</v>
      </c>
      <c r="H42">
        <f t="shared" si="1"/>
        <v>0</v>
      </c>
      <c r="I42">
        <f t="shared" si="2"/>
        <v>0</v>
      </c>
      <c r="J42">
        <f t="shared" si="3"/>
        <v>0</v>
      </c>
      <c r="K42">
        <f t="shared" si="4"/>
        <v>0</v>
      </c>
      <c r="L42">
        <f t="shared" si="5"/>
        <v>0</v>
      </c>
    </row>
    <row r="43" spans="1:12" x14ac:dyDescent="0.3">
      <c r="A43" t="s">
        <v>47</v>
      </c>
      <c r="B43">
        <v>1188.8</v>
      </c>
      <c r="C43">
        <v>0.13650000000000001</v>
      </c>
      <c r="D43">
        <v>0.18709999999999999</v>
      </c>
      <c r="E43">
        <v>0.40887226082308931</v>
      </c>
      <c r="F43">
        <v>0.8455212315027596</v>
      </c>
      <c r="G43">
        <f t="shared" si="0"/>
        <v>338.20849260110384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f t="shared" si="5"/>
        <v>0</v>
      </c>
    </row>
    <row r="44" spans="1:12" x14ac:dyDescent="0.3">
      <c r="A44" t="s">
        <v>48</v>
      </c>
      <c r="B44">
        <v>2402</v>
      </c>
      <c r="C44">
        <v>0.27100000000000002</v>
      </c>
      <c r="D44">
        <v>0.43759999999999999</v>
      </c>
      <c r="E44">
        <v>0.48217550274223042</v>
      </c>
      <c r="F44">
        <v>0.99710756620751029</v>
      </c>
      <c r="G44">
        <f t="shared" si="0"/>
        <v>398.84302648300411</v>
      </c>
      <c r="H44">
        <f t="shared" si="1"/>
        <v>0</v>
      </c>
      <c r="I44">
        <f t="shared" si="2"/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3">
      <c r="A45" t="s">
        <v>49</v>
      </c>
      <c r="B45">
        <v>509.4</v>
      </c>
      <c r="C45">
        <v>0.22459999999999999</v>
      </c>
      <c r="D45">
        <v>0.6520999999999999</v>
      </c>
      <c r="E45">
        <v>0.2524152737310229</v>
      </c>
      <c r="F45">
        <v>0.52197836230202033</v>
      </c>
      <c r="G45">
        <f t="shared" si="0"/>
        <v>208.79134492080814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  <c r="L45">
        <f t="shared" si="5"/>
        <v>0</v>
      </c>
    </row>
    <row r="46" spans="1:12" x14ac:dyDescent="0.3">
      <c r="A46" t="s">
        <v>50</v>
      </c>
      <c r="B46">
        <v>2663.8</v>
      </c>
      <c r="C46">
        <v>0.17249999999999999</v>
      </c>
      <c r="D46">
        <v>0.32200000000000001</v>
      </c>
      <c r="E46">
        <v>0.34937888198757761</v>
      </c>
      <c r="F46">
        <v>0.72249279509575404</v>
      </c>
      <c r="G46">
        <f t="shared" si="0"/>
        <v>288.99711803830161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</row>
    <row r="47" spans="1:12" x14ac:dyDescent="0.3">
      <c r="A47" t="s">
        <v>51</v>
      </c>
      <c r="B47">
        <v>469.65</v>
      </c>
      <c r="C47">
        <v>0.1517</v>
      </c>
      <c r="D47">
        <v>0.3992</v>
      </c>
      <c r="E47">
        <v>0.2297094188376754</v>
      </c>
      <c r="F47">
        <v>0.47502413177266473</v>
      </c>
      <c r="G47">
        <f t="shared" si="0"/>
        <v>190.0096527090659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  <c r="L47">
        <f t="shared" si="5"/>
        <v>0</v>
      </c>
    </row>
    <row r="48" spans="1:12" x14ac:dyDescent="0.3">
      <c r="A48" t="s">
        <v>52</v>
      </c>
      <c r="B48">
        <v>1541.1</v>
      </c>
      <c r="C48">
        <v>0.20810000000000001</v>
      </c>
      <c r="D48">
        <v>0.26640000000000003</v>
      </c>
      <c r="E48">
        <v>0.55593093093093082</v>
      </c>
      <c r="F48">
        <v>1.1496289926955401</v>
      </c>
      <c r="G48">
        <f t="shared" si="0"/>
        <v>459.85159707821606</v>
      </c>
      <c r="H48">
        <f t="shared" si="1"/>
        <v>0</v>
      </c>
      <c r="I48">
        <f t="shared" si="2"/>
        <v>0</v>
      </c>
      <c r="J48">
        <f t="shared" si="3"/>
        <v>0</v>
      </c>
      <c r="K48">
        <f t="shared" si="4"/>
        <v>0</v>
      </c>
      <c r="L48">
        <f t="shared" si="5"/>
        <v>0</v>
      </c>
    </row>
    <row r="49" spans="1:12" x14ac:dyDescent="0.3">
      <c r="A49" t="s">
        <v>53</v>
      </c>
      <c r="B49">
        <v>1695.3</v>
      </c>
      <c r="C49">
        <v>0.1986</v>
      </c>
      <c r="D49">
        <v>0.25380000000000003</v>
      </c>
      <c r="E49">
        <v>0.54609929078014197</v>
      </c>
      <c r="F49">
        <v>1.12929780057394</v>
      </c>
      <c r="G49">
        <f t="shared" si="0"/>
        <v>451.71912022957599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  <c r="L49">
        <f t="shared" si="5"/>
        <v>0</v>
      </c>
    </row>
    <row r="50" spans="1:12" x14ac:dyDescent="0.3">
      <c r="A50" t="s">
        <v>54</v>
      </c>
      <c r="B50">
        <v>4969.2</v>
      </c>
      <c r="C50">
        <v>0.14360000000000001</v>
      </c>
      <c r="D50">
        <v>0.48880000000000001</v>
      </c>
      <c r="E50">
        <v>0.17103109656301149</v>
      </c>
      <c r="F50">
        <v>0.35368117930062959</v>
      </c>
      <c r="G50">
        <f t="shared" si="0"/>
        <v>141.47247172025183</v>
      </c>
      <c r="H50">
        <f t="shared" si="1"/>
        <v>0</v>
      </c>
      <c r="I50">
        <f t="shared" si="2"/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x14ac:dyDescent="0.3">
      <c r="A51" t="s">
        <v>55</v>
      </c>
      <c r="B51">
        <v>1917.6</v>
      </c>
      <c r="C51">
        <v>0.14940000000000001</v>
      </c>
      <c r="D51">
        <v>0.15490000000000001</v>
      </c>
      <c r="E51">
        <v>0.57714654615881211</v>
      </c>
      <c r="F51">
        <v>1.1935015045613631</v>
      </c>
      <c r="G51">
        <f t="shared" si="0"/>
        <v>477.40060182454522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  <c r="L51">
        <f t="shared" si="5"/>
        <v>0</v>
      </c>
    </row>
    <row r="52" spans="1:12" x14ac:dyDescent="0.3">
      <c r="A52" t="s">
        <v>56</v>
      </c>
      <c r="B52">
        <v>641.79999999999995</v>
      </c>
      <c r="C52">
        <v>0.15090000000000001</v>
      </c>
      <c r="D52">
        <v>0.47589999999999999</v>
      </c>
      <c r="E52">
        <v>0.19100651397352389</v>
      </c>
      <c r="F52">
        <v>0.39498904277544222</v>
      </c>
      <c r="G52">
        <f t="shared" si="0"/>
        <v>157.99561711017688</v>
      </c>
      <c r="H52">
        <f t="shared" si="1"/>
        <v>0</v>
      </c>
      <c r="I52">
        <f t="shared" si="2"/>
        <v>0</v>
      </c>
      <c r="J52">
        <f t="shared" si="3"/>
        <v>0</v>
      </c>
      <c r="K52">
        <f t="shared" si="4"/>
        <v>0</v>
      </c>
      <c r="L52">
        <f t="shared" si="5"/>
        <v>0</v>
      </c>
    </row>
    <row r="53" spans="1:12" x14ac:dyDescent="0.3">
      <c r="A53" t="s">
        <v>57</v>
      </c>
      <c r="B53">
        <v>386.25</v>
      </c>
      <c r="C53">
        <v>0.23080000000000001</v>
      </c>
      <c r="D53">
        <v>0.38740000000000002</v>
      </c>
      <c r="E53">
        <v>0.44088797108931332</v>
      </c>
      <c r="F53">
        <v>0.91172763718369154</v>
      </c>
      <c r="G53">
        <f t="shared" si="0"/>
        <v>364.69105487347662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  <c r="L53">
        <f t="shared" si="5"/>
        <v>0</v>
      </c>
    </row>
    <row r="54" spans="1:12" x14ac:dyDescent="0.3">
      <c r="A54" t="s">
        <v>58</v>
      </c>
      <c r="B54">
        <v>2319</v>
      </c>
      <c r="C54">
        <v>0.1361</v>
      </c>
      <c r="D54">
        <v>0.23050000000000001</v>
      </c>
      <c r="E54">
        <v>0.33015184381778739</v>
      </c>
      <c r="F54">
        <v>0.68273253119635102</v>
      </c>
      <c r="G54">
        <f t="shared" si="0"/>
        <v>273.0930124785404</v>
      </c>
      <c r="H54">
        <f t="shared" si="1"/>
        <v>0</v>
      </c>
      <c r="I54">
        <f t="shared" si="2"/>
        <v>0</v>
      </c>
      <c r="J54">
        <f t="shared" si="3"/>
        <v>0</v>
      </c>
      <c r="K54">
        <f t="shared" si="4"/>
        <v>0</v>
      </c>
      <c r="L54">
        <f t="shared" si="5"/>
        <v>0</v>
      </c>
    </row>
    <row r="55" spans="1:12" x14ac:dyDescent="0.3">
      <c r="A55" t="s">
        <v>59</v>
      </c>
      <c r="B55">
        <v>1416.1</v>
      </c>
      <c r="C55">
        <v>0.15959999999999999</v>
      </c>
      <c r="D55">
        <v>0.22470000000000001</v>
      </c>
      <c r="E55">
        <v>0.44325767690253692</v>
      </c>
      <c r="F55">
        <v>0.91662803461701847</v>
      </c>
      <c r="G55">
        <f t="shared" si="0"/>
        <v>366.65121384680737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  <c r="L55">
        <f t="shared" si="5"/>
        <v>0</v>
      </c>
    </row>
    <row r="56" spans="1:12" x14ac:dyDescent="0.3">
      <c r="A56" t="s">
        <v>60</v>
      </c>
      <c r="B56">
        <v>1940.7</v>
      </c>
      <c r="C56">
        <v>0.13450000000000001</v>
      </c>
      <c r="D56">
        <v>0.21870000000000001</v>
      </c>
      <c r="E56">
        <v>0.34064929126657512</v>
      </c>
      <c r="F56">
        <v>0.70444056948847389</v>
      </c>
      <c r="G56">
        <f t="shared" si="0"/>
        <v>281.77622779538956</v>
      </c>
      <c r="H56">
        <f t="shared" si="1"/>
        <v>0</v>
      </c>
      <c r="I56">
        <f t="shared" si="2"/>
        <v>0</v>
      </c>
      <c r="J56">
        <f t="shared" si="3"/>
        <v>0</v>
      </c>
      <c r="K56">
        <f t="shared" si="4"/>
        <v>0</v>
      </c>
      <c r="L56">
        <f t="shared" si="5"/>
        <v>0</v>
      </c>
    </row>
    <row r="57" spans="1:12" x14ac:dyDescent="0.3">
      <c r="A57" t="s">
        <v>61</v>
      </c>
      <c r="B57">
        <v>187.22</v>
      </c>
      <c r="C57">
        <v>0.1759</v>
      </c>
      <c r="D57">
        <v>0.91480000000000006</v>
      </c>
      <c r="E57">
        <v>0.12669435942282459</v>
      </c>
      <c r="F57">
        <v>0.26199569173020959</v>
      </c>
      <c r="G57">
        <f t="shared" si="0"/>
        <v>104.79827669208383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x14ac:dyDescent="0.3">
      <c r="A58" t="s">
        <v>62</v>
      </c>
      <c r="B58">
        <v>198.88</v>
      </c>
      <c r="C58">
        <v>0.16880000000000001</v>
      </c>
      <c r="D58">
        <v>0.37430000000000002</v>
      </c>
      <c r="E58">
        <v>0.29067592839967932</v>
      </c>
      <c r="F58">
        <v>0.60109890667062316</v>
      </c>
      <c r="G58">
        <f t="shared" si="0"/>
        <v>240.43956266824927</v>
      </c>
      <c r="H58">
        <f t="shared" si="1"/>
        <v>1</v>
      </c>
      <c r="I58">
        <f t="shared" si="2"/>
        <v>1.2089680343335141</v>
      </c>
      <c r="J58">
        <f t="shared" si="3"/>
        <v>2</v>
      </c>
      <c r="K58">
        <f t="shared" si="4"/>
        <v>397.76</v>
      </c>
      <c r="L58">
        <f t="shared" si="5"/>
        <v>635.09941944041486</v>
      </c>
    </row>
    <row r="59" spans="1:12" x14ac:dyDescent="0.3">
      <c r="A59" t="s">
        <v>63</v>
      </c>
      <c r="B59">
        <v>735.15</v>
      </c>
      <c r="C59">
        <v>0.23100000000000001</v>
      </c>
      <c r="D59">
        <v>0.3972</v>
      </c>
      <c r="E59">
        <v>0.43051359516616322</v>
      </c>
      <c r="F59">
        <v>0.89027410279875607</v>
      </c>
      <c r="G59">
        <f t="shared" si="0"/>
        <v>356.10964111950244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  <c r="L59">
        <f t="shared" si="5"/>
        <v>0</v>
      </c>
    </row>
    <row r="60" spans="1:12" x14ac:dyDescent="0.3">
      <c r="A60" t="s">
        <v>64</v>
      </c>
      <c r="B60">
        <v>5262</v>
      </c>
      <c r="C60">
        <v>0.18540000000000001</v>
      </c>
      <c r="D60">
        <v>0.28760000000000002</v>
      </c>
      <c r="E60">
        <v>0.43602225312934623</v>
      </c>
      <c r="F60">
        <v>0.90166564903762725</v>
      </c>
      <c r="G60">
        <f t="shared" si="0"/>
        <v>360.66625961505088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0</v>
      </c>
      <c r="L60">
        <f t="shared" si="5"/>
        <v>0</v>
      </c>
    </row>
    <row r="61" spans="1:12" x14ac:dyDescent="0.3">
      <c r="A61" t="s">
        <v>65</v>
      </c>
      <c r="B61">
        <v>1602</v>
      </c>
      <c r="C61">
        <v>0.1724</v>
      </c>
      <c r="D61">
        <v>0.27629999999999999</v>
      </c>
      <c r="E61">
        <v>0.40680419833514297</v>
      </c>
      <c r="F61">
        <v>0.84124461283923635</v>
      </c>
      <c r="G61">
        <f t="shared" si="0"/>
        <v>336.49784513569455</v>
      </c>
      <c r="H61">
        <f t="shared" si="1"/>
        <v>0</v>
      </c>
      <c r="I61">
        <f t="shared" si="2"/>
        <v>0</v>
      </c>
      <c r="J61">
        <f t="shared" si="3"/>
        <v>0</v>
      </c>
      <c r="K61">
        <f t="shared" si="4"/>
        <v>0</v>
      </c>
      <c r="L61">
        <f t="shared" si="5"/>
        <v>0</v>
      </c>
    </row>
    <row r="62" spans="1:12" x14ac:dyDescent="0.3">
      <c r="A62" t="s">
        <v>66</v>
      </c>
      <c r="B62">
        <v>140.34</v>
      </c>
      <c r="C62">
        <v>0.16209999999999999</v>
      </c>
      <c r="D62">
        <v>0.33589999999999998</v>
      </c>
      <c r="E62">
        <v>0.30395951175945218</v>
      </c>
      <c r="F62">
        <v>0.62856849274260285</v>
      </c>
      <c r="G62">
        <f t="shared" si="0"/>
        <v>251.42739709704114</v>
      </c>
      <c r="H62">
        <f t="shared" si="1"/>
        <v>1</v>
      </c>
      <c r="I62">
        <f t="shared" si="2"/>
        <v>1.791559050142804</v>
      </c>
      <c r="J62">
        <f t="shared" si="3"/>
        <v>2</v>
      </c>
      <c r="K62">
        <f t="shared" si="4"/>
        <v>280.68</v>
      </c>
      <c r="L62">
        <f t="shared" si="5"/>
        <v>440.4960023696014</v>
      </c>
    </row>
    <row r="63" spans="1:12" x14ac:dyDescent="0.3">
      <c r="A63" t="s">
        <v>67</v>
      </c>
      <c r="B63">
        <v>1368.4</v>
      </c>
      <c r="C63">
        <v>0.17080000000000001</v>
      </c>
      <c r="D63">
        <v>0.36459999999999998</v>
      </c>
      <c r="E63">
        <v>0.30389467910038392</v>
      </c>
      <c r="F63">
        <v>0.62843442302208263</v>
      </c>
      <c r="G63">
        <f t="shared" si="0"/>
        <v>251.37376920883304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</row>
    <row r="64" spans="1:12" x14ac:dyDescent="0.3">
      <c r="A64" t="s">
        <v>68</v>
      </c>
      <c r="B64">
        <v>770.65</v>
      </c>
      <c r="C64">
        <v>0.33250000000000002</v>
      </c>
      <c r="D64">
        <v>0.75849999999999995</v>
      </c>
      <c r="E64">
        <v>0.35926170072511537</v>
      </c>
      <c r="F64">
        <v>0.74292982120473983</v>
      </c>
      <c r="G64">
        <f t="shared" si="0"/>
        <v>297.17192848189592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  <c r="L64">
        <f t="shared" si="5"/>
        <v>0</v>
      </c>
    </row>
    <row r="65" spans="1:12" x14ac:dyDescent="0.3">
      <c r="A65" t="s">
        <v>69</v>
      </c>
      <c r="B65">
        <v>413.9</v>
      </c>
      <c r="C65">
        <v>0.1032</v>
      </c>
      <c r="D65">
        <v>0.22869999999999999</v>
      </c>
      <c r="E65">
        <v>0.18889374726716221</v>
      </c>
      <c r="F65">
        <v>0.39061997869698212</v>
      </c>
      <c r="G65">
        <f t="shared" si="0"/>
        <v>156.24799147879284</v>
      </c>
      <c r="H65">
        <f t="shared" si="1"/>
        <v>0</v>
      </c>
      <c r="I65">
        <f t="shared" si="2"/>
        <v>0</v>
      </c>
      <c r="J65">
        <f t="shared" si="3"/>
        <v>0</v>
      </c>
      <c r="K65">
        <f t="shared" si="4"/>
        <v>0</v>
      </c>
      <c r="L65">
        <f t="shared" si="5"/>
        <v>0</v>
      </c>
    </row>
    <row r="66" spans="1:12" x14ac:dyDescent="0.3">
      <c r="A66" t="s">
        <v>70</v>
      </c>
      <c r="B66">
        <v>920.75</v>
      </c>
      <c r="C66">
        <v>0.1966</v>
      </c>
      <c r="D66">
        <v>0.65560000000000007</v>
      </c>
      <c r="E66">
        <v>0.20835875533862111</v>
      </c>
      <c r="F66">
        <v>0.4308723488691717</v>
      </c>
      <c r="G66">
        <f t="shared" si="0"/>
        <v>172.34893954766869</v>
      </c>
      <c r="H66">
        <f t="shared" si="1"/>
        <v>0</v>
      </c>
      <c r="I66">
        <f t="shared" si="2"/>
        <v>0</v>
      </c>
      <c r="J66">
        <f t="shared" si="3"/>
        <v>0</v>
      </c>
      <c r="K66">
        <f t="shared" si="4"/>
        <v>0</v>
      </c>
      <c r="L66">
        <f t="shared" si="5"/>
        <v>0</v>
      </c>
    </row>
    <row r="67" spans="1:12" x14ac:dyDescent="0.3">
      <c r="A67" t="s">
        <v>71</v>
      </c>
      <c r="B67">
        <v>987.25</v>
      </c>
      <c r="C67">
        <v>0.25530000000000003</v>
      </c>
      <c r="D67">
        <v>0.29699999999999999</v>
      </c>
      <c r="E67">
        <v>0.6575757575757577</v>
      </c>
      <c r="F67">
        <v>1.3598238805258109</v>
      </c>
      <c r="G67">
        <f t="shared" ref="G67:G122" si="6">400*F67</f>
        <v>543.92955221032435</v>
      </c>
      <c r="H67">
        <f t="shared" ref="H67:H122" si="7">IF(G67&gt;B67,1,0)</f>
        <v>0</v>
      </c>
      <c r="I67">
        <f t="shared" ref="I67:I122" si="8">(G67/B67)*H67</f>
        <v>0</v>
      </c>
      <c r="J67">
        <f t="shared" ref="J67:J122" si="9">ROUNDUP(I67,0.1)</f>
        <v>0</v>
      </c>
      <c r="K67">
        <f t="shared" ref="K67:K122" si="10">J67*B67</f>
        <v>0</v>
      </c>
      <c r="L67">
        <f t="shared" ref="L67:L122" si="11">K67*(1+C67)^3</f>
        <v>0</v>
      </c>
    </row>
    <row r="68" spans="1:12" x14ac:dyDescent="0.3">
      <c r="A68" t="s">
        <v>72</v>
      </c>
      <c r="B68">
        <v>681.45</v>
      </c>
      <c r="C68">
        <v>0.18329999999999999</v>
      </c>
      <c r="D68">
        <v>0.43</v>
      </c>
      <c r="E68">
        <v>0.28674418604651158</v>
      </c>
      <c r="F68">
        <v>0.59296831930891347</v>
      </c>
      <c r="G68">
        <f t="shared" si="6"/>
        <v>237.18732772356537</v>
      </c>
      <c r="H68">
        <f t="shared" si="7"/>
        <v>0</v>
      </c>
      <c r="I68">
        <f t="shared" si="8"/>
        <v>0</v>
      </c>
      <c r="J68">
        <f t="shared" si="9"/>
        <v>0</v>
      </c>
      <c r="K68">
        <f t="shared" si="10"/>
        <v>0</v>
      </c>
      <c r="L68">
        <f t="shared" si="11"/>
        <v>0</v>
      </c>
    </row>
    <row r="69" spans="1:12" x14ac:dyDescent="0.3">
      <c r="A69" t="s">
        <v>73</v>
      </c>
      <c r="B69">
        <v>2107.4</v>
      </c>
      <c r="C69">
        <v>0.1106</v>
      </c>
      <c r="D69">
        <v>0.17660000000000001</v>
      </c>
      <c r="E69">
        <v>0.28652321630804078</v>
      </c>
      <c r="F69">
        <v>0.59251136826747908</v>
      </c>
      <c r="G69">
        <f t="shared" si="6"/>
        <v>237.00454730699164</v>
      </c>
      <c r="H69">
        <f t="shared" si="7"/>
        <v>0</v>
      </c>
      <c r="I69">
        <f t="shared" si="8"/>
        <v>0</v>
      </c>
      <c r="J69">
        <f t="shared" si="9"/>
        <v>0</v>
      </c>
      <c r="K69">
        <f t="shared" si="10"/>
        <v>0</v>
      </c>
      <c r="L69">
        <f t="shared" si="11"/>
        <v>0</v>
      </c>
    </row>
    <row r="70" spans="1:12" x14ac:dyDescent="0.3">
      <c r="A70" t="s">
        <v>74</v>
      </c>
      <c r="B70">
        <v>2953.4</v>
      </c>
      <c r="C70">
        <v>0.14480000000000001</v>
      </c>
      <c r="D70">
        <v>0.34320000000000001</v>
      </c>
      <c r="E70">
        <v>0.2470862470862471</v>
      </c>
      <c r="F70">
        <v>0.5109582819416375</v>
      </c>
      <c r="G70">
        <f t="shared" si="6"/>
        <v>204.383312776655</v>
      </c>
      <c r="H70">
        <f t="shared" si="7"/>
        <v>0</v>
      </c>
      <c r="I70">
        <f t="shared" si="8"/>
        <v>0</v>
      </c>
      <c r="J70">
        <f t="shared" si="9"/>
        <v>0</v>
      </c>
      <c r="K70">
        <f t="shared" si="10"/>
        <v>0</v>
      </c>
      <c r="L70">
        <f t="shared" si="11"/>
        <v>0</v>
      </c>
    </row>
    <row r="71" spans="1:12" x14ac:dyDescent="0.3">
      <c r="A71" t="s">
        <v>75</v>
      </c>
      <c r="B71">
        <v>666.6</v>
      </c>
      <c r="C71">
        <v>0.23519999999999999</v>
      </c>
      <c r="D71">
        <v>1.3001</v>
      </c>
      <c r="E71">
        <v>0.1347588647027152</v>
      </c>
      <c r="F71">
        <v>0.27867256392003981</v>
      </c>
      <c r="G71">
        <f t="shared" si="6"/>
        <v>111.46902556801592</v>
      </c>
      <c r="H71">
        <f t="shared" si="7"/>
        <v>0</v>
      </c>
      <c r="I71">
        <f t="shared" si="8"/>
        <v>0</v>
      </c>
      <c r="J71">
        <f t="shared" si="9"/>
        <v>0</v>
      </c>
      <c r="K71">
        <f t="shared" si="10"/>
        <v>0</v>
      </c>
      <c r="L71">
        <f t="shared" si="11"/>
        <v>0</v>
      </c>
    </row>
    <row r="72" spans="1:12" x14ac:dyDescent="0.3">
      <c r="A72" t="s">
        <v>76</v>
      </c>
      <c r="B72">
        <v>3587.4</v>
      </c>
      <c r="C72">
        <v>0.1547</v>
      </c>
      <c r="D72">
        <v>0.27260000000000001</v>
      </c>
      <c r="E72">
        <v>0.34739545121056492</v>
      </c>
      <c r="F72">
        <v>0.71839118930375379</v>
      </c>
      <c r="G72">
        <f t="shared" si="6"/>
        <v>287.35647572150151</v>
      </c>
      <c r="H72">
        <f t="shared" si="7"/>
        <v>0</v>
      </c>
      <c r="I72">
        <f t="shared" si="8"/>
        <v>0</v>
      </c>
      <c r="J72">
        <f t="shared" si="9"/>
        <v>0</v>
      </c>
      <c r="K72">
        <f t="shared" si="10"/>
        <v>0</v>
      </c>
      <c r="L72">
        <f t="shared" si="11"/>
        <v>0</v>
      </c>
    </row>
    <row r="73" spans="1:12" x14ac:dyDescent="0.3">
      <c r="A73" t="s">
        <v>77</v>
      </c>
      <c r="B73">
        <v>4445.8999999999996</v>
      </c>
      <c r="C73">
        <v>0.22</v>
      </c>
      <c r="D73">
        <v>0.52270000000000005</v>
      </c>
      <c r="E73">
        <v>0.30610292710924047</v>
      </c>
      <c r="F73">
        <v>0.6330009362214698</v>
      </c>
      <c r="G73">
        <f t="shared" si="6"/>
        <v>253.20037448858793</v>
      </c>
      <c r="H73">
        <f t="shared" si="7"/>
        <v>0</v>
      </c>
      <c r="I73">
        <f t="shared" si="8"/>
        <v>0</v>
      </c>
      <c r="J73">
        <f t="shared" si="9"/>
        <v>0</v>
      </c>
      <c r="K73">
        <f t="shared" si="10"/>
        <v>0</v>
      </c>
      <c r="L73">
        <f t="shared" si="11"/>
        <v>0</v>
      </c>
    </row>
    <row r="74" spans="1:12" x14ac:dyDescent="0.3">
      <c r="A74" t="s">
        <v>78</v>
      </c>
      <c r="B74">
        <v>3006</v>
      </c>
      <c r="C74">
        <v>0.18340000000000001</v>
      </c>
      <c r="D74">
        <v>0.30819999999999997</v>
      </c>
      <c r="E74">
        <v>0.40038935756002603</v>
      </c>
      <c r="F74">
        <v>0.82797913950741275</v>
      </c>
      <c r="G74">
        <f t="shared" si="6"/>
        <v>331.1916558029651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</row>
    <row r="75" spans="1:12" x14ac:dyDescent="0.3">
      <c r="A75" t="s">
        <v>79</v>
      </c>
      <c r="B75">
        <v>279.54000000000002</v>
      </c>
      <c r="C75">
        <v>0.2132</v>
      </c>
      <c r="D75">
        <v>0.56729999999999992</v>
      </c>
      <c r="E75">
        <v>0.27005111933721138</v>
      </c>
      <c r="F75">
        <v>0.55844814351319649</v>
      </c>
      <c r="G75">
        <f t="shared" si="6"/>
        <v>223.37925740527859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</row>
    <row r="76" spans="1:12" x14ac:dyDescent="0.3">
      <c r="A76" t="s">
        <v>80</v>
      </c>
      <c r="B76">
        <v>691.2</v>
      </c>
      <c r="C76">
        <v>0.1641</v>
      </c>
      <c r="D76">
        <v>0.13900000000000001</v>
      </c>
      <c r="E76">
        <v>0.74892086330935248</v>
      </c>
      <c r="F76">
        <v>1.5487196156782539</v>
      </c>
      <c r="G76">
        <f t="shared" si="6"/>
        <v>619.48784627130158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</row>
    <row r="77" spans="1:12" x14ac:dyDescent="0.3">
      <c r="A77" t="s">
        <v>81</v>
      </c>
      <c r="B77">
        <v>12408</v>
      </c>
      <c r="C77">
        <v>0.1358</v>
      </c>
      <c r="D77">
        <v>0.27650000000000002</v>
      </c>
      <c r="E77">
        <v>0.27414104882459323</v>
      </c>
      <c r="F77">
        <v>0.56690585157578077</v>
      </c>
      <c r="G77">
        <f t="shared" si="6"/>
        <v>226.76234063031231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</row>
    <row r="78" spans="1:12" x14ac:dyDescent="0.3">
      <c r="A78" t="s">
        <v>82</v>
      </c>
      <c r="B78">
        <v>1344.5</v>
      </c>
      <c r="C78">
        <v>0.1293</v>
      </c>
      <c r="D78">
        <v>0.26390000000000002</v>
      </c>
      <c r="E78">
        <v>0.2625994694960212</v>
      </c>
      <c r="F78">
        <v>0.54303861649425156</v>
      </c>
      <c r="G78">
        <f t="shared" si="6"/>
        <v>217.21544659770063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</row>
    <row r="79" spans="1:12" x14ac:dyDescent="0.3">
      <c r="A79" t="s">
        <v>83</v>
      </c>
      <c r="B79">
        <v>2644.2</v>
      </c>
      <c r="C79">
        <v>0.25280000000000002</v>
      </c>
      <c r="D79">
        <v>0.44729999999999998</v>
      </c>
      <c r="E79">
        <v>0.4310306282137269</v>
      </c>
      <c r="F79">
        <v>0.89134329349959662</v>
      </c>
      <c r="G79">
        <f t="shared" si="6"/>
        <v>356.53731739983863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</row>
    <row r="80" spans="1:12" x14ac:dyDescent="0.3">
      <c r="A80" t="s">
        <v>84</v>
      </c>
      <c r="B80">
        <v>137620</v>
      </c>
      <c r="C80">
        <v>0.13320000000000001</v>
      </c>
      <c r="D80">
        <v>0.19869999999999999</v>
      </c>
      <c r="E80">
        <v>0.36839456467035742</v>
      </c>
      <c r="F80">
        <v>0.76181598960017727</v>
      </c>
      <c r="G80">
        <f t="shared" si="6"/>
        <v>304.72639584007089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x14ac:dyDescent="0.3">
      <c r="A81" t="s">
        <v>85</v>
      </c>
      <c r="B81">
        <v>2598.6999999999998</v>
      </c>
      <c r="C81">
        <v>0.28370000000000001</v>
      </c>
      <c r="D81">
        <v>0.33500000000000002</v>
      </c>
      <c r="E81">
        <v>0.66776119402985079</v>
      </c>
      <c r="F81">
        <v>1.3808867003823631</v>
      </c>
      <c r="G81">
        <f t="shared" si="6"/>
        <v>552.35468015294521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</row>
    <row r="82" spans="1:12" x14ac:dyDescent="0.3">
      <c r="A82" t="s">
        <v>86</v>
      </c>
      <c r="B82">
        <v>185.68</v>
      </c>
      <c r="C82">
        <v>0.21160000000000001</v>
      </c>
      <c r="D82">
        <v>0.56159999999999999</v>
      </c>
      <c r="E82">
        <v>0.26994301994301989</v>
      </c>
      <c r="F82">
        <v>0.55822460099965587</v>
      </c>
      <c r="G82">
        <f t="shared" si="6"/>
        <v>223.28984039986236</v>
      </c>
      <c r="H82">
        <f t="shared" si="7"/>
        <v>1</v>
      </c>
      <c r="I82">
        <f t="shared" si="8"/>
        <v>1.2025519194305383</v>
      </c>
      <c r="J82">
        <f t="shared" si="9"/>
        <v>2</v>
      </c>
      <c r="K82">
        <f t="shared" si="10"/>
        <v>371.36</v>
      </c>
      <c r="L82">
        <f t="shared" si="11"/>
        <v>660.50014470009864</v>
      </c>
    </row>
    <row r="83" spans="1:12" x14ac:dyDescent="0.3">
      <c r="A83" t="s">
        <v>87</v>
      </c>
      <c r="B83">
        <v>1459.8</v>
      </c>
      <c r="C83">
        <v>0.27589999999999998</v>
      </c>
      <c r="D83">
        <v>0.38690000000000002</v>
      </c>
      <c r="E83">
        <v>0.55802532954251749</v>
      </c>
      <c r="F83">
        <v>1.153960072749153</v>
      </c>
      <c r="G83">
        <f t="shared" si="6"/>
        <v>461.58402909966122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</row>
    <row r="84" spans="1:12" x14ac:dyDescent="0.3">
      <c r="A84" t="s">
        <v>88</v>
      </c>
      <c r="B84">
        <v>4543.8999999999996</v>
      </c>
      <c r="C84">
        <v>0.3921</v>
      </c>
      <c r="D84">
        <v>0.74120000000000008</v>
      </c>
      <c r="E84">
        <v>0.44805720453318942</v>
      </c>
      <c r="F84">
        <v>0.92655314546883227</v>
      </c>
      <c r="G84">
        <f t="shared" si="6"/>
        <v>370.62125818753293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</row>
    <row r="85" spans="1:12" x14ac:dyDescent="0.3">
      <c r="A85" t="s">
        <v>89</v>
      </c>
      <c r="B85">
        <v>2376.8000000000002</v>
      </c>
      <c r="C85">
        <v>0.14560000000000001</v>
      </c>
      <c r="D85">
        <v>0.221</v>
      </c>
      <c r="E85">
        <v>0.38733031674208152</v>
      </c>
      <c r="F85">
        <v>0.80097389280174114</v>
      </c>
      <c r="G85">
        <f t="shared" si="6"/>
        <v>320.38955712069645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</row>
    <row r="86" spans="1:12" x14ac:dyDescent="0.3">
      <c r="A86" t="s">
        <v>90</v>
      </c>
      <c r="B86">
        <v>70.37</v>
      </c>
      <c r="C86">
        <v>0.1108</v>
      </c>
      <c r="D86">
        <v>0.33479999999999999</v>
      </c>
      <c r="E86">
        <v>0.15173237753882909</v>
      </c>
      <c r="F86">
        <v>0.31377268405836473</v>
      </c>
      <c r="G86">
        <f t="shared" si="6"/>
        <v>125.50907362334588</v>
      </c>
      <c r="H86">
        <f t="shared" si="7"/>
        <v>1</v>
      </c>
      <c r="I86">
        <f t="shared" si="8"/>
        <v>1.7835593807495507</v>
      </c>
      <c r="J86">
        <f t="shared" si="9"/>
        <v>2</v>
      </c>
      <c r="K86">
        <f t="shared" si="10"/>
        <v>140.74</v>
      </c>
      <c r="L86">
        <f t="shared" si="11"/>
        <v>192.89686076674693</v>
      </c>
    </row>
    <row r="87" spans="1:12" x14ac:dyDescent="0.3">
      <c r="A87" t="s">
        <v>91</v>
      </c>
      <c r="B87">
        <v>331.95</v>
      </c>
      <c r="C87">
        <v>0.15640000000000001</v>
      </c>
      <c r="D87">
        <v>0.31830000000000003</v>
      </c>
      <c r="E87">
        <v>0.30285893810870262</v>
      </c>
      <c r="F87">
        <v>0.62629257804330762</v>
      </c>
      <c r="G87">
        <f t="shared" si="6"/>
        <v>250.51703121732305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</row>
    <row r="88" spans="1:12" x14ac:dyDescent="0.3">
      <c r="A88" t="s">
        <v>92</v>
      </c>
      <c r="B88">
        <v>1903.1</v>
      </c>
      <c r="C88">
        <v>0.24030000000000001</v>
      </c>
      <c r="D88">
        <v>0.28720000000000001</v>
      </c>
      <c r="E88">
        <v>0.62778551532033433</v>
      </c>
      <c r="F88">
        <v>1.2982195978878419</v>
      </c>
      <c r="G88">
        <f t="shared" si="6"/>
        <v>519.28783915513679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</row>
    <row r="89" spans="1:12" x14ac:dyDescent="0.3">
      <c r="A89" t="s">
        <v>93</v>
      </c>
      <c r="B89">
        <v>9478.5</v>
      </c>
      <c r="C89">
        <v>0.19739999999999999</v>
      </c>
      <c r="D89">
        <v>0.66430000000000011</v>
      </c>
      <c r="E89">
        <v>0.2068342616287821</v>
      </c>
      <c r="F89">
        <v>0.42771979507066649</v>
      </c>
      <c r="G89">
        <f t="shared" si="6"/>
        <v>171.08791802826659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</row>
    <row r="90" spans="1:12" x14ac:dyDescent="0.3">
      <c r="A90" t="s">
        <v>94</v>
      </c>
      <c r="B90">
        <v>46165</v>
      </c>
      <c r="C90">
        <v>0.1542</v>
      </c>
      <c r="D90">
        <v>0.2823</v>
      </c>
      <c r="E90">
        <v>0.33368756641870351</v>
      </c>
      <c r="F90">
        <v>0.69004417547801633</v>
      </c>
      <c r="G90">
        <f t="shared" si="6"/>
        <v>276.01767019120655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</row>
    <row r="91" spans="1:12" x14ac:dyDescent="0.3">
      <c r="A91" t="s">
        <v>95</v>
      </c>
      <c r="B91">
        <v>1132.5999999999999</v>
      </c>
      <c r="C91">
        <v>0.1168</v>
      </c>
      <c r="D91">
        <v>0.45810000000000001</v>
      </c>
      <c r="E91">
        <v>0.12399039511023791</v>
      </c>
      <c r="F91">
        <v>0.25640406946922423</v>
      </c>
      <c r="G91">
        <f t="shared" si="6"/>
        <v>102.56162778768969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0</v>
      </c>
    </row>
    <row r="92" spans="1:12" x14ac:dyDescent="0.3">
      <c r="A92" t="s">
        <v>96</v>
      </c>
      <c r="B92">
        <v>301</v>
      </c>
      <c r="C92">
        <v>0.16589999999999999</v>
      </c>
      <c r="D92">
        <v>0.23139999999999999</v>
      </c>
      <c r="E92">
        <v>0.45764909248055308</v>
      </c>
      <c r="F92">
        <v>0.94638854563358099</v>
      </c>
      <c r="G92">
        <f t="shared" si="6"/>
        <v>378.55541825343238</v>
      </c>
      <c r="H92">
        <f t="shared" si="7"/>
        <v>1</v>
      </c>
      <c r="I92">
        <f t="shared" si="8"/>
        <v>1.2576591968552571</v>
      </c>
      <c r="J92">
        <f t="shared" si="9"/>
        <v>2</v>
      </c>
      <c r="K92">
        <f t="shared" si="10"/>
        <v>602</v>
      </c>
      <c r="L92">
        <f t="shared" si="11"/>
        <v>954.07034743575787</v>
      </c>
    </row>
    <row r="93" spans="1:12" x14ac:dyDescent="0.3">
      <c r="A93" t="s">
        <v>97</v>
      </c>
      <c r="B93">
        <v>406.45</v>
      </c>
      <c r="C93">
        <v>0.20930000000000001</v>
      </c>
      <c r="D93">
        <v>0.75370000000000004</v>
      </c>
      <c r="E93">
        <v>0.19808942550086239</v>
      </c>
      <c r="F93">
        <v>0.40963604295384648</v>
      </c>
      <c r="G93">
        <f t="shared" si="6"/>
        <v>163.85441718153859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</row>
    <row r="94" spans="1:12" x14ac:dyDescent="0.3">
      <c r="A94" t="s">
        <v>98</v>
      </c>
      <c r="B94">
        <v>3012.5</v>
      </c>
      <c r="C94">
        <v>0.18770000000000001</v>
      </c>
      <c r="D94">
        <v>0.16589999999999999</v>
      </c>
      <c r="E94">
        <v>0.76974080771549136</v>
      </c>
      <c r="F94">
        <v>1.5917739060296221</v>
      </c>
      <c r="G94">
        <f t="shared" si="6"/>
        <v>636.70956241184888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0</v>
      </c>
    </row>
    <row r="95" spans="1:12" x14ac:dyDescent="0.3">
      <c r="A95" t="s">
        <v>99</v>
      </c>
      <c r="B95">
        <v>3972.6</v>
      </c>
      <c r="C95">
        <v>0.21690000000000001</v>
      </c>
      <c r="D95">
        <v>0.23200000000000001</v>
      </c>
      <c r="E95">
        <v>0.67629310344827598</v>
      </c>
      <c r="F95">
        <v>1.39853013391834</v>
      </c>
      <c r="G95">
        <f t="shared" si="6"/>
        <v>559.41205356733599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</row>
    <row r="96" spans="1:12" x14ac:dyDescent="0.3">
      <c r="A96" t="s">
        <v>100</v>
      </c>
      <c r="B96">
        <v>6030.5</v>
      </c>
      <c r="C96">
        <v>0.50219999999999998</v>
      </c>
      <c r="D96">
        <v>0.56509999999999994</v>
      </c>
      <c r="E96">
        <v>0.78251636878428599</v>
      </c>
      <c r="F96">
        <v>1.6181929350590809</v>
      </c>
      <c r="G96">
        <f t="shared" si="6"/>
        <v>647.27717402363237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</row>
    <row r="97" spans="1:12" x14ac:dyDescent="0.3">
      <c r="A97" t="s">
        <v>101</v>
      </c>
      <c r="B97">
        <v>285.5</v>
      </c>
      <c r="C97">
        <v>0.1981</v>
      </c>
      <c r="D97">
        <v>0.21260000000000001</v>
      </c>
      <c r="E97">
        <v>0.64957666980244588</v>
      </c>
      <c r="F97">
        <v>1.343282287483099</v>
      </c>
      <c r="G97">
        <f t="shared" si="6"/>
        <v>537.31291499323959</v>
      </c>
      <c r="H97">
        <f t="shared" si="7"/>
        <v>1</v>
      </c>
      <c r="I97">
        <f t="shared" si="8"/>
        <v>1.8820067075069689</v>
      </c>
      <c r="J97">
        <f t="shared" si="9"/>
        <v>2</v>
      </c>
      <c r="K97">
        <f t="shared" si="10"/>
        <v>571</v>
      </c>
      <c r="L97">
        <f t="shared" si="11"/>
        <v>982.00864879951075</v>
      </c>
    </row>
    <row r="98" spans="1:12" x14ac:dyDescent="0.3">
      <c r="A98" t="s">
        <v>102</v>
      </c>
      <c r="B98">
        <v>402.7</v>
      </c>
      <c r="C98">
        <v>0.2412</v>
      </c>
      <c r="D98">
        <v>0.84770000000000001</v>
      </c>
      <c r="E98">
        <v>0.213754866108293</v>
      </c>
      <c r="F98">
        <v>0.44203115483491168</v>
      </c>
      <c r="G98">
        <f t="shared" si="6"/>
        <v>176.81246193396467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</row>
    <row r="99" spans="1:12" x14ac:dyDescent="0.3">
      <c r="A99" t="s">
        <v>103</v>
      </c>
      <c r="B99">
        <v>421.65</v>
      </c>
      <c r="C99">
        <v>0.1593</v>
      </c>
      <c r="D99">
        <v>0.43049999999999999</v>
      </c>
      <c r="E99">
        <v>0.23066202090592339</v>
      </c>
      <c r="F99">
        <v>0.47699405086733659</v>
      </c>
      <c r="G99">
        <f t="shared" si="6"/>
        <v>190.79762034693465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</row>
    <row r="100" spans="1:12" x14ac:dyDescent="0.3">
      <c r="A100" t="s">
        <v>104</v>
      </c>
      <c r="B100">
        <v>1427.9</v>
      </c>
      <c r="C100">
        <v>0.1986</v>
      </c>
      <c r="D100">
        <v>0.21679999999999999</v>
      </c>
      <c r="E100">
        <v>0.63929889298892995</v>
      </c>
      <c r="F100">
        <v>1.322028513771522</v>
      </c>
      <c r="G100">
        <f t="shared" si="6"/>
        <v>528.8114055086088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</row>
    <row r="101" spans="1:12" x14ac:dyDescent="0.3">
      <c r="A101" t="s">
        <v>105</v>
      </c>
      <c r="B101">
        <v>792.35</v>
      </c>
      <c r="C101">
        <v>0.10780000000000001</v>
      </c>
      <c r="D101">
        <v>0.26960000000000001</v>
      </c>
      <c r="E101">
        <v>0.17729970326409489</v>
      </c>
      <c r="F101">
        <v>0.3666442500822884</v>
      </c>
      <c r="G101">
        <f t="shared" si="6"/>
        <v>146.65770003291536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</row>
    <row r="102" spans="1:12" x14ac:dyDescent="0.3">
      <c r="A102" t="s">
        <v>106</v>
      </c>
      <c r="B102">
        <v>29610</v>
      </c>
      <c r="C102">
        <v>0.1101</v>
      </c>
      <c r="D102">
        <v>0.1573</v>
      </c>
      <c r="E102">
        <v>0.31849968213604579</v>
      </c>
      <c r="F102">
        <v>0.65863661900367165</v>
      </c>
      <c r="G102">
        <f t="shared" si="6"/>
        <v>263.45464760146865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</row>
    <row r="103" spans="1:12" x14ac:dyDescent="0.3">
      <c r="A103" t="s">
        <v>107</v>
      </c>
      <c r="B103">
        <v>3260</v>
      </c>
      <c r="C103">
        <v>0.2276</v>
      </c>
      <c r="D103">
        <v>0.25180000000000002</v>
      </c>
      <c r="E103">
        <v>0.66560762509928517</v>
      </c>
      <c r="F103">
        <v>1.376433259959106</v>
      </c>
      <c r="G103">
        <f t="shared" si="6"/>
        <v>550.5733039836424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</row>
    <row r="104" spans="1:12" x14ac:dyDescent="0.3">
      <c r="A104" t="s">
        <v>108</v>
      </c>
      <c r="B104">
        <v>3099.6</v>
      </c>
      <c r="C104">
        <v>0.29720000000000002</v>
      </c>
      <c r="D104">
        <v>0.39550000000000002</v>
      </c>
      <c r="E104">
        <v>0.59974715549936786</v>
      </c>
      <c r="F104">
        <v>1.2402380941355029</v>
      </c>
      <c r="G104">
        <f t="shared" si="6"/>
        <v>496.09523765420118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</row>
    <row r="105" spans="1:12" x14ac:dyDescent="0.3">
      <c r="A105" t="s">
        <v>109</v>
      </c>
      <c r="B105">
        <v>653.1</v>
      </c>
      <c r="C105">
        <v>0.18779999999999999</v>
      </c>
      <c r="D105">
        <v>0.30809999999999998</v>
      </c>
      <c r="E105">
        <v>0.41480038948393388</v>
      </c>
      <c r="F105">
        <v>0.85778021585091246</v>
      </c>
      <c r="G105">
        <f t="shared" si="6"/>
        <v>343.11208634036501</v>
      </c>
      <c r="H105">
        <f t="shared" si="7"/>
        <v>0</v>
      </c>
      <c r="I105">
        <f t="shared" si="8"/>
        <v>0</v>
      </c>
      <c r="J105">
        <f t="shared" si="9"/>
        <v>0</v>
      </c>
      <c r="K105">
        <f t="shared" si="10"/>
        <v>0</v>
      </c>
      <c r="L105">
        <f t="shared" si="11"/>
        <v>0</v>
      </c>
    </row>
    <row r="106" spans="1:12" x14ac:dyDescent="0.3">
      <c r="A106" t="s">
        <v>110</v>
      </c>
      <c r="B106">
        <v>925.45</v>
      </c>
      <c r="C106">
        <v>0.2248</v>
      </c>
      <c r="D106">
        <v>0.33750000000000002</v>
      </c>
      <c r="E106">
        <v>0.48829629629629628</v>
      </c>
      <c r="F106">
        <v>1.009764969018818</v>
      </c>
      <c r="G106">
        <f t="shared" si="6"/>
        <v>403.90598760752721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</row>
    <row r="107" spans="1:12" x14ac:dyDescent="0.3">
      <c r="A107" t="s">
        <v>111</v>
      </c>
      <c r="B107">
        <v>1078.4000000000001</v>
      </c>
      <c r="C107">
        <v>0.21210000000000001</v>
      </c>
      <c r="D107">
        <v>0.5827</v>
      </c>
      <c r="E107">
        <v>0.26102625707911448</v>
      </c>
      <c r="F107">
        <v>0.53978531557948517</v>
      </c>
      <c r="G107">
        <f t="shared" si="6"/>
        <v>215.91412623179406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</row>
    <row r="108" spans="1:12" x14ac:dyDescent="0.3">
      <c r="A108" t="s">
        <v>112</v>
      </c>
      <c r="B108">
        <v>397.2</v>
      </c>
      <c r="C108">
        <v>0.192</v>
      </c>
      <c r="D108">
        <v>0.625</v>
      </c>
      <c r="E108">
        <v>0.2112</v>
      </c>
      <c r="F108">
        <v>0.4367478579591102</v>
      </c>
      <c r="G108">
        <f t="shared" si="6"/>
        <v>174.69914318364408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</row>
    <row r="109" spans="1:12" x14ac:dyDescent="0.3">
      <c r="A109" t="s">
        <v>113</v>
      </c>
      <c r="B109">
        <v>152.13</v>
      </c>
      <c r="C109">
        <v>0.25850000000000001</v>
      </c>
      <c r="D109">
        <v>0.50780000000000003</v>
      </c>
      <c r="E109">
        <v>0.39090192989365891</v>
      </c>
      <c r="F109">
        <v>0.80835975640690239</v>
      </c>
      <c r="G109">
        <f t="shared" si="6"/>
        <v>323.34390256276095</v>
      </c>
      <c r="H109">
        <f t="shared" si="7"/>
        <v>1</v>
      </c>
      <c r="I109">
        <f t="shared" si="8"/>
        <v>2.1254447023122394</v>
      </c>
      <c r="J109">
        <f t="shared" si="9"/>
        <v>3</v>
      </c>
      <c r="K109">
        <f t="shared" si="10"/>
        <v>456.39</v>
      </c>
      <c r="L109">
        <f t="shared" si="11"/>
        <v>909.69494125863366</v>
      </c>
    </row>
    <row r="110" spans="1:12" x14ac:dyDescent="0.3">
      <c r="A110" t="s">
        <v>114</v>
      </c>
      <c r="B110">
        <v>3445.7</v>
      </c>
      <c r="C110">
        <v>0.14180000000000001</v>
      </c>
      <c r="D110">
        <v>0.1797</v>
      </c>
      <c r="E110">
        <v>0.45520311630495269</v>
      </c>
      <c r="F110">
        <v>0.94133042605350281</v>
      </c>
      <c r="G110">
        <f t="shared" si="6"/>
        <v>376.53217042140113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</row>
    <row r="111" spans="1:12" x14ac:dyDescent="0.3">
      <c r="A111" t="s">
        <v>115</v>
      </c>
      <c r="B111">
        <v>1659</v>
      </c>
      <c r="C111">
        <v>0.12939999999999999</v>
      </c>
      <c r="D111">
        <v>0.3644</v>
      </c>
      <c r="E111">
        <v>0.19045005488474201</v>
      </c>
      <c r="F111">
        <v>0.39383832158667631</v>
      </c>
      <c r="G111">
        <f t="shared" si="6"/>
        <v>157.53532863467052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</row>
    <row r="112" spans="1:12" x14ac:dyDescent="0.3">
      <c r="A112" t="s">
        <v>116</v>
      </c>
      <c r="B112">
        <v>3421.9</v>
      </c>
      <c r="C112">
        <v>0.24640000000000001</v>
      </c>
      <c r="D112">
        <v>0.50880000000000003</v>
      </c>
      <c r="E112">
        <v>0.36635220125786161</v>
      </c>
      <c r="F112">
        <v>0.75759251495253732</v>
      </c>
      <c r="G112">
        <f t="shared" si="6"/>
        <v>303.03700598101494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</row>
    <row r="113" spans="1:12" x14ac:dyDescent="0.3">
      <c r="A113" t="s">
        <v>117</v>
      </c>
      <c r="B113">
        <v>3252.5</v>
      </c>
      <c r="C113">
        <v>0.2087</v>
      </c>
      <c r="D113">
        <v>0.22509999999999999</v>
      </c>
      <c r="E113">
        <v>0.66059529098178582</v>
      </c>
      <c r="F113">
        <v>1.3660680791390629</v>
      </c>
      <c r="G113">
        <f t="shared" si="6"/>
        <v>546.42723165562518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</row>
    <row r="114" spans="1:12" x14ac:dyDescent="0.3">
      <c r="A114" t="s">
        <v>118</v>
      </c>
      <c r="B114">
        <v>1414</v>
      </c>
      <c r="C114">
        <v>0.27679999999999999</v>
      </c>
      <c r="D114">
        <v>0.37530000000000002</v>
      </c>
      <c r="E114">
        <v>0.57767119637623232</v>
      </c>
      <c r="F114">
        <v>1.1945864470738441</v>
      </c>
      <c r="G114">
        <f t="shared" si="6"/>
        <v>477.83457882953763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</v>
      </c>
    </row>
    <row r="115" spans="1:12" x14ac:dyDescent="0.3">
      <c r="A115" t="s">
        <v>119</v>
      </c>
      <c r="B115">
        <v>5590</v>
      </c>
      <c r="C115">
        <v>0.47710000000000002</v>
      </c>
      <c r="D115">
        <v>0.45529999999999998</v>
      </c>
      <c r="E115">
        <v>0.9160992752031627</v>
      </c>
      <c r="F115">
        <v>1.894433693763611</v>
      </c>
      <c r="G115">
        <f t="shared" si="6"/>
        <v>757.77347750544436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</row>
    <row r="116" spans="1:12" x14ac:dyDescent="0.3">
      <c r="A116" t="s">
        <v>120</v>
      </c>
      <c r="B116">
        <v>2740.9</v>
      </c>
      <c r="C116">
        <v>0.24690000000000001</v>
      </c>
      <c r="D116">
        <v>0.45490000000000003</v>
      </c>
      <c r="E116">
        <v>0.41085952956693778</v>
      </c>
      <c r="F116">
        <v>0.84963077396045339</v>
      </c>
      <c r="G116">
        <f t="shared" si="6"/>
        <v>339.85230958418134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</row>
    <row r="117" spans="1:12" x14ac:dyDescent="0.3">
      <c r="A117" t="s">
        <v>121</v>
      </c>
      <c r="B117">
        <v>11224</v>
      </c>
      <c r="C117">
        <v>0.16120000000000001</v>
      </c>
      <c r="D117">
        <v>0.20660000000000001</v>
      </c>
      <c r="E117">
        <v>0.48983543078412389</v>
      </c>
      <c r="F117">
        <v>1.01294779899358</v>
      </c>
      <c r="G117">
        <f t="shared" si="6"/>
        <v>405.17911959743202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0</v>
      </c>
    </row>
    <row r="118" spans="1:12" x14ac:dyDescent="0.3">
      <c r="A118" t="s">
        <v>122</v>
      </c>
      <c r="B118">
        <v>469.9</v>
      </c>
      <c r="C118">
        <v>0.43130000000000002</v>
      </c>
      <c r="D118">
        <v>0.41</v>
      </c>
      <c r="E118">
        <v>0.90560975609756111</v>
      </c>
      <c r="F118">
        <v>1.872742050769328</v>
      </c>
      <c r="G118">
        <f t="shared" si="6"/>
        <v>749.09682030773115</v>
      </c>
      <c r="H118">
        <f t="shared" si="7"/>
        <v>1</v>
      </c>
      <c r="I118">
        <f t="shared" si="8"/>
        <v>1.5941622053792961</v>
      </c>
      <c r="J118">
        <f t="shared" si="9"/>
        <v>2</v>
      </c>
      <c r="K118">
        <f t="shared" si="10"/>
        <v>939.8</v>
      </c>
      <c r="L118">
        <f t="shared" si="11"/>
        <v>2755.6715626867208</v>
      </c>
    </row>
    <row r="119" spans="1:12" x14ac:dyDescent="0.3">
      <c r="A119" t="s">
        <v>123</v>
      </c>
      <c r="B119">
        <v>458.1</v>
      </c>
      <c r="C119">
        <v>0.20039999999999999</v>
      </c>
      <c r="D119">
        <v>0.69799999999999995</v>
      </c>
      <c r="E119">
        <v>0.20114613180515761</v>
      </c>
      <c r="F119">
        <v>0.41595711270200492</v>
      </c>
      <c r="G119">
        <f t="shared" si="6"/>
        <v>166.38284508080196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</row>
    <row r="120" spans="1:12" x14ac:dyDescent="0.3">
      <c r="A120" t="s">
        <v>124</v>
      </c>
      <c r="B120">
        <v>1277.2</v>
      </c>
      <c r="C120">
        <v>0.23130000000000001</v>
      </c>
      <c r="D120">
        <v>0.41099999999999998</v>
      </c>
      <c r="E120">
        <v>0.41678832116788311</v>
      </c>
      <c r="F120">
        <v>0.86189112922559941</v>
      </c>
      <c r="G120">
        <f t="shared" si="6"/>
        <v>344.75645169023977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</row>
    <row r="121" spans="1:12" x14ac:dyDescent="0.3">
      <c r="A121" t="s">
        <v>125</v>
      </c>
      <c r="B121">
        <v>260.20999999999998</v>
      </c>
      <c r="C121">
        <v>0.1135</v>
      </c>
      <c r="D121">
        <v>0.36459999999999998</v>
      </c>
      <c r="E121">
        <v>0.14673614920460781</v>
      </c>
      <c r="F121">
        <v>0.30344080895019332</v>
      </c>
      <c r="G121">
        <f t="shared" si="6"/>
        <v>121.37632358007733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</row>
    <row r="122" spans="1:12" x14ac:dyDescent="0.3">
      <c r="A122" t="s">
        <v>126</v>
      </c>
      <c r="B122">
        <v>974.95</v>
      </c>
      <c r="C122">
        <v>0.129</v>
      </c>
      <c r="D122">
        <v>0.37619999999999998</v>
      </c>
      <c r="E122">
        <v>0.18341307814992031</v>
      </c>
      <c r="F122">
        <v>0.3792863115703814</v>
      </c>
      <c r="G122">
        <f t="shared" si="6"/>
        <v>151.71452462815256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</row>
    <row r="125" spans="1:12" x14ac:dyDescent="0.3">
      <c r="H125">
        <f>COUNTIF(H5:H120,1)</f>
        <v>11</v>
      </c>
      <c r="K125">
        <f>SUM(K2:K123)</f>
        <v>5642.33</v>
      </c>
      <c r="L125">
        <f>SUM(L2:L122)</f>
        <v>10961.641590332403</v>
      </c>
    </row>
    <row r="128" spans="1:12" x14ac:dyDescent="0.3">
      <c r="L128">
        <f>SUM(L2:L122)</f>
        <v>10961.641590332403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B102-F660-4EC3-BF59-D1D79AFCE473}">
  <dimension ref="A1:L29"/>
  <sheetViews>
    <sheetView workbookViewId="0">
      <selection activeCell="D30" sqref="D30"/>
    </sheetView>
  </sheetViews>
  <sheetFormatPr defaultRowHeight="14.4" x14ac:dyDescent="0.3"/>
  <cols>
    <col min="1" max="1" width="15.88671875" customWidth="1"/>
    <col min="2" max="2" width="17.88671875" customWidth="1"/>
    <col min="3" max="3" width="19.21875" customWidth="1"/>
    <col min="4" max="4" width="14.88671875" customWidth="1"/>
    <col min="5" max="5" width="14.33203125" customWidth="1"/>
    <col min="6" max="6" width="17.77734375" customWidth="1"/>
    <col min="7" max="7" width="16.109375" customWidth="1"/>
    <col min="8" max="8" width="13.44140625" customWidth="1"/>
    <col min="9" max="9" width="13.88671875" customWidth="1"/>
    <col min="10" max="10" width="12.77734375" customWidth="1"/>
    <col min="11" max="11" width="19.109375" customWidth="1"/>
    <col min="12" max="12" width="19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127</v>
      </c>
      <c r="H1" s="2" t="s">
        <v>128</v>
      </c>
      <c r="I1" s="2" t="s">
        <v>129</v>
      </c>
      <c r="J1" s="2" t="s">
        <v>130</v>
      </c>
      <c r="K1" s="2" t="s">
        <v>131</v>
      </c>
      <c r="L1" s="2" t="s">
        <v>132</v>
      </c>
    </row>
    <row r="2" spans="1:12" x14ac:dyDescent="0.3">
      <c r="A2" t="s">
        <v>12</v>
      </c>
      <c r="B2">
        <v>1405</v>
      </c>
      <c r="C2">
        <v>0.15040000000000001</v>
      </c>
      <c r="D2">
        <v>0.2228</v>
      </c>
      <c r="E2">
        <v>0.4057450628366247</v>
      </c>
      <c r="F2">
        <f>E2/($E$29)</f>
        <v>3.315582983511782E-2</v>
      </c>
      <c r="G2">
        <f>50000*F2</f>
        <v>1657.791491755891</v>
      </c>
      <c r="H2">
        <f>IF(G2&gt;B2,1,0)</f>
        <v>1</v>
      </c>
      <c r="I2">
        <f>G2*H2/B2</f>
        <v>1.1799227699330186</v>
      </c>
      <c r="J2">
        <f>ROUNDDOWN(I2,0.1)</f>
        <v>1</v>
      </c>
      <c r="K2">
        <f>J2*B2</f>
        <v>1405</v>
      </c>
      <c r="L2">
        <v>0</v>
      </c>
    </row>
    <row r="3" spans="1:12" x14ac:dyDescent="0.3">
      <c r="A3" t="s">
        <v>14</v>
      </c>
      <c r="B3">
        <v>3443.8</v>
      </c>
      <c r="C3">
        <v>0.12820000000000001</v>
      </c>
      <c r="D3">
        <v>0.2238</v>
      </c>
      <c r="E3">
        <v>0.3047363717605005</v>
      </c>
      <c r="F3">
        <f t="shared" ref="F3:F27" si="0">E3/($E$29)</f>
        <v>2.4901812029517408E-2</v>
      </c>
      <c r="G3">
        <f t="shared" ref="G3:G27" si="1">50000*F3</f>
        <v>1245.0906014758705</v>
      </c>
      <c r="H3">
        <f t="shared" ref="H3:H27" si="2">IF(G3&gt;B3,1,0)</f>
        <v>0</v>
      </c>
      <c r="I3">
        <f t="shared" ref="I3:I27" si="3">G3*H3/B3</f>
        <v>0</v>
      </c>
      <c r="J3">
        <f t="shared" ref="J3:J27" si="4">ROUNDDOWN(I3,0.1)</f>
        <v>0</v>
      </c>
      <c r="K3">
        <f t="shared" ref="K3:K27" si="5">J3*B3</f>
        <v>0</v>
      </c>
      <c r="L3">
        <v>0</v>
      </c>
    </row>
    <row r="4" spans="1:12" x14ac:dyDescent="0.3">
      <c r="A4" t="s">
        <v>16</v>
      </c>
      <c r="B4">
        <v>542.5</v>
      </c>
      <c r="C4">
        <v>0.1065</v>
      </c>
      <c r="D4">
        <v>0.24110000000000001</v>
      </c>
      <c r="E4">
        <v>0.1928660306926587</v>
      </c>
      <c r="F4">
        <f t="shared" si="0"/>
        <v>1.576022453585648E-2</v>
      </c>
      <c r="G4">
        <f t="shared" si="1"/>
        <v>788.011226792824</v>
      </c>
      <c r="H4">
        <f t="shared" si="2"/>
        <v>1</v>
      </c>
      <c r="I4">
        <f t="shared" si="3"/>
        <v>1.4525552567609659</v>
      </c>
      <c r="J4">
        <f t="shared" si="4"/>
        <v>1</v>
      </c>
      <c r="K4">
        <f t="shared" si="5"/>
        <v>542.5</v>
      </c>
      <c r="L4">
        <v>0</v>
      </c>
    </row>
    <row r="5" spans="1:12" x14ac:dyDescent="0.3">
      <c r="A5" t="s">
        <v>20</v>
      </c>
      <c r="B5">
        <v>2214.1999999999998</v>
      </c>
      <c r="C5">
        <v>0.12609999999999999</v>
      </c>
      <c r="D5">
        <v>0.23880000000000001</v>
      </c>
      <c r="E5">
        <v>0.27680067001675041</v>
      </c>
      <c r="F5">
        <f t="shared" si="0"/>
        <v>2.2619020547435139E-2</v>
      </c>
      <c r="G5">
        <f t="shared" si="1"/>
        <v>1130.9510273717569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v>0</v>
      </c>
    </row>
    <row r="6" spans="1:12" x14ac:dyDescent="0.3">
      <c r="A6" t="s">
        <v>34</v>
      </c>
      <c r="B6">
        <v>1553.8</v>
      </c>
      <c r="C6">
        <v>0.29330000000000001</v>
      </c>
      <c r="D6">
        <v>0.22620000000000001</v>
      </c>
      <c r="E6">
        <v>1.031388152077807</v>
      </c>
      <c r="F6">
        <f t="shared" si="0"/>
        <v>8.4280828521178561E-2</v>
      </c>
      <c r="G6">
        <f t="shared" si="1"/>
        <v>4214.0414260589278</v>
      </c>
      <c r="H6">
        <f t="shared" si="2"/>
        <v>1</v>
      </c>
      <c r="I6">
        <f t="shared" si="3"/>
        <v>2.7120874154066983</v>
      </c>
      <c r="J6">
        <f t="shared" si="4"/>
        <v>2</v>
      </c>
      <c r="K6">
        <f t="shared" si="5"/>
        <v>3107.6</v>
      </c>
      <c r="L6">
        <v>0</v>
      </c>
    </row>
    <row r="7" spans="1:12" x14ac:dyDescent="0.3">
      <c r="A7" t="s">
        <v>36</v>
      </c>
      <c r="B7">
        <v>2371.1999999999998</v>
      </c>
      <c r="C7">
        <v>0.1361</v>
      </c>
      <c r="D7">
        <v>0.2155</v>
      </c>
      <c r="E7">
        <v>0.35313225058004638</v>
      </c>
      <c r="F7">
        <f t="shared" si="0"/>
        <v>2.8856525641172491E-2</v>
      </c>
      <c r="G7">
        <f t="shared" si="1"/>
        <v>1442.8262820586247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v>0</v>
      </c>
    </row>
    <row r="8" spans="1:12" x14ac:dyDescent="0.3">
      <c r="A8" t="s">
        <v>43</v>
      </c>
      <c r="B8">
        <v>5319</v>
      </c>
      <c r="C8">
        <v>0.1384</v>
      </c>
      <c r="D8">
        <v>0.16470000000000001</v>
      </c>
      <c r="E8">
        <v>0.47601700060716462</v>
      </c>
      <c r="F8">
        <f t="shared" si="0"/>
        <v>3.8898165661991863E-2</v>
      </c>
      <c r="G8">
        <f t="shared" si="1"/>
        <v>1944.9082830995931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v>0</v>
      </c>
    </row>
    <row r="9" spans="1:12" x14ac:dyDescent="0.3">
      <c r="A9" t="s">
        <v>47</v>
      </c>
      <c r="B9">
        <v>1188.8</v>
      </c>
      <c r="C9">
        <v>0.13650000000000001</v>
      </c>
      <c r="D9">
        <v>0.18709999999999999</v>
      </c>
      <c r="E9">
        <v>0.40887226082308931</v>
      </c>
      <c r="F9">
        <f t="shared" si="0"/>
        <v>3.3411371685892456E-2</v>
      </c>
      <c r="G9">
        <f t="shared" si="1"/>
        <v>1670.5685842946227</v>
      </c>
      <c r="H9">
        <f t="shared" si="2"/>
        <v>1</v>
      </c>
      <c r="I9">
        <f t="shared" si="3"/>
        <v>1.4052562115533502</v>
      </c>
      <c r="J9">
        <f t="shared" si="4"/>
        <v>1</v>
      </c>
      <c r="K9">
        <f t="shared" si="5"/>
        <v>1188.8</v>
      </c>
      <c r="L9">
        <v>0</v>
      </c>
    </row>
    <row r="10" spans="1:12" x14ac:dyDescent="0.3">
      <c r="A10" t="s">
        <v>55</v>
      </c>
      <c r="B10">
        <v>1917.6</v>
      </c>
      <c r="C10">
        <v>0.14940000000000001</v>
      </c>
      <c r="D10">
        <v>0.15490000000000001</v>
      </c>
      <c r="E10">
        <v>0.57714654615881211</v>
      </c>
      <c r="F10">
        <f t="shared" si="0"/>
        <v>4.7162059201870464E-2</v>
      </c>
      <c r="G10">
        <f t="shared" si="1"/>
        <v>2358.1029600935231</v>
      </c>
      <c r="H10">
        <f t="shared" si="2"/>
        <v>1</v>
      </c>
      <c r="I10">
        <f t="shared" si="3"/>
        <v>1.2297157697609111</v>
      </c>
      <c r="J10">
        <f t="shared" si="4"/>
        <v>1</v>
      </c>
      <c r="K10">
        <f t="shared" si="5"/>
        <v>1917.6</v>
      </c>
      <c r="L10">
        <v>0</v>
      </c>
    </row>
    <row r="11" spans="1:12" x14ac:dyDescent="0.3">
      <c r="A11" t="s">
        <v>58</v>
      </c>
      <c r="B11">
        <v>2319</v>
      </c>
      <c r="C11">
        <v>0.1361</v>
      </c>
      <c r="D11">
        <v>0.23050000000000001</v>
      </c>
      <c r="E11">
        <v>0.33015184381778739</v>
      </c>
      <c r="F11">
        <f t="shared" si="0"/>
        <v>2.6978660631985559E-2</v>
      </c>
      <c r="G11">
        <f t="shared" si="1"/>
        <v>1348.9330315992779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0</v>
      </c>
      <c r="L11">
        <v>0</v>
      </c>
    </row>
    <row r="12" spans="1:12" x14ac:dyDescent="0.3">
      <c r="A12" t="s">
        <v>59</v>
      </c>
      <c r="B12">
        <v>1416.1</v>
      </c>
      <c r="C12">
        <v>0.15959999999999999</v>
      </c>
      <c r="D12">
        <v>0.22470000000000001</v>
      </c>
      <c r="E12">
        <v>0.44325767690253692</v>
      </c>
      <c r="F12">
        <f t="shared" si="0"/>
        <v>3.6221207488623959E-2</v>
      </c>
      <c r="G12">
        <f t="shared" si="1"/>
        <v>1811.0603744311979</v>
      </c>
      <c r="H12">
        <f t="shared" si="2"/>
        <v>1</v>
      </c>
      <c r="I12">
        <f t="shared" si="3"/>
        <v>1.2789071212705303</v>
      </c>
      <c r="J12">
        <f t="shared" si="4"/>
        <v>1</v>
      </c>
      <c r="K12">
        <f t="shared" si="5"/>
        <v>1416.1</v>
      </c>
      <c r="L12">
        <v>0</v>
      </c>
    </row>
    <row r="13" spans="1:12" x14ac:dyDescent="0.3">
      <c r="A13" t="s">
        <v>60</v>
      </c>
      <c r="B13">
        <v>1940.7</v>
      </c>
      <c r="C13">
        <v>0.13450000000000001</v>
      </c>
      <c r="D13">
        <v>0.21870000000000001</v>
      </c>
      <c r="E13">
        <v>0.34064929126657512</v>
      </c>
      <c r="F13">
        <f t="shared" si="0"/>
        <v>2.7836469175315248E-2</v>
      </c>
      <c r="G13">
        <f t="shared" si="1"/>
        <v>1391.8234587657623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  <c r="L13">
        <v>0</v>
      </c>
    </row>
    <row r="14" spans="1:12" x14ac:dyDescent="0.3">
      <c r="A14" t="s">
        <v>69</v>
      </c>
      <c r="B14">
        <v>413.9</v>
      </c>
      <c r="C14">
        <v>0.1032</v>
      </c>
      <c r="D14">
        <v>0.22869999999999999</v>
      </c>
      <c r="E14">
        <v>0.18889374726716221</v>
      </c>
      <c r="F14">
        <f t="shared" si="0"/>
        <v>1.5435625753577147E-2</v>
      </c>
      <c r="G14">
        <f t="shared" si="1"/>
        <v>771.78128767885732</v>
      </c>
      <c r="H14">
        <f t="shared" si="2"/>
        <v>1</v>
      </c>
      <c r="I14">
        <f t="shared" si="3"/>
        <v>1.8646564089849176</v>
      </c>
      <c r="J14">
        <f t="shared" si="4"/>
        <v>1</v>
      </c>
      <c r="K14">
        <f t="shared" si="5"/>
        <v>413.9</v>
      </c>
      <c r="L14">
        <v>0</v>
      </c>
    </row>
    <row r="15" spans="1:12" x14ac:dyDescent="0.3">
      <c r="A15" t="s">
        <v>73</v>
      </c>
      <c r="B15">
        <v>2107.4</v>
      </c>
      <c r="C15">
        <v>0.1106</v>
      </c>
      <c r="D15">
        <v>0.17660000000000001</v>
      </c>
      <c r="E15">
        <v>0.28652321630804078</v>
      </c>
      <c r="F15">
        <f t="shared" si="0"/>
        <v>2.341350733217731E-2</v>
      </c>
      <c r="G15">
        <f t="shared" si="1"/>
        <v>1170.6753666088655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v>0</v>
      </c>
    </row>
    <row r="16" spans="1:12" x14ac:dyDescent="0.3">
      <c r="A16" t="s">
        <v>80</v>
      </c>
      <c r="B16">
        <v>691.2</v>
      </c>
      <c r="C16">
        <v>0.1641</v>
      </c>
      <c r="D16">
        <v>0.13900000000000001</v>
      </c>
      <c r="E16">
        <v>0.74892086330935248</v>
      </c>
      <c r="F16">
        <f t="shared" si="0"/>
        <v>6.1198755026756264E-2</v>
      </c>
      <c r="G16">
        <f t="shared" si="1"/>
        <v>3059.9377513378131</v>
      </c>
      <c r="H16">
        <f t="shared" si="2"/>
        <v>1</v>
      </c>
      <c r="I16">
        <f t="shared" si="3"/>
        <v>4.4269932745049374</v>
      </c>
      <c r="J16">
        <f t="shared" si="4"/>
        <v>4</v>
      </c>
      <c r="K16">
        <f t="shared" si="5"/>
        <v>2764.8</v>
      </c>
      <c r="L16">
        <v>0</v>
      </c>
    </row>
    <row r="17" spans="1:12" x14ac:dyDescent="0.3">
      <c r="A17" t="s">
        <v>84</v>
      </c>
      <c r="B17">
        <v>137620</v>
      </c>
      <c r="C17">
        <v>0.13320000000000001</v>
      </c>
      <c r="D17">
        <v>0.19869999999999999</v>
      </c>
      <c r="E17">
        <v>0.36839456467035742</v>
      </c>
      <c r="F17">
        <f t="shared" si="0"/>
        <v>3.0103699630994348E-2</v>
      </c>
      <c r="G17">
        <f t="shared" si="1"/>
        <v>1505.1849815497173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0</v>
      </c>
      <c r="L17">
        <v>0</v>
      </c>
    </row>
    <row r="18" spans="1:12" x14ac:dyDescent="0.3">
      <c r="A18" t="s">
        <v>89</v>
      </c>
      <c r="B18">
        <v>2376.8000000000002</v>
      </c>
      <c r="C18">
        <v>0.14560000000000001</v>
      </c>
      <c r="D18">
        <v>0.221</v>
      </c>
      <c r="E18">
        <v>0.38733031674208152</v>
      </c>
      <c r="F18">
        <f t="shared" si="0"/>
        <v>3.1651051973622515E-2</v>
      </c>
      <c r="G18">
        <f t="shared" si="1"/>
        <v>1582.5525986811258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0</v>
      </c>
      <c r="L18">
        <v>0</v>
      </c>
    </row>
    <row r="19" spans="1:12" x14ac:dyDescent="0.3">
      <c r="A19" t="s">
        <v>96</v>
      </c>
      <c r="B19">
        <v>301</v>
      </c>
      <c r="C19">
        <v>0.16589999999999999</v>
      </c>
      <c r="D19">
        <v>0.23139999999999999</v>
      </c>
      <c r="E19">
        <v>0.45764909248055308</v>
      </c>
      <c r="F19">
        <f t="shared" si="0"/>
        <v>3.7397215207991566E-2</v>
      </c>
      <c r="G19">
        <f t="shared" si="1"/>
        <v>1869.8607603995783</v>
      </c>
      <c r="H19">
        <f t="shared" si="2"/>
        <v>1</v>
      </c>
      <c r="I19">
        <f t="shared" si="3"/>
        <v>6.2121619946829849</v>
      </c>
      <c r="J19">
        <f t="shared" si="4"/>
        <v>6</v>
      </c>
      <c r="K19">
        <f t="shared" si="5"/>
        <v>1806</v>
      </c>
      <c r="L19">
        <v>954.07034743575787</v>
      </c>
    </row>
    <row r="20" spans="1:12" x14ac:dyDescent="0.3">
      <c r="A20" t="s">
        <v>98</v>
      </c>
      <c r="B20">
        <v>3012.5</v>
      </c>
      <c r="C20">
        <v>0.18770000000000001</v>
      </c>
      <c r="D20">
        <v>0.16589999999999999</v>
      </c>
      <c r="E20">
        <v>0.76974080771549136</v>
      </c>
      <c r="F20">
        <f t="shared" si="0"/>
        <v>6.290007587359675E-2</v>
      </c>
      <c r="G20">
        <f t="shared" si="1"/>
        <v>3145.0037936798376</v>
      </c>
      <c r="H20">
        <f t="shared" si="2"/>
        <v>1</v>
      </c>
      <c r="I20">
        <f t="shared" si="3"/>
        <v>1.0439846618024358</v>
      </c>
      <c r="J20">
        <f t="shared" si="4"/>
        <v>1</v>
      </c>
      <c r="K20">
        <f t="shared" si="5"/>
        <v>3012.5</v>
      </c>
      <c r="L20">
        <v>0</v>
      </c>
    </row>
    <row r="21" spans="1:12" x14ac:dyDescent="0.3">
      <c r="A21" t="s">
        <v>99</v>
      </c>
      <c r="B21">
        <v>3972.6</v>
      </c>
      <c r="C21">
        <v>0.21690000000000001</v>
      </c>
      <c r="D21">
        <v>0.23200000000000001</v>
      </c>
      <c r="E21">
        <v>0.67629310344827598</v>
      </c>
      <c r="F21">
        <f t="shared" si="0"/>
        <v>5.5263911037713671E-2</v>
      </c>
      <c r="G21">
        <f t="shared" si="1"/>
        <v>2763.1955518856835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v>0</v>
      </c>
    </row>
    <row r="22" spans="1:12" x14ac:dyDescent="0.3">
      <c r="A22" t="s">
        <v>101</v>
      </c>
      <c r="B22">
        <v>285.5</v>
      </c>
      <c r="C22">
        <v>0.1981</v>
      </c>
      <c r="D22">
        <v>0.21260000000000001</v>
      </c>
      <c r="E22">
        <v>0.64957666980244588</v>
      </c>
      <c r="F22">
        <f t="shared" si="0"/>
        <v>5.3080753166193165E-2</v>
      </c>
      <c r="G22">
        <f t="shared" si="1"/>
        <v>2654.0376583096581</v>
      </c>
      <c r="H22">
        <f t="shared" si="2"/>
        <v>1</v>
      </c>
      <c r="I22">
        <f t="shared" si="3"/>
        <v>9.2961038819953004</v>
      </c>
      <c r="J22">
        <f t="shared" si="4"/>
        <v>9</v>
      </c>
      <c r="K22">
        <f t="shared" si="5"/>
        <v>2569.5</v>
      </c>
      <c r="L22">
        <v>982.00864879951075</v>
      </c>
    </row>
    <row r="23" spans="1:12" x14ac:dyDescent="0.3">
      <c r="A23" t="s">
        <v>104</v>
      </c>
      <c r="B23">
        <v>1427.9</v>
      </c>
      <c r="C23">
        <v>0.1986</v>
      </c>
      <c r="D23">
        <v>0.21679999999999999</v>
      </c>
      <c r="E23">
        <v>0.63929889298892995</v>
      </c>
      <c r="F23">
        <f t="shared" si="0"/>
        <v>5.2240895210239516E-2</v>
      </c>
      <c r="G23">
        <f t="shared" si="1"/>
        <v>2612.0447605119757</v>
      </c>
      <c r="H23">
        <f t="shared" si="2"/>
        <v>1</v>
      </c>
      <c r="I23">
        <f t="shared" si="3"/>
        <v>1.8292910991749951</v>
      </c>
      <c r="J23">
        <f t="shared" si="4"/>
        <v>1</v>
      </c>
      <c r="K23">
        <f t="shared" si="5"/>
        <v>1427.9</v>
      </c>
      <c r="L23">
        <v>0</v>
      </c>
    </row>
    <row r="24" spans="1:12" x14ac:dyDescent="0.3">
      <c r="A24" t="s">
        <v>106</v>
      </c>
      <c r="B24">
        <v>29610</v>
      </c>
      <c r="C24">
        <v>0.1101</v>
      </c>
      <c r="D24">
        <v>0.1573</v>
      </c>
      <c r="E24">
        <v>0.31849968213604579</v>
      </c>
      <c r="F24">
        <f t="shared" si="0"/>
        <v>2.6026493556358898E-2</v>
      </c>
      <c r="G24">
        <f t="shared" si="1"/>
        <v>1301.3246778179448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v>0</v>
      </c>
    </row>
    <row r="25" spans="1:12" x14ac:dyDescent="0.3">
      <c r="A25" t="s">
        <v>114</v>
      </c>
      <c r="B25">
        <v>3445.7</v>
      </c>
      <c r="C25">
        <v>0.14180000000000001</v>
      </c>
      <c r="D25">
        <v>0.1797</v>
      </c>
      <c r="E25">
        <v>0.45520311630495269</v>
      </c>
      <c r="F25">
        <f t="shared" si="0"/>
        <v>3.7197340022100241E-2</v>
      </c>
      <c r="G25">
        <f t="shared" si="1"/>
        <v>1859.8670011050119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v>0</v>
      </c>
    </row>
    <row r="26" spans="1:12" x14ac:dyDescent="0.3">
      <c r="A26" t="s">
        <v>117</v>
      </c>
      <c r="B26">
        <v>3252.5</v>
      </c>
      <c r="C26">
        <v>0.2087</v>
      </c>
      <c r="D26">
        <v>0.22509999999999999</v>
      </c>
      <c r="E26">
        <v>0.66059529098178582</v>
      </c>
      <c r="F26">
        <f t="shared" si="0"/>
        <v>5.3981149898776261E-2</v>
      </c>
      <c r="G26">
        <f t="shared" si="1"/>
        <v>2699.0574949388129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v>0</v>
      </c>
    </row>
    <row r="27" spans="1:12" x14ac:dyDescent="0.3">
      <c r="A27" t="s">
        <v>121</v>
      </c>
      <c r="B27">
        <v>11224</v>
      </c>
      <c r="C27">
        <v>0.16120000000000001</v>
      </c>
      <c r="D27">
        <v>0.20660000000000001</v>
      </c>
      <c r="E27">
        <v>0.48983543078412389</v>
      </c>
      <c r="F27">
        <f t="shared" si="0"/>
        <v>4.0027351353944939E-2</v>
      </c>
      <c r="G27">
        <f t="shared" si="1"/>
        <v>2001.3675676972468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0</v>
      </c>
      <c r="L27">
        <v>0</v>
      </c>
    </row>
    <row r="29" spans="1:12" x14ac:dyDescent="0.3">
      <c r="E29">
        <f>SUM(E2:E27)</f>
        <v>12.237517952479951</v>
      </c>
      <c r="F29">
        <f>SUM(F2:F27)</f>
        <v>1</v>
      </c>
      <c r="K29">
        <f>SUM(K2:K27)</f>
        <v>21572.2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Meet Vanja</cp:lastModifiedBy>
  <dcterms:created xsi:type="dcterms:W3CDTF">2025-06-15T05:10:48Z</dcterms:created>
  <dcterms:modified xsi:type="dcterms:W3CDTF">2025-06-17T02:47:22Z</dcterms:modified>
</cp:coreProperties>
</file>