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60" windowWidth="22980" windowHeight="8736"/>
  </bookViews>
  <sheets>
    <sheet name="REVenue(2)" sheetId="1" r:id="rId1"/>
    <sheet name="ADOPTED Rev Table" sheetId="2" r:id="rId2"/>
  </sheets>
  <externalReferences>
    <externalReference r:id="rId3"/>
    <externalReference r:id="rId4"/>
  </externalReferences>
  <definedNames>
    <definedName name="_xlnm.Print_Area" localSheetId="1">'ADOPTED Rev Table'!$A$1:$AR$36</definedName>
    <definedName name="_xlnm.Print_Area" localSheetId="0">'REVenue(2)'!$A$2:$AA$78</definedName>
    <definedName name="_xlnm.Print_Titles" localSheetId="1">'ADOPTED Rev Table'!$A:$A,'ADOPTED Rev Table'!$1:$2</definedName>
    <definedName name="PRINT1" localSheetId="0">'REVenue(2)'!$A$1:$Y$73</definedName>
    <definedName name="PRINT1">#REF!</definedName>
    <definedName name="PRINT2">#REF!</definedName>
    <definedName name="PRINT3">#REF!</definedName>
  </definedNames>
  <calcPr calcId="145621" fullCalcOnLoad="1"/>
</workbook>
</file>

<file path=xl/calcChain.xml><?xml version="1.0" encoding="utf-8"?>
<calcChain xmlns="http://schemas.openxmlformats.org/spreadsheetml/2006/main">
  <c r="AS46" i="2" l="1"/>
  <c r="X98" i="1" l="1"/>
  <c r="V98" i="1"/>
  <c r="X85" i="1"/>
  <c r="AI71" i="1"/>
  <c r="AK71" i="1" s="1"/>
  <c r="AI69" i="1"/>
  <c r="AK69" i="1" s="1"/>
  <c r="AI67" i="1"/>
  <c r="AK67" i="1" s="1"/>
  <c r="AI64" i="1"/>
  <c r="AK64" i="1" s="1"/>
  <c r="AI62" i="1"/>
  <c r="AK62" i="1" s="1"/>
  <c r="AI61" i="1"/>
  <c r="AK61" i="1" s="1"/>
  <c r="AI59" i="1"/>
  <c r="AK59" i="1" s="1"/>
  <c r="AI50" i="1"/>
  <c r="AK50" i="1" s="1"/>
  <c r="AI49" i="1"/>
  <c r="AK49" i="1" s="1"/>
  <c r="AI47" i="1"/>
  <c r="AK47" i="1" s="1"/>
  <c r="AI43" i="1"/>
  <c r="AK43" i="1" s="1"/>
  <c r="AI42" i="1"/>
  <c r="AK42" i="1" s="1"/>
  <c r="AI40" i="1"/>
  <c r="AK40" i="1" s="1"/>
  <c r="AI39" i="1"/>
  <c r="AK39" i="1" s="1"/>
  <c r="AI33" i="1"/>
  <c r="AK33" i="1" s="1"/>
  <c r="AI32" i="1"/>
  <c r="AK32" i="1" s="1"/>
  <c r="AI30" i="1"/>
  <c r="AK30" i="1" s="1"/>
  <c r="AI22" i="1"/>
  <c r="AK22" i="1" s="1"/>
  <c r="AI21" i="1"/>
  <c r="AK21" i="1" s="1"/>
  <c r="AI20" i="1"/>
  <c r="AK20" i="1" s="1"/>
  <c r="AI18" i="1"/>
  <c r="AK18" i="1" s="1"/>
  <c r="AI17" i="1"/>
  <c r="AK17" i="1" s="1"/>
  <c r="AI14" i="1"/>
  <c r="AK14" i="1" s="1"/>
  <c r="T1" i="1"/>
  <c r="AI11" i="1" l="1"/>
  <c r="AK11" i="1" s="1"/>
  <c r="AI24" i="1"/>
  <c r="AK24" i="1" s="1"/>
  <c r="AI37" i="1"/>
  <c r="AK37" i="1" s="1"/>
  <c r="AI44" i="1"/>
  <c r="AK44" i="1" s="1"/>
  <c r="AI52" i="1"/>
  <c r="AK52" i="1" s="1"/>
  <c r="AI13" i="1"/>
  <c r="AK13" i="1" s="1"/>
  <c r="AI16" i="1"/>
  <c r="AK16" i="1" s="1"/>
  <c r="AI26" i="1"/>
  <c r="AK26" i="1" s="1"/>
  <c r="AI34" i="1"/>
  <c r="AK34" i="1" s="1"/>
  <c r="AI35" i="1"/>
  <c r="AK35" i="1" s="1"/>
  <c r="AI46" i="1"/>
  <c r="AK46" i="1" s="1"/>
  <c r="AI56" i="1"/>
  <c r="AK56" i="1" s="1"/>
  <c r="AI12" i="1"/>
  <c r="AK12" i="1" s="1"/>
  <c r="AI15" i="1"/>
  <c r="AK15" i="1" s="1"/>
  <c r="AI23" i="1"/>
  <c r="AK23" i="1" s="1"/>
  <c r="AI31" i="1"/>
  <c r="AK31" i="1" s="1"/>
  <c r="AI25" i="1"/>
  <c r="AK25" i="1" s="1"/>
  <c r="AI27" i="1"/>
  <c r="AK27" i="1" s="1"/>
  <c r="AI29" i="1"/>
  <c r="AK29" i="1" s="1"/>
  <c r="AI36" i="1"/>
  <c r="AK36" i="1" s="1"/>
  <c r="AI38" i="1"/>
  <c r="AK38" i="1" s="1"/>
  <c r="AI45" i="1"/>
  <c r="AK45" i="1" s="1"/>
  <c r="AI60" i="1"/>
  <c r="AK60" i="1" s="1"/>
  <c r="AI51" i="1"/>
  <c r="AK51" i="1" s="1"/>
  <c r="AI54" i="1"/>
  <c r="AK54" i="1" s="1"/>
  <c r="AI58" i="1"/>
  <c r="AK58" i="1" s="1"/>
  <c r="AI65" i="1"/>
  <c r="AK65" i="1" s="1"/>
  <c r="AI53" i="1"/>
  <c r="AK53" i="1" s="1"/>
  <c r="AI55" i="1"/>
  <c r="AK55" i="1" s="1"/>
  <c r="AI57" i="1"/>
  <c r="AK57" i="1" s="1"/>
  <c r="AI63" i="1"/>
  <c r="AK63" i="1" s="1"/>
  <c r="AI68" i="1"/>
  <c r="AK68" i="1" s="1"/>
  <c r="AI66" i="1"/>
  <c r="AK66" i="1" s="1"/>
  <c r="V83" i="1"/>
  <c r="T83" i="1"/>
  <c r="T87" i="1" s="1"/>
  <c r="AI48" i="1" l="1"/>
  <c r="AK48" i="1" s="1"/>
  <c r="AI19" i="1"/>
  <c r="AK19" i="1" s="1"/>
  <c r="AI41" i="1"/>
  <c r="AK41" i="1" s="1"/>
  <c r="AI70" i="1" l="1"/>
  <c r="AK70" i="1" s="1"/>
  <c r="X83" i="1"/>
  <c r="X87" i="1" s="1"/>
</calcChain>
</file>

<file path=xl/sharedStrings.xml><?xml version="1.0" encoding="utf-8"?>
<sst xmlns="http://schemas.openxmlformats.org/spreadsheetml/2006/main" count="318" uniqueCount="161">
  <si>
    <t>Last Updated</t>
  </si>
  <si>
    <t>REVENUE ESTIMATE</t>
  </si>
  <si>
    <t>(amounts expressed in thousands)</t>
  </si>
  <si>
    <t xml:space="preserve"> FY 16 ORIG.</t>
  </si>
  <si>
    <t>FY 18</t>
  </si>
  <si>
    <t>FY 17</t>
  </si>
  <si>
    <t>FY 16</t>
  </si>
  <si>
    <t>VS. FY 17</t>
  </si>
  <si>
    <t>FY 15</t>
  </si>
  <si>
    <t>FY 14</t>
  </si>
  <si>
    <t>FY 13</t>
  </si>
  <si>
    <t>FY 12</t>
  </si>
  <si>
    <t>PLANNED</t>
  </si>
  <si>
    <t>ADOPTED</t>
  </si>
  <si>
    <t>CURRENT</t>
  </si>
  <si>
    <t>ORIGINAL</t>
  </si>
  <si>
    <t xml:space="preserve">                    DIFFERENCE</t>
  </si>
  <si>
    <t xml:space="preserve">ACTUAL </t>
  </si>
  <si>
    <t>RESOURCES</t>
  </si>
  <si>
    <t>BUDGET</t>
  </si>
  <si>
    <t>ESTIMATE</t>
  </si>
  <si>
    <t>AMOUNT</t>
  </si>
  <si>
    <t>PERCENT</t>
  </si>
  <si>
    <t>REVENUES</t>
  </si>
  <si>
    <t>TAXES</t>
  </si>
  <si>
    <t>Sales Tax</t>
  </si>
  <si>
    <t>AA - Sales Tax</t>
  </si>
  <si>
    <t>Use Tax</t>
  </si>
  <si>
    <t>AB - Use Tax</t>
  </si>
  <si>
    <t>Franchise Taxes</t>
  </si>
  <si>
    <t>AC - Franchise</t>
  </si>
  <si>
    <t>Hotel/Motel &amp;</t>
  </si>
  <si>
    <t>Hotel/Motel Tax</t>
  </si>
  <si>
    <t>AD - Hotel /MOTEL TAX</t>
  </si>
  <si>
    <t>Ad Valorem</t>
  </si>
  <si>
    <t>AE - Ad Valorem</t>
  </si>
  <si>
    <t xml:space="preserve">Payments in Lieu of Taxes </t>
  </si>
  <si>
    <t>TOTAL</t>
  </si>
  <si>
    <t>ENTERPRISE REVENUE</t>
  </si>
  <si>
    <t>Tulsa Airport Authority</t>
  </si>
  <si>
    <t>BA - Airport</t>
  </si>
  <si>
    <t>Golf</t>
  </si>
  <si>
    <t>BB - Golf</t>
  </si>
  <si>
    <t>Water</t>
  </si>
  <si>
    <t>BC - Water</t>
  </si>
  <si>
    <t>Sewer</t>
  </si>
  <si>
    <t>BD - Sewer</t>
  </si>
  <si>
    <t>Refuse</t>
  </si>
  <si>
    <t>BE - Refuse</t>
  </si>
  <si>
    <t>Stormwater</t>
  </si>
  <si>
    <t>BF - Stormwater</t>
  </si>
  <si>
    <t>Emergency Medical Fee</t>
  </si>
  <si>
    <t>BG - Emergency Medical Fee</t>
  </si>
  <si>
    <t>OTC Rental Income</t>
  </si>
  <si>
    <t>BH - OTC Rental Income</t>
  </si>
  <si>
    <t>BB - E911 Fees</t>
  </si>
  <si>
    <t>CULTURAL AND RECREATION</t>
  </si>
  <si>
    <t>Convention Center</t>
  </si>
  <si>
    <t>CA - Convention Center</t>
  </si>
  <si>
    <t>Performing Arts Center</t>
  </si>
  <si>
    <t>CB - PAC</t>
  </si>
  <si>
    <t>Zoo Admissions</t>
  </si>
  <si>
    <t>CD - Zoo Admissions</t>
  </si>
  <si>
    <t>Concessions</t>
  </si>
  <si>
    <t>CE - Concessions</t>
  </si>
  <si>
    <t>Other</t>
  </si>
  <si>
    <t>CF - Other</t>
  </si>
  <si>
    <t>LICENSES AND PERMITS</t>
  </si>
  <si>
    <t>Business Licenses</t>
  </si>
  <si>
    <t>DA - Business Lic</t>
  </si>
  <si>
    <t>Building Inspections</t>
  </si>
  <si>
    <t>DB - Bldg Inspections</t>
  </si>
  <si>
    <t>Other Licenses and Permits</t>
  </si>
  <si>
    <t xml:space="preserve">DC - Other Permits </t>
  </si>
  <si>
    <t>MISCELLANEOUS REVENUE</t>
  </si>
  <si>
    <t>Public Safety</t>
  </si>
  <si>
    <t>EB - Public Safety</t>
  </si>
  <si>
    <t>E911 Fees</t>
  </si>
  <si>
    <t>EBb - E911 Fees</t>
  </si>
  <si>
    <t>General Government - Indirects</t>
  </si>
  <si>
    <t>EC - Gen Gov - Indirect</t>
  </si>
  <si>
    <t xml:space="preserve">Streets and Highways   </t>
  </si>
  <si>
    <t>EC - Streets &amp; Highways</t>
  </si>
  <si>
    <t xml:space="preserve">Fines and Forfeitures </t>
  </si>
  <si>
    <t>ED - Fines &amp; Forfeits</t>
  </si>
  <si>
    <t>Interest Income</t>
  </si>
  <si>
    <t xml:space="preserve">EE - Interest Income </t>
  </si>
  <si>
    <t>Loan Proceeds</t>
  </si>
  <si>
    <t>EF - Loan Proceeds</t>
  </si>
  <si>
    <t>Other Miscellaneous</t>
  </si>
  <si>
    <t>EZ - Other Misc. Income</t>
  </si>
  <si>
    <t>INTERGOVERNMENTAL REVENUE</t>
  </si>
  <si>
    <t>Grants</t>
  </si>
  <si>
    <t>GA - Grants and Reimbursements</t>
  </si>
  <si>
    <t xml:space="preserve">Vehicle License, Liquor, </t>
  </si>
  <si>
    <t xml:space="preserve">    Tobacco and Gasoline Taxes</t>
  </si>
  <si>
    <t xml:space="preserve">     Tobacco and Gasoline Taxes</t>
  </si>
  <si>
    <t>GB - Liquor,Gas, Tobacco, Vehicle Tax</t>
  </si>
  <si>
    <t>Other Intergovernmental Rev</t>
  </si>
  <si>
    <t>GC -  Other Intergovmt Rev</t>
  </si>
  <si>
    <t>n TRANSFERS IN</t>
  </si>
  <si>
    <t>GRAND TOTAL</t>
  </si>
  <si>
    <t xml:space="preserve">*Charges from Internal Service Funds are excluded. </t>
  </si>
  <si>
    <t>Note: Internal Transfers In are excluded from this analysis.</t>
  </si>
  <si>
    <t xml:space="preserve">          Historical Information has been restated.  The Tulsa Airport Authority is no longer reported </t>
  </si>
  <si>
    <t xml:space="preserve">          as City of Tulsa entity.</t>
  </si>
  <si>
    <t xml:space="preserve">      </t>
  </si>
  <si>
    <t xml:space="preserve">          </t>
  </si>
  <si>
    <t>STOP COPYING AT CELL 54</t>
  </si>
  <si>
    <t>FY 1995-96 Original Budget vs FY 1996-97 Adopted Budget</t>
  </si>
  <si>
    <t>Total Discontinued Grants</t>
  </si>
  <si>
    <t>FUND</t>
  </si>
  <si>
    <t>SUMMARY DESC</t>
  </si>
  <si>
    <t>1080</t>
  </si>
  <si>
    <t>2240</t>
  </si>
  <si>
    <t>2320</t>
  </si>
  <si>
    <t>2330</t>
  </si>
  <si>
    <t>2420</t>
  </si>
  <si>
    <t>2710</t>
  </si>
  <si>
    <t>2720</t>
  </si>
  <si>
    <t>2730</t>
  </si>
  <si>
    <t>2740</t>
  </si>
  <si>
    <t>2750</t>
  </si>
  <si>
    <t>2810</t>
  </si>
  <si>
    <t>2910</t>
  </si>
  <si>
    <t>3000</t>
  </si>
  <si>
    <t>3450</t>
  </si>
  <si>
    <t>3623</t>
  </si>
  <si>
    <t>4102</t>
  </si>
  <si>
    <t>4122</t>
  </si>
  <si>
    <t>4306</t>
  </si>
  <si>
    <t>5561</t>
  </si>
  <si>
    <t>5563</t>
  </si>
  <si>
    <t>5565</t>
  </si>
  <si>
    <t>5567</t>
  </si>
  <si>
    <t>5761</t>
  </si>
  <si>
    <t>6001</t>
  </si>
  <si>
    <t>6007</t>
  </si>
  <si>
    <t>6008</t>
  </si>
  <si>
    <t>6009</t>
  </si>
  <si>
    <t>6011</t>
  </si>
  <si>
    <t>6012</t>
  </si>
  <si>
    <t>6014</t>
  </si>
  <si>
    <t>6021</t>
  </si>
  <si>
    <t>6031</t>
  </si>
  <si>
    <t>6041</t>
  </si>
  <si>
    <t>7010</t>
  </si>
  <si>
    <t>7020</t>
  </si>
  <si>
    <t>7030</t>
  </si>
  <si>
    <t>7050</t>
  </si>
  <si>
    <t>7060</t>
  </si>
  <si>
    <t>8011</t>
  </si>
  <si>
    <t>8020</t>
  </si>
  <si>
    <t>8025</t>
  </si>
  <si>
    <t>8030</t>
  </si>
  <si>
    <t>Grand Total</t>
  </si>
  <si>
    <t>M Internal Service Charges</t>
  </si>
  <si>
    <t>Plus: Internal Service Funds</t>
  </si>
  <si>
    <t>Total Revenues</t>
  </si>
  <si>
    <t>0%</t>
  </si>
  <si>
    <t>FY17 Adopted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</si>
</sst>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#,_);_(&quot;$&quot;* \(#,##0,\)_);_(&quot;$&quot;* &quot;0&quot;_)"/>
    <numFmt numFmtId="166" formatCode="&quot;$&quot;#,##0;\(&quot;$&quot;#,##0\)"/>
    <numFmt numFmtId="167" formatCode="_(* #,##0,_);_(* \(#,##0,\)_)"/>
    <numFmt numFmtId="168" formatCode="_(* #,##0_);_(* \(#,##0\);_(* &quot;0&quot;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&quot;$&quot;#,##0"/>
    <numFmt numFmtId="172" formatCode="_(&quot;$&quot;* #,##0_);_(&quot;$&quot;* \(#,##0\)"/>
    <numFmt numFmtId="173" formatCode="General_)"/>
    <numFmt numFmtId="174" formatCode="* #,##0_);_(* \(#,##0\)"/>
  </numFmts>
  <fonts count="24" x14ac:knownFonts="1">
    <font>
      <sz val="8"/>
      <name val="Times New Roman"/>
    </font>
    <font>
      <sz val="8"/>
      <name val="Times New Roman"/>
      <family val="1"/>
    </font>
    <font>
      <b/>
      <sz val="18"/>
      <name val="Helvetica"/>
      <family val="2"/>
    </font>
    <font>
      <b/>
      <sz val="14"/>
      <color indexed="12"/>
      <name val="Helvetica"/>
      <family val="2"/>
    </font>
    <font>
      <sz val="8"/>
      <name val="Helvetica"/>
      <family val="2"/>
    </font>
    <font>
      <b/>
      <sz val="18"/>
      <color indexed="12"/>
      <name val="Helvetica"/>
      <family val="2"/>
    </font>
    <font>
      <b/>
      <sz val="12"/>
      <name val="Helvetica"/>
      <family val="2"/>
    </font>
    <font>
      <sz val="10"/>
      <name val="Helvetica"/>
    </font>
    <font>
      <b/>
      <sz val="10"/>
      <name val="Helvetica"/>
      <family val="2"/>
    </font>
    <font>
      <sz val="14"/>
      <name val="Helvetica"/>
      <family val="2"/>
    </font>
    <font>
      <sz val="10"/>
      <name val="Helvetica"/>
      <family val="2"/>
    </font>
    <font>
      <sz val="12"/>
      <name val="Helvetica"/>
      <family val="2"/>
    </font>
    <font>
      <b/>
      <sz val="11"/>
      <color theme="0"/>
      <name val="Helvetica"/>
      <family val="2"/>
    </font>
    <font>
      <b/>
      <sz val="10"/>
      <name val="Helvetica"/>
    </font>
    <font>
      <b/>
      <sz val="12"/>
      <name val="Helvetica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Helvetica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 Rounded MT Bold"/>
      <family val="2"/>
    </font>
    <font>
      <b/>
      <sz val="12"/>
      <name val="Arial Rounded MT Bold"/>
      <family val="2"/>
    </font>
    <font>
      <b/>
      <sz val="10"/>
      <name val="Arial Rounded MT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6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6" fillId="0" borderId="0"/>
    <xf numFmtId="0" fontId="19" fillId="0" borderId="0" applyNumberFormat="0" applyFill="0" applyBorder="0" applyProtection="0">
      <alignment horizontal="center"/>
    </xf>
    <xf numFmtId="172" fontId="20" fillId="0" borderId="0">
      <alignment horizontal="right"/>
    </xf>
    <xf numFmtId="173" fontId="21" fillId="3" borderId="0" applyNumberFormat="0" applyFill="0" applyBorder="0" applyProtection="0">
      <alignment horizontal="centerContinuous"/>
    </xf>
    <xf numFmtId="173" fontId="22" fillId="3" borderId="0" applyNumberFormat="0" applyFill="0" applyBorder="0" applyProtection="0">
      <alignment horizontal="centerContinuous"/>
    </xf>
    <xf numFmtId="172" fontId="19" fillId="0" borderId="3">
      <alignment horizontal="right"/>
    </xf>
    <xf numFmtId="37" fontId="20" fillId="0" borderId="1">
      <alignment horizontal="right"/>
    </xf>
    <xf numFmtId="174" fontId="20" fillId="0" borderId="0"/>
    <xf numFmtId="172" fontId="20" fillId="0" borderId="0"/>
    <xf numFmtId="6" fontId="17" fillId="0" borderId="0" applyFont="0" applyFill="0" applyBorder="0" applyAlignment="0" applyProtection="0"/>
    <xf numFmtId="164" fontId="20" fillId="0" borderId="0" applyFill="0" applyBorder="0" applyProtection="0">
      <alignment horizontal="right"/>
    </xf>
    <xf numFmtId="173" fontId="23" fillId="0" borderId="0" applyNumberFormat="0" applyFill="0" applyBorder="0" applyAlignment="0" applyProtection="0">
      <alignment horizontal="centerContinuous"/>
    </xf>
  </cellStyleXfs>
  <cellXfs count="125">
    <xf numFmtId="0" fontId="0" fillId="0" borderId="0" xfId="0"/>
    <xf numFmtId="0" fontId="2" fillId="0" borderId="0" xfId="6" applyFont="1" applyAlignment="1">
      <alignment horizontal="centerContinuous"/>
    </xf>
    <xf numFmtId="0" fontId="3" fillId="0" borderId="0" xfId="6" applyFont="1" applyAlignment="1">
      <alignment horizontal="right"/>
    </xf>
    <xf numFmtId="0" fontId="4" fillId="0" borderId="0" xfId="0" applyFont="1"/>
    <xf numFmtId="22" fontId="5" fillId="0" borderId="0" xfId="6" applyNumberFormat="1" applyFont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 applyAlignment="1">
      <alignment horizontal="centerContinuous"/>
    </xf>
    <xf numFmtId="0" fontId="8" fillId="0" borderId="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2" fillId="2" borderId="0" xfId="7" applyFont="1" applyFill="1" applyAlignment="1">
      <alignment horizontal="center"/>
    </xf>
    <xf numFmtId="0" fontId="10" fillId="0" borderId="0" xfId="8" applyFont="1"/>
    <xf numFmtId="0" fontId="8" fillId="0" borderId="1" xfId="0" applyFont="1" applyBorder="1" applyAlignment="1">
      <alignment horizontal="center"/>
    </xf>
    <xf numFmtId="0" fontId="8" fillId="0" borderId="0" xfId="8" applyFont="1" applyAlignment="1">
      <alignment horizontal="center"/>
    </xf>
    <xf numFmtId="0" fontId="6" fillId="0" borderId="0" xfId="0" applyFont="1"/>
    <xf numFmtId="0" fontId="8" fillId="0" borderId="1" xfId="0" quotePrefix="1" applyFont="1" applyBorder="1" applyAlignment="1">
      <alignment horizontal="center"/>
    </xf>
    <xf numFmtId="0" fontId="12" fillId="2" borderId="1" xfId="7" quotePrefix="1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" xfId="8" quotePrefix="1" applyFont="1" applyBorder="1" applyAlignment="1">
      <alignment horizontal="center"/>
    </xf>
    <xf numFmtId="0" fontId="10" fillId="0" borderId="0" xfId="8" applyFont="1" applyAlignment="1">
      <alignment horizontal="center"/>
    </xf>
    <xf numFmtId="0" fontId="11" fillId="0" borderId="0" xfId="0" applyFont="1"/>
    <xf numFmtId="0" fontId="10" fillId="0" borderId="0" xfId="0" applyFont="1"/>
    <xf numFmtId="164" fontId="11" fillId="0" borderId="0" xfId="0" applyNumberFormat="1" applyFont="1" applyAlignment="1">
      <alignment horizontal="right"/>
    </xf>
    <xf numFmtId="0" fontId="8" fillId="0" borderId="0" xfId="0" applyFont="1"/>
    <xf numFmtId="164" fontId="10" fillId="0" borderId="0" xfId="0" applyNumberFormat="1" applyFont="1" applyAlignment="1">
      <alignment horizontal="right"/>
    </xf>
    <xf numFmtId="165" fontId="10" fillId="0" borderId="0" xfId="3" applyNumberFormat="1" applyFont="1" applyAlignment="1"/>
    <xf numFmtId="0" fontId="10" fillId="0" borderId="0" xfId="7" applyFont="1"/>
    <xf numFmtId="166" fontId="10" fillId="0" borderId="0" xfId="0" applyNumberFormat="1" applyFont="1"/>
    <xf numFmtId="42" fontId="10" fillId="0" borderId="0" xfId="7" applyNumberFormat="1" applyFont="1" applyBorder="1"/>
    <xf numFmtId="42" fontId="4" fillId="0" borderId="0" xfId="0" applyNumberFormat="1" applyFont="1"/>
    <xf numFmtId="10" fontId="4" fillId="0" borderId="0" xfId="5" applyNumberFormat="1" applyFont="1"/>
    <xf numFmtId="167" fontId="10" fillId="0" borderId="0" xfId="1" applyNumberFormat="1" applyFont="1" applyAlignment="1"/>
    <xf numFmtId="41" fontId="10" fillId="0" borderId="0" xfId="2" applyFont="1"/>
    <xf numFmtId="41" fontId="10" fillId="0" borderId="0" xfId="7" applyNumberFormat="1" applyFont="1" applyBorder="1"/>
    <xf numFmtId="41" fontId="10" fillId="0" borderId="0" xfId="0" applyNumberFormat="1" applyFont="1"/>
    <xf numFmtId="41" fontId="10" fillId="0" borderId="0" xfId="0" applyNumberFormat="1" applyFont="1" applyBorder="1"/>
    <xf numFmtId="3" fontId="10" fillId="0" borderId="0" xfId="0" applyNumberFormat="1" applyFont="1"/>
    <xf numFmtId="167" fontId="10" fillId="0" borderId="1" xfId="1" applyNumberFormat="1" applyFont="1" applyBorder="1" applyAlignment="1"/>
    <xf numFmtId="3" fontId="10" fillId="0" borderId="0" xfId="0" applyNumberFormat="1" applyFont="1" applyBorder="1"/>
    <xf numFmtId="0" fontId="10" fillId="0" borderId="0" xfId="0" quotePrefix="1" applyFont="1" applyAlignment="1">
      <alignment horizontal="left"/>
    </xf>
    <xf numFmtId="41" fontId="10" fillId="0" borderId="1" xfId="0" applyNumberFormat="1" applyFont="1" applyBorder="1"/>
    <xf numFmtId="167" fontId="13" fillId="0" borderId="0" xfId="1" applyNumberFormat="1" applyFont="1" applyBorder="1" applyAlignment="1"/>
    <xf numFmtId="0" fontId="8" fillId="0" borderId="0" xfId="7" applyFont="1"/>
    <xf numFmtId="167" fontId="14" fillId="0" borderId="0" xfId="1" applyNumberFormat="1" applyFont="1" applyBorder="1" applyAlignment="1"/>
    <xf numFmtId="166" fontId="8" fillId="0" borderId="0" xfId="0" applyNumberFormat="1" applyFont="1"/>
    <xf numFmtId="164" fontId="8" fillId="0" borderId="0" xfId="0" applyNumberFormat="1" applyFont="1" applyAlignment="1">
      <alignment horizontal="right"/>
    </xf>
    <xf numFmtId="42" fontId="8" fillId="0" borderId="0" xfId="7" applyNumberFormat="1" applyFont="1" applyBorder="1"/>
    <xf numFmtId="42" fontId="8" fillId="0" borderId="0" xfId="4" applyFont="1"/>
    <xf numFmtId="0" fontId="10" fillId="0" borderId="0" xfId="0" applyFont="1" applyBorder="1"/>
    <xf numFmtId="168" fontId="10" fillId="0" borderId="0" xfId="0" applyNumberFormat="1" applyFont="1" applyBorder="1"/>
    <xf numFmtId="42" fontId="10" fillId="0" borderId="0" xfId="4" applyFont="1"/>
    <xf numFmtId="41" fontId="10" fillId="0" borderId="0" xfId="2" applyFont="1" applyBorder="1"/>
    <xf numFmtId="41" fontId="10" fillId="0" borderId="1" xfId="2" applyFont="1" applyBorder="1"/>
    <xf numFmtId="168" fontId="10" fillId="0" borderId="1" xfId="0" applyNumberFormat="1" applyFont="1" applyBorder="1"/>
    <xf numFmtId="42" fontId="10" fillId="0" borderId="0" xfId="9" applyFont="1"/>
    <xf numFmtId="164" fontId="10" fillId="0" borderId="0" xfId="7" applyNumberFormat="1" applyFont="1" applyAlignment="1">
      <alignment horizontal="right"/>
    </xf>
    <xf numFmtId="0" fontId="4" fillId="0" borderId="0" xfId="7" applyFont="1"/>
    <xf numFmtId="41" fontId="10" fillId="0" borderId="0" xfId="10" applyFont="1"/>
    <xf numFmtId="41" fontId="10" fillId="0" borderId="0" xfId="10" applyFont="1" applyBorder="1"/>
    <xf numFmtId="42" fontId="10" fillId="0" borderId="0" xfId="4" applyFont="1" applyBorder="1"/>
    <xf numFmtId="42" fontId="8" fillId="0" borderId="0" xfId="0" applyNumberFormat="1" applyFont="1"/>
    <xf numFmtId="42" fontId="8" fillId="0" borderId="0" xfId="0" applyNumberFormat="1" applyFont="1" applyBorder="1"/>
    <xf numFmtId="42" fontId="10" fillId="0" borderId="0" xfId="0" applyNumberFormat="1" applyFont="1"/>
    <xf numFmtId="42" fontId="10" fillId="0" borderId="0" xfId="0" applyNumberFormat="1" applyFont="1" applyBorder="1"/>
    <xf numFmtId="6" fontId="10" fillId="0" borderId="0" xfId="0" applyNumberFormat="1" applyFont="1" applyBorder="1"/>
    <xf numFmtId="0" fontId="10" fillId="0" borderId="1" xfId="0" applyFont="1" applyBorder="1"/>
    <xf numFmtId="165" fontId="13" fillId="0" borderId="3" xfId="3" applyNumberFormat="1" applyFont="1" applyBorder="1" applyAlignment="1"/>
    <xf numFmtId="165" fontId="14" fillId="0" borderId="3" xfId="3" applyNumberFormat="1" applyFont="1" applyBorder="1" applyAlignment="1"/>
    <xf numFmtId="42" fontId="8" fillId="0" borderId="0" xfId="9" applyFont="1" applyBorder="1"/>
    <xf numFmtId="164" fontId="8" fillId="0" borderId="0" xfId="7" applyNumberFormat="1" applyFont="1" applyBorder="1" applyAlignment="1">
      <alignment horizontal="right"/>
    </xf>
    <xf numFmtId="0" fontId="10" fillId="0" borderId="0" xfId="7" applyFont="1" applyAlignment="1">
      <alignment horizontal="left"/>
    </xf>
    <xf numFmtId="0" fontId="1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Border="1" applyAlignment="1">
      <alignment horizontal="centerContinuous"/>
    </xf>
    <xf numFmtId="0" fontId="10" fillId="0" borderId="0" xfId="0" applyFont="1" applyAlignment="1">
      <alignment horizontal="centerContinuous"/>
    </xf>
    <xf numFmtId="169" fontId="10" fillId="0" borderId="0" xfId="3" applyNumberFormat="1" applyFont="1"/>
    <xf numFmtId="169" fontId="10" fillId="0" borderId="0" xfId="3" applyNumberFormat="1" applyFont="1" applyAlignment="1">
      <alignment horizontal="center"/>
    </xf>
    <xf numFmtId="42" fontId="10" fillId="0" borderId="0" xfId="0" applyNumberFormat="1" applyFont="1" applyBorder="1" applyAlignment="1">
      <alignment horizontal="center"/>
    </xf>
    <xf numFmtId="170" fontId="11" fillId="0" borderId="0" xfId="1" applyNumberFormat="1" applyFont="1"/>
    <xf numFmtId="0" fontId="11" fillId="0" borderId="0" xfId="0" applyFont="1" applyAlignment="1">
      <alignment horizontal="center"/>
    </xf>
    <xf numFmtId="170" fontId="13" fillId="0" borderId="4" xfId="0" applyNumberFormat="1" applyFont="1" applyBorder="1"/>
    <xf numFmtId="170" fontId="4" fillId="0" borderId="0" xfId="1" applyNumberFormat="1" applyFont="1"/>
    <xf numFmtId="0" fontId="15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6" fillId="0" borderId="0" xfId="11"/>
    <xf numFmtId="0" fontId="0" fillId="0" borderId="8" xfId="0" applyBorder="1"/>
    <xf numFmtId="0" fontId="0" fillId="0" borderId="9" xfId="0" applyBorder="1"/>
    <xf numFmtId="171" fontId="0" fillId="0" borderId="5" xfId="0" applyNumberFormat="1" applyBorder="1"/>
    <xf numFmtId="171" fontId="0" fillId="0" borderId="8" xfId="0" applyNumberFormat="1" applyBorder="1"/>
    <xf numFmtId="171" fontId="0" fillId="0" borderId="9" xfId="0" applyNumberFormat="1" applyBorder="1"/>
    <xf numFmtId="171" fontId="16" fillId="0" borderId="0" xfId="11" applyNumberFormat="1"/>
    <xf numFmtId="0" fontId="0" fillId="0" borderId="10" xfId="0" applyBorder="1"/>
    <xf numFmtId="171" fontId="0" fillId="0" borderId="10" xfId="0" applyNumberFormat="1" applyBorder="1"/>
    <xf numFmtId="171" fontId="0" fillId="0" borderId="0" xfId="0" applyNumberFormat="1"/>
    <xf numFmtId="171" fontId="0" fillId="0" borderId="11" xfId="0" applyNumberFormat="1" applyBorder="1"/>
    <xf numFmtId="0" fontId="17" fillId="0" borderId="0" xfId="11" applyFont="1"/>
    <xf numFmtId="0" fontId="0" fillId="0" borderId="12" xfId="0" applyBorder="1"/>
    <xf numFmtId="171" fontId="0" fillId="0" borderId="12" xfId="0" applyNumberFormat="1" applyBorder="1"/>
    <xf numFmtId="171" fontId="0" fillId="0" borderId="13" xfId="0" applyNumberFormat="1" applyBorder="1"/>
    <xf numFmtId="171" fontId="0" fillId="0" borderId="14" xfId="0" applyNumberFormat="1" applyBorder="1"/>
    <xf numFmtId="171" fontId="17" fillId="0" borderId="0" xfId="11" applyNumberFormat="1" applyFont="1"/>
    <xf numFmtId="170" fontId="16" fillId="0" borderId="0" xfId="1" applyNumberFormat="1" applyFont="1"/>
    <xf numFmtId="170" fontId="1" fillId="0" borderId="0" xfId="1" applyNumberFormat="1" applyFont="1"/>
    <xf numFmtId="170" fontId="18" fillId="0" borderId="0" xfId="1" applyNumberFormat="1" applyFont="1" applyBorder="1" applyProtection="1"/>
    <xf numFmtId="170" fontId="17" fillId="0" borderId="0" xfId="1" applyNumberFormat="1" applyFont="1"/>
    <xf numFmtId="0" fontId="1" fillId="0" borderId="0" xfId="11" applyFont="1"/>
    <xf numFmtId="169" fontId="1" fillId="0" borderId="0" xfId="11" applyNumberFormat="1" applyFont="1"/>
    <xf numFmtId="171" fontId="16" fillId="0" borderId="0" xfId="11" applyNumberFormat="1" applyBorder="1"/>
    <xf numFmtId="169" fontId="16" fillId="0" borderId="0" xfId="11" applyNumberFormat="1"/>
    <xf numFmtId="170" fontId="1" fillId="0" borderId="0" xfId="11" applyNumberFormat="1" applyFont="1"/>
    <xf numFmtId="169" fontId="16" fillId="0" borderId="0" xfId="3" applyNumberFormat="1" applyFont="1"/>
    <xf numFmtId="171" fontId="16" fillId="0" borderId="1" xfId="11" applyNumberFormat="1" applyBorder="1"/>
    <xf numFmtId="42" fontId="16" fillId="0" borderId="0" xfId="11" applyNumberFormat="1"/>
    <xf numFmtId="171" fontId="1" fillId="0" borderId="0" xfId="11" applyNumberFormat="1" applyFont="1"/>
    <xf numFmtId="170" fontId="16" fillId="0" borderId="0" xfId="11" applyNumberFormat="1"/>
  </cellXfs>
  <cellStyles count="23">
    <cellStyle name="COLUMN HEADS" xfId="12"/>
    <cellStyle name="Comma" xfId="1" builtinId="3"/>
    <cellStyle name="Comma [0]" xfId="2" builtinId="6"/>
    <cellStyle name="Comma [0] 2" xfId="10"/>
    <cellStyle name="Currency" xfId="3" builtinId="4"/>
    <cellStyle name="Currency [0]" xfId="4" builtinId="7"/>
    <cellStyle name="Currency [0] 2" xfId="9"/>
    <cellStyle name="DOLLAR SIGN NUMBER_YES" xfId="13"/>
    <cellStyle name="HEAD" xfId="14"/>
    <cellStyle name="head continued" xfId="15"/>
    <cellStyle name="Normal" xfId="0" builtinId="0"/>
    <cellStyle name="Normal 2" xfId="7"/>
    <cellStyle name="Normal_CPBUDFD" xfId="6"/>
    <cellStyle name="Normal_OPBUDDP" xfId="8"/>
    <cellStyle name="Normal_REVDATAREVISED" xfId="11"/>
    <cellStyle name="Number - bottom line" xfId="16"/>
    <cellStyle name="number - line below" xfId="17"/>
    <cellStyle name="Number - no line" xfId="18"/>
    <cellStyle name="number-top line" xfId="19"/>
    <cellStyle name="Pattern" xfId="20"/>
    <cellStyle name="Percent" xfId="5" builtinId="5"/>
    <cellStyle name="percent change" xfId="21"/>
    <cellStyle name="SUBHEAD" xfId="22"/>
  </cellStyles>
  <dxfs count="4">
    <dxf>
      <font>
        <sz val="12"/>
      </font>
    </dxf>
    <dxf>
      <font>
        <b/>
      </font>
    </dxf>
    <dxf>
      <font>
        <sz val="12"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ommon1\Budget%20Prep\Fund%20Summaries\Fundsumxx\SUMRPT\REVDATAREVIS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ommon1\Budget%20Prep\Fund%20Summaries\Fundsumxx\SUMRPT\RevenueR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DATA"/>
      <sheetName val="REVDATA-Rounded"/>
      <sheetName val="Planned"/>
      <sheetName val="PROPOSEDbyFUND"/>
      <sheetName val="ESTIMATE"/>
      <sheetName val="ORIGINAL"/>
      <sheetName val="ACTUAL"/>
      <sheetName val="Matrix"/>
      <sheetName val="Module31"/>
      <sheetName val="Module1"/>
    </sheetNames>
    <sheetDataSet>
      <sheetData sheetId="0">
        <row r="1">
          <cell r="U1" t="str">
            <v>Summary Desc2</v>
          </cell>
        </row>
      </sheetData>
      <sheetData sheetId="1"/>
      <sheetData sheetId="2"/>
      <sheetData sheetId="3">
        <row r="38">
          <cell r="Y38">
            <v>0</v>
          </cell>
        </row>
      </sheetData>
      <sheetData sheetId="4"/>
      <sheetData sheetId="5">
        <row r="33">
          <cell r="AS33">
            <v>0</v>
          </cell>
        </row>
      </sheetData>
      <sheetData sheetId="6"/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enue(2)"/>
      <sheetName val="taxes"/>
      <sheetName val="Enterprise"/>
      <sheetName val="LicenseandPermits"/>
      <sheetName val="CultureandRecreation"/>
      <sheetName val="Miscellaneous"/>
      <sheetName val="Intergovernmental"/>
      <sheetName val="PLANNED"/>
      <sheetName val="PROPOSED"/>
      <sheetName val="ESTIMATE"/>
      <sheetName val="ORIGINAL"/>
      <sheetName val="ACTUAL"/>
      <sheetName val="Sheet1"/>
      <sheetName val="Module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112"/>
  <sheetViews>
    <sheetView showGridLines="0" tabSelected="1" view="pageBreakPreview" topLeftCell="A54" zoomScaleNormal="100" zoomScaleSheetLayoutView="100" workbookViewId="0">
      <selection activeCell="H84" sqref="H84"/>
    </sheetView>
  </sheetViews>
  <sheetFormatPr defaultColWidth="8.6640625" defaultRowHeight="10.199999999999999" x14ac:dyDescent="0.2"/>
  <cols>
    <col min="1" max="1" width="2.5" style="3" customWidth="1"/>
    <col min="2" max="2" width="37.5" style="3" customWidth="1"/>
    <col min="3" max="3" width="16" style="3" customWidth="1"/>
    <col min="4" max="4" width="2" style="3" customWidth="1"/>
    <col min="5" max="5" width="19.5" style="3" customWidth="1"/>
    <col min="6" max="6" width="2.33203125" style="3" customWidth="1"/>
    <col min="7" max="7" width="16" style="3" customWidth="1"/>
    <col min="8" max="8" width="2.33203125" style="3" customWidth="1"/>
    <col min="9" max="9" width="16" style="3" customWidth="1"/>
    <col min="10" max="10" width="2.33203125" style="3" customWidth="1"/>
    <col min="11" max="11" width="15.6640625" style="3" customWidth="1"/>
    <col min="12" max="12" width="1.83203125" style="3" customWidth="1"/>
    <col min="13" max="13" width="12.1640625" style="3" customWidth="1"/>
    <col min="14" max="14" width="2.5" style="3" customWidth="1"/>
    <col min="15" max="15" width="5.1640625" style="3" customWidth="1"/>
    <col min="16" max="16" width="1.6640625" style="3" customWidth="1"/>
    <col min="17" max="17" width="42.83203125" style="3" customWidth="1"/>
    <col min="18" max="18" width="18.6640625" style="3" customWidth="1"/>
    <col min="19" max="19" width="2.33203125" style="3" customWidth="1"/>
    <col min="20" max="20" width="18.6640625" style="3" customWidth="1"/>
    <col min="21" max="21" width="2.33203125" style="3" customWidth="1"/>
    <col min="22" max="22" width="18.6640625" style="3" customWidth="1"/>
    <col min="23" max="23" width="2.33203125" style="3" customWidth="1"/>
    <col min="24" max="24" width="18.6640625" style="3" customWidth="1"/>
    <col min="25" max="25" width="1.83203125" style="3" customWidth="1"/>
    <col min="26" max="26" width="1.6640625" style="3" hidden="1" customWidth="1"/>
    <col min="27" max="27" width="44.83203125" style="3" hidden="1" customWidth="1"/>
    <col min="28" max="28" width="2.83203125" style="3" customWidth="1"/>
    <col min="29" max="29" width="8.6640625" style="3" customWidth="1"/>
    <col min="30" max="32" width="1.1640625" style="3" customWidth="1"/>
    <col min="33" max="33" width="2.1640625" style="3" customWidth="1"/>
    <col min="34" max="34" width="8.6640625" style="3" customWidth="1"/>
    <col min="35" max="35" width="16.83203125" style="3" customWidth="1"/>
    <col min="36" max="36" width="2.5" style="3" customWidth="1"/>
    <col min="37" max="37" width="10.5" style="3" customWidth="1"/>
    <col min="38" max="39" width="8.6640625" style="3" customWidth="1"/>
    <col min="40" max="40" width="22.6640625" style="3" customWidth="1"/>
    <col min="41" max="41" width="18.6640625" style="3" customWidth="1"/>
    <col min="42" max="16384" width="8.6640625" style="3"/>
  </cols>
  <sheetData>
    <row r="1" spans="1:40" ht="22.8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L1" s="2"/>
      <c r="M1" s="2"/>
      <c r="N1" s="1"/>
      <c r="T1" s="4" t="str">
        <f>[1]REVDATA!$U$1</f>
        <v>Summary Desc2</v>
      </c>
      <c r="U1" s="4"/>
      <c r="V1" s="4"/>
      <c r="W1" s="4"/>
      <c r="X1" s="4"/>
    </row>
    <row r="2" spans="1:40" ht="18" customHeight="1" x14ac:dyDescent="0.3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6"/>
      <c r="P2" s="7" t="s">
        <v>1</v>
      </c>
      <c r="Q2" s="7"/>
      <c r="R2" s="7"/>
      <c r="S2" s="7"/>
      <c r="T2" s="7"/>
      <c r="U2" s="7"/>
      <c r="V2" s="7"/>
      <c r="W2" s="7"/>
      <c r="X2" s="7"/>
      <c r="Y2" s="8"/>
      <c r="Z2" s="8"/>
      <c r="AA2" s="8"/>
    </row>
    <row r="3" spans="1:40" ht="12" customHeight="1" x14ac:dyDescent="0.3">
      <c r="A3" s="9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6"/>
      <c r="P3" s="10" t="s">
        <v>2</v>
      </c>
      <c r="Q3" s="10"/>
      <c r="R3" s="10"/>
      <c r="S3" s="10"/>
      <c r="T3" s="10"/>
      <c r="U3" s="10"/>
      <c r="V3" s="10"/>
      <c r="W3" s="10"/>
      <c r="X3" s="10"/>
      <c r="Y3" s="8"/>
      <c r="Z3" s="8"/>
      <c r="AA3" s="8"/>
    </row>
    <row r="4" spans="1:40" ht="14.25" customHeight="1" x14ac:dyDescent="0.3">
      <c r="A4" s="11"/>
      <c r="B4" s="12"/>
      <c r="C4" s="12"/>
      <c r="D4" s="12"/>
      <c r="E4" s="13"/>
      <c r="F4" s="12"/>
      <c r="G4" s="14"/>
      <c r="H4" s="12"/>
      <c r="I4" s="14"/>
      <c r="J4" s="12"/>
      <c r="K4" s="15" t="s">
        <v>3</v>
      </c>
      <c r="L4" s="15"/>
      <c r="M4" s="15"/>
      <c r="N4" s="12"/>
      <c r="T4" s="12"/>
      <c r="U4" s="12"/>
      <c r="V4" s="12"/>
      <c r="W4" s="12"/>
      <c r="X4" s="12"/>
    </row>
    <row r="5" spans="1:40" ht="15.6" customHeight="1" x14ac:dyDescent="0.25">
      <c r="A5" s="16"/>
      <c r="B5" s="16"/>
      <c r="C5" s="17" t="s">
        <v>4</v>
      </c>
      <c r="D5" s="16"/>
      <c r="E5" s="18" t="s">
        <v>5</v>
      </c>
      <c r="F5" s="16"/>
      <c r="G5" s="17" t="s">
        <v>6</v>
      </c>
      <c r="H5" s="16"/>
      <c r="I5" s="17" t="s">
        <v>6</v>
      </c>
      <c r="J5" s="16"/>
      <c r="K5" s="11" t="s">
        <v>7</v>
      </c>
      <c r="L5" s="14"/>
      <c r="M5" s="14"/>
      <c r="N5" s="16"/>
      <c r="R5" s="17" t="s">
        <v>8</v>
      </c>
      <c r="T5" s="17" t="s">
        <v>9</v>
      </c>
      <c r="V5" s="17" t="s">
        <v>10</v>
      </c>
      <c r="W5" s="19"/>
      <c r="X5" s="17" t="s">
        <v>11</v>
      </c>
    </row>
    <row r="6" spans="1:40" ht="15" x14ac:dyDescent="0.25">
      <c r="A6" s="16"/>
      <c r="B6" s="16"/>
      <c r="C6" s="17" t="s">
        <v>12</v>
      </c>
      <c r="D6" s="16"/>
      <c r="E6" s="18" t="s">
        <v>13</v>
      </c>
      <c r="F6" s="16"/>
      <c r="G6" s="17" t="s">
        <v>14</v>
      </c>
      <c r="H6" s="16"/>
      <c r="I6" s="17" t="s">
        <v>15</v>
      </c>
      <c r="J6" s="16"/>
      <c r="K6" s="20" t="s">
        <v>16</v>
      </c>
      <c r="L6" s="20"/>
      <c r="M6" s="20"/>
      <c r="N6" s="16"/>
      <c r="R6" s="21" t="s">
        <v>17</v>
      </c>
      <c r="T6" s="21" t="s">
        <v>17</v>
      </c>
      <c r="U6" s="19"/>
      <c r="V6" s="21" t="s">
        <v>17</v>
      </c>
      <c r="W6" s="19"/>
      <c r="X6" s="21" t="s">
        <v>17</v>
      </c>
    </row>
    <row r="7" spans="1:40" ht="15.6" x14ac:dyDescent="0.3">
      <c r="A7" s="22" t="s">
        <v>18</v>
      </c>
      <c r="B7" s="16"/>
      <c r="C7" s="23" t="s">
        <v>19</v>
      </c>
      <c r="D7" s="16"/>
      <c r="E7" s="24" t="s">
        <v>19</v>
      </c>
      <c r="F7" s="16"/>
      <c r="G7" s="23" t="s">
        <v>20</v>
      </c>
      <c r="H7" s="16"/>
      <c r="I7" s="23" t="s">
        <v>19</v>
      </c>
      <c r="J7" s="16"/>
      <c r="K7" s="25" t="s">
        <v>21</v>
      </c>
      <c r="L7" s="20"/>
      <c r="M7" s="20" t="s">
        <v>22</v>
      </c>
      <c r="N7" s="16"/>
      <c r="P7" s="22" t="s">
        <v>18</v>
      </c>
      <c r="Q7" s="16"/>
      <c r="R7" s="26" t="s">
        <v>23</v>
      </c>
      <c r="S7" s="16"/>
      <c r="T7" s="26" t="s">
        <v>23</v>
      </c>
      <c r="U7" s="27"/>
      <c r="V7" s="26" t="s">
        <v>23</v>
      </c>
      <c r="W7" s="27"/>
      <c r="X7" s="26" t="s">
        <v>23</v>
      </c>
      <c r="Z7" s="22" t="s">
        <v>18</v>
      </c>
      <c r="AA7" s="16"/>
    </row>
    <row r="8" spans="1:40" ht="1.5" customHeight="1" x14ac:dyDescent="0.25">
      <c r="A8" s="28"/>
      <c r="B8" s="28"/>
      <c r="C8" s="28"/>
      <c r="D8" s="28"/>
      <c r="E8" s="28"/>
      <c r="F8" s="28"/>
      <c r="G8" s="29"/>
      <c r="H8" s="28"/>
      <c r="I8" s="28"/>
      <c r="J8" s="28"/>
      <c r="K8" s="28"/>
      <c r="L8" s="28"/>
      <c r="M8" s="30"/>
      <c r="N8" s="28"/>
      <c r="P8" s="28"/>
      <c r="Q8" s="28"/>
      <c r="R8" s="28"/>
      <c r="S8" s="28"/>
      <c r="T8" s="28"/>
      <c r="U8" s="28"/>
      <c r="V8" s="28"/>
      <c r="W8" s="28"/>
      <c r="X8" s="28"/>
      <c r="Z8" s="28"/>
      <c r="AA8" s="28"/>
    </row>
    <row r="9" spans="1:40" ht="3" customHeight="1" x14ac:dyDescent="0.25">
      <c r="A9" s="28"/>
      <c r="B9" s="28"/>
      <c r="C9" s="28"/>
      <c r="D9" s="28"/>
      <c r="E9" s="28"/>
      <c r="F9" s="28"/>
      <c r="G9" s="29"/>
      <c r="H9" s="28"/>
      <c r="I9" s="28"/>
      <c r="J9" s="28"/>
      <c r="K9" s="28"/>
      <c r="L9" s="28"/>
      <c r="M9" s="30"/>
      <c r="N9" s="28"/>
      <c r="P9" s="28"/>
      <c r="Q9" s="28"/>
      <c r="R9" s="28"/>
      <c r="S9" s="28"/>
      <c r="T9" s="28"/>
      <c r="U9" s="28"/>
      <c r="V9" s="28"/>
      <c r="W9" s="28"/>
      <c r="X9" s="28"/>
      <c r="Z9" s="28"/>
      <c r="AA9" s="28"/>
    </row>
    <row r="10" spans="1:40" ht="13.2" x14ac:dyDescent="0.25">
      <c r="A10" s="31" t="s">
        <v>24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9"/>
      <c r="P10" s="31" t="s">
        <v>24</v>
      </c>
      <c r="Q10" s="29"/>
      <c r="R10" s="29"/>
      <c r="S10" s="29"/>
      <c r="T10" s="29"/>
      <c r="U10" s="29"/>
      <c r="V10" s="29"/>
      <c r="W10" s="29"/>
      <c r="X10" s="29"/>
      <c r="Z10" s="31" t="s">
        <v>24</v>
      </c>
      <c r="AA10" s="29"/>
    </row>
    <row r="11" spans="1:40" ht="13.2" x14ac:dyDescent="0.25">
      <c r="A11" s="29"/>
      <c r="B11" s="29" t="s">
        <v>25</v>
      </c>
      <c r="C11" s="33">
        <v>256224000</v>
      </c>
      <c r="D11" s="34"/>
      <c r="E11" s="33">
        <v>241564000</v>
      </c>
      <c r="F11" s="34"/>
      <c r="G11" s="33">
        <v>236416000</v>
      </c>
      <c r="H11" s="34"/>
      <c r="I11" s="33">
        <v>239451000</v>
      </c>
      <c r="J11" s="34"/>
      <c r="K11" s="33">
        <v>2113000</v>
      </c>
      <c r="L11" s="35"/>
      <c r="M11" s="32">
        <v>8.8243523727191686E-3</v>
      </c>
      <c r="N11" s="29"/>
      <c r="P11" s="29"/>
      <c r="Q11" s="29" t="s">
        <v>25</v>
      </c>
      <c r="R11" s="33">
        <v>232566000</v>
      </c>
      <c r="S11" s="34"/>
      <c r="T11" s="33">
        <v>231167000</v>
      </c>
      <c r="U11" s="36"/>
      <c r="V11" s="33">
        <v>227137000</v>
      </c>
      <c r="W11" s="36"/>
      <c r="X11" s="33">
        <v>219783000</v>
      </c>
      <c r="Z11" s="29"/>
      <c r="AA11" s="29" t="s">
        <v>25</v>
      </c>
      <c r="AI11" s="37">
        <f t="shared" ref="AI11:AI71" si="0">E11-G11</f>
        <v>5148000</v>
      </c>
      <c r="AK11" s="38">
        <f t="shared" ref="AK11:AK71" si="1">AI11/G11</f>
        <v>2.1775175961017867E-2</v>
      </c>
      <c r="AN11" s="3" t="s">
        <v>26</v>
      </c>
    </row>
    <row r="12" spans="1:40" ht="13.2" x14ac:dyDescent="0.25">
      <c r="A12" s="29"/>
      <c r="B12" s="29" t="s">
        <v>27</v>
      </c>
      <c r="C12" s="39">
        <v>23321000</v>
      </c>
      <c r="D12" s="34"/>
      <c r="E12" s="39">
        <v>23321000</v>
      </c>
      <c r="F12" s="34"/>
      <c r="G12" s="39">
        <v>24293000</v>
      </c>
      <c r="H12" s="34"/>
      <c r="I12" s="39">
        <v>24763000</v>
      </c>
      <c r="J12" s="34"/>
      <c r="K12" s="39">
        <v>-1442000</v>
      </c>
      <c r="L12" s="40"/>
      <c r="M12" s="32">
        <v>-5.8232039736703989E-2</v>
      </c>
      <c r="N12" s="29"/>
      <c r="P12" s="29"/>
      <c r="Q12" s="29" t="s">
        <v>27</v>
      </c>
      <c r="R12" s="39">
        <v>24104000</v>
      </c>
      <c r="S12" s="34"/>
      <c r="T12" s="39">
        <v>24776000</v>
      </c>
      <c r="U12" s="41"/>
      <c r="V12" s="39">
        <v>21979000</v>
      </c>
      <c r="W12" s="41"/>
      <c r="X12" s="39">
        <v>21522000</v>
      </c>
      <c r="Z12" s="29"/>
      <c r="AA12" s="29" t="s">
        <v>27</v>
      </c>
      <c r="AI12" s="37">
        <f t="shared" si="0"/>
        <v>-972000</v>
      </c>
      <c r="AK12" s="38">
        <f t="shared" si="1"/>
        <v>-4.0011525953978513E-2</v>
      </c>
      <c r="AN12" s="3" t="s">
        <v>28</v>
      </c>
    </row>
    <row r="13" spans="1:40" ht="13.2" x14ac:dyDescent="0.25">
      <c r="A13" s="29"/>
      <c r="B13" s="29" t="s">
        <v>29</v>
      </c>
      <c r="C13" s="39">
        <v>23068000</v>
      </c>
      <c r="D13" s="34"/>
      <c r="E13" s="39">
        <v>22949000</v>
      </c>
      <c r="F13" s="34"/>
      <c r="G13" s="39">
        <v>23014000</v>
      </c>
      <c r="H13" s="34"/>
      <c r="I13" s="39">
        <v>24381000</v>
      </c>
      <c r="J13" s="34"/>
      <c r="K13" s="39">
        <v>-1432000</v>
      </c>
      <c r="L13" s="40"/>
      <c r="M13" s="32">
        <v>-5.8734260284647899E-2</v>
      </c>
      <c r="N13" s="29"/>
      <c r="P13" s="29"/>
      <c r="Q13" s="29" t="s">
        <v>29</v>
      </c>
      <c r="R13" s="39">
        <v>23483000</v>
      </c>
      <c r="S13" s="34"/>
      <c r="T13" s="39">
        <v>23510000</v>
      </c>
      <c r="U13" s="41"/>
      <c r="V13" s="39">
        <v>21806000</v>
      </c>
      <c r="W13" s="41"/>
      <c r="X13" s="39">
        <v>21306000</v>
      </c>
      <c r="Z13" s="29"/>
      <c r="AA13" s="29" t="s">
        <v>29</v>
      </c>
      <c r="AI13" s="37">
        <f t="shared" si="0"/>
        <v>-65000</v>
      </c>
      <c r="AK13" s="38">
        <f t="shared" si="1"/>
        <v>-2.824367776136265E-3</v>
      </c>
      <c r="AN13" s="3" t="s">
        <v>30</v>
      </c>
    </row>
    <row r="14" spans="1:40" ht="13.2" hidden="1" x14ac:dyDescent="0.25">
      <c r="A14" s="29"/>
      <c r="B14" s="29" t="s">
        <v>31</v>
      </c>
      <c r="C14" s="29"/>
      <c r="D14" s="29"/>
      <c r="E14" s="29"/>
      <c r="F14" s="29"/>
      <c r="G14" s="29"/>
      <c r="H14" s="29"/>
      <c r="I14" s="42"/>
      <c r="J14" s="29"/>
      <c r="K14" s="42"/>
      <c r="L14" s="29"/>
      <c r="M14" s="29"/>
      <c r="N14" s="29"/>
      <c r="P14" s="29"/>
      <c r="Q14" s="29" t="s">
        <v>31</v>
      </c>
      <c r="R14" s="29"/>
      <c r="S14" s="29"/>
      <c r="T14" s="29"/>
      <c r="U14" s="43"/>
      <c r="V14" s="29"/>
      <c r="W14" s="43"/>
      <c r="X14" s="29"/>
      <c r="Z14" s="29"/>
      <c r="AA14" s="29" t="s">
        <v>31</v>
      </c>
      <c r="AI14" s="37">
        <f t="shared" si="0"/>
        <v>0</v>
      </c>
      <c r="AK14" s="38" t="e">
        <f t="shared" si="1"/>
        <v>#DIV/0!</v>
      </c>
    </row>
    <row r="15" spans="1:40" ht="13.2" x14ac:dyDescent="0.25">
      <c r="A15" s="29"/>
      <c r="B15" s="29" t="s">
        <v>32</v>
      </c>
      <c r="C15" s="39">
        <v>7562000</v>
      </c>
      <c r="D15" s="34"/>
      <c r="E15" s="39">
        <v>7562000</v>
      </c>
      <c r="F15" s="34"/>
      <c r="G15" s="39">
        <v>7739000</v>
      </c>
      <c r="H15" s="34"/>
      <c r="I15" s="39">
        <v>7834000</v>
      </c>
      <c r="J15" s="34"/>
      <c r="K15" s="39">
        <v>-272000</v>
      </c>
      <c r="L15" s="44"/>
      <c r="M15" s="32">
        <v>-3.4720449323461855E-2</v>
      </c>
      <c r="N15" s="29"/>
      <c r="P15" s="29"/>
      <c r="Q15" s="29" t="s">
        <v>32</v>
      </c>
      <c r="R15" s="39">
        <v>7539000</v>
      </c>
      <c r="S15" s="34"/>
      <c r="T15" s="39">
        <v>6663000</v>
      </c>
      <c r="U15" s="41"/>
      <c r="V15" s="39">
        <v>6666000</v>
      </c>
      <c r="W15" s="41"/>
      <c r="X15" s="39">
        <v>6024000</v>
      </c>
      <c r="Z15" s="29"/>
      <c r="AA15" s="29" t="s">
        <v>32</v>
      </c>
      <c r="AI15" s="37">
        <f t="shared" si="0"/>
        <v>-177000</v>
      </c>
      <c r="AK15" s="38">
        <f t="shared" si="1"/>
        <v>-2.287117198604471E-2</v>
      </c>
      <c r="AN15" s="3" t="s">
        <v>33</v>
      </c>
    </row>
    <row r="16" spans="1:40" ht="13.2" x14ac:dyDescent="0.25">
      <c r="A16" s="29"/>
      <c r="B16" s="29" t="s">
        <v>34</v>
      </c>
      <c r="C16" s="45">
        <v>87101000</v>
      </c>
      <c r="D16" s="34"/>
      <c r="E16" s="45">
        <v>74481000</v>
      </c>
      <c r="F16" s="34"/>
      <c r="G16" s="45">
        <v>76183000</v>
      </c>
      <c r="H16" s="34"/>
      <c r="I16" s="45">
        <v>73879000</v>
      </c>
      <c r="J16" s="34"/>
      <c r="K16" s="45">
        <v>602000</v>
      </c>
      <c r="L16" s="46"/>
      <c r="M16" s="32">
        <v>8.1484589666886986E-3</v>
      </c>
      <c r="N16" s="29"/>
      <c r="P16" s="29"/>
      <c r="Q16" s="29" t="s">
        <v>34</v>
      </c>
      <c r="R16" s="45">
        <v>68881000</v>
      </c>
      <c r="S16" s="34"/>
      <c r="T16" s="45">
        <v>63305000</v>
      </c>
      <c r="U16" s="41"/>
      <c r="V16" s="45">
        <v>65069000</v>
      </c>
      <c r="W16" s="41"/>
      <c r="X16" s="45">
        <v>62006000</v>
      </c>
      <c r="Z16" s="29"/>
      <c r="AA16" s="29" t="s">
        <v>34</v>
      </c>
      <c r="AI16" s="37">
        <f t="shared" si="0"/>
        <v>-1702000</v>
      </c>
      <c r="AK16" s="38">
        <f t="shared" si="1"/>
        <v>-2.2340942204953862E-2</v>
      </c>
      <c r="AN16" s="3" t="s">
        <v>35</v>
      </c>
    </row>
    <row r="17" spans="1:40" ht="13.2" hidden="1" x14ac:dyDescent="0.25">
      <c r="A17" s="29"/>
      <c r="B17" s="47" t="s">
        <v>36</v>
      </c>
      <c r="C17" s="48"/>
      <c r="D17" s="47"/>
      <c r="E17" s="48"/>
      <c r="F17" s="47"/>
      <c r="G17" s="48">
        <v>0</v>
      </c>
      <c r="H17" s="47"/>
      <c r="I17" s="48">
        <v>0</v>
      </c>
      <c r="J17" s="47"/>
      <c r="K17" s="48">
        <v>0</v>
      </c>
      <c r="L17" s="44"/>
      <c r="M17" s="32" t="s">
        <v>159</v>
      </c>
      <c r="N17" s="47"/>
      <c r="P17" s="29"/>
      <c r="Q17" s="47" t="s">
        <v>36</v>
      </c>
      <c r="R17" s="48">
        <v>0</v>
      </c>
      <c r="S17" s="47"/>
      <c r="T17" s="48">
        <v>0</v>
      </c>
      <c r="U17" s="43"/>
      <c r="V17" s="48">
        <v>0</v>
      </c>
      <c r="W17" s="43"/>
      <c r="X17" s="48">
        <v>0</v>
      </c>
      <c r="Z17" s="29"/>
      <c r="AA17" s="47" t="s">
        <v>36</v>
      </c>
      <c r="AI17" s="37">
        <f t="shared" si="0"/>
        <v>0</v>
      </c>
      <c r="AK17" s="38" t="e">
        <f t="shared" si="1"/>
        <v>#DIV/0!</v>
      </c>
    </row>
    <row r="18" spans="1:40" ht="6.75" customHeight="1" x14ac:dyDescent="0.25">
      <c r="A18" s="29"/>
      <c r="B18" s="29"/>
      <c r="C18" s="44"/>
      <c r="D18" s="29"/>
      <c r="E18" s="44"/>
      <c r="F18" s="29"/>
      <c r="G18" s="46"/>
      <c r="H18" s="29"/>
      <c r="I18" s="44"/>
      <c r="J18" s="29"/>
      <c r="K18" s="42"/>
      <c r="L18" s="44"/>
      <c r="M18" s="32"/>
      <c r="N18" s="29"/>
      <c r="P18" s="29"/>
      <c r="Q18" s="29"/>
      <c r="R18" s="44"/>
      <c r="S18" s="29"/>
      <c r="T18" s="44"/>
      <c r="U18" s="46"/>
      <c r="V18" s="44"/>
      <c r="W18" s="46"/>
      <c r="X18" s="44"/>
      <c r="Z18" s="29"/>
      <c r="AA18" s="29"/>
      <c r="AI18" s="37">
        <f t="shared" si="0"/>
        <v>0</v>
      </c>
      <c r="AK18" s="38" t="e">
        <f t="shared" si="1"/>
        <v>#DIV/0!</v>
      </c>
    </row>
    <row r="19" spans="1:40" ht="15.6" x14ac:dyDescent="0.3">
      <c r="A19" s="31"/>
      <c r="B19" s="31" t="s">
        <v>37</v>
      </c>
      <c r="C19" s="49">
        <v>397276000</v>
      </c>
      <c r="D19" s="50"/>
      <c r="E19" s="51">
        <v>369877000</v>
      </c>
      <c r="F19" s="50"/>
      <c r="G19" s="49">
        <v>367645000</v>
      </c>
      <c r="H19" s="50"/>
      <c r="I19" s="49">
        <v>370308000</v>
      </c>
      <c r="J19" s="50"/>
      <c r="K19" s="49">
        <v>-431000</v>
      </c>
      <c r="L19" s="52"/>
      <c r="M19" s="53">
        <v>-1.163896000086373E-3</v>
      </c>
      <c r="N19" s="31"/>
      <c r="P19" s="31"/>
      <c r="Q19" s="31" t="s">
        <v>37</v>
      </c>
      <c r="R19" s="49">
        <v>356573000</v>
      </c>
      <c r="S19" s="50"/>
      <c r="T19" s="49">
        <v>349421000</v>
      </c>
      <c r="U19" s="54"/>
      <c r="V19" s="49">
        <v>342657000</v>
      </c>
      <c r="W19" s="54"/>
      <c r="X19" s="49">
        <v>330641000</v>
      </c>
      <c r="Z19" s="31"/>
      <c r="AA19" s="31" t="s">
        <v>37</v>
      </c>
      <c r="AI19" s="37">
        <f t="shared" si="0"/>
        <v>2232000</v>
      </c>
      <c r="AK19" s="38">
        <f t="shared" si="1"/>
        <v>6.0710739980143888E-3</v>
      </c>
    </row>
    <row r="20" spans="1:40" ht="5.25" customHeight="1" x14ac:dyDescent="0.25">
      <c r="A20" s="29"/>
      <c r="B20" s="29"/>
      <c r="C20" s="29"/>
      <c r="D20" s="29"/>
      <c r="E20" s="29"/>
      <c r="F20" s="29"/>
      <c r="G20" s="55"/>
      <c r="H20" s="29"/>
      <c r="I20" s="29"/>
      <c r="J20" s="29"/>
      <c r="K20" s="29"/>
      <c r="L20" s="29"/>
      <c r="M20" s="32"/>
      <c r="N20" s="29"/>
      <c r="P20" s="29"/>
      <c r="Q20" s="29"/>
      <c r="R20" s="29"/>
      <c r="S20" s="29"/>
      <c r="T20" s="29"/>
      <c r="U20" s="56"/>
      <c r="V20" s="29"/>
      <c r="W20" s="56"/>
      <c r="X20" s="29"/>
      <c r="Z20" s="29"/>
      <c r="AA20" s="29"/>
      <c r="AI20" s="37">
        <f t="shared" si="0"/>
        <v>0</v>
      </c>
      <c r="AK20" s="38" t="e">
        <f t="shared" si="1"/>
        <v>#DIV/0!</v>
      </c>
    </row>
    <row r="21" spans="1:40" ht="13.2" x14ac:dyDescent="0.25">
      <c r="A21" s="31" t="s">
        <v>38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32"/>
      <c r="N21" s="29"/>
      <c r="P21" s="31" t="s">
        <v>38</v>
      </c>
      <c r="Q21" s="29"/>
      <c r="R21" s="29"/>
      <c r="S21" s="29"/>
      <c r="T21" s="29"/>
      <c r="U21" s="56"/>
      <c r="V21" s="29"/>
      <c r="W21" s="56"/>
      <c r="X21" s="29"/>
      <c r="Z21" s="31" t="s">
        <v>38</v>
      </c>
      <c r="AA21" s="29"/>
      <c r="AI21" s="37">
        <f t="shared" si="0"/>
        <v>0</v>
      </c>
      <c r="AK21" s="38" t="e">
        <f t="shared" si="1"/>
        <v>#DIV/0!</v>
      </c>
    </row>
    <row r="22" spans="1:40" ht="13.2" hidden="1" x14ac:dyDescent="0.25">
      <c r="A22" s="29"/>
      <c r="B22" s="29" t="s">
        <v>39</v>
      </c>
      <c r="C22" s="42">
        <v>0</v>
      </c>
      <c r="D22" s="29"/>
      <c r="E22" s="42">
        <v>0</v>
      </c>
      <c r="F22" s="29"/>
      <c r="G22" s="57">
        <v>0</v>
      </c>
      <c r="H22" s="29"/>
      <c r="I22" s="57">
        <v>0</v>
      </c>
      <c r="J22" s="29"/>
      <c r="K22" s="57">
        <v>0</v>
      </c>
      <c r="L22" s="58"/>
      <c r="M22" s="32" t="s">
        <v>159</v>
      </c>
      <c r="N22" s="29"/>
      <c r="P22" s="29"/>
      <c r="Q22" s="29" t="s">
        <v>39</v>
      </c>
      <c r="R22" s="42">
        <v>0</v>
      </c>
      <c r="S22" s="29"/>
      <c r="T22" s="42">
        <v>0</v>
      </c>
      <c r="U22" s="43"/>
      <c r="V22" s="42">
        <v>0</v>
      </c>
      <c r="W22" s="43"/>
      <c r="X22" s="42">
        <v>0</v>
      </c>
      <c r="Z22" s="29"/>
      <c r="AA22" s="29" t="s">
        <v>39</v>
      </c>
      <c r="AI22" s="37">
        <f t="shared" si="0"/>
        <v>0</v>
      </c>
      <c r="AK22" s="38" t="e">
        <f t="shared" si="1"/>
        <v>#DIV/0!</v>
      </c>
      <c r="AN22" s="3" t="s">
        <v>40</v>
      </c>
    </row>
    <row r="23" spans="1:40" ht="13.2" x14ac:dyDescent="0.25">
      <c r="A23" s="29"/>
      <c r="B23" s="29" t="s">
        <v>41</v>
      </c>
      <c r="C23" s="39">
        <v>2853000</v>
      </c>
      <c r="D23" s="34"/>
      <c r="E23" s="39">
        <v>2825000</v>
      </c>
      <c r="F23" s="34"/>
      <c r="G23" s="39">
        <v>2884000</v>
      </c>
      <c r="H23" s="34"/>
      <c r="I23" s="39">
        <v>2760000</v>
      </c>
      <c r="J23" s="34"/>
      <c r="K23" s="39">
        <v>65000</v>
      </c>
      <c r="L23" s="40"/>
      <c r="M23" s="32">
        <v>2.3550724637681153E-2</v>
      </c>
      <c r="N23" s="29"/>
      <c r="P23" s="29"/>
      <c r="Q23" s="29" t="s">
        <v>41</v>
      </c>
      <c r="R23" s="39">
        <v>2420000</v>
      </c>
      <c r="S23" s="34"/>
      <c r="T23" s="39">
        <v>2700000</v>
      </c>
      <c r="U23" s="41"/>
      <c r="V23" s="39">
        <v>2515000</v>
      </c>
      <c r="W23" s="41"/>
      <c r="X23" s="39">
        <v>2574000</v>
      </c>
      <c r="Z23" s="29"/>
      <c r="AA23" s="29" t="s">
        <v>41</v>
      </c>
      <c r="AI23" s="37">
        <f t="shared" si="0"/>
        <v>-59000</v>
      </c>
      <c r="AK23" s="38">
        <f t="shared" si="1"/>
        <v>-2.0457697642163663E-2</v>
      </c>
      <c r="AN23" s="3" t="s">
        <v>42</v>
      </c>
    </row>
    <row r="24" spans="1:40" ht="13.2" x14ac:dyDescent="0.25">
      <c r="A24" s="29"/>
      <c r="B24" s="29" t="s">
        <v>43</v>
      </c>
      <c r="C24" s="39">
        <v>113380000</v>
      </c>
      <c r="D24" s="34"/>
      <c r="E24" s="39">
        <v>106963000</v>
      </c>
      <c r="F24" s="34"/>
      <c r="G24" s="39">
        <v>106278000</v>
      </c>
      <c r="H24" s="34"/>
      <c r="I24" s="39">
        <v>102849000</v>
      </c>
      <c r="J24" s="34"/>
      <c r="K24" s="39">
        <v>4114000</v>
      </c>
      <c r="L24" s="40"/>
      <c r="M24" s="32">
        <v>4.0000388919678276E-2</v>
      </c>
      <c r="N24" s="29"/>
      <c r="P24" s="29"/>
      <c r="Q24" s="29" t="s">
        <v>43</v>
      </c>
      <c r="R24" s="39">
        <v>97767000</v>
      </c>
      <c r="S24" s="34"/>
      <c r="T24" s="39">
        <v>96116000</v>
      </c>
      <c r="U24" s="41"/>
      <c r="V24" s="39">
        <v>95757000</v>
      </c>
      <c r="W24" s="41"/>
      <c r="X24" s="39">
        <v>94376000</v>
      </c>
      <c r="Z24" s="29"/>
      <c r="AA24" s="29" t="s">
        <v>43</v>
      </c>
      <c r="AI24" s="37">
        <f t="shared" si="0"/>
        <v>685000</v>
      </c>
      <c r="AK24" s="38">
        <f t="shared" si="1"/>
        <v>6.4453602815258094E-3</v>
      </c>
      <c r="AN24" s="3" t="s">
        <v>44</v>
      </c>
    </row>
    <row r="25" spans="1:40" ht="13.2" x14ac:dyDescent="0.25">
      <c r="A25" s="29"/>
      <c r="B25" s="29" t="s">
        <v>45</v>
      </c>
      <c r="C25" s="39">
        <v>106808000</v>
      </c>
      <c r="D25" s="34"/>
      <c r="E25" s="39">
        <v>98404000</v>
      </c>
      <c r="F25" s="34"/>
      <c r="G25" s="39">
        <v>90947000</v>
      </c>
      <c r="H25" s="34"/>
      <c r="I25" s="39">
        <v>88300000</v>
      </c>
      <c r="J25" s="34"/>
      <c r="K25" s="39">
        <v>10104000</v>
      </c>
      <c r="L25" s="40"/>
      <c r="M25" s="32">
        <v>0.11442808607021515</v>
      </c>
      <c r="N25" s="29"/>
      <c r="P25" s="29"/>
      <c r="Q25" s="29" t="s">
        <v>45</v>
      </c>
      <c r="R25" s="39">
        <v>84328000</v>
      </c>
      <c r="S25" s="34"/>
      <c r="T25" s="39">
        <v>79236000</v>
      </c>
      <c r="U25" s="41"/>
      <c r="V25" s="39">
        <v>75688000</v>
      </c>
      <c r="W25" s="41"/>
      <c r="X25" s="39">
        <v>68714000</v>
      </c>
      <c r="Z25" s="29"/>
      <c r="AA25" s="29" t="s">
        <v>45</v>
      </c>
      <c r="AI25" s="37">
        <f t="shared" si="0"/>
        <v>7457000</v>
      </c>
      <c r="AK25" s="38">
        <f t="shared" si="1"/>
        <v>8.1992808998647568E-2</v>
      </c>
      <c r="AN25" s="3" t="s">
        <v>46</v>
      </c>
    </row>
    <row r="26" spans="1:40" ht="13.2" x14ac:dyDescent="0.25">
      <c r="A26" s="29"/>
      <c r="B26" s="29" t="s">
        <v>47</v>
      </c>
      <c r="C26" s="39">
        <v>25940000</v>
      </c>
      <c r="D26" s="34"/>
      <c r="E26" s="39">
        <v>25940000</v>
      </c>
      <c r="F26" s="34"/>
      <c r="G26" s="39">
        <v>25909000</v>
      </c>
      <c r="H26" s="34"/>
      <c r="I26" s="39">
        <v>25736000</v>
      </c>
      <c r="J26" s="34"/>
      <c r="K26" s="39">
        <v>204000</v>
      </c>
      <c r="L26" s="40"/>
      <c r="M26" s="32">
        <v>7.926639726453244E-3</v>
      </c>
      <c r="N26" s="29"/>
      <c r="P26" s="29"/>
      <c r="Q26" s="29" t="s">
        <v>47</v>
      </c>
      <c r="R26" s="39">
        <v>26050000</v>
      </c>
      <c r="S26" s="34"/>
      <c r="T26" s="39">
        <v>26528000</v>
      </c>
      <c r="U26" s="41"/>
      <c r="V26" s="39">
        <v>23596000</v>
      </c>
      <c r="W26" s="41"/>
      <c r="X26" s="39">
        <v>21476000</v>
      </c>
      <c r="Z26" s="29"/>
      <c r="AA26" s="29" t="s">
        <v>47</v>
      </c>
      <c r="AI26" s="37">
        <f t="shared" si="0"/>
        <v>31000</v>
      </c>
      <c r="AK26" s="38">
        <f t="shared" si="1"/>
        <v>1.1964954262997415E-3</v>
      </c>
      <c r="AN26" s="3" t="s">
        <v>48</v>
      </c>
    </row>
    <row r="27" spans="1:40" ht="13.2" x14ac:dyDescent="0.25">
      <c r="A27" s="29"/>
      <c r="B27" s="29" t="s">
        <v>49</v>
      </c>
      <c r="C27" s="39">
        <v>29028000</v>
      </c>
      <c r="D27" s="34"/>
      <c r="E27" s="39">
        <v>27369000</v>
      </c>
      <c r="F27" s="34"/>
      <c r="G27" s="39">
        <v>26635000</v>
      </c>
      <c r="H27" s="34"/>
      <c r="I27" s="39">
        <v>26042000</v>
      </c>
      <c r="J27" s="34"/>
      <c r="K27" s="39">
        <v>1327000</v>
      </c>
      <c r="L27" s="40"/>
      <c r="M27" s="32">
        <v>5.0956147761308745E-2</v>
      </c>
      <c r="N27" s="29"/>
      <c r="P27" s="29"/>
      <c r="Q27" s="29" t="s">
        <v>49</v>
      </c>
      <c r="R27" s="39">
        <v>24362000</v>
      </c>
      <c r="S27" s="34"/>
      <c r="T27" s="39">
        <v>22562000</v>
      </c>
      <c r="U27" s="41"/>
      <c r="V27" s="39">
        <v>22583000</v>
      </c>
      <c r="W27" s="41"/>
      <c r="X27" s="39">
        <v>22656000</v>
      </c>
      <c r="Z27" s="29"/>
      <c r="AA27" s="29" t="s">
        <v>49</v>
      </c>
      <c r="AI27" s="37">
        <f t="shared" si="0"/>
        <v>734000</v>
      </c>
      <c r="AK27" s="38">
        <f t="shared" si="1"/>
        <v>2.7557724798197861E-2</v>
      </c>
      <c r="AN27" s="3" t="s">
        <v>50</v>
      </c>
    </row>
    <row r="28" spans="1:40" ht="13.2" x14ac:dyDescent="0.25">
      <c r="A28" s="29"/>
      <c r="B28" s="29" t="s">
        <v>51</v>
      </c>
      <c r="C28" s="39">
        <v>7012000</v>
      </c>
      <c r="D28" s="34"/>
      <c r="E28" s="39">
        <v>7012000</v>
      </c>
      <c r="F28" s="34"/>
      <c r="G28" s="39">
        <v>7041000</v>
      </c>
      <c r="H28" s="34"/>
      <c r="I28" s="39">
        <v>7083000</v>
      </c>
      <c r="J28" s="34"/>
      <c r="K28" s="39">
        <v>-71000</v>
      </c>
      <c r="L28" s="40"/>
      <c r="M28" s="32">
        <v>-1.0024001129464888E-2</v>
      </c>
      <c r="N28" s="29"/>
      <c r="P28" s="29"/>
      <c r="Q28" s="29" t="s">
        <v>51</v>
      </c>
      <c r="R28" s="39">
        <v>6572000</v>
      </c>
      <c r="S28" s="34"/>
      <c r="T28" s="39">
        <v>4907000</v>
      </c>
      <c r="U28" s="41"/>
      <c r="V28" s="39">
        <v>4996000</v>
      </c>
      <c r="W28" s="41"/>
      <c r="X28" s="39">
        <v>5172000</v>
      </c>
      <c r="Z28" s="29"/>
      <c r="AA28" s="29" t="s">
        <v>51</v>
      </c>
      <c r="AI28" s="37"/>
      <c r="AK28" s="38"/>
      <c r="AN28" s="3" t="s">
        <v>52</v>
      </c>
    </row>
    <row r="29" spans="1:40" ht="13.2" x14ac:dyDescent="0.25">
      <c r="A29" s="29"/>
      <c r="B29" s="29" t="s">
        <v>53</v>
      </c>
      <c r="C29" s="45">
        <v>11570000</v>
      </c>
      <c r="D29" s="34"/>
      <c r="E29" s="45">
        <v>9952000</v>
      </c>
      <c r="F29" s="34"/>
      <c r="G29" s="45">
        <v>9708000</v>
      </c>
      <c r="H29" s="34"/>
      <c r="I29" s="45">
        <v>10840000</v>
      </c>
      <c r="J29" s="34"/>
      <c r="K29" s="45">
        <v>-888000</v>
      </c>
      <c r="L29" s="59"/>
      <c r="M29" s="32">
        <v>-8.1918819188191883E-2</v>
      </c>
      <c r="N29" s="29"/>
      <c r="P29" s="29"/>
      <c r="Q29" s="29" t="s">
        <v>53</v>
      </c>
      <c r="R29" s="45">
        <v>9050000</v>
      </c>
      <c r="S29" s="34"/>
      <c r="T29" s="45">
        <v>9739000</v>
      </c>
      <c r="U29" s="41"/>
      <c r="V29" s="45">
        <v>10611000</v>
      </c>
      <c r="W29" s="41"/>
      <c r="X29" s="45">
        <v>9361000</v>
      </c>
      <c r="Z29" s="29"/>
      <c r="AA29" s="29" t="s">
        <v>53</v>
      </c>
      <c r="AI29" s="37">
        <f t="shared" si="0"/>
        <v>244000</v>
      </c>
      <c r="AK29" s="38">
        <f t="shared" si="1"/>
        <v>2.5133910177173466E-2</v>
      </c>
      <c r="AN29" s="3" t="s">
        <v>54</v>
      </c>
    </row>
    <row r="30" spans="1:40" ht="4.8" customHeight="1" x14ac:dyDescent="0.25">
      <c r="A30" s="29"/>
      <c r="B30" s="29"/>
      <c r="C30" s="46"/>
      <c r="D30" s="29"/>
      <c r="E30" s="46"/>
      <c r="F30" s="29"/>
      <c r="G30" s="46"/>
      <c r="H30" s="29"/>
      <c r="I30" s="46"/>
      <c r="J30" s="29"/>
      <c r="K30" s="59"/>
      <c r="L30" s="59"/>
      <c r="M30" s="32"/>
      <c r="N30" s="29"/>
      <c r="P30" s="29"/>
      <c r="Q30" s="29"/>
      <c r="R30" s="46"/>
      <c r="S30" s="29"/>
      <c r="T30" s="46"/>
      <c r="U30" s="46"/>
      <c r="V30" s="46"/>
      <c r="W30" s="46"/>
      <c r="X30" s="46"/>
      <c r="Z30" s="29"/>
      <c r="AA30" s="29"/>
      <c r="AI30" s="37">
        <f t="shared" si="0"/>
        <v>0</v>
      </c>
      <c r="AK30" s="38" t="e">
        <f t="shared" si="1"/>
        <v>#DIV/0!</v>
      </c>
    </row>
    <row r="31" spans="1:40" ht="15.6" x14ac:dyDescent="0.3">
      <c r="A31" s="29"/>
      <c r="B31" s="31" t="s">
        <v>37</v>
      </c>
      <c r="C31" s="49">
        <v>296591000</v>
      </c>
      <c r="D31" s="50"/>
      <c r="E31" s="51">
        <v>278465000</v>
      </c>
      <c r="F31" s="50"/>
      <c r="G31" s="49">
        <v>269402000</v>
      </c>
      <c r="H31" s="50"/>
      <c r="I31" s="49">
        <v>263610000</v>
      </c>
      <c r="J31" s="50"/>
      <c r="K31" s="49">
        <v>14855000</v>
      </c>
      <c r="L31" s="52"/>
      <c r="M31" s="53">
        <v>5.6352186942832283E-2</v>
      </c>
      <c r="N31" s="31"/>
      <c r="P31" s="31"/>
      <c r="Q31" s="31" t="s">
        <v>37</v>
      </c>
      <c r="R31" s="49">
        <v>250549000</v>
      </c>
      <c r="S31" s="50"/>
      <c r="T31" s="49">
        <v>241788000</v>
      </c>
      <c r="U31" s="54"/>
      <c r="V31" s="49">
        <v>235746000</v>
      </c>
      <c r="W31" s="54"/>
      <c r="X31" s="49">
        <v>224329000</v>
      </c>
      <c r="Z31" s="29"/>
      <c r="AA31" s="31" t="s">
        <v>37</v>
      </c>
      <c r="AI31" s="37">
        <f t="shared" si="0"/>
        <v>9063000</v>
      </c>
      <c r="AK31" s="38">
        <f t="shared" si="1"/>
        <v>3.3641175640863837E-2</v>
      </c>
      <c r="AN31" s="3" t="s">
        <v>55</v>
      </c>
    </row>
    <row r="32" spans="1:40" ht="3.6" customHeight="1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32"/>
      <c r="N32" s="29"/>
      <c r="P32" s="29"/>
      <c r="Q32" s="29"/>
      <c r="R32" s="29"/>
      <c r="S32" s="29"/>
      <c r="T32" s="29"/>
      <c r="U32" s="56"/>
      <c r="V32" s="29"/>
      <c r="W32" s="56"/>
      <c r="X32" s="29"/>
      <c r="Z32" s="29"/>
      <c r="AA32" s="29"/>
      <c r="AI32" s="37">
        <f t="shared" si="0"/>
        <v>0</v>
      </c>
      <c r="AK32" s="38" t="e">
        <f t="shared" si="1"/>
        <v>#DIV/0!</v>
      </c>
    </row>
    <row r="33" spans="1:40" ht="13.2" x14ac:dyDescent="0.25">
      <c r="A33" s="31" t="s">
        <v>56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32"/>
      <c r="N33" s="29"/>
      <c r="P33" s="31" t="s">
        <v>56</v>
      </c>
      <c r="Q33" s="29"/>
      <c r="R33" s="29"/>
      <c r="S33" s="29"/>
      <c r="T33" s="29"/>
      <c r="U33" s="56"/>
      <c r="V33" s="29"/>
      <c r="W33" s="56"/>
      <c r="X33" s="29"/>
      <c r="Z33" s="31" t="s">
        <v>56</v>
      </c>
      <c r="AA33" s="29"/>
      <c r="AI33" s="37">
        <f t="shared" si="0"/>
        <v>0</v>
      </c>
      <c r="AK33" s="38" t="e">
        <f t="shared" si="1"/>
        <v>#DIV/0!</v>
      </c>
    </row>
    <row r="34" spans="1:40" ht="13.2" hidden="1" x14ac:dyDescent="0.25">
      <c r="A34" s="29"/>
      <c r="B34" s="29" t="s">
        <v>57</v>
      </c>
      <c r="C34" s="57">
        <v>0</v>
      </c>
      <c r="D34" s="29"/>
      <c r="E34" s="57">
        <v>0</v>
      </c>
      <c r="F34" s="29"/>
      <c r="G34" s="57">
        <v>0</v>
      </c>
      <c r="H34" s="29"/>
      <c r="I34" s="57">
        <v>0</v>
      </c>
      <c r="J34" s="29"/>
      <c r="K34" s="57">
        <v>0</v>
      </c>
      <c r="L34" s="58"/>
      <c r="M34" s="32" t="s">
        <v>159</v>
      </c>
      <c r="N34" s="29"/>
      <c r="P34" s="29"/>
      <c r="Q34" s="29" t="s">
        <v>57</v>
      </c>
      <c r="R34" s="57"/>
      <c r="S34" s="29"/>
      <c r="T34" s="57">
        <v>0</v>
      </c>
      <c r="U34" s="43"/>
      <c r="V34" s="57">
        <v>0</v>
      </c>
      <c r="W34" s="43"/>
      <c r="X34" s="57">
        <v>0</v>
      </c>
      <c r="Z34" s="29"/>
      <c r="AA34" s="29" t="s">
        <v>57</v>
      </c>
      <c r="AI34" s="37">
        <f t="shared" si="0"/>
        <v>0</v>
      </c>
      <c r="AK34" s="38" t="e">
        <f t="shared" si="1"/>
        <v>#DIV/0!</v>
      </c>
      <c r="AN34" s="3" t="s">
        <v>58</v>
      </c>
    </row>
    <row r="35" spans="1:40" ht="13.2" x14ac:dyDescent="0.25">
      <c r="A35" s="29"/>
      <c r="B35" s="29" t="s">
        <v>59</v>
      </c>
      <c r="C35" s="39">
        <v>1718000</v>
      </c>
      <c r="D35" s="29"/>
      <c r="E35" s="39">
        <v>1705000</v>
      </c>
      <c r="F35" s="29"/>
      <c r="G35" s="39">
        <v>1600000</v>
      </c>
      <c r="H35" s="29"/>
      <c r="I35" s="39">
        <v>1628000</v>
      </c>
      <c r="J35" s="29"/>
      <c r="K35" s="39">
        <v>77000</v>
      </c>
      <c r="L35" s="40"/>
      <c r="M35" s="32">
        <v>4.7297297297297369E-2</v>
      </c>
      <c r="N35" s="29"/>
      <c r="P35" s="29"/>
      <c r="Q35" s="29" t="s">
        <v>59</v>
      </c>
      <c r="R35" s="39">
        <v>1929000</v>
      </c>
      <c r="S35" s="29"/>
      <c r="T35" s="39">
        <v>1528000</v>
      </c>
      <c r="U35" s="43"/>
      <c r="V35" s="39">
        <v>1410000</v>
      </c>
      <c r="W35" s="43"/>
      <c r="X35" s="39">
        <v>1146000</v>
      </c>
      <c r="Z35" s="29"/>
      <c r="AA35" s="29" t="s">
        <v>59</v>
      </c>
      <c r="AI35" s="37">
        <f t="shared" si="0"/>
        <v>105000</v>
      </c>
      <c r="AK35" s="38">
        <f t="shared" si="1"/>
        <v>6.5625000000000003E-2</v>
      </c>
      <c r="AN35" s="3" t="s">
        <v>60</v>
      </c>
    </row>
    <row r="36" spans="1:40" ht="13.2" hidden="1" x14ac:dyDescent="0.25">
      <c r="A36" s="31"/>
      <c r="B36" s="29" t="s">
        <v>61</v>
      </c>
      <c r="C36" s="39">
        <v>0</v>
      </c>
      <c r="D36" s="29"/>
      <c r="E36" s="39">
        <v>0</v>
      </c>
      <c r="F36" s="29"/>
      <c r="G36" s="39">
        <v>0</v>
      </c>
      <c r="H36" s="29"/>
      <c r="I36" s="39">
        <v>0</v>
      </c>
      <c r="J36" s="29"/>
      <c r="K36" s="39">
        <v>0</v>
      </c>
      <c r="L36" s="40"/>
      <c r="M36" s="32" t="s">
        <v>159</v>
      </c>
      <c r="N36" s="29"/>
      <c r="P36" s="31"/>
      <c r="Q36" s="29" t="s">
        <v>61</v>
      </c>
      <c r="R36" s="39">
        <v>0</v>
      </c>
      <c r="S36" s="29"/>
      <c r="T36" s="39">
        <v>0</v>
      </c>
      <c r="U36" s="43"/>
      <c r="V36" s="39">
        <v>0</v>
      </c>
      <c r="W36" s="43"/>
      <c r="X36" s="39">
        <v>0</v>
      </c>
      <c r="Z36" s="31"/>
      <c r="AA36" s="29" t="s">
        <v>61</v>
      </c>
      <c r="AI36" s="37">
        <f t="shared" si="0"/>
        <v>0</v>
      </c>
      <c r="AK36" s="38" t="e">
        <f t="shared" si="1"/>
        <v>#DIV/0!</v>
      </c>
      <c r="AN36" s="3" t="s">
        <v>62</v>
      </c>
    </row>
    <row r="37" spans="1:40" ht="13.2" hidden="1" x14ac:dyDescent="0.25">
      <c r="A37" s="31"/>
      <c r="B37" s="29" t="s">
        <v>63</v>
      </c>
      <c r="C37" s="57">
        <v>0</v>
      </c>
      <c r="D37" s="29"/>
      <c r="E37" s="57">
        <v>0</v>
      </c>
      <c r="F37" s="29"/>
      <c r="G37" s="57">
        <v>0</v>
      </c>
      <c r="H37" s="29"/>
      <c r="I37" s="57">
        <v>0</v>
      </c>
      <c r="J37" s="29"/>
      <c r="K37" s="57">
        <v>0</v>
      </c>
      <c r="L37" s="40"/>
      <c r="M37" s="32" t="s">
        <v>159</v>
      </c>
      <c r="N37" s="29"/>
      <c r="P37" s="31"/>
      <c r="Q37" s="29" t="s">
        <v>63</v>
      </c>
      <c r="R37" s="57">
        <v>0</v>
      </c>
      <c r="S37" s="29"/>
      <c r="T37" s="57">
        <v>0</v>
      </c>
      <c r="U37" s="43"/>
      <c r="V37" s="57">
        <v>0</v>
      </c>
      <c r="W37" s="43"/>
      <c r="X37" s="57">
        <v>0</v>
      </c>
      <c r="Z37" s="31"/>
      <c r="AA37" s="29" t="s">
        <v>63</v>
      </c>
      <c r="AI37" s="37">
        <f t="shared" si="0"/>
        <v>0</v>
      </c>
      <c r="AK37" s="38" t="e">
        <f t="shared" si="1"/>
        <v>#DIV/0!</v>
      </c>
      <c r="AN37" s="3" t="s">
        <v>64</v>
      </c>
    </row>
    <row r="38" spans="1:40" ht="13.2" x14ac:dyDescent="0.25">
      <c r="A38" s="29"/>
      <c r="B38" s="29" t="s">
        <v>65</v>
      </c>
      <c r="C38" s="45">
        <v>700000</v>
      </c>
      <c r="D38" s="29"/>
      <c r="E38" s="45">
        <v>700000</v>
      </c>
      <c r="F38" s="29"/>
      <c r="G38" s="45">
        <v>702000</v>
      </c>
      <c r="H38" s="29"/>
      <c r="I38" s="45">
        <v>710000</v>
      </c>
      <c r="J38" s="29"/>
      <c r="K38" s="45">
        <v>-10000</v>
      </c>
      <c r="L38" s="59"/>
      <c r="M38" s="32">
        <v>-1.4084507042253502E-2</v>
      </c>
      <c r="N38" s="29"/>
      <c r="P38" s="29"/>
      <c r="Q38" s="29" t="s">
        <v>65</v>
      </c>
      <c r="R38" s="45">
        <v>809000</v>
      </c>
      <c r="S38" s="29"/>
      <c r="T38" s="45">
        <v>835000</v>
      </c>
      <c r="U38" s="43"/>
      <c r="V38" s="45">
        <v>883000</v>
      </c>
      <c r="W38" s="43"/>
      <c r="X38" s="45">
        <v>899000</v>
      </c>
      <c r="Z38" s="29"/>
      <c r="AA38" s="29" t="s">
        <v>65</v>
      </c>
      <c r="AI38" s="37">
        <f t="shared" si="0"/>
        <v>-2000</v>
      </c>
      <c r="AK38" s="38">
        <f t="shared" si="1"/>
        <v>-2.8490028490028491E-3</v>
      </c>
      <c r="AN38" s="3" t="s">
        <v>66</v>
      </c>
    </row>
    <row r="39" spans="1:40" ht="11.25" hidden="1" customHeight="1" x14ac:dyDescent="0.25">
      <c r="A39" s="29"/>
      <c r="B39" s="29"/>
      <c r="C39" s="48"/>
      <c r="D39" s="29"/>
      <c r="E39" s="48"/>
      <c r="F39" s="29"/>
      <c r="G39" s="60"/>
      <c r="H39" s="29"/>
      <c r="I39" s="61"/>
      <c r="J39" s="29"/>
      <c r="K39" s="60"/>
      <c r="L39" s="59"/>
      <c r="M39" s="32"/>
      <c r="N39" s="29"/>
      <c r="P39" s="29"/>
      <c r="Q39" s="29"/>
      <c r="R39" s="48"/>
      <c r="S39" s="29"/>
      <c r="T39" s="48"/>
      <c r="U39" s="57"/>
      <c r="V39" s="48"/>
      <c r="W39" s="57"/>
      <c r="X39" s="48"/>
      <c r="Z39" s="29"/>
      <c r="AA39" s="29"/>
      <c r="AI39" s="37">
        <f t="shared" si="0"/>
        <v>0</v>
      </c>
      <c r="AK39" s="38" t="e">
        <f t="shared" si="1"/>
        <v>#DIV/0!</v>
      </c>
    </row>
    <row r="40" spans="1:40" ht="3.6" customHeight="1" x14ac:dyDescent="0.25">
      <c r="A40" s="29"/>
      <c r="B40" s="29"/>
      <c r="C40" s="46"/>
      <c r="D40" s="29"/>
      <c r="E40" s="46"/>
      <c r="F40" s="29"/>
      <c r="G40" s="46"/>
      <c r="H40" s="29"/>
      <c r="I40" s="46"/>
      <c r="J40" s="29"/>
      <c r="K40" s="59"/>
      <c r="L40" s="59"/>
      <c r="M40" s="32"/>
      <c r="N40" s="29"/>
      <c r="P40" s="29"/>
      <c r="Q40" s="29"/>
      <c r="R40" s="46"/>
      <c r="S40" s="29"/>
      <c r="T40" s="46"/>
      <c r="U40" s="46"/>
      <c r="V40" s="46"/>
      <c r="W40" s="46"/>
      <c r="X40" s="46"/>
      <c r="Z40" s="29"/>
      <c r="AA40" s="29"/>
      <c r="AI40" s="37">
        <f t="shared" si="0"/>
        <v>0</v>
      </c>
      <c r="AK40" s="38" t="e">
        <f t="shared" si="1"/>
        <v>#DIV/0!</v>
      </c>
    </row>
    <row r="41" spans="1:40" ht="15.6" x14ac:dyDescent="0.3">
      <c r="A41" s="29"/>
      <c r="B41" s="31" t="s">
        <v>37</v>
      </c>
      <c r="C41" s="49">
        <v>2418000</v>
      </c>
      <c r="D41" s="50"/>
      <c r="E41" s="51">
        <v>2405000</v>
      </c>
      <c r="F41" s="50"/>
      <c r="G41" s="49">
        <v>2302000</v>
      </c>
      <c r="H41" s="50"/>
      <c r="I41" s="49">
        <v>2338000</v>
      </c>
      <c r="J41" s="50"/>
      <c r="K41" s="49">
        <v>67000</v>
      </c>
      <c r="L41" s="52"/>
      <c r="M41" s="53">
        <v>2.8656971770744333E-2</v>
      </c>
      <c r="N41" s="31"/>
      <c r="P41" s="31"/>
      <c r="Q41" s="31" t="s">
        <v>37</v>
      </c>
      <c r="R41" s="49">
        <v>2738000</v>
      </c>
      <c r="S41" s="50"/>
      <c r="T41" s="49">
        <v>2363000</v>
      </c>
      <c r="U41" s="54"/>
      <c r="V41" s="49">
        <v>2293000</v>
      </c>
      <c r="W41" s="54"/>
      <c r="X41" s="49">
        <v>2045000</v>
      </c>
      <c r="Z41" s="29"/>
      <c r="AA41" s="31" t="s">
        <v>37</v>
      </c>
      <c r="AI41" s="37">
        <f t="shared" si="0"/>
        <v>103000</v>
      </c>
      <c r="AK41" s="38">
        <f t="shared" si="1"/>
        <v>4.4743701129452647E-2</v>
      </c>
    </row>
    <row r="42" spans="1:40" ht="5.25" customHeight="1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32"/>
      <c r="N42" s="29"/>
      <c r="P42" s="29"/>
      <c r="Q42" s="29"/>
      <c r="R42" s="29"/>
      <c r="S42" s="29"/>
      <c r="T42" s="29"/>
      <c r="U42" s="56"/>
      <c r="V42" s="29"/>
      <c r="W42" s="56"/>
      <c r="X42" s="29"/>
      <c r="Z42" s="29"/>
      <c r="AA42" s="29"/>
      <c r="AI42" s="37">
        <f t="shared" si="0"/>
        <v>0</v>
      </c>
      <c r="AK42" s="38" t="e">
        <f t="shared" si="1"/>
        <v>#DIV/0!</v>
      </c>
    </row>
    <row r="43" spans="1:40" ht="13.2" x14ac:dyDescent="0.25">
      <c r="A43" s="31" t="s">
        <v>67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32"/>
      <c r="N43" s="29"/>
      <c r="P43" s="31" t="s">
        <v>67</v>
      </c>
      <c r="Q43" s="29"/>
      <c r="R43" s="29"/>
      <c r="S43" s="29"/>
      <c r="T43" s="29"/>
      <c r="U43" s="56"/>
      <c r="V43" s="29"/>
      <c r="W43" s="56"/>
      <c r="X43" s="29"/>
      <c r="Z43" s="31" t="s">
        <v>67</v>
      </c>
      <c r="AA43" s="29"/>
      <c r="AI43" s="37">
        <f t="shared" si="0"/>
        <v>0</v>
      </c>
      <c r="AK43" s="38" t="e">
        <f t="shared" si="1"/>
        <v>#DIV/0!</v>
      </c>
    </row>
    <row r="44" spans="1:40" ht="13.2" x14ac:dyDescent="0.25">
      <c r="A44" s="29"/>
      <c r="B44" s="29" t="s">
        <v>68</v>
      </c>
      <c r="C44" s="39">
        <v>1334000</v>
      </c>
      <c r="D44" s="34"/>
      <c r="E44" s="39">
        <v>1330000</v>
      </c>
      <c r="F44" s="34"/>
      <c r="G44" s="39">
        <v>1293000</v>
      </c>
      <c r="H44" s="34"/>
      <c r="I44" s="39">
        <v>1233000</v>
      </c>
      <c r="J44" s="34"/>
      <c r="K44" s="39">
        <v>97000</v>
      </c>
      <c r="L44" s="62"/>
      <c r="M44" s="63">
        <v>7.8669910786699049E-2</v>
      </c>
      <c r="N44" s="34"/>
      <c r="O44" s="64"/>
      <c r="P44" s="34"/>
      <c r="Q44" s="34" t="s">
        <v>68</v>
      </c>
      <c r="R44" s="39">
        <v>1340000</v>
      </c>
      <c r="S44" s="34"/>
      <c r="T44" s="39">
        <v>1257000</v>
      </c>
      <c r="U44" s="41"/>
      <c r="V44" s="39">
        <v>1197000</v>
      </c>
      <c r="W44" s="41"/>
      <c r="X44" s="39">
        <v>1193000</v>
      </c>
      <c r="Z44" s="29"/>
      <c r="AA44" s="29" t="s">
        <v>68</v>
      </c>
      <c r="AI44" s="37">
        <f t="shared" si="0"/>
        <v>37000</v>
      </c>
      <c r="AK44" s="38">
        <f t="shared" si="1"/>
        <v>2.8615622583139984E-2</v>
      </c>
      <c r="AN44" s="3" t="s">
        <v>69</v>
      </c>
    </row>
    <row r="45" spans="1:40" ht="13.2" x14ac:dyDescent="0.25">
      <c r="A45" s="29"/>
      <c r="B45" s="29" t="s">
        <v>70</v>
      </c>
      <c r="C45" s="39">
        <v>4015000</v>
      </c>
      <c r="D45" s="34"/>
      <c r="E45" s="39">
        <v>3987000</v>
      </c>
      <c r="F45" s="34"/>
      <c r="G45" s="39">
        <v>3846000</v>
      </c>
      <c r="H45" s="34"/>
      <c r="I45" s="39">
        <v>3820000</v>
      </c>
      <c r="J45" s="34"/>
      <c r="K45" s="39">
        <v>167000</v>
      </c>
      <c r="L45" s="65"/>
      <c r="M45" s="63">
        <v>4.371727748691101E-2</v>
      </c>
      <c r="N45" s="34"/>
      <c r="O45" s="64"/>
      <c r="P45" s="34"/>
      <c r="Q45" s="34" t="s">
        <v>70</v>
      </c>
      <c r="R45" s="39">
        <v>4023000</v>
      </c>
      <c r="S45" s="34"/>
      <c r="T45" s="39">
        <v>3861000</v>
      </c>
      <c r="U45" s="41"/>
      <c r="V45" s="39">
        <v>3456000</v>
      </c>
      <c r="W45" s="41"/>
      <c r="X45" s="39">
        <v>3575000</v>
      </c>
      <c r="Z45" s="29"/>
      <c r="AA45" s="29" t="s">
        <v>70</v>
      </c>
      <c r="AI45" s="37">
        <f t="shared" si="0"/>
        <v>141000</v>
      </c>
      <c r="AK45" s="38">
        <f t="shared" si="1"/>
        <v>3.6661466458658344E-2</v>
      </c>
      <c r="AN45" s="3" t="s">
        <v>71</v>
      </c>
    </row>
    <row r="46" spans="1:40" ht="13.2" x14ac:dyDescent="0.25">
      <c r="A46" s="29"/>
      <c r="B46" s="29" t="s">
        <v>72</v>
      </c>
      <c r="C46" s="45">
        <v>3077000</v>
      </c>
      <c r="D46" s="34"/>
      <c r="E46" s="45">
        <v>3077000</v>
      </c>
      <c r="F46" s="34"/>
      <c r="G46" s="45">
        <v>2955000</v>
      </c>
      <c r="H46" s="34"/>
      <c r="I46" s="45">
        <v>3179000</v>
      </c>
      <c r="J46" s="34"/>
      <c r="K46" s="45">
        <v>-102000</v>
      </c>
      <c r="L46" s="66"/>
      <c r="M46" s="63">
        <v>-3.208556149732622E-2</v>
      </c>
      <c r="N46" s="34"/>
      <c r="O46" s="64"/>
      <c r="P46" s="34"/>
      <c r="Q46" s="34" t="s">
        <v>72</v>
      </c>
      <c r="R46" s="45">
        <v>3128000</v>
      </c>
      <c r="S46" s="34"/>
      <c r="T46" s="45">
        <v>2748000</v>
      </c>
      <c r="U46" s="41"/>
      <c r="V46" s="45">
        <v>2614000</v>
      </c>
      <c r="W46" s="41"/>
      <c r="X46" s="45">
        <v>2831000</v>
      </c>
      <c r="Z46" s="29"/>
      <c r="AA46" s="29" t="s">
        <v>72</v>
      </c>
      <c r="AI46" s="37">
        <f t="shared" si="0"/>
        <v>122000</v>
      </c>
      <c r="AK46" s="38">
        <f t="shared" si="1"/>
        <v>4.1285956006768189E-2</v>
      </c>
      <c r="AN46" s="3" t="s">
        <v>73</v>
      </c>
    </row>
    <row r="47" spans="1:40" ht="6.75" customHeight="1" x14ac:dyDescent="0.25">
      <c r="A47" s="29"/>
      <c r="B47" s="29"/>
      <c r="C47" s="46"/>
      <c r="D47" s="29"/>
      <c r="E47" s="46"/>
      <c r="F47" s="29"/>
      <c r="G47" s="67"/>
      <c r="H47" s="29"/>
      <c r="I47" s="46"/>
      <c r="J47" s="29"/>
      <c r="K47" s="59"/>
      <c r="L47" s="59"/>
      <c r="M47" s="32"/>
      <c r="N47" s="29"/>
      <c r="P47" s="29"/>
      <c r="Q47" s="29"/>
      <c r="R47" s="46"/>
      <c r="S47" s="29"/>
      <c r="T47" s="46"/>
      <c r="U47" s="46"/>
      <c r="V47" s="46"/>
      <c r="W47" s="46"/>
      <c r="X47" s="46"/>
      <c r="Z47" s="29"/>
      <c r="AA47" s="29"/>
      <c r="AI47" s="37">
        <f t="shared" si="0"/>
        <v>0</v>
      </c>
      <c r="AK47" s="38" t="e">
        <f t="shared" si="1"/>
        <v>#DIV/0!</v>
      </c>
    </row>
    <row r="48" spans="1:40" ht="15.6" x14ac:dyDescent="0.3">
      <c r="A48" s="29"/>
      <c r="B48" s="31" t="s">
        <v>37</v>
      </c>
      <c r="C48" s="49">
        <v>8426000</v>
      </c>
      <c r="D48" s="50"/>
      <c r="E48" s="51">
        <v>8394000</v>
      </c>
      <c r="F48" s="50"/>
      <c r="G48" s="49">
        <v>8094000</v>
      </c>
      <c r="H48" s="50"/>
      <c r="I48" s="49">
        <v>8232000</v>
      </c>
      <c r="J48" s="50"/>
      <c r="K48" s="49">
        <v>162000</v>
      </c>
      <c r="L48" s="52"/>
      <c r="M48" s="53">
        <v>1.9679300291545188E-2</v>
      </c>
      <c r="N48" s="31"/>
      <c r="P48" s="31"/>
      <c r="Q48" s="31" t="s">
        <v>37</v>
      </c>
      <c r="R48" s="49">
        <v>8491000</v>
      </c>
      <c r="S48" s="50"/>
      <c r="T48" s="49">
        <v>7866000</v>
      </c>
      <c r="U48" s="54"/>
      <c r="V48" s="49">
        <v>7267000</v>
      </c>
      <c r="W48" s="54"/>
      <c r="X48" s="49">
        <v>7599000</v>
      </c>
      <c r="Z48" s="29"/>
      <c r="AA48" s="31" t="s">
        <v>37</v>
      </c>
      <c r="AI48" s="37">
        <f t="shared" si="0"/>
        <v>300000</v>
      </c>
      <c r="AK48" s="38">
        <f t="shared" si="1"/>
        <v>3.7064492216456635E-2</v>
      </c>
    </row>
    <row r="49" spans="1:40" ht="3" customHeight="1" x14ac:dyDescent="0.25">
      <c r="A49" s="29"/>
      <c r="C49" s="68"/>
      <c r="D49" s="31"/>
      <c r="E49" s="68"/>
      <c r="F49" s="31"/>
      <c r="G49" s="55"/>
      <c r="H49" s="31"/>
      <c r="I49" s="68"/>
      <c r="J49" s="31"/>
      <c r="K49" s="55"/>
      <c r="L49" s="55"/>
      <c r="M49" s="53"/>
      <c r="N49" s="31"/>
      <c r="P49" s="29"/>
      <c r="R49" s="68"/>
      <c r="T49" s="68"/>
      <c r="U49" s="69"/>
      <c r="V49" s="68"/>
      <c r="W49" s="69"/>
      <c r="X49" s="68"/>
      <c r="Z49" s="29"/>
      <c r="AI49" s="37">
        <f t="shared" si="0"/>
        <v>0</v>
      </c>
      <c r="AK49" s="38" t="e">
        <f t="shared" si="1"/>
        <v>#DIV/0!</v>
      </c>
    </row>
    <row r="50" spans="1:40" ht="13.2" x14ac:dyDescent="0.25">
      <c r="A50" s="31" t="s">
        <v>74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32"/>
      <c r="N50" s="29"/>
      <c r="P50" s="31" t="s">
        <v>74</v>
      </c>
      <c r="Q50" s="29"/>
      <c r="R50" s="29"/>
      <c r="S50" s="29"/>
      <c r="T50" s="29"/>
      <c r="U50" s="56"/>
      <c r="V50" s="29"/>
      <c r="W50" s="56"/>
      <c r="X50" s="29"/>
      <c r="Z50" s="31" t="s">
        <v>74</v>
      </c>
      <c r="AA50" s="29"/>
      <c r="AI50" s="37">
        <f t="shared" si="0"/>
        <v>0</v>
      </c>
      <c r="AK50" s="38" t="e">
        <f t="shared" si="1"/>
        <v>#DIV/0!</v>
      </c>
    </row>
    <row r="51" spans="1:40" ht="13.2" x14ac:dyDescent="0.25">
      <c r="A51" s="29"/>
      <c r="B51" s="29" t="s">
        <v>75</v>
      </c>
      <c r="C51" s="39">
        <v>3600000</v>
      </c>
      <c r="D51" s="34"/>
      <c r="E51" s="39">
        <v>3600000</v>
      </c>
      <c r="F51" s="34"/>
      <c r="G51" s="39">
        <v>3859000</v>
      </c>
      <c r="H51" s="34"/>
      <c r="I51" s="39">
        <v>3982000</v>
      </c>
      <c r="J51" s="34"/>
      <c r="K51" s="39">
        <v>-382000</v>
      </c>
      <c r="L51" s="65"/>
      <c r="M51" s="63">
        <v>-9.5931692616775477E-2</v>
      </c>
      <c r="N51" s="34"/>
      <c r="O51" s="64"/>
      <c r="P51" s="34"/>
      <c r="Q51" s="34" t="s">
        <v>75</v>
      </c>
      <c r="R51" s="39">
        <v>3614000</v>
      </c>
      <c r="S51" s="34"/>
      <c r="T51" s="39">
        <v>3855000</v>
      </c>
      <c r="U51" s="41"/>
      <c r="V51" s="39">
        <v>4046000</v>
      </c>
      <c r="W51" s="41"/>
      <c r="X51" s="39">
        <v>3276000</v>
      </c>
      <c r="Z51" s="29"/>
      <c r="AA51" s="29" t="s">
        <v>75</v>
      </c>
      <c r="AI51" s="37">
        <f t="shared" si="0"/>
        <v>-259000</v>
      </c>
      <c r="AK51" s="38">
        <f t="shared" si="1"/>
        <v>-6.7115833117387919E-2</v>
      </c>
      <c r="AN51" s="3" t="s">
        <v>76</v>
      </c>
    </row>
    <row r="52" spans="1:40" ht="13.2" x14ac:dyDescent="0.25">
      <c r="A52" s="29"/>
      <c r="B52" s="29" t="s">
        <v>77</v>
      </c>
      <c r="C52" s="39">
        <v>3492000</v>
      </c>
      <c r="D52" s="34"/>
      <c r="E52" s="39">
        <v>3296000</v>
      </c>
      <c r="F52" s="34"/>
      <c r="G52" s="39">
        <v>3100000</v>
      </c>
      <c r="H52" s="34"/>
      <c r="I52" s="39">
        <v>3450000</v>
      </c>
      <c r="J52" s="34"/>
      <c r="K52" s="39">
        <v>-154000</v>
      </c>
      <c r="L52" s="65"/>
      <c r="M52" s="63">
        <v>-4.4637681159420239E-2</v>
      </c>
      <c r="N52" s="34"/>
      <c r="O52" s="64"/>
      <c r="P52" s="34"/>
      <c r="Q52" s="34" t="s">
        <v>77</v>
      </c>
      <c r="R52" s="39">
        <v>3450000</v>
      </c>
      <c r="S52" s="34"/>
      <c r="T52" s="39">
        <v>3775000</v>
      </c>
      <c r="U52" s="41"/>
      <c r="V52" s="39">
        <v>3648000</v>
      </c>
      <c r="W52" s="41"/>
      <c r="X52" s="39">
        <v>4165000</v>
      </c>
      <c r="Z52" s="29"/>
      <c r="AA52" s="29" t="s">
        <v>77</v>
      </c>
      <c r="AI52" s="37">
        <f t="shared" si="0"/>
        <v>196000</v>
      </c>
      <c r="AK52" s="38">
        <f t="shared" si="1"/>
        <v>6.3225806451612909E-2</v>
      </c>
      <c r="AN52" s="3" t="s">
        <v>78</v>
      </c>
    </row>
    <row r="53" spans="1:40" ht="13.2" x14ac:dyDescent="0.25">
      <c r="A53" s="29"/>
      <c r="B53" s="29" t="s">
        <v>79</v>
      </c>
      <c r="C53" s="39">
        <v>8145000</v>
      </c>
      <c r="D53" s="34"/>
      <c r="E53" s="39">
        <v>8145000</v>
      </c>
      <c r="F53" s="34"/>
      <c r="G53" s="39">
        <v>7698000</v>
      </c>
      <c r="H53" s="34"/>
      <c r="I53" s="39">
        <v>7638000</v>
      </c>
      <c r="J53" s="34"/>
      <c r="K53" s="39">
        <v>507000</v>
      </c>
      <c r="L53" s="66"/>
      <c r="M53" s="63">
        <v>6.6378633150039335E-2</v>
      </c>
      <c r="N53" s="34"/>
      <c r="O53" s="64"/>
      <c r="P53" s="34"/>
      <c r="Q53" s="34" t="s">
        <v>79</v>
      </c>
      <c r="R53" s="39">
        <v>7829000</v>
      </c>
      <c r="S53" s="34"/>
      <c r="T53" s="39">
        <v>9020000</v>
      </c>
      <c r="U53" s="41"/>
      <c r="V53" s="39">
        <v>9053000</v>
      </c>
      <c r="W53" s="41"/>
      <c r="X53" s="39">
        <v>9204000</v>
      </c>
      <c r="Z53" s="29"/>
      <c r="AA53" s="29" t="s">
        <v>79</v>
      </c>
      <c r="AI53" s="37">
        <f t="shared" si="0"/>
        <v>447000</v>
      </c>
      <c r="AK53" s="38">
        <f t="shared" si="1"/>
        <v>5.8067030397505846E-2</v>
      </c>
      <c r="AN53" s="3" t="s">
        <v>80</v>
      </c>
    </row>
    <row r="54" spans="1:40" ht="13.2" x14ac:dyDescent="0.25">
      <c r="A54" s="29"/>
      <c r="B54" s="29" t="s">
        <v>81</v>
      </c>
      <c r="C54" s="39">
        <v>6526000</v>
      </c>
      <c r="D54" s="34"/>
      <c r="E54" s="39">
        <v>6526000</v>
      </c>
      <c r="F54" s="34"/>
      <c r="G54" s="39">
        <v>4457000</v>
      </c>
      <c r="H54" s="34"/>
      <c r="I54" s="39">
        <v>6941000</v>
      </c>
      <c r="J54" s="34"/>
      <c r="K54" s="39">
        <v>-415000</v>
      </c>
      <c r="L54" s="65"/>
      <c r="M54" s="63">
        <v>-5.9789655669211905E-2</v>
      </c>
      <c r="N54" s="34"/>
      <c r="O54" s="64"/>
      <c r="P54" s="34"/>
      <c r="Q54" s="34" t="s">
        <v>81</v>
      </c>
      <c r="R54" s="39">
        <v>5768000</v>
      </c>
      <c r="S54" s="34"/>
      <c r="T54" s="39">
        <v>5685000</v>
      </c>
      <c r="U54" s="41"/>
      <c r="V54" s="39">
        <v>5957000</v>
      </c>
      <c r="W54" s="41"/>
      <c r="X54" s="39">
        <v>5715000</v>
      </c>
      <c r="Z54" s="29"/>
      <c r="AA54" s="29" t="s">
        <v>81</v>
      </c>
      <c r="AI54" s="37">
        <f t="shared" si="0"/>
        <v>2069000</v>
      </c>
      <c r="AK54" s="38">
        <f t="shared" si="1"/>
        <v>0.46421359658963429</v>
      </c>
      <c r="AN54" s="3" t="s">
        <v>82</v>
      </c>
    </row>
    <row r="55" spans="1:40" ht="13.2" x14ac:dyDescent="0.25">
      <c r="A55" s="29"/>
      <c r="B55" s="29" t="s">
        <v>83</v>
      </c>
      <c r="C55" s="39">
        <v>8884000</v>
      </c>
      <c r="D55" s="34"/>
      <c r="E55" s="39">
        <v>8883000</v>
      </c>
      <c r="F55" s="34"/>
      <c r="G55" s="39">
        <v>8209000</v>
      </c>
      <c r="H55" s="34"/>
      <c r="I55" s="39">
        <v>9094000</v>
      </c>
      <c r="J55" s="34"/>
      <c r="K55" s="39">
        <v>-211000</v>
      </c>
      <c r="L55" s="66"/>
      <c r="M55" s="63">
        <v>-2.3202111282164095E-2</v>
      </c>
      <c r="N55" s="34"/>
      <c r="O55" s="64"/>
      <c r="P55" s="34"/>
      <c r="Q55" s="34" t="s">
        <v>83</v>
      </c>
      <c r="R55" s="39">
        <v>8922000</v>
      </c>
      <c r="S55" s="34"/>
      <c r="T55" s="39">
        <v>9541000</v>
      </c>
      <c r="U55" s="41"/>
      <c r="V55" s="39">
        <v>10653000</v>
      </c>
      <c r="W55" s="41"/>
      <c r="X55" s="39">
        <v>11721000</v>
      </c>
      <c r="Z55" s="29"/>
      <c r="AA55" s="29" t="s">
        <v>83</v>
      </c>
      <c r="AI55" s="37">
        <f t="shared" si="0"/>
        <v>674000</v>
      </c>
      <c r="AK55" s="38">
        <f t="shared" si="1"/>
        <v>8.2105006699963456E-2</v>
      </c>
      <c r="AN55" s="3" t="s">
        <v>84</v>
      </c>
    </row>
    <row r="56" spans="1:40" ht="13.2" x14ac:dyDescent="0.25">
      <c r="A56" s="29"/>
      <c r="B56" s="29" t="s">
        <v>85</v>
      </c>
      <c r="C56" s="39">
        <v>6368000</v>
      </c>
      <c r="D56" s="34"/>
      <c r="E56" s="39">
        <v>6299000</v>
      </c>
      <c r="F56" s="34"/>
      <c r="G56" s="39">
        <v>6533000</v>
      </c>
      <c r="H56" s="34"/>
      <c r="I56" s="39">
        <v>6390000</v>
      </c>
      <c r="J56" s="34"/>
      <c r="K56" s="39">
        <v>-91000</v>
      </c>
      <c r="L56" s="65"/>
      <c r="M56" s="63">
        <v>-1.4241001564945233E-2</v>
      </c>
      <c r="N56" s="34"/>
      <c r="O56" s="64"/>
      <c r="P56" s="34"/>
      <c r="Q56" s="34" t="s">
        <v>85</v>
      </c>
      <c r="R56" s="39">
        <v>6335000</v>
      </c>
      <c r="S56" s="34"/>
      <c r="T56" s="39">
        <v>5433000</v>
      </c>
      <c r="U56" s="41"/>
      <c r="V56" s="39">
        <v>5989000</v>
      </c>
      <c r="W56" s="41"/>
      <c r="X56" s="39">
        <v>8130000</v>
      </c>
      <c r="Z56" s="29"/>
      <c r="AA56" s="29" t="s">
        <v>85</v>
      </c>
      <c r="AI56" s="37">
        <f t="shared" si="0"/>
        <v>-234000</v>
      </c>
      <c r="AK56" s="38">
        <f t="shared" si="1"/>
        <v>-3.5818153987448337E-2</v>
      </c>
      <c r="AN56" s="3" t="s">
        <v>86</v>
      </c>
    </row>
    <row r="57" spans="1:40" ht="13.2" x14ac:dyDescent="0.25">
      <c r="A57" s="29"/>
      <c r="B57" s="29" t="s">
        <v>87</v>
      </c>
      <c r="C57" s="39">
        <v>0</v>
      </c>
      <c r="D57" s="34"/>
      <c r="E57" s="39">
        <v>0</v>
      </c>
      <c r="F57" s="34"/>
      <c r="G57" s="39">
        <v>27246000</v>
      </c>
      <c r="H57" s="34"/>
      <c r="I57" s="39">
        <v>0</v>
      </c>
      <c r="J57" s="34"/>
      <c r="K57" s="39">
        <v>0</v>
      </c>
      <c r="L57" s="66"/>
      <c r="M57" s="63" t="s">
        <v>159</v>
      </c>
      <c r="N57" s="34"/>
      <c r="O57" s="64"/>
      <c r="P57" s="34"/>
      <c r="Q57" s="34" t="s">
        <v>87</v>
      </c>
      <c r="R57" s="39">
        <v>61725000</v>
      </c>
      <c r="S57" s="34"/>
      <c r="T57" s="39">
        <v>1315000</v>
      </c>
      <c r="U57" s="41"/>
      <c r="V57" s="39">
        <v>40135000</v>
      </c>
      <c r="W57" s="41"/>
      <c r="X57" s="39">
        <v>12181000</v>
      </c>
      <c r="Z57" s="29"/>
      <c r="AA57" s="29" t="s">
        <v>87</v>
      </c>
      <c r="AI57" s="37">
        <f t="shared" si="0"/>
        <v>-27246000</v>
      </c>
      <c r="AK57" s="38">
        <f t="shared" si="1"/>
        <v>-1</v>
      </c>
      <c r="AN57" s="3" t="s">
        <v>88</v>
      </c>
    </row>
    <row r="58" spans="1:40" ht="13.2" x14ac:dyDescent="0.25">
      <c r="A58" s="29"/>
      <c r="B58" s="29" t="s">
        <v>89</v>
      </c>
      <c r="C58" s="45">
        <v>18869000</v>
      </c>
      <c r="D58" s="34"/>
      <c r="E58" s="45">
        <v>19664000</v>
      </c>
      <c r="F58" s="34"/>
      <c r="G58" s="45">
        <v>23764000</v>
      </c>
      <c r="H58" s="34"/>
      <c r="I58" s="45">
        <v>18205000</v>
      </c>
      <c r="J58" s="34"/>
      <c r="K58" s="45">
        <v>1459000</v>
      </c>
      <c r="L58" s="66"/>
      <c r="M58" s="63">
        <v>8.0142817907168373E-2</v>
      </c>
      <c r="N58" s="34"/>
      <c r="O58" s="64"/>
      <c r="P58" s="34"/>
      <c r="Q58" s="34" t="s">
        <v>89</v>
      </c>
      <c r="R58" s="45">
        <v>22618000</v>
      </c>
      <c r="S58" s="34"/>
      <c r="T58" s="45">
        <v>17022000</v>
      </c>
      <c r="U58" s="41"/>
      <c r="V58" s="45">
        <v>24897000</v>
      </c>
      <c r="W58" s="41"/>
      <c r="X58" s="45">
        <v>17530000</v>
      </c>
      <c r="Z58" s="29"/>
      <c r="AA58" s="29" t="s">
        <v>89</v>
      </c>
      <c r="AI58" s="37">
        <f t="shared" si="0"/>
        <v>-4100000</v>
      </c>
      <c r="AK58" s="38">
        <f t="shared" si="1"/>
        <v>-0.17252987712506312</v>
      </c>
      <c r="AN58" s="3" t="s">
        <v>90</v>
      </c>
    </row>
    <row r="59" spans="1:40" ht="6.75" customHeight="1" x14ac:dyDescent="0.25">
      <c r="A59" s="29"/>
      <c r="B59" s="29"/>
      <c r="C59" s="46"/>
      <c r="D59" s="29"/>
      <c r="E59" s="46"/>
      <c r="F59" s="29"/>
      <c r="G59" s="67"/>
      <c r="H59" s="29"/>
      <c r="I59" s="46"/>
      <c r="J59" s="29"/>
      <c r="K59" s="59"/>
      <c r="L59" s="59"/>
      <c r="M59" s="32"/>
      <c r="N59" s="29"/>
      <c r="P59" s="29"/>
      <c r="Q59" s="29"/>
      <c r="R59" s="46"/>
      <c r="S59" s="29"/>
      <c r="T59" s="46"/>
      <c r="U59" s="46"/>
      <c r="V59" s="46"/>
      <c r="W59" s="46"/>
      <c r="X59" s="46"/>
      <c r="Z59" s="29"/>
      <c r="AA59" s="29"/>
      <c r="AI59" s="37">
        <f t="shared" si="0"/>
        <v>0</v>
      </c>
      <c r="AK59" s="38" t="e">
        <f t="shared" si="1"/>
        <v>#DIV/0!</v>
      </c>
    </row>
    <row r="60" spans="1:40" ht="15.6" x14ac:dyDescent="0.3">
      <c r="A60" s="29"/>
      <c r="B60" s="31" t="s">
        <v>37</v>
      </c>
      <c r="C60" s="49">
        <v>55884000</v>
      </c>
      <c r="D60" s="50"/>
      <c r="E60" s="51">
        <v>56413000</v>
      </c>
      <c r="F60" s="50"/>
      <c r="G60" s="49">
        <v>84866000</v>
      </c>
      <c r="H60" s="50"/>
      <c r="I60" s="49">
        <v>55700000</v>
      </c>
      <c r="J60" s="50"/>
      <c r="K60" s="49">
        <v>713000</v>
      </c>
      <c r="L60" s="52"/>
      <c r="M60" s="53">
        <v>1.280071813285466E-2</v>
      </c>
      <c r="N60" s="31"/>
      <c r="P60" s="31"/>
      <c r="Q60" s="31" t="s">
        <v>37</v>
      </c>
      <c r="R60" s="49">
        <v>120261000</v>
      </c>
      <c r="S60" s="50"/>
      <c r="T60" s="49">
        <v>55646000</v>
      </c>
      <c r="U60" s="54"/>
      <c r="V60" s="49">
        <v>104378000</v>
      </c>
      <c r="W60" s="54"/>
      <c r="X60" s="49">
        <v>71922000</v>
      </c>
      <c r="Z60" s="29"/>
      <c r="AA60" s="31" t="s">
        <v>37</v>
      </c>
      <c r="AI60" s="37">
        <f t="shared" si="0"/>
        <v>-28453000</v>
      </c>
      <c r="AK60" s="38">
        <f t="shared" si="1"/>
        <v>-0.3352697193222256</v>
      </c>
    </row>
    <row r="61" spans="1:40" ht="5.25" customHeight="1" x14ac:dyDescent="0.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32"/>
      <c r="N61" s="29"/>
      <c r="P61" s="29"/>
      <c r="Q61" s="29"/>
      <c r="R61" s="29"/>
      <c r="S61" s="29"/>
      <c r="T61" s="29"/>
      <c r="U61" s="56"/>
      <c r="V61" s="29"/>
      <c r="W61" s="56"/>
      <c r="X61" s="29"/>
      <c r="Z61" s="29"/>
      <c r="AA61" s="29"/>
      <c r="AI61" s="37">
        <f t="shared" si="0"/>
        <v>0</v>
      </c>
      <c r="AK61" s="38" t="e">
        <f t="shared" si="1"/>
        <v>#DIV/0!</v>
      </c>
    </row>
    <row r="62" spans="1:40" ht="13.2" x14ac:dyDescent="0.25">
      <c r="A62" s="31" t="s">
        <v>91</v>
      </c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32"/>
      <c r="N62" s="29"/>
      <c r="P62" s="31" t="s">
        <v>91</v>
      </c>
      <c r="Q62" s="29"/>
      <c r="R62" s="29"/>
      <c r="S62" s="29"/>
      <c r="T62" s="29"/>
      <c r="U62" s="56"/>
      <c r="V62" s="29"/>
      <c r="W62" s="56"/>
      <c r="X62" s="29"/>
      <c r="Z62" s="31" t="s">
        <v>91</v>
      </c>
      <c r="AA62" s="29"/>
      <c r="AI62" s="37">
        <f t="shared" si="0"/>
        <v>0</v>
      </c>
      <c r="AK62" s="38" t="e">
        <f t="shared" si="1"/>
        <v>#DIV/0!</v>
      </c>
    </row>
    <row r="63" spans="1:40" ht="13.2" x14ac:dyDescent="0.25">
      <c r="A63" s="29"/>
      <c r="B63" s="29" t="s">
        <v>92</v>
      </c>
      <c r="C63" s="39">
        <v>5013000</v>
      </c>
      <c r="D63" s="34"/>
      <c r="E63" s="39">
        <v>5019000</v>
      </c>
      <c r="F63" s="34"/>
      <c r="G63" s="39">
        <v>5012000</v>
      </c>
      <c r="H63" s="34"/>
      <c r="I63" s="39">
        <v>5012000</v>
      </c>
      <c r="J63" s="34"/>
      <c r="K63" s="39">
        <v>7000</v>
      </c>
      <c r="L63" s="62"/>
      <c r="M63" s="63">
        <v>1.3966480446927498E-3</v>
      </c>
      <c r="N63" s="34"/>
      <c r="O63" s="64"/>
      <c r="P63" s="34"/>
      <c r="Q63" s="34" t="s">
        <v>92</v>
      </c>
      <c r="R63" s="39">
        <v>5205000</v>
      </c>
      <c r="S63" s="34"/>
      <c r="T63" s="39">
        <v>0</v>
      </c>
      <c r="U63" s="41"/>
      <c r="V63" s="39">
        <v>0</v>
      </c>
      <c r="W63" s="41"/>
      <c r="X63" s="39">
        <v>0</v>
      </c>
      <c r="Z63" s="29"/>
      <c r="AA63" s="29" t="s">
        <v>92</v>
      </c>
      <c r="AI63" s="37">
        <f t="shared" si="0"/>
        <v>7000</v>
      </c>
      <c r="AK63" s="38">
        <f t="shared" si="1"/>
        <v>1.3966480446927375E-3</v>
      </c>
      <c r="AN63" s="3" t="s">
        <v>93</v>
      </c>
    </row>
    <row r="64" spans="1:40" ht="13.2" x14ac:dyDescent="0.25">
      <c r="A64" s="29"/>
      <c r="B64" s="29" t="s">
        <v>94</v>
      </c>
      <c r="C64" s="70"/>
      <c r="D64" s="29"/>
      <c r="E64" s="70"/>
      <c r="F64" s="29"/>
      <c r="G64" s="58"/>
      <c r="H64" s="29"/>
      <c r="I64" s="70"/>
      <c r="J64" s="29"/>
      <c r="K64" s="58"/>
      <c r="L64" s="58"/>
      <c r="M64" s="32"/>
      <c r="N64" s="29"/>
      <c r="P64" s="29"/>
      <c r="Q64" s="29" t="s">
        <v>94</v>
      </c>
      <c r="R64" s="70"/>
      <c r="S64" s="29"/>
      <c r="T64" s="70"/>
      <c r="U64" s="71"/>
      <c r="V64" s="70"/>
      <c r="W64" s="71"/>
      <c r="X64" s="70"/>
      <c r="Z64" s="29"/>
      <c r="AA64" s="29" t="s">
        <v>94</v>
      </c>
      <c r="AI64" s="37">
        <f t="shared" si="0"/>
        <v>0</v>
      </c>
      <c r="AK64" s="38" t="e">
        <f t="shared" si="1"/>
        <v>#DIV/0!</v>
      </c>
    </row>
    <row r="65" spans="1:40" ht="13.2" x14ac:dyDescent="0.25">
      <c r="A65" s="29"/>
      <c r="B65" s="29" t="s">
        <v>95</v>
      </c>
      <c r="C65" s="39">
        <v>7367000</v>
      </c>
      <c r="D65" s="34"/>
      <c r="E65" s="39">
        <v>7345000</v>
      </c>
      <c r="F65" s="34"/>
      <c r="G65" s="39">
        <v>7228000</v>
      </c>
      <c r="H65" s="34"/>
      <c r="I65" s="39">
        <v>7140000</v>
      </c>
      <c r="J65" s="34"/>
      <c r="K65" s="39">
        <v>205000</v>
      </c>
      <c r="L65" s="62"/>
      <c r="M65" s="63">
        <v>2.8711484593837433E-2</v>
      </c>
      <c r="N65" s="34"/>
      <c r="O65" s="64"/>
      <c r="P65" s="34"/>
      <c r="Q65" s="34" t="s">
        <v>96</v>
      </c>
      <c r="R65" s="39">
        <v>7220000</v>
      </c>
      <c r="S65" s="34"/>
      <c r="T65" s="39">
        <v>7163000</v>
      </c>
      <c r="U65" s="41"/>
      <c r="V65" s="39">
        <v>7174000</v>
      </c>
      <c r="W65" s="41"/>
      <c r="X65" s="39">
        <v>7199000</v>
      </c>
      <c r="Z65" s="29"/>
      <c r="AA65" s="29" t="s">
        <v>96</v>
      </c>
      <c r="AI65" s="37">
        <f t="shared" si="0"/>
        <v>117000</v>
      </c>
      <c r="AK65" s="38">
        <f t="shared" si="1"/>
        <v>1.618705035971223E-2</v>
      </c>
      <c r="AN65" s="3" t="s">
        <v>97</v>
      </c>
    </row>
    <row r="66" spans="1:40" ht="13.2" x14ac:dyDescent="0.25">
      <c r="A66" s="29"/>
      <c r="B66" s="29" t="s">
        <v>98</v>
      </c>
      <c r="C66" s="45">
        <v>1630000</v>
      </c>
      <c r="D66" s="34"/>
      <c r="E66" s="45">
        <v>1630000</v>
      </c>
      <c r="F66" s="34"/>
      <c r="G66" s="45">
        <v>1859000</v>
      </c>
      <c r="H66" s="34"/>
      <c r="I66" s="45">
        <v>1662000</v>
      </c>
      <c r="J66" s="34"/>
      <c r="K66" s="45">
        <v>-32000</v>
      </c>
      <c r="L66" s="66"/>
      <c r="M66" s="63">
        <v>-1.9253910950661868E-2</v>
      </c>
      <c r="N66" s="34"/>
      <c r="O66" s="64"/>
      <c r="P66" s="34"/>
      <c r="Q66" s="34" t="s">
        <v>98</v>
      </c>
      <c r="R66" s="45">
        <v>2128000</v>
      </c>
      <c r="S66" s="34"/>
      <c r="T66" s="45">
        <v>2221000</v>
      </c>
      <c r="U66" s="41"/>
      <c r="V66" s="45">
        <v>2507000</v>
      </c>
      <c r="W66" s="41"/>
      <c r="X66" s="45">
        <v>2215000</v>
      </c>
      <c r="Z66" s="29"/>
      <c r="AA66" s="29" t="s">
        <v>98</v>
      </c>
      <c r="AI66" s="37">
        <f t="shared" si="0"/>
        <v>-229000</v>
      </c>
      <c r="AK66" s="38">
        <f t="shared" si="1"/>
        <v>-0.12318450779989241</v>
      </c>
      <c r="AN66" s="3" t="s">
        <v>99</v>
      </c>
    </row>
    <row r="67" spans="1:40" ht="6.75" customHeight="1" x14ac:dyDescent="0.25">
      <c r="A67" s="29"/>
      <c r="B67" s="29"/>
      <c r="C67" s="46"/>
      <c r="D67" s="29"/>
      <c r="E67" s="46"/>
      <c r="F67" s="29"/>
      <c r="G67" s="72"/>
      <c r="H67" s="29"/>
      <c r="I67" s="46"/>
      <c r="J67" s="29"/>
      <c r="K67" s="59"/>
      <c r="L67" s="59"/>
      <c r="M67" s="32"/>
      <c r="N67" s="29"/>
      <c r="P67" s="29"/>
      <c r="Q67" s="29"/>
      <c r="R67" s="46"/>
      <c r="S67" s="29"/>
      <c r="T67" s="46"/>
      <c r="U67" s="46"/>
      <c r="V67" s="46"/>
      <c r="W67" s="46"/>
      <c r="X67" s="46"/>
      <c r="Z67" s="29"/>
      <c r="AA67" s="29"/>
      <c r="AI67" s="37">
        <f t="shared" si="0"/>
        <v>0</v>
      </c>
      <c r="AK67" s="38" t="e">
        <f t="shared" si="1"/>
        <v>#DIV/0!</v>
      </c>
    </row>
    <row r="68" spans="1:40" ht="15.6" x14ac:dyDescent="0.3">
      <c r="A68" s="29"/>
      <c r="B68" s="31" t="s">
        <v>37</v>
      </c>
      <c r="C68" s="49">
        <v>14010000</v>
      </c>
      <c r="D68" s="50"/>
      <c r="E68" s="51">
        <v>13994000</v>
      </c>
      <c r="F68" s="50"/>
      <c r="G68" s="49">
        <v>14099000</v>
      </c>
      <c r="H68" s="50"/>
      <c r="I68" s="49">
        <v>13814000</v>
      </c>
      <c r="J68" s="50"/>
      <c r="K68" s="49">
        <v>180000</v>
      </c>
      <c r="L68" s="52"/>
      <c r="M68" s="53">
        <v>1.3030259157376545E-2</v>
      </c>
      <c r="N68" s="31"/>
      <c r="P68" s="31"/>
      <c r="Q68" s="31" t="s">
        <v>37</v>
      </c>
      <c r="R68" s="49">
        <v>14553000</v>
      </c>
      <c r="S68" s="50"/>
      <c r="T68" s="49">
        <v>9384000</v>
      </c>
      <c r="U68" s="54"/>
      <c r="V68" s="49">
        <v>9681000</v>
      </c>
      <c r="W68" s="54"/>
      <c r="X68" s="49">
        <v>9414000</v>
      </c>
      <c r="Z68" s="29"/>
      <c r="AA68" s="31" t="s">
        <v>37</v>
      </c>
      <c r="AI68" s="37">
        <f t="shared" si="0"/>
        <v>-105000</v>
      </c>
      <c r="AK68" s="38">
        <f t="shared" si="1"/>
        <v>-7.4473366905454287E-3</v>
      </c>
      <c r="AN68" s="3" t="s">
        <v>100</v>
      </c>
    </row>
    <row r="69" spans="1:40" ht="5.25" customHeight="1" x14ac:dyDescent="0.25">
      <c r="A69" s="29"/>
      <c r="B69" s="29"/>
      <c r="C69" s="73"/>
      <c r="D69" s="29"/>
      <c r="E69" s="73"/>
      <c r="F69" s="29"/>
      <c r="G69" s="73"/>
      <c r="H69" s="29"/>
      <c r="I69" s="73"/>
      <c r="J69" s="29"/>
      <c r="K69" s="73"/>
      <c r="L69" s="56"/>
      <c r="M69" s="32"/>
      <c r="N69" s="29"/>
      <c r="P69" s="29"/>
      <c r="Q69" s="29"/>
      <c r="R69" s="73"/>
      <c r="S69" s="29"/>
      <c r="T69" s="73"/>
      <c r="U69" s="56"/>
      <c r="V69" s="73"/>
      <c r="W69" s="56"/>
      <c r="X69" s="73"/>
      <c r="Z69" s="29"/>
      <c r="AA69" s="29"/>
      <c r="AI69" s="37">
        <f t="shared" si="0"/>
        <v>0</v>
      </c>
      <c r="AK69" s="38" t="e">
        <f t="shared" si="1"/>
        <v>#DIV/0!</v>
      </c>
    </row>
    <row r="70" spans="1:40" ht="17.25" customHeight="1" thickBot="1" x14ac:dyDescent="0.35">
      <c r="A70" s="31" t="s">
        <v>101</v>
      </c>
      <c r="B70" s="29"/>
      <c r="C70" s="74">
        <v>774605000</v>
      </c>
      <c r="D70" s="34"/>
      <c r="E70" s="75">
        <v>729548000</v>
      </c>
      <c r="F70" s="34"/>
      <c r="G70" s="74">
        <v>746408000</v>
      </c>
      <c r="H70" s="34"/>
      <c r="I70" s="74">
        <v>714002000</v>
      </c>
      <c r="J70" s="34"/>
      <c r="K70" s="74">
        <v>15546000</v>
      </c>
      <c r="L70" s="76"/>
      <c r="M70" s="77">
        <v>2.1773048254766891E-2</v>
      </c>
      <c r="N70" s="34"/>
      <c r="O70" s="64"/>
      <c r="P70" s="50" t="s">
        <v>101</v>
      </c>
      <c r="Q70" s="34"/>
      <c r="R70" s="74">
        <v>753165000</v>
      </c>
      <c r="S70" s="34"/>
      <c r="T70" s="74">
        <v>666468000</v>
      </c>
      <c r="U70" s="54"/>
      <c r="V70" s="74">
        <v>702022000</v>
      </c>
      <c r="W70" s="54"/>
      <c r="X70" s="74">
        <v>645950000</v>
      </c>
      <c r="Z70" s="31" t="s">
        <v>101</v>
      </c>
      <c r="AA70" s="29"/>
      <c r="AI70" s="37">
        <f t="shared" si="0"/>
        <v>-16860000</v>
      </c>
      <c r="AK70" s="38">
        <f t="shared" si="1"/>
        <v>-2.2588182334594486E-2</v>
      </c>
    </row>
    <row r="71" spans="1:40" ht="7.8" customHeight="1" thickTop="1" x14ac:dyDescent="0.2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32"/>
      <c r="N71" s="29"/>
      <c r="P71" s="29"/>
      <c r="Q71" s="29"/>
      <c r="R71" s="29"/>
      <c r="S71" s="29"/>
      <c r="T71" s="29"/>
      <c r="U71" s="29"/>
      <c r="V71" s="29"/>
      <c r="W71" s="29"/>
      <c r="X71" s="29"/>
      <c r="Z71" s="29"/>
      <c r="AA71" s="29"/>
      <c r="AI71" s="37">
        <f t="shared" si="0"/>
        <v>0</v>
      </c>
      <c r="AK71" s="38" t="e">
        <f t="shared" si="1"/>
        <v>#DIV/0!</v>
      </c>
    </row>
    <row r="72" spans="1:40" ht="6" customHeight="1" x14ac:dyDescent="0.25">
      <c r="A72" s="29"/>
      <c r="B72" s="29"/>
      <c r="C72" s="29"/>
      <c r="D72" s="29"/>
      <c r="E72" s="29"/>
      <c r="F72" s="29"/>
      <c r="G72" s="29"/>
      <c r="H72" s="29"/>
      <c r="J72" s="29"/>
      <c r="K72" s="29"/>
      <c r="L72" s="29"/>
      <c r="M72" s="29"/>
      <c r="N72" s="29"/>
      <c r="P72" s="29"/>
      <c r="Q72" s="29"/>
      <c r="S72" s="29"/>
      <c r="U72" s="31"/>
      <c r="V72" s="31"/>
      <c r="W72" s="31"/>
      <c r="Z72" s="29"/>
      <c r="AA72" s="29"/>
    </row>
    <row r="73" spans="1:40" ht="13.2" x14ac:dyDescent="0.25">
      <c r="A73" s="47" t="s">
        <v>102</v>
      </c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Q73" s="47" t="s">
        <v>102</v>
      </c>
      <c r="S73" s="47"/>
      <c r="U73" s="29"/>
      <c r="V73" s="29"/>
      <c r="W73" s="29"/>
      <c r="AA73" s="29"/>
    </row>
    <row r="74" spans="1:40" ht="2.25" customHeight="1" x14ac:dyDescent="0.25">
      <c r="U74" s="29"/>
      <c r="V74" s="29"/>
      <c r="W74" s="29"/>
    </row>
    <row r="75" spans="1:40" ht="13.2" x14ac:dyDescent="0.25">
      <c r="A75" s="47" t="s">
        <v>103</v>
      </c>
      <c r="Q75" s="47" t="s">
        <v>103</v>
      </c>
      <c r="S75" s="47"/>
      <c r="U75" s="29"/>
      <c r="V75" s="29"/>
      <c r="W75" s="29"/>
    </row>
    <row r="76" spans="1:40" ht="13.2" x14ac:dyDescent="0.25">
      <c r="A76" s="78" t="s">
        <v>104</v>
      </c>
      <c r="B76" s="29"/>
      <c r="P76" s="79"/>
      <c r="Q76" s="78" t="s">
        <v>104</v>
      </c>
      <c r="S76" s="79"/>
      <c r="U76" s="29"/>
      <c r="V76" s="29"/>
      <c r="W76" s="29"/>
      <c r="Z76" s="79"/>
    </row>
    <row r="77" spans="1:40" ht="13.2" x14ac:dyDescent="0.25">
      <c r="A77" s="78" t="s">
        <v>105</v>
      </c>
      <c r="B77" s="29"/>
      <c r="P77" s="79"/>
      <c r="Q77" s="78" t="s">
        <v>105</v>
      </c>
      <c r="S77" s="79"/>
      <c r="U77" s="29"/>
      <c r="V77" s="29"/>
      <c r="W77" s="29"/>
      <c r="Z77" s="79"/>
    </row>
    <row r="78" spans="1:40" ht="6" customHeight="1" x14ac:dyDescent="0.25">
      <c r="A78" s="47"/>
      <c r="B78" s="29" t="s">
        <v>106</v>
      </c>
      <c r="P78" s="47"/>
      <c r="R78" s="29" t="s">
        <v>107</v>
      </c>
      <c r="T78" s="29" t="s">
        <v>107</v>
      </c>
      <c r="U78" s="29"/>
      <c r="V78" s="29"/>
      <c r="W78" s="29"/>
      <c r="Z78" s="47"/>
    </row>
    <row r="79" spans="1:40" ht="13.2" x14ac:dyDescent="0.25">
      <c r="A79" s="47"/>
      <c r="P79" s="47"/>
      <c r="T79" s="29"/>
      <c r="U79" s="29"/>
      <c r="V79" s="29"/>
      <c r="W79" s="29"/>
      <c r="Z79" s="47"/>
    </row>
    <row r="80" spans="1:40" ht="13.2" x14ac:dyDescent="0.25">
      <c r="A80" s="47"/>
      <c r="T80" s="29"/>
      <c r="U80" s="29"/>
      <c r="V80" s="29"/>
      <c r="W80" s="29"/>
    </row>
    <row r="81" spans="1:24" ht="15.6" x14ac:dyDescent="0.3">
      <c r="A81" s="80" t="s">
        <v>108</v>
      </c>
      <c r="T81" s="29"/>
      <c r="U81" s="31"/>
      <c r="V81" s="31"/>
      <c r="W81" s="31"/>
    </row>
    <row r="82" spans="1:24" ht="13.2" x14ac:dyDescent="0.25">
      <c r="T82" s="31"/>
      <c r="U82" s="29"/>
      <c r="V82" s="29"/>
      <c r="W82" s="29"/>
    </row>
    <row r="83" spans="1:24" ht="22.8" x14ac:dyDescent="0.4">
      <c r="A83" s="81" t="s">
        <v>1</v>
      </c>
      <c r="T83" s="70">
        <f>X70-X22</f>
        <v>645950000</v>
      </c>
      <c r="U83" s="29"/>
      <c r="V83" s="70">
        <f>V70-V22</f>
        <v>702022000</v>
      </c>
      <c r="W83" s="29"/>
      <c r="X83" s="70">
        <f>I70</f>
        <v>714002000</v>
      </c>
    </row>
    <row r="84" spans="1:24" ht="13.2" x14ac:dyDescent="0.25">
      <c r="A84" s="11" t="s">
        <v>109</v>
      </c>
      <c r="T84" s="29"/>
      <c r="U84" s="29"/>
      <c r="V84" s="29"/>
      <c r="W84" s="29"/>
    </row>
    <row r="85" spans="1:24" ht="13.2" x14ac:dyDescent="0.25">
      <c r="A85" s="11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T85" s="83">
        <v>505315000</v>
      </c>
      <c r="U85" s="29"/>
      <c r="V85" s="29"/>
      <c r="W85" s="29"/>
      <c r="X85" s="84">
        <f>[1]ORIGINAL!$AS$33</f>
        <v>0</v>
      </c>
    </row>
    <row r="86" spans="1:24" ht="17.399999999999999" x14ac:dyDescent="0.3">
      <c r="A86" s="16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T86" s="29"/>
      <c r="U86" s="29"/>
      <c r="V86" s="29"/>
      <c r="W86" s="29"/>
      <c r="X86" s="14"/>
    </row>
    <row r="87" spans="1:24" ht="17.399999999999999" x14ac:dyDescent="0.3">
      <c r="A87" s="16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T87" s="70">
        <f>T83-T85</f>
        <v>140635000</v>
      </c>
      <c r="U87" s="31"/>
      <c r="V87" s="31"/>
      <c r="W87" s="31"/>
      <c r="X87" s="85">
        <f>X83-X85</f>
        <v>714002000</v>
      </c>
    </row>
    <row r="88" spans="1:24" ht="15" x14ac:dyDescent="0.25">
      <c r="U88" s="16"/>
      <c r="V88" s="16"/>
      <c r="W88" s="16"/>
    </row>
    <row r="89" spans="1:24" ht="15" x14ac:dyDescent="0.25">
      <c r="U89" s="16"/>
      <c r="V89" s="16"/>
      <c r="W89" s="16"/>
    </row>
    <row r="90" spans="1:24" ht="15" x14ac:dyDescent="0.25">
      <c r="U90" s="16"/>
      <c r="V90" s="16"/>
      <c r="W90" s="16"/>
    </row>
    <row r="91" spans="1:24" ht="15" x14ac:dyDescent="0.25">
      <c r="U91" s="16"/>
      <c r="V91" s="16"/>
      <c r="W91" s="16"/>
    </row>
    <row r="92" spans="1:24" ht="15" x14ac:dyDescent="0.25">
      <c r="U92" s="16"/>
      <c r="V92" s="16"/>
      <c r="W92" s="16"/>
    </row>
    <row r="93" spans="1:24" ht="15" x14ac:dyDescent="0.25">
      <c r="T93" s="16">
        <v>5464</v>
      </c>
      <c r="U93" s="28"/>
      <c r="V93" s="86">
        <v>986000</v>
      </c>
      <c r="W93" s="28"/>
      <c r="X93" s="86">
        <v>1223000</v>
      </c>
    </row>
    <row r="94" spans="1:24" ht="15" x14ac:dyDescent="0.25">
      <c r="T94" s="16">
        <v>5471</v>
      </c>
      <c r="U94" s="28"/>
      <c r="V94" s="86">
        <v>943000</v>
      </c>
      <c r="W94" s="28"/>
      <c r="X94" s="86">
        <v>1238000</v>
      </c>
    </row>
    <row r="95" spans="1:24" ht="15" x14ac:dyDescent="0.25">
      <c r="T95" s="16">
        <v>5472</v>
      </c>
      <c r="U95" s="29"/>
      <c r="V95" s="86">
        <v>623000</v>
      </c>
      <c r="W95" s="29"/>
      <c r="X95" s="86">
        <v>327000</v>
      </c>
    </row>
    <row r="96" spans="1:24" ht="15" x14ac:dyDescent="0.25">
      <c r="T96" s="16">
        <v>5706</v>
      </c>
      <c r="U96" s="29"/>
      <c r="V96" s="86">
        <v>314000</v>
      </c>
      <c r="W96" s="29"/>
      <c r="X96" s="86">
        <v>266000</v>
      </c>
    </row>
    <row r="97" spans="13:24" ht="15" x14ac:dyDescent="0.25">
      <c r="T97" s="16">
        <v>5707</v>
      </c>
      <c r="U97" s="29"/>
      <c r="V97" s="86">
        <v>4122000</v>
      </c>
      <c r="W97" s="29"/>
      <c r="X97" s="86">
        <v>4074000</v>
      </c>
    </row>
    <row r="98" spans="13:24" ht="15.6" thickBot="1" x14ac:dyDescent="0.3">
      <c r="M98" s="87" t="s">
        <v>110</v>
      </c>
      <c r="N98" s="87"/>
      <c r="O98" s="87"/>
      <c r="P98" s="87"/>
      <c r="Q98" s="87"/>
      <c r="R98" s="87"/>
      <c r="S98" s="87"/>
      <c r="T98" s="87"/>
      <c r="U98" s="29"/>
      <c r="V98" s="88">
        <f>SUM(V93:V97)</f>
        <v>6988000</v>
      </c>
      <c r="W98" s="29"/>
      <c r="X98" s="88">
        <f>SUM(X93:X97)</f>
        <v>7128000</v>
      </c>
    </row>
    <row r="99" spans="13:24" ht="15.6" thickTop="1" x14ac:dyDescent="0.25">
      <c r="T99" s="16"/>
      <c r="U99" s="29"/>
      <c r="V99" s="29"/>
      <c r="W99" s="29"/>
    </row>
    <row r="100" spans="13:24" ht="15" x14ac:dyDescent="0.25">
      <c r="T100" s="16"/>
      <c r="U100" s="29"/>
      <c r="V100" s="29"/>
      <c r="W100" s="29"/>
    </row>
    <row r="101" spans="13:24" ht="15" x14ac:dyDescent="0.25">
      <c r="T101" s="16"/>
      <c r="U101" s="29"/>
      <c r="V101" s="29"/>
      <c r="W101" s="29"/>
      <c r="X101" s="89">
        <v>48000</v>
      </c>
    </row>
    <row r="102" spans="13:24" ht="15" x14ac:dyDescent="0.25">
      <c r="T102" s="28"/>
      <c r="U102" s="29"/>
      <c r="V102" s="29"/>
      <c r="W102" s="29"/>
    </row>
    <row r="103" spans="13:24" ht="15" x14ac:dyDescent="0.25">
      <c r="T103" s="28"/>
      <c r="U103" s="29"/>
      <c r="V103" s="29"/>
      <c r="W103" s="29"/>
    </row>
    <row r="104" spans="13:24" ht="13.2" x14ac:dyDescent="0.25">
      <c r="T104" s="29"/>
    </row>
    <row r="105" spans="13:24" ht="13.2" x14ac:dyDescent="0.25">
      <c r="T105" s="29"/>
    </row>
    <row r="106" spans="13:24" ht="13.2" x14ac:dyDescent="0.25">
      <c r="T106" s="29"/>
    </row>
    <row r="107" spans="13:24" ht="13.2" x14ac:dyDescent="0.25">
      <c r="T107" s="29"/>
    </row>
    <row r="108" spans="13:24" ht="13.2" x14ac:dyDescent="0.25">
      <c r="T108" s="29"/>
    </row>
    <row r="109" spans="13:24" ht="13.2" x14ac:dyDescent="0.25">
      <c r="T109" s="29"/>
    </row>
    <row r="110" spans="13:24" ht="13.2" x14ac:dyDescent="0.25">
      <c r="T110" s="29"/>
    </row>
    <row r="111" spans="13:24" ht="13.2" x14ac:dyDescent="0.25">
      <c r="T111" s="29"/>
    </row>
    <row r="112" spans="13:24" ht="13.2" x14ac:dyDescent="0.25">
      <c r="T112" s="29"/>
    </row>
  </sheetData>
  <mergeCells count="8">
    <mergeCell ref="K4:M4"/>
    <mergeCell ref="M98:T98"/>
    <mergeCell ref="K1:M1"/>
    <mergeCell ref="T1:X1"/>
    <mergeCell ref="A2:N2"/>
    <mergeCell ref="P2:X2"/>
    <mergeCell ref="A3:N3"/>
    <mergeCell ref="P3:X3"/>
  </mergeCells>
  <printOptions horizontalCentered="1"/>
  <pageMargins left="0.46" right="0.53" top="0.35" bottom="0.44" header="0.2" footer="0.17"/>
  <pageSetup scale="87" firstPageNumber="12" fitToWidth="2" orientation="portrait" useFirstPageNumber="1" r:id="rId1"/>
  <headerFooter alignWithMargins="0">
    <oddFooter>&amp;C&amp;"Arial,Regular"&amp;11Executive Summary 2-&amp;P</oddFooter>
  </headerFooter>
  <colBreaks count="1" manualBreakCount="1">
    <brk id="14" min="1" max="7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T51"/>
  <sheetViews>
    <sheetView workbookViewId="0">
      <pane xSplit="1" ySplit="2" topLeftCell="AA4" activePane="bottomRight" state="frozen"/>
      <selection activeCell="A2" sqref="A2:N2"/>
      <selection pane="topRight" activeCell="A2" sqref="A2:N2"/>
      <selection pane="bottomLeft" activeCell="A2" sqref="A2:N2"/>
      <selection pane="bottomRight" activeCell="AC19" sqref="AC19"/>
    </sheetView>
  </sheetViews>
  <sheetFormatPr defaultRowHeight="13.2" x14ac:dyDescent="0.25"/>
  <cols>
    <col min="1" max="1" width="36.1640625" style="94" customWidth="1"/>
    <col min="2" max="2" width="12.1640625" style="94" customWidth="1"/>
    <col min="3" max="33" width="12.1640625" style="94" bestFit="1" customWidth="1"/>
    <col min="34" max="35" width="12.1640625" style="94" customWidth="1"/>
    <col min="36" max="36" width="12.1640625" style="94" bestFit="1" customWidth="1"/>
    <col min="37" max="37" width="12.1640625" style="94" customWidth="1"/>
    <col min="38" max="41" width="12.1640625" style="94" bestFit="1" customWidth="1"/>
    <col min="42" max="42" width="17.33203125" style="94" customWidth="1"/>
    <col min="43" max="43" width="12.1640625" style="94" customWidth="1"/>
    <col min="44" max="44" width="16.6640625" style="94" customWidth="1"/>
    <col min="45" max="45" width="18.6640625" style="94" customWidth="1"/>
    <col min="46" max="46" width="18.1640625" style="94" customWidth="1"/>
    <col min="47" max="16384" width="9.33203125" style="94"/>
  </cols>
  <sheetData>
    <row r="1" spans="1:46" ht="15.6" x14ac:dyDescent="0.3">
      <c r="A1" s="90" t="s">
        <v>160</v>
      </c>
      <c r="B1" s="91" t="s">
        <v>111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3"/>
    </row>
    <row r="2" spans="1:46" x14ac:dyDescent="0.25">
      <c r="A2" s="91" t="s">
        <v>112</v>
      </c>
      <c r="B2" s="91" t="s">
        <v>113</v>
      </c>
      <c r="C2" s="95" t="s">
        <v>114</v>
      </c>
      <c r="D2" s="95" t="s">
        <v>115</v>
      </c>
      <c r="E2" s="95" t="s">
        <v>116</v>
      </c>
      <c r="F2" s="95" t="s">
        <v>117</v>
      </c>
      <c r="G2" s="95" t="s">
        <v>118</v>
      </c>
      <c r="H2" s="95" t="s">
        <v>119</v>
      </c>
      <c r="I2" s="95" t="s">
        <v>120</v>
      </c>
      <c r="J2" s="95" t="s">
        <v>121</v>
      </c>
      <c r="K2" s="95" t="s">
        <v>122</v>
      </c>
      <c r="L2" s="95" t="s">
        <v>123</v>
      </c>
      <c r="M2" s="95" t="s">
        <v>124</v>
      </c>
      <c r="N2" s="95" t="s">
        <v>125</v>
      </c>
      <c r="O2" s="95" t="s">
        <v>126</v>
      </c>
      <c r="P2" s="95" t="s">
        <v>127</v>
      </c>
      <c r="Q2" s="95" t="s">
        <v>128</v>
      </c>
      <c r="R2" s="95" t="s">
        <v>129</v>
      </c>
      <c r="S2" s="95" t="s">
        <v>130</v>
      </c>
      <c r="T2" s="95" t="s">
        <v>131</v>
      </c>
      <c r="U2" s="95" t="s">
        <v>132</v>
      </c>
      <c r="V2" s="95" t="s">
        <v>133</v>
      </c>
      <c r="W2" s="95" t="s">
        <v>134</v>
      </c>
      <c r="X2" s="95" t="s">
        <v>135</v>
      </c>
      <c r="Y2" s="95" t="s">
        <v>136</v>
      </c>
      <c r="Z2" s="95" t="s">
        <v>137</v>
      </c>
      <c r="AA2" s="95" t="s">
        <v>138</v>
      </c>
      <c r="AB2" s="95" t="s">
        <v>139</v>
      </c>
      <c r="AC2" s="95" t="s">
        <v>140</v>
      </c>
      <c r="AD2" s="95" t="s">
        <v>141</v>
      </c>
      <c r="AE2" s="95" t="s">
        <v>142</v>
      </c>
      <c r="AF2" s="95" t="s">
        <v>143</v>
      </c>
      <c r="AG2" s="95" t="s">
        <v>144</v>
      </c>
      <c r="AH2" s="95" t="s">
        <v>145</v>
      </c>
      <c r="AI2" s="95" t="s">
        <v>146</v>
      </c>
      <c r="AJ2" s="95" t="s">
        <v>147</v>
      </c>
      <c r="AK2" s="95" t="s">
        <v>148</v>
      </c>
      <c r="AL2" s="95" t="s">
        <v>149</v>
      </c>
      <c r="AM2" s="95" t="s">
        <v>150</v>
      </c>
      <c r="AN2" s="95" t="s">
        <v>151</v>
      </c>
      <c r="AO2" s="95" t="s">
        <v>152</v>
      </c>
      <c r="AP2" s="95" t="s">
        <v>153</v>
      </c>
      <c r="AQ2" s="95" t="s">
        <v>154</v>
      </c>
      <c r="AR2" s="96" t="s">
        <v>155</v>
      </c>
    </row>
    <row r="3" spans="1:46" ht="20.399999999999999" customHeight="1" x14ac:dyDescent="0.25">
      <c r="A3" s="91" t="s">
        <v>26</v>
      </c>
      <c r="B3" s="97">
        <v>151735000</v>
      </c>
      <c r="C3" s="98">
        <v>0</v>
      </c>
      <c r="D3" s="98">
        <v>0</v>
      </c>
      <c r="E3" s="98">
        <v>0</v>
      </c>
      <c r="F3" s="98">
        <v>0</v>
      </c>
      <c r="G3" s="98">
        <v>0</v>
      </c>
      <c r="H3" s="98">
        <v>0</v>
      </c>
      <c r="I3" s="98">
        <v>0</v>
      </c>
      <c r="J3" s="98">
        <v>4429000</v>
      </c>
      <c r="K3" s="98">
        <v>2353000</v>
      </c>
      <c r="L3" s="98">
        <v>0</v>
      </c>
      <c r="M3" s="98">
        <v>0</v>
      </c>
      <c r="N3" s="98">
        <v>0</v>
      </c>
      <c r="O3" s="98">
        <v>0</v>
      </c>
      <c r="P3" s="98">
        <v>0</v>
      </c>
      <c r="Q3" s="98">
        <v>0</v>
      </c>
      <c r="R3" s="98">
        <v>0</v>
      </c>
      <c r="S3" s="98">
        <v>0</v>
      </c>
      <c r="T3" s="98">
        <v>0</v>
      </c>
      <c r="U3" s="98">
        <v>0</v>
      </c>
      <c r="V3" s="98">
        <v>0</v>
      </c>
      <c r="W3" s="98">
        <v>0</v>
      </c>
      <c r="X3" s="98">
        <v>0</v>
      </c>
      <c r="Y3" s="98">
        <v>0</v>
      </c>
      <c r="Z3" s="98">
        <v>0</v>
      </c>
      <c r="AA3" s="98">
        <v>0</v>
      </c>
      <c r="AB3" s="98">
        <v>0</v>
      </c>
      <c r="AC3" s="98">
        <v>0</v>
      </c>
      <c r="AD3" s="98">
        <v>0</v>
      </c>
      <c r="AE3" s="98">
        <v>83047000</v>
      </c>
      <c r="AF3" s="98">
        <v>0</v>
      </c>
      <c r="AG3" s="98">
        <v>0</v>
      </c>
      <c r="AH3" s="98">
        <v>0</v>
      </c>
      <c r="AI3" s="98">
        <v>0</v>
      </c>
      <c r="AJ3" s="98">
        <v>0</v>
      </c>
      <c r="AK3" s="98">
        <v>0</v>
      </c>
      <c r="AL3" s="98">
        <v>0</v>
      </c>
      <c r="AM3" s="98">
        <v>0</v>
      </c>
      <c r="AN3" s="98">
        <v>0</v>
      </c>
      <c r="AO3" s="98">
        <v>0</v>
      </c>
      <c r="AP3" s="98">
        <v>0</v>
      </c>
      <c r="AQ3" s="98">
        <v>0</v>
      </c>
      <c r="AR3" s="99">
        <v>241564000</v>
      </c>
      <c r="AS3" s="100">
        <v>0</v>
      </c>
    </row>
    <row r="4" spans="1:46" ht="20.399999999999999" customHeight="1" x14ac:dyDescent="0.25">
      <c r="A4" s="101" t="s">
        <v>28</v>
      </c>
      <c r="B4" s="102">
        <v>23321000</v>
      </c>
      <c r="C4" s="103">
        <v>0</v>
      </c>
      <c r="D4" s="103">
        <v>0</v>
      </c>
      <c r="E4" s="103">
        <v>0</v>
      </c>
      <c r="F4" s="103">
        <v>0</v>
      </c>
      <c r="G4" s="103">
        <v>0</v>
      </c>
      <c r="H4" s="103">
        <v>0</v>
      </c>
      <c r="I4" s="103">
        <v>0</v>
      </c>
      <c r="J4" s="103">
        <v>0</v>
      </c>
      <c r="K4" s="103">
        <v>0</v>
      </c>
      <c r="L4" s="103">
        <v>0</v>
      </c>
      <c r="M4" s="103">
        <v>0</v>
      </c>
      <c r="N4" s="103">
        <v>0</v>
      </c>
      <c r="O4" s="103">
        <v>0</v>
      </c>
      <c r="P4" s="103">
        <v>0</v>
      </c>
      <c r="Q4" s="103">
        <v>0</v>
      </c>
      <c r="R4" s="103">
        <v>0</v>
      </c>
      <c r="S4" s="103">
        <v>0</v>
      </c>
      <c r="T4" s="103">
        <v>0</v>
      </c>
      <c r="U4" s="103">
        <v>0</v>
      </c>
      <c r="V4" s="103">
        <v>0</v>
      </c>
      <c r="W4" s="103">
        <v>0</v>
      </c>
      <c r="X4" s="103">
        <v>0</v>
      </c>
      <c r="Y4" s="103">
        <v>0</v>
      </c>
      <c r="Z4" s="103">
        <v>0</v>
      </c>
      <c r="AA4" s="103">
        <v>0</v>
      </c>
      <c r="AB4" s="103">
        <v>0</v>
      </c>
      <c r="AC4" s="103">
        <v>0</v>
      </c>
      <c r="AD4" s="103">
        <v>0</v>
      </c>
      <c r="AE4" s="103">
        <v>0</v>
      </c>
      <c r="AF4" s="103">
        <v>0</v>
      </c>
      <c r="AG4" s="103">
        <v>0</v>
      </c>
      <c r="AH4" s="103">
        <v>0</v>
      </c>
      <c r="AI4" s="103">
        <v>0</v>
      </c>
      <c r="AJ4" s="103">
        <v>0</v>
      </c>
      <c r="AK4" s="103">
        <v>0</v>
      </c>
      <c r="AL4" s="103">
        <v>0</v>
      </c>
      <c r="AM4" s="103">
        <v>0</v>
      </c>
      <c r="AN4" s="103">
        <v>0</v>
      </c>
      <c r="AO4" s="103">
        <v>0</v>
      </c>
      <c r="AP4" s="103">
        <v>0</v>
      </c>
      <c r="AQ4" s="103">
        <v>0</v>
      </c>
      <c r="AR4" s="104">
        <v>23321000</v>
      </c>
      <c r="AS4" s="100">
        <v>0</v>
      </c>
    </row>
    <row r="5" spans="1:46" ht="20.399999999999999" customHeight="1" x14ac:dyDescent="0.25">
      <c r="A5" s="101" t="s">
        <v>30</v>
      </c>
      <c r="B5" s="102">
        <v>22949000</v>
      </c>
      <c r="C5" s="103">
        <v>0</v>
      </c>
      <c r="D5" s="103">
        <v>0</v>
      </c>
      <c r="E5" s="103">
        <v>0</v>
      </c>
      <c r="F5" s="103">
        <v>0</v>
      </c>
      <c r="G5" s="103">
        <v>0</v>
      </c>
      <c r="H5" s="103">
        <v>0</v>
      </c>
      <c r="I5" s="103">
        <v>0</v>
      </c>
      <c r="J5" s="103">
        <v>0</v>
      </c>
      <c r="K5" s="103">
        <v>0</v>
      </c>
      <c r="L5" s="103">
        <v>0</v>
      </c>
      <c r="M5" s="103">
        <v>0</v>
      </c>
      <c r="N5" s="103">
        <v>0</v>
      </c>
      <c r="O5" s="103">
        <v>0</v>
      </c>
      <c r="P5" s="103">
        <v>0</v>
      </c>
      <c r="Q5" s="103">
        <v>0</v>
      </c>
      <c r="R5" s="103">
        <v>0</v>
      </c>
      <c r="S5" s="103">
        <v>0</v>
      </c>
      <c r="T5" s="103">
        <v>0</v>
      </c>
      <c r="U5" s="103">
        <v>0</v>
      </c>
      <c r="V5" s="103">
        <v>0</v>
      </c>
      <c r="W5" s="103">
        <v>0</v>
      </c>
      <c r="X5" s="103">
        <v>0</v>
      </c>
      <c r="Y5" s="103">
        <v>0</v>
      </c>
      <c r="Z5" s="103">
        <v>0</v>
      </c>
      <c r="AA5" s="103">
        <v>0</v>
      </c>
      <c r="AB5" s="103">
        <v>0</v>
      </c>
      <c r="AC5" s="103">
        <v>0</v>
      </c>
      <c r="AD5" s="103">
        <v>0</v>
      </c>
      <c r="AE5" s="103">
        <v>0</v>
      </c>
      <c r="AF5" s="103">
        <v>0</v>
      </c>
      <c r="AG5" s="103">
        <v>0</v>
      </c>
      <c r="AH5" s="103">
        <v>0</v>
      </c>
      <c r="AI5" s="103">
        <v>0</v>
      </c>
      <c r="AJ5" s="103">
        <v>0</v>
      </c>
      <c r="AK5" s="103">
        <v>0</v>
      </c>
      <c r="AL5" s="103">
        <v>0</v>
      </c>
      <c r="AM5" s="103">
        <v>0</v>
      </c>
      <c r="AN5" s="103">
        <v>0</v>
      </c>
      <c r="AO5" s="103">
        <v>0</v>
      </c>
      <c r="AP5" s="103">
        <v>0</v>
      </c>
      <c r="AQ5" s="103">
        <v>0</v>
      </c>
      <c r="AR5" s="104">
        <v>22949000</v>
      </c>
      <c r="AS5" s="100">
        <v>0</v>
      </c>
    </row>
    <row r="6" spans="1:46" ht="20.399999999999999" customHeight="1" x14ac:dyDescent="0.25">
      <c r="A6" s="101" t="s">
        <v>33</v>
      </c>
      <c r="B6" s="102">
        <v>151000</v>
      </c>
      <c r="C6" s="103">
        <v>0</v>
      </c>
      <c r="D6" s="103">
        <v>0</v>
      </c>
      <c r="E6" s="103">
        <v>0</v>
      </c>
      <c r="F6" s="103">
        <v>0</v>
      </c>
      <c r="G6" s="103">
        <v>340000</v>
      </c>
      <c r="H6" s="103">
        <v>3819000</v>
      </c>
      <c r="I6" s="103">
        <v>0</v>
      </c>
      <c r="J6" s="103">
        <v>0</v>
      </c>
      <c r="K6" s="103">
        <v>0</v>
      </c>
      <c r="L6" s="103">
        <v>3252000</v>
      </c>
      <c r="M6" s="103">
        <v>0</v>
      </c>
      <c r="N6" s="103">
        <v>0</v>
      </c>
      <c r="O6" s="103">
        <v>0</v>
      </c>
      <c r="P6" s="103">
        <v>0</v>
      </c>
      <c r="Q6" s="103">
        <v>0</v>
      </c>
      <c r="R6" s="103">
        <v>0</v>
      </c>
      <c r="S6" s="103">
        <v>0</v>
      </c>
      <c r="T6" s="103">
        <v>0</v>
      </c>
      <c r="U6" s="103">
        <v>0</v>
      </c>
      <c r="V6" s="103">
        <v>0</v>
      </c>
      <c r="W6" s="103">
        <v>0</v>
      </c>
      <c r="X6" s="103">
        <v>0</v>
      </c>
      <c r="Y6" s="103">
        <v>0</v>
      </c>
      <c r="Z6" s="103">
        <v>0</v>
      </c>
      <c r="AA6" s="103">
        <v>0</v>
      </c>
      <c r="AB6" s="103">
        <v>0</v>
      </c>
      <c r="AC6" s="103">
        <v>0</v>
      </c>
      <c r="AD6" s="103">
        <v>0</v>
      </c>
      <c r="AE6" s="103">
        <v>0</v>
      </c>
      <c r="AF6" s="103">
        <v>0</v>
      </c>
      <c r="AG6" s="103">
        <v>0</v>
      </c>
      <c r="AH6" s="103">
        <v>0</v>
      </c>
      <c r="AI6" s="103">
        <v>0</v>
      </c>
      <c r="AJ6" s="103">
        <v>0</v>
      </c>
      <c r="AK6" s="103">
        <v>0</v>
      </c>
      <c r="AL6" s="103">
        <v>0</v>
      </c>
      <c r="AM6" s="103">
        <v>0</v>
      </c>
      <c r="AN6" s="103">
        <v>0</v>
      </c>
      <c r="AO6" s="103">
        <v>0</v>
      </c>
      <c r="AP6" s="103">
        <v>0</v>
      </c>
      <c r="AQ6" s="103">
        <v>0</v>
      </c>
      <c r="AR6" s="104">
        <v>7562000</v>
      </c>
      <c r="AS6" s="100">
        <v>0</v>
      </c>
      <c r="AT6" s="100">
        <v>0</v>
      </c>
    </row>
    <row r="7" spans="1:46" ht="20.399999999999999" customHeight="1" x14ac:dyDescent="0.25">
      <c r="A7" s="101" t="s">
        <v>35</v>
      </c>
      <c r="B7" s="102">
        <v>0</v>
      </c>
      <c r="C7" s="103">
        <v>0</v>
      </c>
      <c r="D7" s="103">
        <v>0</v>
      </c>
      <c r="E7" s="103">
        <v>0</v>
      </c>
      <c r="F7" s="103">
        <v>0</v>
      </c>
      <c r="G7" s="103">
        <v>0</v>
      </c>
      <c r="H7" s="103">
        <v>0</v>
      </c>
      <c r="I7" s="103">
        <v>0</v>
      </c>
      <c r="J7" s="103">
        <v>0</v>
      </c>
      <c r="K7" s="103">
        <v>0</v>
      </c>
      <c r="L7" s="103">
        <v>0</v>
      </c>
      <c r="M7" s="103">
        <v>0</v>
      </c>
      <c r="N7" s="103">
        <v>0</v>
      </c>
      <c r="O7" s="103">
        <v>0</v>
      </c>
      <c r="P7" s="103">
        <v>0</v>
      </c>
      <c r="Q7" s="103">
        <v>0</v>
      </c>
      <c r="R7" s="103">
        <v>0</v>
      </c>
      <c r="S7" s="103">
        <v>74481000</v>
      </c>
      <c r="T7" s="103">
        <v>0</v>
      </c>
      <c r="U7" s="103">
        <v>0</v>
      </c>
      <c r="V7" s="103">
        <v>0</v>
      </c>
      <c r="W7" s="103">
        <v>0</v>
      </c>
      <c r="X7" s="103">
        <v>0</v>
      </c>
      <c r="Y7" s="103">
        <v>0</v>
      </c>
      <c r="Z7" s="103">
        <v>0</v>
      </c>
      <c r="AA7" s="103">
        <v>0</v>
      </c>
      <c r="AB7" s="103">
        <v>0</v>
      </c>
      <c r="AC7" s="103">
        <v>0</v>
      </c>
      <c r="AD7" s="103">
        <v>0</v>
      </c>
      <c r="AE7" s="103">
        <v>0</v>
      </c>
      <c r="AF7" s="103">
        <v>0</v>
      </c>
      <c r="AG7" s="103">
        <v>0</v>
      </c>
      <c r="AH7" s="103">
        <v>0</v>
      </c>
      <c r="AI7" s="103">
        <v>0</v>
      </c>
      <c r="AJ7" s="103">
        <v>0</v>
      </c>
      <c r="AK7" s="103">
        <v>0</v>
      </c>
      <c r="AL7" s="103">
        <v>0</v>
      </c>
      <c r="AM7" s="103">
        <v>0</v>
      </c>
      <c r="AN7" s="103">
        <v>0</v>
      </c>
      <c r="AO7" s="103">
        <v>0</v>
      </c>
      <c r="AP7" s="103">
        <v>0</v>
      </c>
      <c r="AQ7" s="103">
        <v>0</v>
      </c>
      <c r="AR7" s="104">
        <v>74481000</v>
      </c>
      <c r="AS7" s="100">
        <v>0</v>
      </c>
      <c r="AT7" s="100"/>
    </row>
    <row r="8" spans="1:46" ht="20.399999999999999" customHeight="1" x14ac:dyDescent="0.25">
      <c r="A8" s="101" t="s">
        <v>42</v>
      </c>
      <c r="B8" s="102">
        <v>0</v>
      </c>
      <c r="C8" s="103">
        <v>0</v>
      </c>
      <c r="D8" s="103">
        <v>0</v>
      </c>
      <c r="E8" s="103">
        <v>0</v>
      </c>
      <c r="F8" s="103">
        <v>0</v>
      </c>
      <c r="G8" s="103">
        <v>0</v>
      </c>
      <c r="H8" s="103">
        <v>0</v>
      </c>
      <c r="I8" s="103">
        <v>0</v>
      </c>
      <c r="J8" s="103">
        <v>0</v>
      </c>
      <c r="K8" s="103">
        <v>0</v>
      </c>
      <c r="L8" s="103">
        <v>0</v>
      </c>
      <c r="M8" s="103">
        <v>0</v>
      </c>
      <c r="N8" s="103">
        <v>0</v>
      </c>
      <c r="O8" s="103">
        <v>0</v>
      </c>
      <c r="P8" s="103">
        <v>0</v>
      </c>
      <c r="Q8" s="103">
        <v>0</v>
      </c>
      <c r="R8" s="103">
        <v>0</v>
      </c>
      <c r="S8" s="103">
        <v>0</v>
      </c>
      <c r="T8" s="103">
        <v>0</v>
      </c>
      <c r="U8" s="103">
        <v>0</v>
      </c>
      <c r="V8" s="103">
        <v>0</v>
      </c>
      <c r="W8" s="103">
        <v>0</v>
      </c>
      <c r="X8" s="103">
        <v>0</v>
      </c>
      <c r="Y8" s="103">
        <v>0</v>
      </c>
      <c r="Z8" s="103">
        <v>0</v>
      </c>
      <c r="AA8" s="103">
        <v>0</v>
      </c>
      <c r="AB8" s="103">
        <v>0</v>
      </c>
      <c r="AC8" s="103">
        <v>0</v>
      </c>
      <c r="AD8" s="103">
        <v>0</v>
      </c>
      <c r="AE8" s="103">
        <v>0</v>
      </c>
      <c r="AF8" s="103">
        <v>0</v>
      </c>
      <c r="AG8" s="103">
        <v>0</v>
      </c>
      <c r="AH8" s="103">
        <v>0</v>
      </c>
      <c r="AI8" s="103">
        <v>0</v>
      </c>
      <c r="AJ8" s="103">
        <v>0</v>
      </c>
      <c r="AK8" s="103">
        <v>0</v>
      </c>
      <c r="AL8" s="103">
        <v>2825000</v>
      </c>
      <c r="AM8" s="103">
        <v>0</v>
      </c>
      <c r="AN8" s="103">
        <v>0</v>
      </c>
      <c r="AO8" s="103">
        <v>0</v>
      </c>
      <c r="AP8" s="103">
        <v>0</v>
      </c>
      <c r="AQ8" s="103">
        <v>0</v>
      </c>
      <c r="AR8" s="104">
        <v>2825000</v>
      </c>
      <c r="AS8" s="100">
        <v>0</v>
      </c>
    </row>
    <row r="9" spans="1:46" ht="20.399999999999999" customHeight="1" x14ac:dyDescent="0.25">
      <c r="A9" s="101" t="s">
        <v>44</v>
      </c>
      <c r="B9" s="102">
        <v>0</v>
      </c>
      <c r="C9" s="103">
        <v>0</v>
      </c>
      <c r="D9" s="103">
        <v>0</v>
      </c>
      <c r="E9" s="103">
        <v>0</v>
      </c>
      <c r="F9" s="103">
        <v>0</v>
      </c>
      <c r="G9" s="103">
        <v>0</v>
      </c>
      <c r="H9" s="103">
        <v>0</v>
      </c>
      <c r="I9" s="103">
        <v>0</v>
      </c>
      <c r="J9" s="103">
        <v>0</v>
      </c>
      <c r="K9" s="103">
        <v>0</v>
      </c>
      <c r="L9" s="103">
        <v>0</v>
      </c>
      <c r="M9" s="103">
        <v>0</v>
      </c>
      <c r="N9" s="103">
        <v>0</v>
      </c>
      <c r="O9" s="103">
        <v>0</v>
      </c>
      <c r="P9" s="103">
        <v>0</v>
      </c>
      <c r="Q9" s="103">
        <v>0</v>
      </c>
      <c r="R9" s="103">
        <v>0</v>
      </c>
      <c r="S9" s="103">
        <v>0</v>
      </c>
      <c r="T9" s="103">
        <v>0</v>
      </c>
      <c r="U9" s="103">
        <v>0</v>
      </c>
      <c r="V9" s="103">
        <v>0</v>
      </c>
      <c r="W9" s="103">
        <v>0</v>
      </c>
      <c r="X9" s="103">
        <v>0</v>
      </c>
      <c r="Y9" s="103">
        <v>0</v>
      </c>
      <c r="Z9" s="103">
        <v>0</v>
      </c>
      <c r="AA9" s="103">
        <v>0</v>
      </c>
      <c r="AB9" s="103">
        <v>0</v>
      </c>
      <c r="AC9" s="103">
        <v>0</v>
      </c>
      <c r="AD9" s="103">
        <v>0</v>
      </c>
      <c r="AE9" s="103">
        <v>0</v>
      </c>
      <c r="AF9" s="103">
        <v>0</v>
      </c>
      <c r="AG9" s="103">
        <v>0</v>
      </c>
      <c r="AH9" s="103">
        <v>0</v>
      </c>
      <c r="AI9" s="103">
        <v>0</v>
      </c>
      <c r="AJ9" s="103">
        <v>106963000</v>
      </c>
      <c r="AK9" s="103">
        <v>0</v>
      </c>
      <c r="AL9" s="103">
        <v>0</v>
      </c>
      <c r="AM9" s="103">
        <v>0</v>
      </c>
      <c r="AN9" s="103">
        <v>0</v>
      </c>
      <c r="AO9" s="103">
        <v>0</v>
      </c>
      <c r="AP9" s="103">
        <v>0</v>
      </c>
      <c r="AQ9" s="103">
        <v>0</v>
      </c>
      <c r="AR9" s="104">
        <v>106963000</v>
      </c>
      <c r="AS9" s="100">
        <v>0</v>
      </c>
    </row>
    <row r="10" spans="1:46" ht="20.399999999999999" customHeight="1" x14ac:dyDescent="0.25">
      <c r="A10" s="101" t="s">
        <v>46</v>
      </c>
      <c r="B10" s="102">
        <v>0</v>
      </c>
      <c r="C10" s="103">
        <v>0</v>
      </c>
      <c r="D10" s="103">
        <v>0</v>
      </c>
      <c r="E10" s="103">
        <v>0</v>
      </c>
      <c r="F10" s="103">
        <v>0</v>
      </c>
      <c r="G10" s="103">
        <v>0</v>
      </c>
      <c r="H10" s="103">
        <v>0</v>
      </c>
      <c r="I10" s="103">
        <v>0</v>
      </c>
      <c r="J10" s="103">
        <v>0</v>
      </c>
      <c r="K10" s="103">
        <v>0</v>
      </c>
      <c r="L10" s="103">
        <v>0</v>
      </c>
      <c r="M10" s="103">
        <v>0</v>
      </c>
      <c r="N10" s="103">
        <v>0</v>
      </c>
      <c r="O10" s="103">
        <v>0</v>
      </c>
      <c r="P10" s="103">
        <v>0</v>
      </c>
      <c r="Q10" s="103">
        <v>0</v>
      </c>
      <c r="R10" s="103">
        <v>0</v>
      </c>
      <c r="S10" s="103">
        <v>0</v>
      </c>
      <c r="T10" s="103">
        <v>0</v>
      </c>
      <c r="U10" s="103">
        <v>0</v>
      </c>
      <c r="V10" s="103">
        <v>0</v>
      </c>
      <c r="W10" s="103">
        <v>0</v>
      </c>
      <c r="X10" s="103">
        <v>0</v>
      </c>
      <c r="Y10" s="103">
        <v>0</v>
      </c>
      <c r="Z10" s="103">
        <v>0</v>
      </c>
      <c r="AA10" s="103">
        <v>0</v>
      </c>
      <c r="AB10" s="103">
        <v>0</v>
      </c>
      <c r="AC10" s="103">
        <v>0</v>
      </c>
      <c r="AD10" s="103">
        <v>0</v>
      </c>
      <c r="AE10" s="103">
        <v>0</v>
      </c>
      <c r="AF10" s="103">
        <v>0</v>
      </c>
      <c r="AG10" s="103">
        <v>0</v>
      </c>
      <c r="AH10" s="103">
        <v>0</v>
      </c>
      <c r="AI10" s="103">
        <v>0</v>
      </c>
      <c r="AJ10" s="103">
        <v>0</v>
      </c>
      <c r="AK10" s="103">
        <v>98404000</v>
      </c>
      <c r="AL10" s="103">
        <v>0</v>
      </c>
      <c r="AM10" s="103">
        <v>0</v>
      </c>
      <c r="AN10" s="103">
        <v>0</v>
      </c>
      <c r="AO10" s="103">
        <v>0</v>
      </c>
      <c r="AP10" s="103">
        <v>0</v>
      </c>
      <c r="AQ10" s="103">
        <v>0</v>
      </c>
      <c r="AR10" s="104">
        <v>98404000</v>
      </c>
      <c r="AS10" s="100">
        <v>0</v>
      </c>
      <c r="AT10" s="100">
        <v>0</v>
      </c>
    </row>
    <row r="11" spans="1:46" ht="20.399999999999999" customHeight="1" x14ac:dyDescent="0.25">
      <c r="A11" s="101" t="s">
        <v>48</v>
      </c>
      <c r="B11" s="102">
        <v>0</v>
      </c>
      <c r="C11" s="103">
        <v>0</v>
      </c>
      <c r="D11" s="103">
        <v>0</v>
      </c>
      <c r="E11" s="103">
        <v>0</v>
      </c>
      <c r="F11" s="103">
        <v>0</v>
      </c>
      <c r="G11" s="103">
        <v>0</v>
      </c>
      <c r="H11" s="103">
        <v>0</v>
      </c>
      <c r="I11" s="103">
        <v>0</v>
      </c>
      <c r="J11" s="103">
        <v>0</v>
      </c>
      <c r="K11" s="103">
        <v>0</v>
      </c>
      <c r="L11" s="103">
        <v>0</v>
      </c>
      <c r="M11" s="103">
        <v>0</v>
      </c>
      <c r="N11" s="103">
        <v>0</v>
      </c>
      <c r="O11" s="103">
        <v>0</v>
      </c>
      <c r="P11" s="103">
        <v>25940000</v>
      </c>
      <c r="Q11" s="103">
        <v>0</v>
      </c>
      <c r="R11" s="103">
        <v>0</v>
      </c>
      <c r="S11" s="103">
        <v>0</v>
      </c>
      <c r="T11" s="103">
        <v>0</v>
      </c>
      <c r="U11" s="103">
        <v>0</v>
      </c>
      <c r="V11" s="103">
        <v>0</v>
      </c>
      <c r="W11" s="103">
        <v>0</v>
      </c>
      <c r="X11" s="103">
        <v>0</v>
      </c>
      <c r="Y11" s="103">
        <v>0</v>
      </c>
      <c r="Z11" s="103">
        <v>0</v>
      </c>
      <c r="AA11" s="103">
        <v>0</v>
      </c>
      <c r="AB11" s="103">
        <v>0</v>
      </c>
      <c r="AC11" s="103">
        <v>0</v>
      </c>
      <c r="AD11" s="103">
        <v>0</v>
      </c>
      <c r="AE11" s="103">
        <v>0</v>
      </c>
      <c r="AF11" s="103">
        <v>0</v>
      </c>
      <c r="AG11" s="103">
        <v>0</v>
      </c>
      <c r="AH11" s="103">
        <v>0</v>
      </c>
      <c r="AI11" s="103">
        <v>0</v>
      </c>
      <c r="AJ11" s="103">
        <v>0</v>
      </c>
      <c r="AK11" s="103">
        <v>0</v>
      </c>
      <c r="AL11" s="103">
        <v>0</v>
      </c>
      <c r="AM11" s="103">
        <v>0</v>
      </c>
      <c r="AN11" s="103">
        <v>0</v>
      </c>
      <c r="AO11" s="103">
        <v>0</v>
      </c>
      <c r="AP11" s="103">
        <v>0</v>
      </c>
      <c r="AQ11" s="103">
        <v>0</v>
      </c>
      <c r="AR11" s="104">
        <v>25940000</v>
      </c>
      <c r="AS11" s="100">
        <v>0</v>
      </c>
      <c r="AT11" s="100">
        <v>0</v>
      </c>
    </row>
    <row r="12" spans="1:46" ht="20.399999999999999" customHeight="1" x14ac:dyDescent="0.25">
      <c r="A12" s="101" t="s">
        <v>50</v>
      </c>
      <c r="B12" s="102">
        <v>0</v>
      </c>
      <c r="C12" s="103">
        <v>0</v>
      </c>
      <c r="D12" s="103">
        <v>0</v>
      </c>
      <c r="E12" s="103">
        <v>0</v>
      </c>
      <c r="F12" s="103">
        <v>0</v>
      </c>
      <c r="G12" s="103">
        <v>0</v>
      </c>
      <c r="H12" s="103">
        <v>0</v>
      </c>
      <c r="I12" s="103">
        <v>0</v>
      </c>
      <c r="J12" s="103">
        <v>0</v>
      </c>
      <c r="K12" s="103">
        <v>0</v>
      </c>
      <c r="L12" s="103">
        <v>0</v>
      </c>
      <c r="M12" s="103">
        <v>0</v>
      </c>
      <c r="N12" s="103">
        <v>0</v>
      </c>
      <c r="O12" s="103">
        <v>0</v>
      </c>
      <c r="P12" s="103">
        <v>0</v>
      </c>
      <c r="Q12" s="103">
        <v>0</v>
      </c>
      <c r="R12" s="103">
        <v>0</v>
      </c>
      <c r="S12" s="103">
        <v>0</v>
      </c>
      <c r="T12" s="103">
        <v>0</v>
      </c>
      <c r="U12" s="103">
        <v>0</v>
      </c>
      <c r="V12" s="103">
        <v>0</v>
      </c>
      <c r="W12" s="103">
        <v>0</v>
      </c>
      <c r="X12" s="103">
        <v>0</v>
      </c>
      <c r="Y12" s="103">
        <v>0</v>
      </c>
      <c r="Z12" s="103">
        <v>0</v>
      </c>
      <c r="AA12" s="103">
        <v>0</v>
      </c>
      <c r="AB12" s="103">
        <v>0</v>
      </c>
      <c r="AC12" s="103">
        <v>0</v>
      </c>
      <c r="AD12" s="103">
        <v>0</v>
      </c>
      <c r="AE12" s="103">
        <v>0</v>
      </c>
      <c r="AF12" s="103">
        <v>0</v>
      </c>
      <c r="AG12" s="103">
        <v>0</v>
      </c>
      <c r="AH12" s="103">
        <v>0</v>
      </c>
      <c r="AI12" s="103">
        <v>27369000</v>
      </c>
      <c r="AJ12" s="103">
        <v>0</v>
      </c>
      <c r="AK12" s="103">
        <v>0</v>
      </c>
      <c r="AL12" s="103">
        <v>0</v>
      </c>
      <c r="AM12" s="103">
        <v>0</v>
      </c>
      <c r="AN12" s="103">
        <v>0</v>
      </c>
      <c r="AO12" s="103">
        <v>0</v>
      </c>
      <c r="AP12" s="103">
        <v>0</v>
      </c>
      <c r="AQ12" s="103">
        <v>0</v>
      </c>
      <c r="AR12" s="104">
        <v>27369000</v>
      </c>
      <c r="AS12" s="100">
        <v>0</v>
      </c>
    </row>
    <row r="13" spans="1:46" ht="20.399999999999999" customHeight="1" x14ac:dyDescent="0.25">
      <c r="A13" s="101" t="s">
        <v>52</v>
      </c>
      <c r="B13" s="102">
        <v>0</v>
      </c>
      <c r="C13" s="103">
        <v>0</v>
      </c>
      <c r="D13" s="103">
        <v>0</v>
      </c>
      <c r="E13" s="103">
        <v>0</v>
      </c>
      <c r="F13" s="103">
        <v>0</v>
      </c>
      <c r="G13" s="103">
        <v>0</v>
      </c>
      <c r="H13" s="103">
        <v>0</v>
      </c>
      <c r="I13" s="103">
        <v>0</v>
      </c>
      <c r="J13" s="103">
        <v>0</v>
      </c>
      <c r="K13" s="103">
        <v>0</v>
      </c>
      <c r="L13" s="103">
        <v>0</v>
      </c>
      <c r="M13" s="103">
        <v>0</v>
      </c>
      <c r="N13" s="103">
        <v>0</v>
      </c>
      <c r="O13" s="103">
        <v>0</v>
      </c>
      <c r="P13" s="103">
        <v>0</v>
      </c>
      <c r="Q13" s="103">
        <v>0</v>
      </c>
      <c r="R13" s="103">
        <v>0</v>
      </c>
      <c r="S13" s="103">
        <v>0</v>
      </c>
      <c r="T13" s="103">
        <v>0</v>
      </c>
      <c r="U13" s="103">
        <v>0</v>
      </c>
      <c r="V13" s="103">
        <v>0</v>
      </c>
      <c r="W13" s="103">
        <v>0</v>
      </c>
      <c r="X13" s="103">
        <v>0</v>
      </c>
      <c r="Y13" s="103">
        <v>0</v>
      </c>
      <c r="Z13" s="103">
        <v>0</v>
      </c>
      <c r="AA13" s="103">
        <v>0</v>
      </c>
      <c r="AB13" s="103">
        <v>0</v>
      </c>
      <c r="AC13" s="103">
        <v>0</v>
      </c>
      <c r="AD13" s="103">
        <v>0</v>
      </c>
      <c r="AE13" s="103">
        <v>0</v>
      </c>
      <c r="AF13" s="103">
        <v>0</v>
      </c>
      <c r="AG13" s="103">
        <v>0</v>
      </c>
      <c r="AH13" s="103">
        <v>0</v>
      </c>
      <c r="AI13" s="103">
        <v>0</v>
      </c>
      <c r="AJ13" s="103">
        <v>0</v>
      </c>
      <c r="AK13" s="103">
        <v>0</v>
      </c>
      <c r="AL13" s="103">
        <v>0</v>
      </c>
      <c r="AM13" s="103">
        <v>7012000</v>
      </c>
      <c r="AN13" s="103">
        <v>0</v>
      </c>
      <c r="AO13" s="103">
        <v>0</v>
      </c>
      <c r="AP13" s="103">
        <v>0</v>
      </c>
      <c r="AQ13" s="103">
        <v>0</v>
      </c>
      <c r="AR13" s="104">
        <v>7012000</v>
      </c>
      <c r="AS13" s="100">
        <v>0</v>
      </c>
    </row>
    <row r="14" spans="1:46" ht="20.399999999999999" customHeight="1" x14ac:dyDescent="0.25">
      <c r="A14" s="101" t="s">
        <v>54</v>
      </c>
      <c r="B14" s="102">
        <v>0</v>
      </c>
      <c r="C14" s="103">
        <v>0</v>
      </c>
      <c r="D14" s="103">
        <v>0</v>
      </c>
      <c r="E14" s="103">
        <v>0</v>
      </c>
      <c r="F14" s="103">
        <v>0</v>
      </c>
      <c r="G14" s="103">
        <v>0</v>
      </c>
      <c r="H14" s="103">
        <v>0</v>
      </c>
      <c r="I14" s="103">
        <v>0</v>
      </c>
      <c r="J14" s="103">
        <v>0</v>
      </c>
      <c r="K14" s="103">
        <v>0</v>
      </c>
      <c r="L14" s="103">
        <v>0</v>
      </c>
      <c r="M14" s="103">
        <v>0</v>
      </c>
      <c r="N14" s="103">
        <v>0</v>
      </c>
      <c r="O14" s="103">
        <v>9952000</v>
      </c>
      <c r="P14" s="103">
        <v>0</v>
      </c>
      <c r="Q14" s="103">
        <v>0</v>
      </c>
      <c r="R14" s="103">
        <v>0</v>
      </c>
      <c r="S14" s="103">
        <v>0</v>
      </c>
      <c r="T14" s="103">
        <v>0</v>
      </c>
      <c r="U14" s="103">
        <v>0</v>
      </c>
      <c r="V14" s="103">
        <v>0</v>
      </c>
      <c r="W14" s="103">
        <v>0</v>
      </c>
      <c r="X14" s="103">
        <v>0</v>
      </c>
      <c r="Y14" s="103">
        <v>0</v>
      </c>
      <c r="Z14" s="103">
        <v>0</v>
      </c>
      <c r="AA14" s="103">
        <v>0</v>
      </c>
      <c r="AB14" s="103">
        <v>0</v>
      </c>
      <c r="AC14" s="103">
        <v>0</v>
      </c>
      <c r="AD14" s="103">
        <v>0</v>
      </c>
      <c r="AE14" s="103">
        <v>0</v>
      </c>
      <c r="AF14" s="103">
        <v>0</v>
      </c>
      <c r="AG14" s="103">
        <v>0</v>
      </c>
      <c r="AH14" s="103">
        <v>0</v>
      </c>
      <c r="AI14" s="103">
        <v>0</v>
      </c>
      <c r="AJ14" s="103">
        <v>0</v>
      </c>
      <c r="AK14" s="103">
        <v>0</v>
      </c>
      <c r="AL14" s="103">
        <v>0</v>
      </c>
      <c r="AM14" s="103">
        <v>0</v>
      </c>
      <c r="AN14" s="103">
        <v>0</v>
      </c>
      <c r="AO14" s="103">
        <v>0</v>
      </c>
      <c r="AP14" s="103">
        <v>0</v>
      </c>
      <c r="AQ14" s="103">
        <v>0</v>
      </c>
      <c r="AR14" s="104">
        <v>9952000</v>
      </c>
      <c r="AS14" s="100">
        <v>0</v>
      </c>
    </row>
    <row r="15" spans="1:46" ht="20.399999999999999" customHeight="1" x14ac:dyDescent="0.25">
      <c r="A15" s="101" t="s">
        <v>58</v>
      </c>
      <c r="B15" s="102">
        <v>0</v>
      </c>
      <c r="C15" s="103">
        <v>0</v>
      </c>
      <c r="D15" s="103">
        <v>0</v>
      </c>
      <c r="E15" s="103">
        <v>0</v>
      </c>
      <c r="F15" s="103">
        <v>0</v>
      </c>
      <c r="G15" s="103">
        <v>0</v>
      </c>
      <c r="H15" s="103">
        <v>0</v>
      </c>
      <c r="I15" s="103">
        <v>0</v>
      </c>
      <c r="J15" s="103">
        <v>0</v>
      </c>
      <c r="K15" s="103">
        <v>0</v>
      </c>
      <c r="L15" s="103">
        <v>0</v>
      </c>
      <c r="M15" s="103">
        <v>0</v>
      </c>
      <c r="N15" s="103">
        <v>0</v>
      </c>
      <c r="O15" s="103">
        <v>0</v>
      </c>
      <c r="P15" s="103">
        <v>0</v>
      </c>
      <c r="Q15" s="103">
        <v>0</v>
      </c>
      <c r="R15" s="103">
        <v>0</v>
      </c>
      <c r="S15" s="103">
        <v>0</v>
      </c>
      <c r="T15" s="103">
        <v>0</v>
      </c>
      <c r="U15" s="103">
        <v>0</v>
      </c>
      <c r="V15" s="103">
        <v>0</v>
      </c>
      <c r="W15" s="103">
        <v>0</v>
      </c>
      <c r="X15" s="103">
        <v>0</v>
      </c>
      <c r="Y15" s="103">
        <v>0</v>
      </c>
      <c r="Z15" s="103">
        <v>0</v>
      </c>
      <c r="AA15" s="103">
        <v>0</v>
      </c>
      <c r="AB15" s="103">
        <v>0</v>
      </c>
      <c r="AC15" s="103">
        <v>0</v>
      </c>
      <c r="AD15" s="103">
        <v>0</v>
      </c>
      <c r="AE15" s="103">
        <v>0</v>
      </c>
      <c r="AF15" s="103">
        <v>0</v>
      </c>
      <c r="AG15" s="103">
        <v>0</v>
      </c>
      <c r="AH15" s="103">
        <v>0</v>
      </c>
      <c r="AI15" s="103">
        <v>0</v>
      </c>
      <c r="AJ15" s="103">
        <v>0</v>
      </c>
      <c r="AK15" s="103">
        <v>0</v>
      </c>
      <c r="AL15" s="103">
        <v>0</v>
      </c>
      <c r="AM15" s="103">
        <v>0</v>
      </c>
      <c r="AN15" s="103">
        <v>0</v>
      </c>
      <c r="AO15" s="103">
        <v>0</v>
      </c>
      <c r="AP15" s="103">
        <v>0</v>
      </c>
      <c r="AQ15" s="103">
        <v>0</v>
      </c>
      <c r="AR15" s="104">
        <v>0</v>
      </c>
      <c r="AS15" s="100">
        <v>0</v>
      </c>
      <c r="AT15" s="100">
        <v>0</v>
      </c>
    </row>
    <row r="16" spans="1:46" ht="20.399999999999999" customHeight="1" x14ac:dyDescent="0.25">
      <c r="A16" s="101" t="s">
        <v>60</v>
      </c>
      <c r="B16" s="102">
        <v>1705000</v>
      </c>
      <c r="C16" s="103">
        <v>0</v>
      </c>
      <c r="D16" s="103">
        <v>0</v>
      </c>
      <c r="E16" s="103">
        <v>0</v>
      </c>
      <c r="F16" s="103">
        <v>0</v>
      </c>
      <c r="G16" s="103">
        <v>0</v>
      </c>
      <c r="H16" s="103">
        <v>0</v>
      </c>
      <c r="I16" s="103">
        <v>0</v>
      </c>
      <c r="J16" s="103">
        <v>0</v>
      </c>
      <c r="K16" s="103">
        <v>0</v>
      </c>
      <c r="L16" s="103">
        <v>0</v>
      </c>
      <c r="M16" s="103">
        <v>0</v>
      </c>
      <c r="N16" s="103">
        <v>0</v>
      </c>
      <c r="O16" s="103">
        <v>0</v>
      </c>
      <c r="P16" s="103">
        <v>0</v>
      </c>
      <c r="Q16" s="103">
        <v>0</v>
      </c>
      <c r="R16" s="103">
        <v>0</v>
      </c>
      <c r="S16" s="103">
        <v>0</v>
      </c>
      <c r="T16" s="103">
        <v>0</v>
      </c>
      <c r="U16" s="103">
        <v>0</v>
      </c>
      <c r="V16" s="103">
        <v>0</v>
      </c>
      <c r="W16" s="103">
        <v>0</v>
      </c>
      <c r="X16" s="103">
        <v>0</v>
      </c>
      <c r="Y16" s="103">
        <v>0</v>
      </c>
      <c r="Z16" s="103">
        <v>0</v>
      </c>
      <c r="AA16" s="103">
        <v>0</v>
      </c>
      <c r="AB16" s="103">
        <v>0</v>
      </c>
      <c r="AC16" s="103">
        <v>0</v>
      </c>
      <c r="AD16" s="103">
        <v>0</v>
      </c>
      <c r="AE16" s="103">
        <v>0</v>
      </c>
      <c r="AF16" s="103">
        <v>0</v>
      </c>
      <c r="AG16" s="103">
        <v>0</v>
      </c>
      <c r="AH16" s="103">
        <v>0</v>
      </c>
      <c r="AI16" s="103">
        <v>0</v>
      </c>
      <c r="AJ16" s="103">
        <v>0</v>
      </c>
      <c r="AK16" s="103">
        <v>0</v>
      </c>
      <c r="AL16" s="103">
        <v>0</v>
      </c>
      <c r="AM16" s="103">
        <v>0</v>
      </c>
      <c r="AN16" s="103">
        <v>0</v>
      </c>
      <c r="AO16" s="103">
        <v>0</v>
      </c>
      <c r="AP16" s="103">
        <v>0</v>
      </c>
      <c r="AQ16" s="103">
        <v>0</v>
      </c>
      <c r="AR16" s="104">
        <v>1705000</v>
      </c>
      <c r="AS16" s="100">
        <v>0</v>
      </c>
    </row>
    <row r="17" spans="1:46" ht="20.399999999999999" customHeight="1" x14ac:dyDescent="0.25">
      <c r="A17" s="101" t="s">
        <v>62</v>
      </c>
      <c r="B17" s="102">
        <v>0</v>
      </c>
      <c r="C17" s="103">
        <v>0</v>
      </c>
      <c r="D17" s="103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v>0</v>
      </c>
      <c r="R17" s="103">
        <v>0</v>
      </c>
      <c r="S17" s="103">
        <v>0</v>
      </c>
      <c r="T17" s="103">
        <v>0</v>
      </c>
      <c r="U17" s="103">
        <v>0</v>
      </c>
      <c r="V17" s="103">
        <v>0</v>
      </c>
      <c r="W17" s="103">
        <v>0</v>
      </c>
      <c r="X17" s="103">
        <v>0</v>
      </c>
      <c r="Y17" s="103">
        <v>0</v>
      </c>
      <c r="Z17" s="103">
        <v>0</v>
      </c>
      <c r="AA17" s="103">
        <v>0</v>
      </c>
      <c r="AB17" s="103">
        <v>0</v>
      </c>
      <c r="AC17" s="103">
        <v>0</v>
      </c>
      <c r="AD17" s="103">
        <v>0</v>
      </c>
      <c r="AE17" s="103">
        <v>0</v>
      </c>
      <c r="AF17" s="103">
        <v>0</v>
      </c>
      <c r="AG17" s="103">
        <v>0</v>
      </c>
      <c r="AH17" s="103">
        <v>0</v>
      </c>
      <c r="AI17" s="103">
        <v>0</v>
      </c>
      <c r="AJ17" s="103">
        <v>0</v>
      </c>
      <c r="AK17" s="103">
        <v>0</v>
      </c>
      <c r="AL17" s="103">
        <v>0</v>
      </c>
      <c r="AM17" s="103">
        <v>0</v>
      </c>
      <c r="AN17" s="103">
        <v>0</v>
      </c>
      <c r="AO17" s="103">
        <v>0</v>
      </c>
      <c r="AP17" s="103">
        <v>0</v>
      </c>
      <c r="AQ17" s="103">
        <v>0</v>
      </c>
      <c r="AR17" s="104">
        <v>0</v>
      </c>
      <c r="AS17" s="100">
        <v>0</v>
      </c>
    </row>
    <row r="18" spans="1:46" ht="20.399999999999999" customHeight="1" x14ac:dyDescent="0.25">
      <c r="A18" s="101" t="s">
        <v>64</v>
      </c>
      <c r="B18" s="102">
        <v>0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v>0</v>
      </c>
      <c r="R18" s="103">
        <v>0</v>
      </c>
      <c r="S18" s="103">
        <v>0</v>
      </c>
      <c r="T18" s="103">
        <v>0</v>
      </c>
      <c r="U18" s="103">
        <v>0</v>
      </c>
      <c r="V18" s="103">
        <v>0</v>
      </c>
      <c r="W18" s="103">
        <v>0</v>
      </c>
      <c r="X18" s="103">
        <v>0</v>
      </c>
      <c r="Y18" s="103">
        <v>0</v>
      </c>
      <c r="Z18" s="103">
        <v>0</v>
      </c>
      <c r="AA18" s="103">
        <v>0</v>
      </c>
      <c r="AB18" s="103">
        <v>0</v>
      </c>
      <c r="AC18" s="103">
        <v>0</v>
      </c>
      <c r="AD18" s="103">
        <v>0</v>
      </c>
      <c r="AE18" s="103">
        <v>0</v>
      </c>
      <c r="AF18" s="103">
        <v>0</v>
      </c>
      <c r="AG18" s="103">
        <v>0</v>
      </c>
      <c r="AH18" s="103">
        <v>0</v>
      </c>
      <c r="AI18" s="103">
        <v>0</v>
      </c>
      <c r="AJ18" s="103">
        <v>0</v>
      </c>
      <c r="AK18" s="103">
        <v>0</v>
      </c>
      <c r="AL18" s="103">
        <v>0</v>
      </c>
      <c r="AM18" s="103">
        <v>0</v>
      </c>
      <c r="AN18" s="103">
        <v>0</v>
      </c>
      <c r="AO18" s="103">
        <v>0</v>
      </c>
      <c r="AP18" s="103">
        <v>0</v>
      </c>
      <c r="AQ18" s="103">
        <v>0</v>
      </c>
      <c r="AR18" s="104">
        <v>0</v>
      </c>
      <c r="AS18" s="100">
        <v>0</v>
      </c>
      <c r="AT18" s="100">
        <v>0</v>
      </c>
    </row>
    <row r="19" spans="1:46" ht="20.399999999999999" customHeight="1" x14ac:dyDescent="0.25">
      <c r="A19" s="101" t="s">
        <v>66</v>
      </c>
      <c r="B19" s="102">
        <v>700000</v>
      </c>
      <c r="C19" s="103">
        <v>0</v>
      </c>
      <c r="D19" s="103">
        <v>0</v>
      </c>
      <c r="E19" s="103">
        <v>0</v>
      </c>
      <c r="F19" s="103">
        <v>0</v>
      </c>
      <c r="G19" s="103">
        <v>0</v>
      </c>
      <c r="H19" s="103">
        <v>0</v>
      </c>
      <c r="I19" s="103">
        <v>0</v>
      </c>
      <c r="J19" s="103">
        <v>0</v>
      </c>
      <c r="K19" s="103">
        <v>0</v>
      </c>
      <c r="L19" s="103">
        <v>0</v>
      </c>
      <c r="M19" s="103">
        <v>0</v>
      </c>
      <c r="N19" s="103">
        <v>0</v>
      </c>
      <c r="O19" s="103">
        <v>0</v>
      </c>
      <c r="P19" s="103">
        <v>0</v>
      </c>
      <c r="Q19" s="103">
        <v>0</v>
      </c>
      <c r="R19" s="103">
        <v>0</v>
      </c>
      <c r="S19" s="103">
        <v>0</v>
      </c>
      <c r="T19" s="103">
        <v>0</v>
      </c>
      <c r="U19" s="103">
        <v>0</v>
      </c>
      <c r="V19" s="103">
        <v>0</v>
      </c>
      <c r="W19" s="103">
        <v>0</v>
      </c>
      <c r="X19" s="103">
        <v>0</v>
      </c>
      <c r="Y19" s="103">
        <v>0</v>
      </c>
      <c r="Z19" s="103">
        <v>0</v>
      </c>
      <c r="AA19" s="103">
        <v>0</v>
      </c>
      <c r="AB19" s="103">
        <v>0</v>
      </c>
      <c r="AC19" s="103">
        <v>0</v>
      </c>
      <c r="AD19" s="103">
        <v>0</v>
      </c>
      <c r="AE19" s="103">
        <v>0</v>
      </c>
      <c r="AF19" s="103">
        <v>0</v>
      </c>
      <c r="AG19" s="103">
        <v>0</v>
      </c>
      <c r="AH19" s="103">
        <v>0</v>
      </c>
      <c r="AI19" s="103">
        <v>0</v>
      </c>
      <c r="AJ19" s="103">
        <v>0</v>
      </c>
      <c r="AK19" s="103">
        <v>0</v>
      </c>
      <c r="AL19" s="103">
        <v>0</v>
      </c>
      <c r="AM19" s="103">
        <v>0</v>
      </c>
      <c r="AN19" s="103">
        <v>0</v>
      </c>
      <c r="AO19" s="103">
        <v>0</v>
      </c>
      <c r="AP19" s="103">
        <v>0</v>
      </c>
      <c r="AQ19" s="103">
        <v>0</v>
      </c>
      <c r="AR19" s="104">
        <v>700000</v>
      </c>
      <c r="AS19" s="100">
        <v>0</v>
      </c>
    </row>
    <row r="20" spans="1:46" ht="20.399999999999999" customHeight="1" x14ac:dyDescent="0.25">
      <c r="A20" s="101" t="s">
        <v>69</v>
      </c>
      <c r="B20" s="102">
        <v>1330000</v>
      </c>
      <c r="C20" s="103">
        <v>0</v>
      </c>
      <c r="D20" s="103">
        <v>0</v>
      </c>
      <c r="E20" s="103">
        <v>0</v>
      </c>
      <c r="F20" s="103">
        <v>0</v>
      </c>
      <c r="G20" s="103">
        <v>0</v>
      </c>
      <c r="H20" s="103">
        <v>0</v>
      </c>
      <c r="I20" s="103">
        <v>0</v>
      </c>
      <c r="J20" s="103">
        <v>0</v>
      </c>
      <c r="K20" s="103">
        <v>0</v>
      </c>
      <c r="L20" s="103">
        <v>0</v>
      </c>
      <c r="M20" s="103">
        <v>0</v>
      </c>
      <c r="N20" s="103">
        <v>0</v>
      </c>
      <c r="O20" s="103">
        <v>0</v>
      </c>
      <c r="P20" s="103">
        <v>0</v>
      </c>
      <c r="Q20" s="103">
        <v>0</v>
      </c>
      <c r="R20" s="103">
        <v>0</v>
      </c>
      <c r="S20" s="103">
        <v>0</v>
      </c>
      <c r="T20" s="103">
        <v>0</v>
      </c>
      <c r="U20" s="103">
        <v>0</v>
      </c>
      <c r="V20" s="103">
        <v>0</v>
      </c>
      <c r="W20" s="103">
        <v>0</v>
      </c>
      <c r="X20" s="103">
        <v>0</v>
      </c>
      <c r="Y20" s="103">
        <v>0</v>
      </c>
      <c r="Z20" s="103">
        <v>0</v>
      </c>
      <c r="AA20" s="103">
        <v>0</v>
      </c>
      <c r="AB20" s="103">
        <v>0</v>
      </c>
      <c r="AC20" s="103">
        <v>0</v>
      </c>
      <c r="AD20" s="103">
        <v>0</v>
      </c>
      <c r="AE20" s="103">
        <v>0</v>
      </c>
      <c r="AF20" s="103">
        <v>0</v>
      </c>
      <c r="AG20" s="103">
        <v>0</v>
      </c>
      <c r="AH20" s="103">
        <v>0</v>
      </c>
      <c r="AI20" s="103">
        <v>0</v>
      </c>
      <c r="AJ20" s="103">
        <v>0</v>
      </c>
      <c r="AK20" s="103">
        <v>0</v>
      </c>
      <c r="AL20" s="103">
        <v>0</v>
      </c>
      <c r="AM20" s="103">
        <v>0</v>
      </c>
      <c r="AN20" s="103">
        <v>0</v>
      </c>
      <c r="AO20" s="103">
        <v>0</v>
      </c>
      <c r="AP20" s="103">
        <v>0</v>
      </c>
      <c r="AQ20" s="103">
        <v>0</v>
      </c>
      <c r="AR20" s="104">
        <v>1330000</v>
      </c>
      <c r="AS20" s="100">
        <v>0</v>
      </c>
    </row>
    <row r="21" spans="1:46" ht="20.399999999999999" customHeight="1" x14ac:dyDescent="0.25">
      <c r="A21" s="101" t="s">
        <v>71</v>
      </c>
      <c r="B21" s="102">
        <v>3987000</v>
      </c>
      <c r="C21" s="103">
        <v>0</v>
      </c>
      <c r="D21" s="103">
        <v>0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103">
        <v>0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3">
        <v>0</v>
      </c>
      <c r="W21" s="103">
        <v>0</v>
      </c>
      <c r="X21" s="103">
        <v>0</v>
      </c>
      <c r="Y21" s="103">
        <v>0</v>
      </c>
      <c r="Z21" s="103">
        <v>0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</v>
      </c>
      <c r="AG21" s="103">
        <v>0</v>
      </c>
      <c r="AH21" s="103">
        <v>0</v>
      </c>
      <c r="AI21" s="103">
        <v>0</v>
      </c>
      <c r="AJ21" s="103">
        <v>0</v>
      </c>
      <c r="AK21" s="103">
        <v>0</v>
      </c>
      <c r="AL21" s="103">
        <v>0</v>
      </c>
      <c r="AM21" s="103">
        <v>0</v>
      </c>
      <c r="AN21" s="103">
        <v>0</v>
      </c>
      <c r="AO21" s="103">
        <v>0</v>
      </c>
      <c r="AP21" s="103">
        <v>0</v>
      </c>
      <c r="AQ21" s="103">
        <v>0</v>
      </c>
      <c r="AR21" s="104">
        <v>3987000</v>
      </c>
      <c r="AS21" s="100">
        <v>0</v>
      </c>
    </row>
    <row r="22" spans="1:46" s="105" customFormat="1" ht="20.399999999999999" customHeight="1" x14ac:dyDescent="0.25">
      <c r="A22" s="101" t="s">
        <v>73</v>
      </c>
      <c r="B22" s="102">
        <v>3025000</v>
      </c>
      <c r="C22" s="103">
        <v>0</v>
      </c>
      <c r="D22" s="103">
        <v>0</v>
      </c>
      <c r="E22" s="103">
        <v>0</v>
      </c>
      <c r="F22" s="103">
        <v>0</v>
      </c>
      <c r="G22" s="103">
        <v>0</v>
      </c>
      <c r="H22" s="103">
        <v>0</v>
      </c>
      <c r="I22" s="103">
        <v>0</v>
      </c>
      <c r="J22" s="103">
        <v>0</v>
      </c>
      <c r="K22" s="103">
        <v>0</v>
      </c>
      <c r="L22" s="103">
        <v>0</v>
      </c>
      <c r="M22" s="103">
        <v>0</v>
      </c>
      <c r="N22" s="103">
        <v>0</v>
      </c>
      <c r="O22" s="103">
        <v>0</v>
      </c>
      <c r="P22" s="103">
        <v>0</v>
      </c>
      <c r="Q22" s="103">
        <v>0</v>
      </c>
      <c r="R22" s="103">
        <v>0</v>
      </c>
      <c r="S22" s="103">
        <v>0</v>
      </c>
      <c r="T22" s="103">
        <v>0</v>
      </c>
      <c r="U22" s="103">
        <v>0</v>
      </c>
      <c r="V22" s="103">
        <v>0</v>
      </c>
      <c r="W22" s="103">
        <v>0</v>
      </c>
      <c r="X22" s="103">
        <v>0</v>
      </c>
      <c r="Y22" s="103">
        <v>0</v>
      </c>
      <c r="Z22" s="103">
        <v>0</v>
      </c>
      <c r="AA22" s="103">
        <v>0</v>
      </c>
      <c r="AB22" s="103">
        <v>0</v>
      </c>
      <c r="AC22" s="103">
        <v>0</v>
      </c>
      <c r="AD22" s="103">
        <v>0</v>
      </c>
      <c r="AE22" s="103">
        <v>0</v>
      </c>
      <c r="AF22" s="103">
        <v>0</v>
      </c>
      <c r="AG22" s="103">
        <v>0</v>
      </c>
      <c r="AH22" s="103">
        <v>0</v>
      </c>
      <c r="AI22" s="103">
        <v>0</v>
      </c>
      <c r="AJ22" s="103">
        <v>11000</v>
      </c>
      <c r="AK22" s="103">
        <v>41000</v>
      </c>
      <c r="AL22" s="103">
        <v>0</v>
      </c>
      <c r="AM22" s="103">
        <v>0</v>
      </c>
      <c r="AN22" s="103">
        <v>0</v>
      </c>
      <c r="AO22" s="103">
        <v>0</v>
      </c>
      <c r="AP22" s="103">
        <v>0</v>
      </c>
      <c r="AQ22" s="103">
        <v>0</v>
      </c>
      <c r="AR22" s="104">
        <v>3077000</v>
      </c>
      <c r="AS22" s="100">
        <v>0</v>
      </c>
    </row>
    <row r="23" spans="1:46" s="105" customFormat="1" ht="20.399999999999999" customHeight="1" x14ac:dyDescent="0.25">
      <c r="A23" s="101" t="s">
        <v>76</v>
      </c>
      <c r="B23" s="102">
        <v>3600000</v>
      </c>
      <c r="C23" s="103">
        <v>0</v>
      </c>
      <c r="D23" s="103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v>0</v>
      </c>
      <c r="X23" s="103">
        <v>0</v>
      </c>
      <c r="Y23" s="103">
        <v>0</v>
      </c>
      <c r="Z23" s="103">
        <v>0</v>
      </c>
      <c r="AA23" s="103">
        <v>0</v>
      </c>
      <c r="AB23" s="103">
        <v>0</v>
      </c>
      <c r="AC23" s="103">
        <v>0</v>
      </c>
      <c r="AD23" s="103">
        <v>0</v>
      </c>
      <c r="AE23" s="103">
        <v>0</v>
      </c>
      <c r="AF23" s="103">
        <v>0</v>
      </c>
      <c r="AG23" s="103">
        <v>0</v>
      </c>
      <c r="AH23" s="103">
        <v>0</v>
      </c>
      <c r="AI23" s="103">
        <v>0</v>
      </c>
      <c r="AJ23" s="103">
        <v>0</v>
      </c>
      <c r="AK23" s="103">
        <v>0</v>
      </c>
      <c r="AL23" s="103">
        <v>0</v>
      </c>
      <c r="AM23" s="103">
        <v>0</v>
      </c>
      <c r="AN23" s="103">
        <v>0</v>
      </c>
      <c r="AO23" s="103">
        <v>0</v>
      </c>
      <c r="AP23" s="103">
        <v>0</v>
      </c>
      <c r="AQ23" s="103">
        <v>0</v>
      </c>
      <c r="AR23" s="104">
        <v>3600000</v>
      </c>
      <c r="AS23" s="100">
        <v>0</v>
      </c>
    </row>
    <row r="24" spans="1:46" s="105" customFormat="1" ht="20.399999999999999" customHeight="1" x14ac:dyDescent="0.25">
      <c r="A24" s="101" t="s">
        <v>78</v>
      </c>
      <c r="B24" s="102">
        <v>0</v>
      </c>
      <c r="C24" s="103">
        <v>0</v>
      </c>
      <c r="D24" s="103">
        <v>0</v>
      </c>
      <c r="E24" s="103">
        <v>0</v>
      </c>
      <c r="F24" s="103">
        <v>3296000</v>
      </c>
      <c r="G24" s="103">
        <v>0</v>
      </c>
      <c r="H24" s="103">
        <v>0</v>
      </c>
      <c r="I24" s="103">
        <v>0</v>
      </c>
      <c r="J24" s="103">
        <v>0</v>
      </c>
      <c r="K24" s="103">
        <v>0</v>
      </c>
      <c r="L24" s="103">
        <v>0</v>
      </c>
      <c r="M24" s="103">
        <v>0</v>
      </c>
      <c r="N24" s="103">
        <v>0</v>
      </c>
      <c r="O24" s="103">
        <v>0</v>
      </c>
      <c r="P24" s="103">
        <v>0</v>
      </c>
      <c r="Q24" s="103">
        <v>0</v>
      </c>
      <c r="R24" s="103">
        <v>0</v>
      </c>
      <c r="S24" s="103">
        <v>0</v>
      </c>
      <c r="T24" s="103">
        <v>0</v>
      </c>
      <c r="U24" s="103">
        <v>0</v>
      </c>
      <c r="V24" s="103">
        <v>0</v>
      </c>
      <c r="W24" s="103">
        <v>0</v>
      </c>
      <c r="X24" s="103">
        <v>0</v>
      </c>
      <c r="Y24" s="103">
        <v>0</v>
      </c>
      <c r="Z24" s="103">
        <v>0</v>
      </c>
      <c r="AA24" s="103">
        <v>0</v>
      </c>
      <c r="AB24" s="103">
        <v>0</v>
      </c>
      <c r="AC24" s="103">
        <v>0</v>
      </c>
      <c r="AD24" s="103">
        <v>0</v>
      </c>
      <c r="AE24" s="103">
        <v>0</v>
      </c>
      <c r="AF24" s="103">
        <v>0</v>
      </c>
      <c r="AG24" s="103">
        <v>0</v>
      </c>
      <c r="AH24" s="103">
        <v>0</v>
      </c>
      <c r="AI24" s="103">
        <v>0</v>
      </c>
      <c r="AJ24" s="103">
        <v>0</v>
      </c>
      <c r="AK24" s="103">
        <v>0</v>
      </c>
      <c r="AL24" s="103">
        <v>0</v>
      </c>
      <c r="AM24" s="103">
        <v>0</v>
      </c>
      <c r="AN24" s="103">
        <v>0</v>
      </c>
      <c r="AO24" s="103">
        <v>0</v>
      </c>
      <c r="AP24" s="103">
        <v>0</v>
      </c>
      <c r="AQ24" s="103">
        <v>0</v>
      </c>
      <c r="AR24" s="104">
        <v>3296000</v>
      </c>
      <c r="AS24" s="100">
        <v>0</v>
      </c>
    </row>
    <row r="25" spans="1:46" s="105" customFormat="1" ht="20.399999999999999" customHeight="1" x14ac:dyDescent="0.25">
      <c r="A25" s="101" t="s">
        <v>80</v>
      </c>
      <c r="B25" s="102">
        <v>8145000</v>
      </c>
      <c r="C25" s="103">
        <v>0</v>
      </c>
      <c r="D25" s="103">
        <v>0</v>
      </c>
      <c r="E25" s="103">
        <v>0</v>
      </c>
      <c r="F25" s="103">
        <v>0</v>
      </c>
      <c r="G25" s="103">
        <v>0</v>
      </c>
      <c r="H25" s="103">
        <v>0</v>
      </c>
      <c r="I25" s="103">
        <v>0</v>
      </c>
      <c r="J25" s="103">
        <v>0</v>
      </c>
      <c r="K25" s="103">
        <v>0</v>
      </c>
      <c r="L25" s="103">
        <v>0</v>
      </c>
      <c r="M25" s="103">
        <v>0</v>
      </c>
      <c r="N25" s="103">
        <v>0</v>
      </c>
      <c r="O25" s="103">
        <v>0</v>
      </c>
      <c r="P25" s="103">
        <v>0</v>
      </c>
      <c r="Q25" s="103">
        <v>0</v>
      </c>
      <c r="R25" s="103">
        <v>0</v>
      </c>
      <c r="S25" s="103">
        <v>0</v>
      </c>
      <c r="T25" s="103">
        <v>0</v>
      </c>
      <c r="U25" s="103">
        <v>0</v>
      </c>
      <c r="V25" s="103">
        <v>0</v>
      </c>
      <c r="W25" s="103">
        <v>0</v>
      </c>
      <c r="X25" s="103">
        <v>0</v>
      </c>
      <c r="Y25" s="103">
        <v>0</v>
      </c>
      <c r="Z25" s="103">
        <v>0</v>
      </c>
      <c r="AA25" s="103">
        <v>0</v>
      </c>
      <c r="AB25" s="103">
        <v>0</v>
      </c>
      <c r="AC25" s="103">
        <v>0</v>
      </c>
      <c r="AD25" s="103">
        <v>0</v>
      </c>
      <c r="AE25" s="103">
        <v>0</v>
      </c>
      <c r="AF25" s="103">
        <v>0</v>
      </c>
      <c r="AG25" s="103">
        <v>0</v>
      </c>
      <c r="AH25" s="103">
        <v>0</v>
      </c>
      <c r="AI25" s="103">
        <v>0</v>
      </c>
      <c r="AJ25" s="103">
        <v>0</v>
      </c>
      <c r="AK25" s="103">
        <v>0</v>
      </c>
      <c r="AL25" s="103">
        <v>0</v>
      </c>
      <c r="AM25" s="103">
        <v>0</v>
      </c>
      <c r="AN25" s="103">
        <v>0</v>
      </c>
      <c r="AO25" s="103">
        <v>0</v>
      </c>
      <c r="AP25" s="103">
        <v>0</v>
      </c>
      <c r="AQ25" s="103">
        <v>0</v>
      </c>
      <c r="AR25" s="104">
        <v>8145000</v>
      </c>
      <c r="AS25" s="100">
        <v>0</v>
      </c>
    </row>
    <row r="26" spans="1:46" s="105" customFormat="1" ht="20.25" customHeight="1" x14ac:dyDescent="0.25">
      <c r="A26" s="101" t="s">
        <v>82</v>
      </c>
      <c r="B26" s="102">
        <v>6526000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103">
        <v>0</v>
      </c>
      <c r="L26" s="103">
        <v>0</v>
      </c>
      <c r="M26" s="103">
        <v>0</v>
      </c>
      <c r="N26" s="103">
        <v>0</v>
      </c>
      <c r="O26" s="103">
        <v>0</v>
      </c>
      <c r="P26" s="103">
        <v>0</v>
      </c>
      <c r="Q26" s="103">
        <v>0</v>
      </c>
      <c r="R26" s="103">
        <v>0</v>
      </c>
      <c r="S26" s="103">
        <v>0</v>
      </c>
      <c r="T26" s="103">
        <v>0</v>
      </c>
      <c r="U26" s="103">
        <v>0</v>
      </c>
      <c r="V26" s="103">
        <v>0</v>
      </c>
      <c r="W26" s="103">
        <v>0</v>
      </c>
      <c r="X26" s="103">
        <v>0</v>
      </c>
      <c r="Y26" s="103">
        <v>0</v>
      </c>
      <c r="Z26" s="103">
        <v>0</v>
      </c>
      <c r="AA26" s="103">
        <v>0</v>
      </c>
      <c r="AB26" s="103">
        <v>0</v>
      </c>
      <c r="AC26" s="103">
        <v>0</v>
      </c>
      <c r="AD26" s="103">
        <v>0</v>
      </c>
      <c r="AE26" s="103">
        <v>0</v>
      </c>
      <c r="AF26" s="103">
        <v>0</v>
      </c>
      <c r="AG26" s="103">
        <v>0</v>
      </c>
      <c r="AH26" s="103">
        <v>0</v>
      </c>
      <c r="AI26" s="103">
        <v>0</v>
      </c>
      <c r="AJ26" s="103">
        <v>0</v>
      </c>
      <c r="AK26" s="103">
        <v>0</v>
      </c>
      <c r="AL26" s="103">
        <v>0</v>
      </c>
      <c r="AM26" s="103">
        <v>0</v>
      </c>
      <c r="AN26" s="103">
        <v>0</v>
      </c>
      <c r="AO26" s="103">
        <v>0</v>
      </c>
      <c r="AP26" s="103">
        <v>0</v>
      </c>
      <c r="AQ26" s="103">
        <v>0</v>
      </c>
      <c r="AR26" s="104">
        <v>6526000</v>
      </c>
      <c r="AS26" s="100">
        <v>0</v>
      </c>
    </row>
    <row r="27" spans="1:46" ht="20.25" customHeight="1" x14ac:dyDescent="0.25">
      <c r="A27" s="101" t="s">
        <v>84</v>
      </c>
      <c r="B27" s="102">
        <v>8800000</v>
      </c>
      <c r="C27" s="103">
        <v>0</v>
      </c>
      <c r="D27" s="103">
        <v>70000</v>
      </c>
      <c r="E27" s="103">
        <v>13000</v>
      </c>
      <c r="F27" s="103">
        <v>0</v>
      </c>
      <c r="G27" s="103">
        <v>0</v>
      </c>
      <c r="H27" s="103">
        <v>0</v>
      </c>
      <c r="I27" s="103">
        <v>0</v>
      </c>
      <c r="J27" s="103">
        <v>0</v>
      </c>
      <c r="K27" s="103">
        <v>0</v>
      </c>
      <c r="L27" s="103">
        <v>0</v>
      </c>
      <c r="M27" s="103">
        <v>0</v>
      </c>
      <c r="N27" s="103">
        <v>0</v>
      </c>
      <c r="O27" s="103">
        <v>0</v>
      </c>
      <c r="P27" s="103">
        <v>0</v>
      </c>
      <c r="Q27" s="103">
        <v>0</v>
      </c>
      <c r="R27" s="103">
        <v>0</v>
      </c>
      <c r="S27" s="103">
        <v>0</v>
      </c>
      <c r="T27" s="103">
        <v>0</v>
      </c>
      <c r="U27" s="103">
        <v>0</v>
      </c>
      <c r="V27" s="103">
        <v>0</v>
      </c>
      <c r="W27" s="103">
        <v>0</v>
      </c>
      <c r="X27" s="103">
        <v>0</v>
      </c>
      <c r="Y27" s="103">
        <v>0</v>
      </c>
      <c r="Z27" s="103">
        <v>0</v>
      </c>
      <c r="AA27" s="103">
        <v>0</v>
      </c>
      <c r="AB27" s="103">
        <v>0</v>
      </c>
      <c r="AC27" s="103">
        <v>0</v>
      </c>
      <c r="AD27" s="103">
        <v>0</v>
      </c>
      <c r="AE27" s="103">
        <v>0</v>
      </c>
      <c r="AF27" s="103">
        <v>0</v>
      </c>
      <c r="AG27" s="103">
        <v>0</v>
      </c>
      <c r="AH27" s="103">
        <v>0</v>
      </c>
      <c r="AI27" s="103">
        <v>0</v>
      </c>
      <c r="AJ27" s="103">
        <v>0</v>
      </c>
      <c r="AK27" s="103">
        <v>0</v>
      </c>
      <c r="AL27" s="103">
        <v>0</v>
      </c>
      <c r="AM27" s="103">
        <v>0</v>
      </c>
      <c r="AN27" s="103">
        <v>0</v>
      </c>
      <c r="AO27" s="103">
        <v>0</v>
      </c>
      <c r="AP27" s="103">
        <v>0</v>
      </c>
      <c r="AQ27" s="103">
        <v>0</v>
      </c>
      <c r="AR27" s="104">
        <v>8883000</v>
      </c>
      <c r="AS27" s="100">
        <v>0</v>
      </c>
    </row>
    <row r="28" spans="1:46" ht="20.25" customHeight="1" x14ac:dyDescent="0.25">
      <c r="A28" s="101" t="s">
        <v>86</v>
      </c>
      <c r="B28" s="102">
        <v>3081000</v>
      </c>
      <c r="C28" s="103">
        <v>13000</v>
      </c>
      <c r="D28" s="103">
        <v>0</v>
      </c>
      <c r="E28" s="103">
        <v>0</v>
      </c>
      <c r="F28" s="103">
        <v>5000</v>
      </c>
      <c r="G28" s="103">
        <v>0</v>
      </c>
      <c r="H28" s="103">
        <v>0</v>
      </c>
      <c r="I28" s="103">
        <v>0</v>
      </c>
      <c r="J28" s="103">
        <v>0</v>
      </c>
      <c r="K28" s="103">
        <v>0</v>
      </c>
      <c r="L28" s="103">
        <v>20000</v>
      </c>
      <c r="M28" s="103">
        <v>0</v>
      </c>
      <c r="N28" s="103">
        <v>2000</v>
      </c>
      <c r="O28" s="103">
        <v>46000</v>
      </c>
      <c r="P28" s="103">
        <v>80000</v>
      </c>
      <c r="Q28" s="103">
        <v>16000</v>
      </c>
      <c r="R28" s="103">
        <v>0</v>
      </c>
      <c r="S28" s="103">
        <v>0</v>
      </c>
      <c r="T28" s="103">
        <v>0</v>
      </c>
      <c r="U28" s="103">
        <v>0</v>
      </c>
      <c r="V28" s="103">
        <v>0</v>
      </c>
      <c r="W28" s="103">
        <v>0</v>
      </c>
      <c r="X28" s="103">
        <v>0</v>
      </c>
      <c r="Y28" s="103">
        <v>0</v>
      </c>
      <c r="Z28" s="103">
        <v>0</v>
      </c>
      <c r="AA28" s="103">
        <v>29000</v>
      </c>
      <c r="AB28" s="103">
        <v>625000</v>
      </c>
      <c r="AC28" s="103">
        <v>794000</v>
      </c>
      <c r="AD28" s="103">
        <v>2000</v>
      </c>
      <c r="AE28" s="103">
        <v>683000</v>
      </c>
      <c r="AF28" s="103">
        <v>0</v>
      </c>
      <c r="AG28" s="103">
        <v>0</v>
      </c>
      <c r="AH28" s="103">
        <v>0</v>
      </c>
      <c r="AI28" s="103">
        <v>38000</v>
      </c>
      <c r="AJ28" s="103">
        <v>500000</v>
      </c>
      <c r="AK28" s="103">
        <v>218000</v>
      </c>
      <c r="AL28" s="103">
        <v>2000</v>
      </c>
      <c r="AM28" s="103">
        <v>13000</v>
      </c>
      <c r="AN28" s="103">
        <v>1000</v>
      </c>
      <c r="AO28" s="103">
        <v>23000</v>
      </c>
      <c r="AP28" s="103">
        <v>105000</v>
      </c>
      <c r="AQ28" s="103">
        <v>3000</v>
      </c>
      <c r="AR28" s="104">
        <v>6299000</v>
      </c>
      <c r="AS28" s="100">
        <v>1000</v>
      </c>
    </row>
    <row r="29" spans="1:46" ht="20.25" customHeight="1" x14ac:dyDescent="0.25">
      <c r="A29" s="101" t="s">
        <v>88</v>
      </c>
      <c r="B29" s="102">
        <v>0</v>
      </c>
      <c r="C29" s="103">
        <v>0</v>
      </c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</v>
      </c>
      <c r="U29" s="103">
        <v>0</v>
      </c>
      <c r="V29" s="103">
        <v>0</v>
      </c>
      <c r="W29" s="103">
        <v>0</v>
      </c>
      <c r="X29" s="103">
        <v>0</v>
      </c>
      <c r="Y29" s="103">
        <v>0</v>
      </c>
      <c r="Z29" s="103">
        <v>0</v>
      </c>
      <c r="AA29" s="103">
        <v>0</v>
      </c>
      <c r="AB29" s="103">
        <v>0</v>
      </c>
      <c r="AC29" s="103">
        <v>0</v>
      </c>
      <c r="AD29" s="103">
        <v>0</v>
      </c>
      <c r="AE29" s="103">
        <v>0</v>
      </c>
      <c r="AF29" s="103">
        <v>0</v>
      </c>
      <c r="AG29" s="103">
        <v>0</v>
      </c>
      <c r="AH29" s="103">
        <v>0</v>
      </c>
      <c r="AI29" s="103">
        <v>0</v>
      </c>
      <c r="AJ29" s="103">
        <v>0</v>
      </c>
      <c r="AK29" s="103">
        <v>0</v>
      </c>
      <c r="AL29" s="103">
        <v>0</v>
      </c>
      <c r="AM29" s="103">
        <v>0</v>
      </c>
      <c r="AN29" s="103">
        <v>0</v>
      </c>
      <c r="AO29" s="103">
        <v>0</v>
      </c>
      <c r="AP29" s="103">
        <v>0</v>
      </c>
      <c r="AQ29" s="103">
        <v>0</v>
      </c>
      <c r="AR29" s="104">
        <v>0</v>
      </c>
      <c r="AS29" s="100">
        <v>0</v>
      </c>
    </row>
    <row r="30" spans="1:46" ht="20.25" customHeight="1" x14ac:dyDescent="0.25">
      <c r="A30" s="101" t="s">
        <v>90</v>
      </c>
      <c r="B30" s="102">
        <v>2771000</v>
      </c>
      <c r="C30" s="103">
        <v>58000</v>
      </c>
      <c r="D30" s="103">
        <v>0</v>
      </c>
      <c r="E30" s="103">
        <v>0</v>
      </c>
      <c r="F30" s="103">
        <v>0</v>
      </c>
      <c r="G30" s="103">
        <v>0</v>
      </c>
      <c r="H30" s="103">
        <v>0</v>
      </c>
      <c r="I30" s="103">
        <v>0</v>
      </c>
      <c r="J30" s="103">
        <v>0</v>
      </c>
      <c r="K30" s="103">
        <v>0</v>
      </c>
      <c r="L30" s="103">
        <v>2099000</v>
      </c>
      <c r="M30" s="103">
        <v>3000</v>
      </c>
      <c r="N30" s="103">
        <v>0</v>
      </c>
      <c r="O30" s="103">
        <v>98000</v>
      </c>
      <c r="P30" s="103">
        <v>260000</v>
      </c>
      <c r="Q30" s="103">
        <v>3486000</v>
      </c>
      <c r="R30" s="103">
        <v>9000</v>
      </c>
      <c r="S30" s="103">
        <v>0</v>
      </c>
      <c r="T30" s="103">
        <v>10000</v>
      </c>
      <c r="U30" s="103">
        <v>0</v>
      </c>
      <c r="V30" s="103">
        <v>1159000</v>
      </c>
      <c r="W30" s="103">
        <v>0</v>
      </c>
      <c r="X30" s="103">
        <v>0</v>
      </c>
      <c r="Y30" s="103">
        <v>840000</v>
      </c>
      <c r="Z30" s="103">
        <v>0</v>
      </c>
      <c r="AA30" s="103">
        <v>6000</v>
      </c>
      <c r="AB30" s="103">
        <v>0</v>
      </c>
      <c r="AC30" s="103">
        <v>0</v>
      </c>
      <c r="AD30" s="103">
        <v>0</v>
      </c>
      <c r="AE30" s="103">
        <v>0</v>
      </c>
      <c r="AF30" s="103">
        <v>0</v>
      </c>
      <c r="AG30" s="103">
        <v>0</v>
      </c>
      <c r="AH30" s="103">
        <v>0</v>
      </c>
      <c r="AI30" s="103">
        <v>129000</v>
      </c>
      <c r="AJ30" s="103">
        <v>5216000</v>
      </c>
      <c r="AK30" s="103">
        <v>3455000</v>
      </c>
      <c r="AL30" s="103">
        <v>0</v>
      </c>
      <c r="AM30" s="103">
        <v>0</v>
      </c>
      <c r="AN30" s="103">
        <v>0</v>
      </c>
      <c r="AO30" s="103">
        <v>0</v>
      </c>
      <c r="AP30" s="103">
        <v>0</v>
      </c>
      <c r="AQ30" s="103">
        <v>65000</v>
      </c>
      <c r="AR30" s="104">
        <v>19664000</v>
      </c>
      <c r="AS30" s="100">
        <v>0</v>
      </c>
    </row>
    <row r="31" spans="1:46" ht="20.25" customHeight="1" x14ac:dyDescent="0.25">
      <c r="A31" s="101" t="s">
        <v>93</v>
      </c>
      <c r="B31" s="102">
        <v>0</v>
      </c>
      <c r="C31" s="103">
        <v>0</v>
      </c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1266000</v>
      </c>
      <c r="U31" s="103">
        <v>284000</v>
      </c>
      <c r="V31" s="103">
        <v>3108000</v>
      </c>
      <c r="W31" s="103">
        <v>361000</v>
      </c>
      <c r="X31" s="103">
        <v>0</v>
      </c>
      <c r="Y31" s="103">
        <v>0</v>
      </c>
      <c r="Z31" s="103">
        <v>0</v>
      </c>
      <c r="AA31" s="103">
        <v>0</v>
      </c>
      <c r="AB31" s="103">
        <v>0</v>
      </c>
      <c r="AC31" s="103">
        <v>0</v>
      </c>
      <c r="AD31" s="103">
        <v>0</v>
      </c>
      <c r="AE31" s="103">
        <v>0</v>
      </c>
      <c r="AF31" s="103">
        <v>0</v>
      </c>
      <c r="AG31" s="103">
        <v>0</v>
      </c>
      <c r="AH31" s="103">
        <v>0</v>
      </c>
      <c r="AI31" s="103">
        <v>0</v>
      </c>
      <c r="AJ31" s="103">
        <v>0</v>
      </c>
      <c r="AK31" s="103">
        <v>0</v>
      </c>
      <c r="AL31" s="103">
        <v>0</v>
      </c>
      <c r="AM31" s="103">
        <v>0</v>
      </c>
      <c r="AN31" s="103">
        <v>0</v>
      </c>
      <c r="AO31" s="103">
        <v>0</v>
      </c>
      <c r="AP31" s="103">
        <v>0</v>
      </c>
      <c r="AQ31" s="103">
        <v>0</v>
      </c>
      <c r="AR31" s="104">
        <v>5019000</v>
      </c>
      <c r="AS31" s="100">
        <v>0</v>
      </c>
    </row>
    <row r="32" spans="1:46" ht="20.25" customHeight="1" x14ac:dyDescent="0.25">
      <c r="A32" s="101" t="s">
        <v>97</v>
      </c>
      <c r="B32" s="102">
        <v>7345000</v>
      </c>
      <c r="C32" s="103">
        <v>0</v>
      </c>
      <c r="D32" s="103">
        <v>0</v>
      </c>
      <c r="E32" s="103">
        <v>0</v>
      </c>
      <c r="F32" s="103">
        <v>0</v>
      </c>
      <c r="G32" s="103">
        <v>0</v>
      </c>
      <c r="H32" s="103">
        <v>0</v>
      </c>
      <c r="I32" s="103">
        <v>0</v>
      </c>
      <c r="J32" s="103">
        <v>0</v>
      </c>
      <c r="K32" s="103">
        <v>0</v>
      </c>
      <c r="L32" s="103">
        <v>0</v>
      </c>
      <c r="M32" s="103">
        <v>0</v>
      </c>
      <c r="N32" s="103">
        <v>0</v>
      </c>
      <c r="O32" s="103">
        <v>0</v>
      </c>
      <c r="P32" s="103">
        <v>0</v>
      </c>
      <c r="Q32" s="103">
        <v>0</v>
      </c>
      <c r="R32" s="103">
        <v>0</v>
      </c>
      <c r="S32" s="103">
        <v>0</v>
      </c>
      <c r="T32" s="103">
        <v>0</v>
      </c>
      <c r="U32" s="103">
        <v>0</v>
      </c>
      <c r="V32" s="103">
        <v>0</v>
      </c>
      <c r="W32" s="103">
        <v>0</v>
      </c>
      <c r="X32" s="103">
        <v>0</v>
      </c>
      <c r="Y32" s="103">
        <v>0</v>
      </c>
      <c r="Z32" s="103">
        <v>0</v>
      </c>
      <c r="AA32" s="103">
        <v>0</v>
      </c>
      <c r="AB32" s="103">
        <v>0</v>
      </c>
      <c r="AC32" s="103">
        <v>0</v>
      </c>
      <c r="AD32" s="103">
        <v>0</v>
      </c>
      <c r="AE32" s="103">
        <v>0</v>
      </c>
      <c r="AF32" s="103">
        <v>0</v>
      </c>
      <c r="AG32" s="103">
        <v>0</v>
      </c>
      <c r="AH32" s="103">
        <v>0</v>
      </c>
      <c r="AI32" s="103">
        <v>0</v>
      </c>
      <c r="AJ32" s="103">
        <v>0</v>
      </c>
      <c r="AK32" s="103">
        <v>0</v>
      </c>
      <c r="AL32" s="103">
        <v>0</v>
      </c>
      <c r="AM32" s="103">
        <v>0</v>
      </c>
      <c r="AN32" s="103">
        <v>0</v>
      </c>
      <c r="AO32" s="103">
        <v>0</v>
      </c>
      <c r="AP32" s="103">
        <v>0</v>
      </c>
      <c r="AQ32" s="103">
        <v>0</v>
      </c>
      <c r="AR32" s="104">
        <v>7345000</v>
      </c>
      <c r="AS32" s="100">
        <v>0</v>
      </c>
    </row>
    <row r="33" spans="1:46" ht="20.25" customHeight="1" x14ac:dyDescent="0.25">
      <c r="A33" s="101" t="s">
        <v>99</v>
      </c>
      <c r="B33" s="102">
        <v>1620000</v>
      </c>
      <c r="C33" s="103">
        <v>0</v>
      </c>
      <c r="D33" s="103">
        <v>0</v>
      </c>
      <c r="E33" s="103">
        <v>0</v>
      </c>
      <c r="F33" s="103">
        <v>10000</v>
      </c>
      <c r="G33" s="103">
        <v>0</v>
      </c>
      <c r="H33" s="103">
        <v>0</v>
      </c>
      <c r="I33" s="103">
        <v>0</v>
      </c>
      <c r="J33" s="103">
        <v>0</v>
      </c>
      <c r="K33" s="103">
        <v>0</v>
      </c>
      <c r="L33" s="103">
        <v>0</v>
      </c>
      <c r="M33" s="103">
        <v>0</v>
      </c>
      <c r="N33" s="103">
        <v>0</v>
      </c>
      <c r="O33" s="103">
        <v>0</v>
      </c>
      <c r="P33" s="103">
        <v>0</v>
      </c>
      <c r="Q33" s="103">
        <v>0</v>
      </c>
      <c r="R33" s="103">
        <v>0</v>
      </c>
      <c r="S33" s="103">
        <v>0</v>
      </c>
      <c r="T33" s="103">
        <v>0</v>
      </c>
      <c r="U33" s="103">
        <v>0</v>
      </c>
      <c r="V33" s="103">
        <v>0</v>
      </c>
      <c r="W33" s="103">
        <v>0</v>
      </c>
      <c r="X33" s="103">
        <v>0</v>
      </c>
      <c r="Y33" s="103">
        <v>0</v>
      </c>
      <c r="Z33" s="103">
        <v>0</v>
      </c>
      <c r="AA33" s="103">
        <v>0</v>
      </c>
      <c r="AB33" s="103">
        <v>0</v>
      </c>
      <c r="AC33" s="103">
        <v>0</v>
      </c>
      <c r="AD33" s="103">
        <v>0</v>
      </c>
      <c r="AE33" s="103">
        <v>0</v>
      </c>
      <c r="AF33" s="103">
        <v>0</v>
      </c>
      <c r="AG33" s="103">
        <v>0</v>
      </c>
      <c r="AH33" s="103">
        <v>0</v>
      </c>
      <c r="AI33" s="103">
        <v>0</v>
      </c>
      <c r="AJ33" s="103">
        <v>0</v>
      </c>
      <c r="AK33" s="103">
        <v>0</v>
      </c>
      <c r="AL33" s="103">
        <v>0</v>
      </c>
      <c r="AM33" s="103">
        <v>0</v>
      </c>
      <c r="AN33" s="103">
        <v>0</v>
      </c>
      <c r="AO33" s="103">
        <v>0</v>
      </c>
      <c r="AP33" s="103">
        <v>0</v>
      </c>
      <c r="AQ33" s="103">
        <v>0</v>
      </c>
      <c r="AR33" s="104">
        <v>1630000</v>
      </c>
      <c r="AS33" s="100">
        <v>0</v>
      </c>
    </row>
    <row r="34" spans="1:46" ht="20.25" customHeight="1" x14ac:dyDescent="0.25">
      <c r="A34" s="101" t="s">
        <v>156</v>
      </c>
      <c r="B34" s="102">
        <v>0</v>
      </c>
      <c r="C34" s="103">
        <v>0</v>
      </c>
      <c r="D34" s="103">
        <v>0</v>
      </c>
      <c r="E34" s="103">
        <v>0</v>
      </c>
      <c r="F34" s="103">
        <v>0</v>
      </c>
      <c r="G34" s="103">
        <v>0</v>
      </c>
      <c r="H34" s="103">
        <v>0</v>
      </c>
      <c r="I34" s="103">
        <v>0</v>
      </c>
      <c r="J34" s="103">
        <v>0</v>
      </c>
      <c r="K34" s="103">
        <v>0</v>
      </c>
      <c r="L34" s="103">
        <v>0</v>
      </c>
      <c r="M34" s="103">
        <v>0</v>
      </c>
      <c r="N34" s="103">
        <v>0</v>
      </c>
      <c r="O34" s="103">
        <v>0</v>
      </c>
      <c r="P34" s="103">
        <v>0</v>
      </c>
      <c r="Q34" s="103">
        <v>0</v>
      </c>
      <c r="R34" s="103">
        <v>0</v>
      </c>
      <c r="S34" s="103">
        <v>0</v>
      </c>
      <c r="T34" s="103">
        <v>0</v>
      </c>
      <c r="U34" s="103">
        <v>0</v>
      </c>
      <c r="V34" s="103">
        <v>0</v>
      </c>
      <c r="W34" s="103">
        <v>0</v>
      </c>
      <c r="X34" s="103">
        <v>0</v>
      </c>
      <c r="Y34" s="103">
        <v>0</v>
      </c>
      <c r="Z34" s="103">
        <v>0</v>
      </c>
      <c r="AA34" s="103">
        <v>0</v>
      </c>
      <c r="AB34" s="103">
        <v>0</v>
      </c>
      <c r="AC34" s="103">
        <v>0</v>
      </c>
      <c r="AD34" s="103">
        <v>0</v>
      </c>
      <c r="AE34" s="103">
        <v>0</v>
      </c>
      <c r="AF34" s="103">
        <v>0</v>
      </c>
      <c r="AG34" s="103">
        <v>0</v>
      </c>
      <c r="AH34" s="103">
        <v>0</v>
      </c>
      <c r="AI34" s="103">
        <v>0</v>
      </c>
      <c r="AJ34" s="103">
        <v>0</v>
      </c>
      <c r="AK34" s="103">
        <v>0</v>
      </c>
      <c r="AL34" s="103">
        <v>0</v>
      </c>
      <c r="AM34" s="103">
        <v>0</v>
      </c>
      <c r="AN34" s="103">
        <v>991000</v>
      </c>
      <c r="AO34" s="103">
        <v>5700000</v>
      </c>
      <c r="AP34" s="103">
        <v>25334000</v>
      </c>
      <c r="AQ34" s="103">
        <v>14400000</v>
      </c>
      <c r="AR34" s="104">
        <v>46425000</v>
      </c>
      <c r="AS34" s="100">
        <v>991000</v>
      </c>
    </row>
    <row r="35" spans="1:46" ht="20.25" customHeight="1" x14ac:dyDescent="0.25">
      <c r="A35" s="101" t="s">
        <v>100</v>
      </c>
      <c r="B35" s="102">
        <v>16531000</v>
      </c>
      <c r="C35" s="103">
        <v>0</v>
      </c>
      <c r="D35" s="103">
        <v>0</v>
      </c>
      <c r="E35" s="103">
        <v>0</v>
      </c>
      <c r="F35" s="103">
        <v>0</v>
      </c>
      <c r="G35" s="103">
        <v>0</v>
      </c>
      <c r="H35" s="103">
        <v>0</v>
      </c>
      <c r="I35" s="103">
        <v>0</v>
      </c>
      <c r="J35" s="103">
        <v>0</v>
      </c>
      <c r="K35" s="103">
        <v>0</v>
      </c>
      <c r="L35" s="103">
        <v>0</v>
      </c>
      <c r="M35" s="103">
        <v>9680000</v>
      </c>
      <c r="N35" s="103">
        <v>250000</v>
      </c>
      <c r="O35" s="103">
        <v>0</v>
      </c>
      <c r="P35" s="103">
        <v>0</v>
      </c>
      <c r="Q35" s="103">
        <v>0</v>
      </c>
      <c r="R35" s="103">
        <v>10000</v>
      </c>
      <c r="S35" s="103">
        <v>3492000</v>
      </c>
      <c r="T35" s="103">
        <v>0</v>
      </c>
      <c r="U35" s="103">
        <v>0</v>
      </c>
      <c r="V35" s="103">
        <v>0</v>
      </c>
      <c r="W35" s="103">
        <v>0</v>
      </c>
      <c r="X35" s="103">
        <v>0</v>
      </c>
      <c r="Y35" s="103">
        <v>0</v>
      </c>
      <c r="Z35" s="103">
        <v>0</v>
      </c>
      <c r="AA35" s="103">
        <v>0</v>
      </c>
      <c r="AB35" s="103">
        <v>0</v>
      </c>
      <c r="AC35" s="103">
        <v>0</v>
      </c>
      <c r="AD35" s="103">
        <v>0</v>
      </c>
      <c r="AE35" s="103">
        <v>0</v>
      </c>
      <c r="AF35" s="103">
        <v>30061000</v>
      </c>
      <c r="AG35" s="103">
        <v>14221000</v>
      </c>
      <c r="AH35" s="103">
        <v>5500000</v>
      </c>
      <c r="AI35" s="103">
        <v>0</v>
      </c>
      <c r="AJ35" s="103">
        <v>0</v>
      </c>
      <c r="AK35" s="103">
        <v>0</v>
      </c>
      <c r="AL35" s="103">
        <v>167000</v>
      </c>
      <c r="AM35" s="103">
        <v>0</v>
      </c>
      <c r="AN35" s="103">
        <v>0</v>
      </c>
      <c r="AO35" s="103">
        <v>0</v>
      </c>
      <c r="AP35" s="103">
        <v>2000000</v>
      </c>
      <c r="AQ35" s="103">
        <v>294000</v>
      </c>
      <c r="AR35" s="104">
        <v>82206000</v>
      </c>
      <c r="AS35" s="100">
        <v>0</v>
      </c>
    </row>
    <row r="36" spans="1:46" x14ac:dyDescent="0.25">
      <c r="A36" s="106" t="s">
        <v>155</v>
      </c>
      <c r="B36" s="107">
        <v>267322000</v>
      </c>
      <c r="C36" s="108">
        <v>71000</v>
      </c>
      <c r="D36" s="108">
        <v>70000</v>
      </c>
      <c r="E36" s="108">
        <v>13000</v>
      </c>
      <c r="F36" s="108">
        <v>3311000</v>
      </c>
      <c r="G36" s="108">
        <v>340000</v>
      </c>
      <c r="H36" s="108">
        <v>3819000</v>
      </c>
      <c r="I36" s="108">
        <v>0</v>
      </c>
      <c r="J36" s="108">
        <v>4429000</v>
      </c>
      <c r="K36" s="108">
        <v>2353000</v>
      </c>
      <c r="L36" s="108">
        <v>5371000</v>
      </c>
      <c r="M36" s="108">
        <v>9683000</v>
      </c>
      <c r="N36" s="108">
        <v>252000</v>
      </c>
      <c r="O36" s="108">
        <v>10096000</v>
      </c>
      <c r="P36" s="108">
        <v>26280000</v>
      </c>
      <c r="Q36" s="108">
        <v>3502000</v>
      </c>
      <c r="R36" s="108">
        <v>19000</v>
      </c>
      <c r="S36" s="108">
        <v>77973000</v>
      </c>
      <c r="T36" s="108">
        <v>1276000</v>
      </c>
      <c r="U36" s="108">
        <v>284000</v>
      </c>
      <c r="V36" s="108">
        <v>4267000</v>
      </c>
      <c r="W36" s="108">
        <v>361000</v>
      </c>
      <c r="X36" s="108">
        <v>0</v>
      </c>
      <c r="Y36" s="108">
        <v>840000</v>
      </c>
      <c r="Z36" s="108">
        <v>0</v>
      </c>
      <c r="AA36" s="108">
        <v>35000</v>
      </c>
      <c r="AB36" s="108">
        <v>625000</v>
      </c>
      <c r="AC36" s="108">
        <v>794000</v>
      </c>
      <c r="AD36" s="108">
        <v>2000</v>
      </c>
      <c r="AE36" s="108">
        <v>83730000</v>
      </c>
      <c r="AF36" s="108">
        <v>30061000</v>
      </c>
      <c r="AG36" s="108">
        <v>14221000</v>
      </c>
      <c r="AH36" s="108">
        <v>5500000</v>
      </c>
      <c r="AI36" s="108">
        <v>27536000</v>
      </c>
      <c r="AJ36" s="108">
        <v>112690000</v>
      </c>
      <c r="AK36" s="108">
        <v>102118000</v>
      </c>
      <c r="AL36" s="108">
        <v>2994000</v>
      </c>
      <c r="AM36" s="108">
        <v>7025000</v>
      </c>
      <c r="AN36" s="108">
        <v>992000</v>
      </c>
      <c r="AO36" s="108">
        <v>5723000</v>
      </c>
      <c r="AP36" s="108">
        <v>27439000</v>
      </c>
      <c r="AQ36" s="108">
        <v>14762000</v>
      </c>
      <c r="AR36" s="109">
        <v>858179000</v>
      </c>
      <c r="AS36" s="110"/>
    </row>
    <row r="37" spans="1:46" x14ac:dyDescent="0.25">
      <c r="AM37" s="105"/>
      <c r="AN37" s="100"/>
      <c r="AO37" s="100"/>
      <c r="AR37" s="105"/>
      <c r="AS37" s="110"/>
    </row>
    <row r="38" spans="1:46" s="111" customFormat="1" hidden="1" x14ac:dyDescent="0.25">
      <c r="B38" s="112">
        <v>268267902</v>
      </c>
      <c r="C38" s="112">
        <v>71000</v>
      </c>
      <c r="D38" s="112">
        <v>70000</v>
      </c>
      <c r="E38" s="112">
        <v>13000</v>
      </c>
      <c r="F38" s="112">
        <v>3507000</v>
      </c>
      <c r="G38" s="112">
        <v>340000</v>
      </c>
      <c r="H38" s="112">
        <v>3819000</v>
      </c>
      <c r="I38" s="112">
        <v>0</v>
      </c>
      <c r="J38" s="112">
        <v>0</v>
      </c>
      <c r="K38" s="112">
        <v>6524000</v>
      </c>
      <c r="L38" s="112">
        <v>5459000</v>
      </c>
      <c r="M38" s="112">
        <v>9603000</v>
      </c>
      <c r="N38" s="112">
        <v>317000</v>
      </c>
      <c r="O38" s="112">
        <v>11714000</v>
      </c>
      <c r="P38" s="112">
        <v>26280000</v>
      </c>
      <c r="Q38" s="112">
        <v>3502000</v>
      </c>
      <c r="R38" s="112">
        <v>19000</v>
      </c>
      <c r="S38" s="112">
        <v>89601000</v>
      </c>
      <c r="T38" s="112">
        <v>1266000</v>
      </c>
      <c r="U38" s="112">
        <v>284000</v>
      </c>
      <c r="V38" s="112">
        <v>3915000</v>
      </c>
      <c r="W38" s="112">
        <v>361000</v>
      </c>
      <c r="X38" s="112">
        <v>0</v>
      </c>
      <c r="Y38" s="112">
        <v>868000</v>
      </c>
      <c r="Z38" s="112">
        <v>0</v>
      </c>
      <c r="AA38" s="112">
        <v>35000</v>
      </c>
      <c r="AB38" s="112">
        <v>625000</v>
      </c>
      <c r="AC38" s="112">
        <v>795000</v>
      </c>
      <c r="AD38" s="112">
        <v>0</v>
      </c>
      <c r="AE38" s="112">
        <v>84982000</v>
      </c>
      <c r="AF38" s="112">
        <v>29332000</v>
      </c>
      <c r="AG38" s="112">
        <v>19079000</v>
      </c>
      <c r="AH38" s="113">
        <v>5100000</v>
      </c>
      <c r="AI38" s="112">
        <v>29195428</v>
      </c>
      <c r="AJ38" s="112">
        <v>118588000</v>
      </c>
      <c r="AK38" s="112">
        <v>110515000</v>
      </c>
      <c r="AL38" s="112">
        <v>3022000</v>
      </c>
      <c r="AM38" s="112">
        <v>7013000</v>
      </c>
      <c r="AN38" s="112">
        <v>67000</v>
      </c>
      <c r="AO38" s="112">
        <v>5724000</v>
      </c>
      <c r="AP38" s="112">
        <v>27294000</v>
      </c>
      <c r="AQ38" s="112">
        <v>15431000</v>
      </c>
      <c r="AS38" s="114"/>
      <c r="AT38" s="114"/>
    </row>
    <row r="39" spans="1:46" hidden="1" x14ac:dyDescent="0.25"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05"/>
      <c r="AJ39" s="100"/>
      <c r="AK39" s="100"/>
      <c r="AN39" s="105"/>
      <c r="AO39" s="110"/>
    </row>
    <row r="40" spans="1:46" hidden="1" x14ac:dyDescent="0.25">
      <c r="B40" s="116">
        <v>945902</v>
      </c>
      <c r="C40" s="116">
        <v>0</v>
      </c>
      <c r="D40" s="116">
        <v>0</v>
      </c>
      <c r="E40" s="116">
        <v>0</v>
      </c>
      <c r="F40" s="116">
        <v>196000</v>
      </c>
      <c r="G40" s="116">
        <v>0</v>
      </c>
      <c r="H40" s="116">
        <v>0</v>
      </c>
      <c r="I40" s="116">
        <v>0</v>
      </c>
      <c r="J40" s="116">
        <v>-4429000</v>
      </c>
      <c r="K40" s="116">
        <v>4171000</v>
      </c>
      <c r="L40" s="116">
        <v>88000</v>
      </c>
      <c r="M40" s="116">
        <v>-80000</v>
      </c>
      <c r="N40" s="116">
        <v>65000</v>
      </c>
      <c r="O40" s="116">
        <v>1618000</v>
      </c>
      <c r="P40" s="116">
        <v>0</v>
      </c>
      <c r="Q40" s="116">
        <v>0</v>
      </c>
      <c r="R40" s="116">
        <v>0</v>
      </c>
      <c r="S40" s="116">
        <v>11628000</v>
      </c>
      <c r="T40" s="116">
        <v>-10000</v>
      </c>
      <c r="U40" s="116">
        <v>0</v>
      </c>
      <c r="V40" s="116">
        <v>-352000</v>
      </c>
      <c r="W40" s="116">
        <v>0</v>
      </c>
      <c r="X40" s="116">
        <v>0</v>
      </c>
      <c r="Y40" s="116">
        <v>28000</v>
      </c>
      <c r="Z40" s="116">
        <v>0</v>
      </c>
      <c r="AA40" s="116">
        <v>0</v>
      </c>
      <c r="AB40" s="116">
        <v>0</v>
      </c>
      <c r="AC40" s="116">
        <v>1000</v>
      </c>
      <c r="AD40" s="116">
        <v>-2000</v>
      </c>
      <c r="AE40" s="116">
        <v>1252000</v>
      </c>
      <c r="AF40" s="116">
        <v>-729000</v>
      </c>
      <c r="AG40" s="116">
        <v>4858000</v>
      </c>
      <c r="AH40" s="116">
        <v>-400000</v>
      </c>
      <c r="AI40" s="116">
        <v>1659428</v>
      </c>
      <c r="AJ40" s="116">
        <v>5898000</v>
      </c>
      <c r="AK40" s="116">
        <v>8397000</v>
      </c>
      <c r="AL40" s="116">
        <v>28000</v>
      </c>
      <c r="AM40" s="116">
        <v>-12000</v>
      </c>
      <c r="AN40" s="116">
        <v>-925000</v>
      </c>
      <c r="AO40" s="116">
        <v>1000</v>
      </c>
      <c r="AP40" s="116">
        <v>-145000</v>
      </c>
      <c r="AQ40" s="116">
        <v>669000</v>
      </c>
    </row>
    <row r="41" spans="1:46" x14ac:dyDescent="0.25"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6"/>
      <c r="AK41" s="117"/>
      <c r="AO41" s="100"/>
    </row>
    <row r="42" spans="1:46" x14ac:dyDescent="0.25">
      <c r="AG42" s="118"/>
      <c r="AJ42" s="100"/>
      <c r="AP42" s="112">
        <v>729548000</v>
      </c>
    </row>
    <row r="43" spans="1:46" x14ac:dyDescent="0.25">
      <c r="AG43" s="118"/>
    </row>
    <row r="44" spans="1:46" x14ac:dyDescent="0.25">
      <c r="AK44" s="118"/>
      <c r="AP44" s="119">
        <v>-729693000</v>
      </c>
      <c r="AR44" s="100">
        <v>0</v>
      </c>
    </row>
    <row r="45" spans="1:46" x14ac:dyDescent="0.25">
      <c r="AH45" s="120">
        <v>775973000</v>
      </c>
      <c r="AK45" s="94" t="s">
        <v>157</v>
      </c>
      <c r="AM45" s="121">
        <v>0</v>
      </c>
    </row>
    <row r="46" spans="1:46" x14ac:dyDescent="0.25">
      <c r="AK46" s="94" t="s">
        <v>158</v>
      </c>
      <c r="AM46" s="100">
        <v>0</v>
      </c>
      <c r="AR46" s="123"/>
      <c r="AS46" s="100">
        <f>AR36-AR34-AR35</f>
        <v>729548000</v>
      </c>
    </row>
    <row r="47" spans="1:46" x14ac:dyDescent="0.25">
      <c r="AR47" s="123"/>
    </row>
    <row r="48" spans="1:46" x14ac:dyDescent="0.25">
      <c r="AM48" s="122"/>
    </row>
    <row r="49" spans="39:44" x14ac:dyDescent="0.25">
      <c r="AR49" s="123"/>
    </row>
    <row r="50" spans="39:44" x14ac:dyDescent="0.25">
      <c r="AM50" s="100"/>
    </row>
    <row r="51" spans="39:44" x14ac:dyDescent="0.25">
      <c r="AR51" s="124"/>
    </row>
  </sheetData>
  <printOptions horizontalCentered="1" gridLines="1"/>
  <pageMargins left="0.46" right="0.53" top="0.35" bottom="0.44" header="0.2" footer="0.17"/>
  <pageSetup paperSize="5" scale="72" firstPageNumber="12" fitToWidth="0" orientation="landscape" useFirstPageNumber="1" r:id="rId1"/>
  <headerFooter alignWithMargins="0">
    <oddFooter>&amp;C&amp;"Arial,Regular"&amp;11Executive Summary 2-&amp;P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REVenue(2)</vt:lpstr>
      <vt:lpstr>ADOPTED Rev Table</vt:lpstr>
      <vt:lpstr>'ADOPTED Rev Table'!Print_Area</vt:lpstr>
      <vt:lpstr>'REVenue(2)'!Print_Area</vt:lpstr>
      <vt:lpstr>'ADOPTED Rev Table'!Print_Titles</vt:lpstr>
      <vt:lpstr>'REVenue(2)'!PRINT1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Eldridge, Keith</dc:creator>
  <cp:lastModifiedBy>Eldridge, Keith</cp:lastModifiedBy>
  <dcterms:created xsi:type="dcterms:W3CDTF">2016-12-08T17:27:46Z</dcterms:created>
  <dcterms:modified xsi:type="dcterms:W3CDTF">2016-12-08T18:11:41Z</dcterms:modified>
</cp:coreProperties>
</file>