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p\Desktop\"/>
    </mc:Choice>
  </mc:AlternateContent>
  <bookViews>
    <workbookView xWindow="0" yWindow="7740" windowWidth="15360" windowHeight="8148" firstSheet="1" activeTab="2"/>
  </bookViews>
  <sheets>
    <sheet name="Excess Surrender Statement" sheetId="16" state="hidden" r:id="rId1"/>
    <sheet name="Abstract" sheetId="38" r:id="rId2"/>
    <sheet name="ADP 2021-22 KP" sheetId="27" r:id="rId3"/>
    <sheet name="ADP 2021-22 NMD" sheetId="36" r:id="rId4"/>
    <sheet name="PD of schemes Home Sector" sheetId="33" state="hidden" r:id="rId5"/>
    <sheet name="AIP 2021-22 " sheetId="37" r:id="rId6"/>
  </sheets>
  <definedNames>
    <definedName name="_xlnm.Print_Area" localSheetId="2">'ADP 2021-22 KP'!$2:$66</definedName>
    <definedName name="_xlnm.Print_Area" localSheetId="5">'AIP 2021-22 '!$B$1:$XEW$21</definedName>
    <definedName name="_xlnm.Print_Titles" localSheetId="2">'ADP 2021-22 KP'!$4:$4</definedName>
  </definedNames>
  <calcPr calcId="162913"/>
  <fileRecoveryPr autoRecover="0"/>
</workbook>
</file>

<file path=xl/calcChain.xml><?xml version="1.0" encoding="utf-8"?>
<calcChain xmlns="http://schemas.openxmlformats.org/spreadsheetml/2006/main">
  <c r="T12" i="27" l="1"/>
  <c r="N53" i="27"/>
  <c r="O53" i="27"/>
  <c r="P53" i="27"/>
  <c r="Q53" i="27"/>
  <c r="N35" i="27"/>
  <c r="O35" i="27"/>
  <c r="P35" i="27"/>
  <c r="Q35" i="27"/>
  <c r="S35" i="27"/>
  <c r="N12" i="27"/>
  <c r="O12" i="27"/>
  <c r="P12" i="27"/>
  <c r="Q12" i="27"/>
  <c r="R12" i="27"/>
  <c r="R20" i="27"/>
  <c r="R35" i="27" s="1"/>
  <c r="R45" i="27"/>
  <c r="R44" i="27"/>
  <c r="R53" i="27" l="1"/>
  <c r="H8" i="37"/>
  <c r="H8" i="36"/>
  <c r="H35" i="27" l="1"/>
  <c r="F17" i="37" l="1"/>
  <c r="G17" i="37"/>
  <c r="H17" i="37"/>
  <c r="I17" i="37"/>
  <c r="J17" i="37"/>
  <c r="K17" i="37"/>
  <c r="L17" i="37"/>
  <c r="M17" i="37"/>
  <c r="N17" i="37"/>
  <c r="O17" i="37"/>
  <c r="P17" i="37"/>
  <c r="Q17" i="37"/>
  <c r="R17" i="37"/>
  <c r="S17" i="37"/>
  <c r="T17" i="37"/>
  <c r="U17" i="37"/>
  <c r="Y21" i="37"/>
  <c r="U21" i="37"/>
  <c r="T21" i="37"/>
  <c r="S21" i="37"/>
  <c r="R21" i="37"/>
  <c r="Q21" i="37"/>
  <c r="P21" i="37"/>
  <c r="O21" i="37"/>
  <c r="N21" i="37"/>
  <c r="M21" i="37"/>
  <c r="L21" i="37"/>
  <c r="K21" i="37"/>
  <c r="J21" i="37"/>
  <c r="I21" i="37"/>
  <c r="H21" i="37"/>
  <c r="G21" i="37"/>
  <c r="F21" i="37"/>
  <c r="Y13" i="37"/>
  <c r="U13" i="37"/>
  <c r="T13" i="37"/>
  <c r="S13" i="37"/>
  <c r="R13" i="37"/>
  <c r="Q13" i="37"/>
  <c r="P13" i="37"/>
  <c r="O13" i="37"/>
  <c r="N13" i="37"/>
  <c r="M13" i="37"/>
  <c r="L13" i="37"/>
  <c r="K13" i="37"/>
  <c r="J13" i="37"/>
  <c r="I13" i="37"/>
  <c r="H13" i="37"/>
  <c r="G13" i="37"/>
  <c r="F13" i="37"/>
  <c r="U8" i="37"/>
  <c r="T8" i="37"/>
  <c r="S8" i="37"/>
  <c r="R8" i="37"/>
  <c r="Q8" i="37"/>
  <c r="P8" i="37"/>
  <c r="O8" i="37"/>
  <c r="N8" i="37"/>
  <c r="M8" i="37"/>
  <c r="L8" i="37"/>
  <c r="K8" i="37"/>
  <c r="J8" i="37"/>
  <c r="I8" i="37"/>
  <c r="G8" i="37"/>
  <c r="F8" i="37"/>
  <c r="K26" i="36"/>
  <c r="K25" i="36"/>
  <c r="W23" i="36"/>
  <c r="S23" i="36"/>
  <c r="R23" i="36"/>
  <c r="Q23" i="36"/>
  <c r="P23" i="36"/>
  <c r="O23" i="36"/>
  <c r="N23" i="36"/>
  <c r="M23" i="36"/>
  <c r="L23" i="36"/>
  <c r="K23" i="36"/>
  <c r="J23" i="36"/>
  <c r="I23" i="36"/>
  <c r="H23" i="36"/>
  <c r="G23" i="36"/>
  <c r="F23" i="36"/>
  <c r="S12" i="36"/>
  <c r="R12" i="36"/>
  <c r="Q12" i="36"/>
  <c r="P12" i="36"/>
  <c r="O12" i="36"/>
  <c r="N12" i="36"/>
  <c r="M12" i="36"/>
  <c r="L12" i="36"/>
  <c r="K12" i="36"/>
  <c r="J12" i="36"/>
  <c r="I12" i="36"/>
  <c r="H12" i="36"/>
  <c r="G12" i="36"/>
  <c r="F12" i="36"/>
  <c r="S8" i="36"/>
  <c r="R8" i="36"/>
  <c r="Q8" i="36"/>
  <c r="P8" i="36"/>
  <c r="O8" i="36"/>
  <c r="N8" i="36"/>
  <c r="M8" i="36"/>
  <c r="L8" i="36"/>
  <c r="K8" i="36"/>
  <c r="J8" i="36"/>
  <c r="I8" i="36"/>
  <c r="G8" i="36"/>
  <c r="F8" i="36"/>
  <c r="K56" i="27" l="1"/>
  <c r="L56" i="27"/>
  <c r="M56" i="27"/>
  <c r="E56" i="27"/>
  <c r="F56" i="27"/>
  <c r="G56" i="27"/>
  <c r="H56" i="27"/>
  <c r="I56" i="27"/>
  <c r="J56" i="27"/>
  <c r="E53" i="27"/>
  <c r="F53" i="27"/>
  <c r="G53" i="27"/>
  <c r="H53" i="27"/>
  <c r="I53" i="27"/>
  <c r="J53" i="27"/>
  <c r="K53" i="27"/>
  <c r="L53" i="27"/>
  <c r="M53" i="27"/>
  <c r="E42" i="27"/>
  <c r="F42" i="27"/>
  <c r="G42" i="27"/>
  <c r="H42" i="27"/>
  <c r="I42" i="27"/>
  <c r="J42" i="27"/>
  <c r="K42" i="27"/>
  <c r="L42" i="27"/>
  <c r="M42" i="27"/>
  <c r="M35" i="27"/>
  <c r="J35" i="27"/>
  <c r="I35" i="27"/>
  <c r="G35" i="27"/>
  <c r="E35" i="27"/>
  <c r="F35" i="27"/>
  <c r="K35" i="27"/>
  <c r="L35" i="27"/>
  <c r="E18" i="27"/>
  <c r="F18" i="27"/>
  <c r="G18" i="27"/>
  <c r="H18" i="27"/>
  <c r="I18" i="27"/>
  <c r="J18" i="27"/>
  <c r="K18" i="27"/>
  <c r="L18" i="27"/>
  <c r="M18" i="27"/>
  <c r="E12" i="27"/>
  <c r="F12" i="27"/>
  <c r="G12" i="27"/>
  <c r="H12" i="27"/>
  <c r="I12" i="27"/>
  <c r="J12" i="27"/>
  <c r="K12" i="27"/>
  <c r="L12" i="27"/>
  <c r="M12" i="27"/>
  <c r="I57" i="27" l="1"/>
  <c r="E57" i="27"/>
  <c r="K57" i="27"/>
  <c r="G57" i="27"/>
  <c r="L57" i="27"/>
  <c r="M57" i="27"/>
  <c r="J57" i="27"/>
  <c r="F57" i="27"/>
  <c r="H57" i="27"/>
  <c r="Z56" i="27"/>
  <c r="K62" i="27" l="1"/>
  <c r="K61" i="27" l="1"/>
  <c r="Z35" i="27"/>
  <c r="Z18" i="27"/>
  <c r="Z57" i="27" l="1"/>
  <c r="W57" i="27" l="1"/>
  <c r="Y57" i="27" l="1"/>
  <c r="W69" i="16" l="1"/>
  <c r="U69" i="16"/>
  <c r="T69" i="16"/>
  <c r="S69" i="16"/>
  <c r="W40" i="16"/>
  <c r="U40" i="16"/>
  <c r="T40" i="16"/>
  <c r="S40" i="16"/>
  <c r="W17" i="16"/>
  <c r="U17" i="16"/>
  <c r="T17" i="16"/>
  <c r="S17" i="16"/>
  <c r="V67" i="16" l="1"/>
  <c r="V66" i="16"/>
  <c r="V65" i="16"/>
  <c r="V64" i="16"/>
  <c r="V63" i="16"/>
  <c r="V62" i="16"/>
  <c r="V61" i="16"/>
  <c r="V60" i="16"/>
  <c r="X65" i="16" l="1"/>
  <c r="X67" i="16"/>
  <c r="X43" i="16"/>
  <c r="X44" i="16"/>
  <c r="X45" i="16"/>
  <c r="X46" i="16"/>
  <c r="X47" i="16"/>
  <c r="X48" i="16"/>
  <c r="X49" i="16"/>
  <c r="X50" i="16"/>
  <c r="X51" i="16"/>
  <c r="X52" i="16"/>
  <c r="X53" i="16"/>
  <c r="X54" i="16"/>
  <c r="X55" i="16"/>
  <c r="X56" i="16"/>
  <c r="X57" i="16"/>
  <c r="X42" i="16"/>
  <c r="X15" i="16"/>
  <c r="X16" i="16"/>
  <c r="X7" i="16"/>
  <c r="X8" i="16"/>
  <c r="X9" i="16"/>
  <c r="X10" i="16"/>
  <c r="X11" i="16"/>
  <c r="X5" i="16"/>
  <c r="X6" i="16"/>
  <c r="X4" i="16"/>
  <c r="X32" i="16"/>
  <c r="X33" i="16"/>
  <c r="X24" i="16"/>
  <c r="X25" i="16"/>
  <c r="X26" i="16"/>
  <c r="X27" i="16"/>
  <c r="X28" i="16"/>
  <c r="X29" i="16"/>
  <c r="X30" i="16"/>
  <c r="X31" i="16"/>
  <c r="X20" i="16"/>
  <c r="X21" i="16"/>
  <c r="X22" i="16"/>
  <c r="X23" i="16"/>
  <c r="X19" i="16"/>
  <c r="X14" i="16"/>
  <c r="N69" i="16"/>
  <c r="N40" i="16"/>
  <c r="N17" i="16"/>
  <c r="M17" i="16"/>
  <c r="M40" i="16"/>
  <c r="M69" i="16"/>
  <c r="R69" i="16" l="1"/>
  <c r="Q69" i="16"/>
  <c r="P69" i="16"/>
  <c r="O69" i="16"/>
  <c r="N70" i="16"/>
  <c r="K69" i="16"/>
  <c r="J69" i="16"/>
  <c r="I69" i="16"/>
  <c r="V68" i="16"/>
  <c r="L68" i="16"/>
  <c r="H68" i="16"/>
  <c r="L67" i="16"/>
  <c r="H67" i="16"/>
  <c r="L66" i="16"/>
  <c r="H66" i="16"/>
  <c r="L65" i="16"/>
  <c r="H65" i="16"/>
  <c r="L64" i="16"/>
  <c r="H64" i="16"/>
  <c r="L63" i="16"/>
  <c r="H63" i="16"/>
  <c r="L62" i="16"/>
  <c r="H62" i="16"/>
  <c r="L61" i="16"/>
  <c r="H61" i="16"/>
  <c r="L60" i="16"/>
  <c r="H60" i="16"/>
  <c r="V59" i="16"/>
  <c r="L59" i="16"/>
  <c r="H59" i="16"/>
  <c r="V57" i="16"/>
  <c r="L57" i="16"/>
  <c r="H57" i="16"/>
  <c r="L56" i="16"/>
  <c r="H56" i="16"/>
  <c r="V55" i="16"/>
  <c r="L55" i="16"/>
  <c r="H55" i="16"/>
  <c r="L54" i="16"/>
  <c r="L53" i="16"/>
  <c r="H53" i="16"/>
  <c r="L52" i="16"/>
  <c r="H52" i="16"/>
  <c r="L51" i="16"/>
  <c r="H51" i="16"/>
  <c r="L50" i="16"/>
  <c r="H50" i="16"/>
  <c r="V49" i="16"/>
  <c r="L49" i="16"/>
  <c r="H49" i="16"/>
  <c r="V48" i="16"/>
  <c r="L48" i="16"/>
  <c r="H48" i="16"/>
  <c r="V47" i="16"/>
  <c r="L47" i="16"/>
  <c r="H47" i="16"/>
  <c r="V46" i="16"/>
  <c r="L46" i="16"/>
  <c r="H46" i="16"/>
  <c r="L45" i="16"/>
  <c r="H45" i="16"/>
  <c r="L44" i="16"/>
  <c r="H44" i="16"/>
  <c r="V43" i="16"/>
  <c r="L43" i="16"/>
  <c r="H43" i="16"/>
  <c r="L42" i="16"/>
  <c r="H42" i="16"/>
  <c r="R40" i="16"/>
  <c r="Q40" i="16"/>
  <c r="X40" i="16" s="1"/>
  <c r="P40" i="16"/>
  <c r="O40" i="16"/>
  <c r="K40" i="16"/>
  <c r="J40" i="16"/>
  <c r="I40" i="16"/>
  <c r="V39" i="16"/>
  <c r="L39" i="16"/>
  <c r="V38" i="16"/>
  <c r="L38" i="16"/>
  <c r="H38" i="16"/>
  <c r="V37" i="16"/>
  <c r="L37" i="16"/>
  <c r="H37" i="16"/>
  <c r="V36" i="16"/>
  <c r="L36" i="16"/>
  <c r="H36" i="16"/>
  <c r="V35" i="16"/>
  <c r="L35" i="16"/>
  <c r="H35" i="16"/>
  <c r="V33" i="16"/>
  <c r="L33" i="16"/>
  <c r="H33" i="16"/>
  <c r="L32" i="16"/>
  <c r="H32" i="16"/>
  <c r="V31" i="16"/>
  <c r="L31" i="16"/>
  <c r="H31" i="16"/>
  <c r="L30" i="16"/>
  <c r="H30" i="16"/>
  <c r="L29" i="16"/>
  <c r="H29" i="16"/>
  <c r="L28" i="16"/>
  <c r="H28" i="16"/>
  <c r="L27" i="16"/>
  <c r="H27" i="16"/>
  <c r="V26" i="16"/>
  <c r="L26" i="16"/>
  <c r="H26" i="16"/>
  <c r="V25" i="16"/>
  <c r="L25" i="16"/>
  <c r="H25" i="16"/>
  <c r="V24" i="16"/>
  <c r="L24" i="16"/>
  <c r="H24" i="16"/>
  <c r="V23" i="16"/>
  <c r="L23" i="16"/>
  <c r="H23" i="16"/>
  <c r="V22" i="16"/>
  <c r="L22" i="16"/>
  <c r="H22" i="16"/>
  <c r="L21" i="16"/>
  <c r="H21" i="16"/>
  <c r="L20" i="16"/>
  <c r="H20" i="16"/>
  <c r="L19" i="16"/>
  <c r="H19" i="16"/>
  <c r="R17" i="16"/>
  <c r="Q17" i="16"/>
  <c r="X17" i="16" s="1"/>
  <c r="P17" i="16"/>
  <c r="O17" i="16"/>
  <c r="K17" i="16"/>
  <c r="J17" i="16"/>
  <c r="I17" i="16"/>
  <c r="V16" i="16"/>
  <c r="L16" i="16"/>
  <c r="H16" i="16"/>
  <c r="L15" i="16"/>
  <c r="H15" i="16"/>
  <c r="L14" i="16"/>
  <c r="H14" i="16"/>
  <c r="V12" i="16"/>
  <c r="L12" i="16"/>
  <c r="H12" i="16"/>
  <c r="L11" i="16"/>
  <c r="H11" i="16"/>
  <c r="V10" i="16"/>
  <c r="L10" i="16"/>
  <c r="H10" i="16"/>
  <c r="V9" i="16"/>
  <c r="L9" i="16"/>
  <c r="H9" i="16"/>
  <c r="L8" i="16"/>
  <c r="H8" i="16"/>
  <c r="L7" i="16"/>
  <c r="H7" i="16"/>
  <c r="L6" i="16"/>
  <c r="H6" i="16"/>
  <c r="L5" i="16"/>
  <c r="H5" i="16"/>
  <c r="V4" i="16"/>
  <c r="L4" i="16"/>
  <c r="H4" i="16"/>
  <c r="H69" i="16" l="1"/>
  <c r="I70" i="16"/>
  <c r="J70" i="16"/>
  <c r="L17" i="16"/>
  <c r="L70" i="16" s="1"/>
  <c r="V17" i="16"/>
  <c r="H40" i="16"/>
  <c r="H70" i="16" s="1"/>
  <c r="V40" i="16"/>
  <c r="K70" i="16"/>
  <c r="L69" i="16"/>
  <c r="H17" i="16"/>
  <c r="P70" i="16"/>
  <c r="L40" i="16"/>
  <c r="R70" i="16"/>
  <c r="V69" i="16"/>
  <c r="X69" i="16"/>
  <c r="S70" i="16"/>
  <c r="W70" i="16"/>
  <c r="T70" i="16"/>
  <c r="U70" i="16"/>
  <c r="M70" i="16"/>
  <c r="O70" i="16"/>
  <c r="Q70" i="16"/>
  <c r="Y70" i="16" s="1"/>
  <c r="V70" i="16" l="1"/>
  <c r="Z70" i="16"/>
  <c r="X70" i="16"/>
</calcChain>
</file>

<file path=xl/sharedStrings.xml><?xml version="1.0" encoding="utf-8"?>
<sst xmlns="http://schemas.openxmlformats.org/spreadsheetml/2006/main" count="711" uniqueCount="451">
  <si>
    <t>Police</t>
  </si>
  <si>
    <t>Impact Assessment / Validation of De-Radicalized Emancipation Program.</t>
  </si>
  <si>
    <t>Peace Building initiative for Khyber Pakhtunkhwa Project (DFID).</t>
  </si>
  <si>
    <t>Construction of Central Police Office in Peshawar.</t>
  </si>
  <si>
    <t>Project Coordination Unit for Implementation of Law &amp; Order initiatives in Khyber Pakhtunkhwa.</t>
  </si>
  <si>
    <t>23 Secure armories across province and Mini Police line Hangu (P.M Package, 2nd and 3rd Tranch)</t>
  </si>
  <si>
    <t>Establishment of Offices for Special Branch Police, Khyber Pakhtunkhwa.</t>
  </si>
  <si>
    <t>Improvement of Existing  Jails in Khyber Pakhtunkhwa.</t>
  </si>
  <si>
    <t>Construction / improvement of Judicial Lockups (Bakhshi Khanas) in Khyber Pakhtunkhwa.</t>
  </si>
  <si>
    <t>Enhancing Security of Jails in Khyber Pakhtunkhwa.</t>
  </si>
  <si>
    <t>Execution of Additional Work at Central Prison Haripur and Sub Jail Karak.</t>
  </si>
  <si>
    <t>Prison</t>
  </si>
  <si>
    <t>Local Cost</t>
  </si>
  <si>
    <t>Foreign Cost</t>
  </si>
  <si>
    <t>Total Cost</t>
  </si>
  <si>
    <t>Foreign Allocation</t>
  </si>
  <si>
    <t>Total Allocation</t>
  </si>
  <si>
    <t>Foreign Release</t>
  </si>
  <si>
    <t>Foreign Expenditure</t>
  </si>
  <si>
    <t>Safe City Project Peshawar (PC-II Approved)</t>
  </si>
  <si>
    <t>Automation of Home Department</t>
  </si>
  <si>
    <t>Construction of Hostel for Trainees at Central Prison Haripur.</t>
  </si>
  <si>
    <t>Special Development Support for Khyber Pakhtunkhwa Police and creation of Model Police Stations (SDSP-V)</t>
  </si>
  <si>
    <t>Strengthening of the Directorate of Reclamation &amp; Probation in Khyber Pakhtunkhwa.</t>
  </si>
  <si>
    <t>HTA</t>
  </si>
  <si>
    <t>Strengthening Rule of Law in Malakand (SRLM) (UNDP Assisted)</t>
  </si>
  <si>
    <t>Total</t>
  </si>
  <si>
    <t>Exp. till 30th June 2014</t>
  </si>
  <si>
    <t>Ongoing Schemes HTA's Sector</t>
  </si>
  <si>
    <t>New Schemes HTA's Sector</t>
  </si>
  <si>
    <t>Ongoing Schemes Police Sector</t>
  </si>
  <si>
    <t>New Schemes Police Sector</t>
  </si>
  <si>
    <t>Ongoing Schemes Prisons Sector</t>
  </si>
  <si>
    <t>New Schemes Prisons Sector</t>
  </si>
  <si>
    <t>Remarks</t>
  </si>
  <si>
    <t xml:space="preserve">De-Radicalization Program for Khyber Pakhtunkhwa. </t>
  </si>
  <si>
    <t>G.Total</t>
  </si>
  <si>
    <t xml:space="preserve">Refurbishment of court houses, Training for Proscutors, Establishment of operationilze Data Centre in the operations room of CPO Peshawar, Establishement of Forensic Science Laboratory (FSL) in Swat, Establishement of Regional Training centre at Swat. </t>
  </si>
  <si>
    <t>Date of Completion</t>
  </si>
  <si>
    <t>Date of Commt.</t>
  </si>
  <si>
    <t>Project Name</t>
  </si>
  <si>
    <t>30.09.2010</t>
  </si>
  <si>
    <t>30.06.2015</t>
  </si>
  <si>
    <t>..</t>
  </si>
  <si>
    <t>30.06.2017</t>
  </si>
  <si>
    <t>30.06.2016</t>
  </si>
  <si>
    <t>01.08.2013</t>
  </si>
  <si>
    <t>31.12.2016</t>
  </si>
  <si>
    <t>01.07.2014</t>
  </si>
  <si>
    <t>07.06.2013</t>
  </si>
  <si>
    <t>05.07.2011</t>
  </si>
  <si>
    <t>05.07.2013</t>
  </si>
  <si>
    <t>25.08.08</t>
  </si>
  <si>
    <t>31.12.16</t>
  </si>
  <si>
    <t>21.02.11</t>
  </si>
  <si>
    <t>beyond 2014-15</t>
  </si>
  <si>
    <t>2013-14</t>
  </si>
  <si>
    <t>2015-16</t>
  </si>
  <si>
    <t>01.03.14</t>
  </si>
  <si>
    <t>2014-15</t>
  </si>
  <si>
    <t>24.06.2009</t>
  </si>
  <si>
    <t>01.05.2012</t>
  </si>
  <si>
    <t>10.11.2012</t>
  </si>
  <si>
    <t>15.04.2011</t>
  </si>
  <si>
    <t>24.03.2012</t>
  </si>
  <si>
    <t>07.05.2012</t>
  </si>
  <si>
    <t>30.06.2014</t>
  </si>
  <si>
    <t>03.06.2013</t>
  </si>
  <si>
    <t>02.04.2013</t>
  </si>
  <si>
    <t>% Against Rev. Alloc.</t>
  </si>
  <si>
    <t>Special Development Support for Khyber Pakhtunkhwa Police.
 (SDSP-IV)</t>
  </si>
  <si>
    <t>Excess</t>
  </si>
  <si>
    <t>Re-appr
opriation</t>
  </si>
  <si>
    <t>Re-Construction of District Jail Swat 
(PC-II Approved)</t>
  </si>
  <si>
    <t xml:space="preserve">
</t>
  </si>
  <si>
    <t xml:space="preserve">
</t>
  </si>
  <si>
    <t>02.10.2014</t>
  </si>
  <si>
    <t xml:space="preserve"> Alloc.  </t>
  </si>
  <si>
    <t>585/140150</t>
  </si>
  <si>
    <t>586/120685</t>
  </si>
  <si>
    <t>587/110515</t>
  </si>
  <si>
    <t>588/120797</t>
  </si>
  <si>
    <t>589/120901</t>
  </si>
  <si>
    <t>590/130561</t>
  </si>
  <si>
    <t>591/130562</t>
  </si>
  <si>
    <t xml:space="preserve">Financial Agreement signed b/w European Union &amp; Economic Affairs Division Pakistan. Contract Agreement with UNDP signed on 31.12.2014.  Funded by European Union and will be executed by UNDP.
The Project is not yet initiated. </t>
  </si>
  <si>
    <t>592/140157</t>
  </si>
  <si>
    <t xml:space="preserve">After June 2015 the Project will be executed by Home deptt. Currently the Project is going smoothly. 1241 No.s of beneficiaries got benefited through the siad program in Swat. </t>
  </si>
  <si>
    <t xml:space="preserve">Technical Evaluation of equipments and recruitment under process. </t>
  </si>
  <si>
    <t>Strengthening Rule of Law for Citizens Justice and peace in KPK through UNDP (EU Assisted).</t>
  </si>
  <si>
    <t>593/140563</t>
  </si>
  <si>
    <t>594/150262</t>
  </si>
  <si>
    <t>Strengthening of the Directorate of Provincial Public Safety &amp; Police Complaints Commssion and its District formations.</t>
  </si>
  <si>
    <t>Model Police station, community policing, correctional services, strengthening police investigation capacity, Re-draft investigation chapter of police rules 1934, pre and in- service training for Police , prosecutors, prison and probation officers.  
The program will be extended to 4 other districts ie 
Nowshera, Charssada, Mardan &amp; Swabi.</t>
  </si>
  <si>
    <t>595/150768</t>
  </si>
  <si>
    <t>596/150769</t>
  </si>
  <si>
    <t xml:space="preserve">Pakistan's action to Counter Terrorism (PACT) with special reference to Khyber Pakhtunkhwa through UNODC (EU Assisted). </t>
  </si>
  <si>
    <t xml:space="preserve">Technical Assitance for Implementation of Citizens Justice and Peace Programme in Khyber Pakhtunhwa (EU Assisted). </t>
  </si>
  <si>
    <t>Sub-
Sector</t>
  </si>
  <si>
    <t xml:space="preserve"> Local Alloc.</t>
  </si>
  <si>
    <t>ADP/ Scheme #</t>
  </si>
  <si>
    <t>Tenders Evaluation of Equipments under process. Recruitment under process.</t>
  </si>
  <si>
    <t>597/110359</t>
  </si>
  <si>
    <t>598/130418</t>
  </si>
  <si>
    <t>Construction of Instructor's Hostel at Police Training Center, District Hangu.</t>
  </si>
  <si>
    <t>599/20602</t>
  </si>
  <si>
    <t>600/140264</t>
  </si>
  <si>
    <t>F/S &amp; Strengthening of Security Crescent Around Peshawar. (INL Assisted)</t>
  </si>
  <si>
    <t>601/140265</t>
  </si>
  <si>
    <t>602/140263</t>
  </si>
  <si>
    <t>F/S &amp; Construction of Headquarters for Counter Terrorism Department at District Nowshera. 
(PC-II Approved on 25.09.2014)</t>
  </si>
  <si>
    <t>F/S &amp; Construction of School of Investigation and Intelligence for Khyber Pakhtunkhwa. 
(PC-II Approved on 25.09.2014)</t>
  </si>
  <si>
    <t>603/130587</t>
  </si>
  <si>
    <t>Construction of Police Lines Daggar, District Buner (INL Assisted)</t>
  </si>
  <si>
    <t>604/140836</t>
  </si>
  <si>
    <t>Construction of Police stations at Kotkai Khazana and Re-construction of Police Check Posts at Miskini and Kambat Dir Lower.
(PC-II Approved on 25.09.2014)</t>
  </si>
  <si>
    <t>605/80599</t>
  </si>
  <si>
    <t>606/100447</t>
  </si>
  <si>
    <t>607/120248</t>
  </si>
  <si>
    <t>Special Development Support  for Khyber Pakhtunkhwa Police (Tor Ghar = Rs. 400.00 M) 
(SDSP Phase-III)</t>
  </si>
  <si>
    <t>608/120885</t>
  </si>
  <si>
    <t>Exp. till  30th June 2015.</t>
  </si>
  <si>
    <t>609/130378</t>
  </si>
  <si>
    <t>610/140124</t>
  </si>
  <si>
    <t>F/S and Development of Police Infrastructure in Khyber Pakhtunkhwa (Police Station Kabalgram, Chauga, Olandar, Dandai District Shangla, Swari at District Buner, Gawaleriand Gat- Poechar at district Swat, Kuz Paro District Kohistan (CM Directive)
(PC-II Approved on 25.09.2014)</t>
  </si>
  <si>
    <t>611/140807</t>
  </si>
  <si>
    <t>612/150636</t>
  </si>
  <si>
    <t>Construction of Watch Towers in cantonment &amp; rural Division for Enhanced security in Funnel Area of Bacha Khan International Airport Peshawar.</t>
  </si>
  <si>
    <t>613/151081</t>
  </si>
  <si>
    <t>Construction of Traffic Warden Headquarters at Peshawar.</t>
  </si>
  <si>
    <t>614/110557</t>
  </si>
  <si>
    <t>Additional Works in Joint Police Training Center at Nowshera. (INL Assisted)</t>
  </si>
  <si>
    <t>615/140257</t>
  </si>
  <si>
    <t>Enhancing &amp; Strengthening the capacity of Bomb Disposal Unit of Police Department in Khyber Pakhtunkhwa.  (Presentation to PDWP)</t>
  </si>
  <si>
    <t>616/150637</t>
  </si>
  <si>
    <t>Non-Intrusive X-Rays Vehicle Inspection System (NVIS), Scanners.</t>
  </si>
  <si>
    <t>617/30758</t>
  </si>
  <si>
    <t xml:space="preserve">F/S &amp; Construction of Central Prison D.I.Khan on Existing site. 
</t>
  </si>
  <si>
    <t>618/140137</t>
  </si>
  <si>
    <t>619/80466</t>
  </si>
  <si>
    <t>Construction of District Jail Hangu (Phase- I) 50/50 Cost sharing Basis with FATA. (Provincial Funds exhausted. Remainig funds to be released by FATA)</t>
  </si>
  <si>
    <t>620/20889</t>
  </si>
  <si>
    <t>F/S, Planning, Designing &amp; Construction of Central Prison, Peshawar (Phase-I).</t>
  </si>
  <si>
    <t>621/140144</t>
  </si>
  <si>
    <t>F/S &amp; Construction of Sub Jail Banda Daud Shah, Karak. (PC-II Approved on 27.08.2014)</t>
  </si>
  <si>
    <t>Construction of District Jail Swabi (Phase-II) 
(PC-II Approved on 26.11.2013)</t>
  </si>
  <si>
    <t>622/120189</t>
  </si>
  <si>
    <t>623/140132</t>
  </si>
  <si>
    <t>624/140138</t>
  </si>
  <si>
    <t>F/S &amp; Construction of District Jail Nowshera.
(PC-II Approved on 27.08.2014)</t>
  </si>
  <si>
    <t>F/S &amp; Construction of Sub Jail Nathiagali, Abbottabad.
(PC-II Approved on 27.08.2014)</t>
  </si>
  <si>
    <t>625/100065</t>
  </si>
  <si>
    <t>626/100456</t>
  </si>
  <si>
    <t>Construction of High Security Zones in 06 Jails, Khyber Pakhtunkhwa.</t>
  </si>
  <si>
    <t>627/110131</t>
  </si>
  <si>
    <t>628/110455</t>
  </si>
  <si>
    <t>629/120799</t>
  </si>
  <si>
    <t>630/120802</t>
  </si>
  <si>
    <t>631/130281</t>
  </si>
  <si>
    <t>Solar Energization of various Jails in Khyber Pakhtunkhwa (Except Central Prsion Haripur)
(PC-II Approved on 20.02.2014)</t>
  </si>
  <si>
    <t>F/S &amp; Construction of Admin Blocks and Barracks for Prison Security Force (Watch &amp; ward Staff) in Khyber Pakhtunkhwa. 
(PC-II Approved on 26.11.2014)</t>
  </si>
  <si>
    <t>632/140205</t>
  </si>
  <si>
    <t>633/150272</t>
  </si>
  <si>
    <t>Feasibility Study and Construction of Central Prison D.I.Khan on existing site (Phase-II).</t>
  </si>
  <si>
    <t>634/150278</t>
  </si>
  <si>
    <t>Feasibilty Study for Construction of District Jail Malakand.</t>
  </si>
  <si>
    <t>635/150638</t>
  </si>
  <si>
    <t>F/S for Construction of Judicial Lockup in Shangla.</t>
  </si>
  <si>
    <t>636/140148</t>
  </si>
  <si>
    <t>642/150579</t>
  </si>
  <si>
    <t>Provision of Electricity through separate Feeders to Central Prisons in Khyber Pakhtunkhwa.</t>
  </si>
  <si>
    <t>637/150267</t>
  </si>
  <si>
    <t>Improvement/ Strengthening of Female and Juvenile Sections in all the Prisons of Khyber Pakhtunkhwa.</t>
  </si>
  <si>
    <t>638/150277</t>
  </si>
  <si>
    <t>639/150281</t>
  </si>
  <si>
    <t>Capacity Building of Satff in Various Jails of Khyber Pakhtunkhwa.</t>
  </si>
  <si>
    <t>640/150282</t>
  </si>
  <si>
    <t>Construction/Improvement of messing facilities for staff &amp; Prisoners in the Jails of Khyber Pakhtunkhwa.</t>
  </si>
  <si>
    <t>641/150283</t>
  </si>
  <si>
    <t>Video Conferencing &amp; Video Linking Facilites in Internemnt Centres and Anti-Terrorism Courts alongwith all the Jails of Khyber Pakhrunkhwa.</t>
  </si>
  <si>
    <t>Provision of Water Filteration Plants in remaining Jails in Khyber Pakhtunkhwa. (Phase-II)</t>
  </si>
  <si>
    <t>Strengthening of Prosecution Directorate, PCMC and Planning Cell at Home Department.</t>
  </si>
  <si>
    <t>Exp. in CFY 2015-16</t>
  </si>
  <si>
    <t xml:space="preserve"> </t>
  </si>
  <si>
    <t>Agreement signed on 20.03.2015.PC-I/DCE's submitted to Home deptt. A committee has been notified to check all the parameters of the PC-I. Observations raised by the committee shared with NADARA. reply awaited.</t>
  </si>
  <si>
    <t>Prosecution Management Information System, Major Head salary. Salary based Project and Agreement renewed,the PC-I is in the revision process to meet the liabilities of current financial year. Revised PC-I approved amounting to Rs. 100.714 (million) in the PDWP meeting held on 17.11.2015.</t>
  </si>
  <si>
    <t xml:space="preserve">Structure work of Package-II completed. OHT in progress.Final touches in progress. Summary for 3rd Revision in process at P&amp;D department. </t>
  </si>
  <si>
    <t xml:space="preserve">In progress. Major Head salary. </t>
  </si>
  <si>
    <t>I.G (Police) no response</t>
  </si>
  <si>
    <t xml:space="preserve">Pack-I: (04) Guard Room, (02) middle school finishing in progress. 
Pack-2: (08) Cat-III, (35) Cat-VI residences in progress. 
Pack-3: (06) Single ward Barrack/mess and Residences in progress. </t>
  </si>
  <si>
    <t>PC-II amounting to Rs. 7.500 (M) Approved in the DDWP meeting held on 27.08.2014.  
A.A issued on 17.09.2014.
(LOA issued to A.I.D consultant on 22.01.2015) 
Master Planning by consultant in progress.</t>
  </si>
  <si>
    <t>Technical Evlauation of 2nd RFP in progress.
PC-II amounting to Rs. 25.00 (M) approved on 26-11-13. PC-I/Detailed Cost Estimates not yet prepared by SAMPAK Lahore. LOA issued on 31.01.2014. PC-I pending. SAMPAK blacklisted. Master plan &amp; Design discussed with I.G (Prison) amendments made. 2nd time RFP floated.</t>
  </si>
  <si>
    <t xml:space="preserve">Barracks are in the finishing stage. Admin Block damaged due to bomb blast. Mosque finishing stage laid.  Development work in progress.
Provincial share had been utilized. 68% of work completed. Admin Block, water Tank, Barracks, Hospital.  FATA has to utilize &amp; release the remaining 50% share. </t>
  </si>
  <si>
    <t xml:space="preserve">Master Planning under Progress.
PC-II amounting to Rs. 7.500 (M) Approved in the DDWP meeting held on 27.08.2014. A.A issued on 17.09.2014. (Nespak selected as consultant for preparation of PC-I/DCE’s. Agreement signed on 04.04.2015.).
</t>
  </si>
  <si>
    <t xml:space="preserve">First Floor construction in progress. </t>
  </si>
  <si>
    <t>Revised PC-I amounting to Rs. 171.000 (M) submitted to I.G (Prisons), but was returned without signature.</t>
  </si>
  <si>
    <t xml:space="preserve">Case with WAPDA (PESCO) for installation of separate feeders to 04 Central Prisons in process.
(Estimate to be taken by I.G (Prisons) from WAPDA (PESCO). </t>
  </si>
  <si>
    <t>Construction of One Barrack in Selected Jails of Khyber Pakhtunkhwa for Security Personnel.</t>
  </si>
  <si>
    <t>PC-I/DCE’s under preparation. S.E Peshawar nominated as focal person.
Not yet prepared.</t>
  </si>
  <si>
    <t xml:space="preserve">PC-I amounting to Rs. 34.878 (m) approved in the PDWP meeting on 16.07.2015.  
</t>
  </si>
  <si>
    <t>Case taken up by I.G (Prisons) with PHE department for preparation of PC-I/DCE’s.</t>
  </si>
  <si>
    <t xml:space="preserve">02 Isolation Cells, 06 Barracks parameters,
Segregation wall completed. Design of sub structure reviewed by M/S NESPAK. </t>
  </si>
  <si>
    <t>% Against Allocation</t>
  </si>
  <si>
    <t>Technical Evaluation &amp; proposal presentation of Security Equipments under process.</t>
  </si>
  <si>
    <t xml:space="preserve">Revised PC-I amounting to Rs. 191.540 (M) approved in the DPWP meeting held on 08.10.2015. A.A issued on 05.11.2015. 
Haripur: Rs. 147.263 (M)
Karak: Rs. 44.277 (M)
Scope of work includes remaining boundry wall, interview sheds, watch towers &amp; Allied facilities etc. Tenders invited.
</t>
  </si>
  <si>
    <t>12 Units completed &amp; work on 06 units substantially completed. Mini P.L 60% completed.</t>
  </si>
  <si>
    <t>Site clear. Excavation &amp; foundatioin in progress</t>
  </si>
  <si>
    <t>PC-I submitted to P&amp;D dept. pre PDWP held on 15.01.2016. it was decided to split the scheme in phase I-II</t>
  </si>
  <si>
    <t>scheme approved by PDWP, summary approved by CM on 26.01.2016
regarding change of site from kotkai khazana to Asbanr.</t>
  </si>
  <si>
    <t>tendering process of 31 units completed. Acceptance is awaited from INL islamabad.</t>
  </si>
  <si>
    <t>site scope initiated on 16.11.2015. Pre PDWP held on 15.01.2016. it was decided to split the scheme in phase I-II</t>
  </si>
  <si>
    <t>work in full swing on varioius building of the scheme.</t>
  </si>
  <si>
    <t xml:space="preserve">05 NO's Unit completed &amp; 04 units substantially completed &amp; 04 units in final stage </t>
  </si>
  <si>
    <t xml:space="preserve">i. Court stay vacated at P.L-II Mardan. 
ii. Work in progress on 06 units in progress.
iii. 01 units completed. 
iv. 03 units land issue. </t>
  </si>
  <si>
    <t>work on 01 unit completed and 04 in progress. 
i. Mardan
ii. Kohat
iii. Abbottabad
iv. DI Khan</t>
  </si>
  <si>
    <t>PC-I approved by PDWP 10.02.2016.</t>
  </si>
  <si>
    <t>Revised PC-I amounting to Rs. 227.570 (M) approved in the PDWP meetinh held on 21.01.2016. A.A issued on 12.02.2016.</t>
  </si>
  <si>
    <t>PC-I approved on 10.02.2016.</t>
  </si>
  <si>
    <t xml:space="preserve">PC-II for Consultants Hiring approved conditionally due to non availability of land. </t>
  </si>
  <si>
    <t xml:space="preserve">Tendering process is in progress. </t>
  </si>
  <si>
    <t xml:space="preserve">2 No. Sites selected at Kohat Road &amp; Kacha Garhi Peshawar. Scope of work awaited. </t>
  </si>
  <si>
    <t>AA issued on 29.12.2015. work in progress.</t>
  </si>
  <si>
    <t xml:space="preserve">Work on 07 Units in progrtess. Court stay issued on P.L Timergara Dir-Lower. 
Police Lines:                        03
Police Stations:                  03 
Police Posts:                       02
 </t>
  </si>
  <si>
    <t>Site Selection under process.</t>
  </si>
  <si>
    <t>Scheme Dropped.</t>
  </si>
  <si>
    <t>PC-I amounting to Rs. 57.000 (m) approved in the DDWP meeting held on 30.12.2015. A.A issued on 31.12.2015.</t>
  </si>
  <si>
    <t>Revised PC-I amounting to Rs. 424.275 (M) submitted to P&amp;D department on 09.12.2015. Pre-PDWP held on 08.03.2016.</t>
  </si>
  <si>
    <t xml:space="preserve">The total Budget of Citizen Justice &amp; Peace Program is € 3.8 Million. The project is in the inception phase. </t>
  </si>
  <si>
    <t xml:space="preserve">The project is in the inception phase. MOU not yet signed. </t>
  </si>
  <si>
    <t xml:space="preserve">PC-I approved in the DDWP meetig held on 03.11.2015. </t>
  </si>
  <si>
    <t>ADP/Code #</t>
  </si>
  <si>
    <t xml:space="preserve">Surr. </t>
  </si>
  <si>
    <t>Rel.</t>
  </si>
  <si>
    <t>Physical Progress/
Remarks</t>
  </si>
  <si>
    <t>Savings/
Surr.</t>
  </si>
  <si>
    <t>Special Development Support for Khyber Pakhtunkhwa Police. 
(SDSP Phase-II)</t>
  </si>
  <si>
    <t>Rev.
Alloc.</t>
  </si>
  <si>
    <t xml:space="preserve"> (%) Against Rev. Alloc.</t>
  </si>
  <si>
    <t>Scheme Dropped</t>
  </si>
  <si>
    <t>PDWP held on 09.02.2016 in which PC-I/DCE's amounting to Rs. 821.938 (Million) was deferred.
PC-II amounting to Rs. 6.51 (M) approved in the PDWP meeting on 10.05.14. (S.E Solution consultant selected for preparation of PC-I/ DCE’s).</t>
  </si>
  <si>
    <t>PC-I/DEC’s amounting to Rs. 487.320 (M) submitted to P&amp;D department on 27.04.2016.</t>
  </si>
  <si>
    <t>PC-I/DEC’s amounting to Rs. 251.501 (M) submitted to P&amp;D department on 04.04.2016.</t>
  </si>
  <si>
    <t>PC-I/DEC’s amounting to Rs. 812.996 (M) approved in the PDWP meeting held on 28.03.2016. A.A issued on 05.04.2016.</t>
  </si>
  <si>
    <t>PC-I amounting to Rs. 367.069 (Million) approved in the PDWP meeting held on 21.01.2016. A.A issued on 12.02.2016.</t>
  </si>
  <si>
    <t>PC-I/DEC’s amounting to Rs. 59.999 (M) submitted to Home department on 01.03.2016 and will not be forwarded to the competemt forum of DDWP till further orders from P&amp;D about frozen of unapproved schemes in CFY 2015-16.</t>
  </si>
  <si>
    <t xml:space="preserve"> Home Sector ADP 2015-16 </t>
  </si>
  <si>
    <t>Foreign Alloc.</t>
  </si>
  <si>
    <t>Total Alloc.</t>
  </si>
  <si>
    <t>Rev. Alloc.</t>
  </si>
  <si>
    <t>Surr. Agnst Alloc.</t>
  </si>
  <si>
    <t xml:space="preserve">Surr. To P&amp;D on 
20.06.17 </t>
  </si>
  <si>
    <t xml:space="preserve">Surr. To P&amp;D on
16.05.17 </t>
  </si>
  <si>
    <t xml:space="preserve">Surr. To Finance on 
30.06.17 </t>
  </si>
  <si>
    <t>Re-appr (+)</t>
  </si>
  <si>
    <t>Re-
appr (-)</t>
  </si>
  <si>
    <t>Non-ADP</t>
  </si>
  <si>
    <t xml:space="preserve"> Release</t>
  </si>
  <si>
    <t>Surr. To P&amp;D &amp; Finance</t>
  </si>
  <si>
    <t>Local Alloc.</t>
  </si>
  <si>
    <t>PC-I amounting to Rs.11.818 (M) approved in the PDWP meting held on 21.12.2017.</t>
  </si>
  <si>
    <t>New Schemes HTA's</t>
  </si>
  <si>
    <t>Ongoing Schemes HTA's</t>
  </si>
  <si>
    <t>Ongoing Schemes Police</t>
  </si>
  <si>
    <t>Ongoing Schemes Prisons</t>
  </si>
  <si>
    <t>New Schemes Prisons</t>
  </si>
  <si>
    <t>Exp. upto 30.06.2020</t>
  </si>
  <si>
    <t>Exp. in CFY 2020-21</t>
  </si>
  <si>
    <t xml:space="preserve"> Home Sector ADP 2020-21 </t>
  </si>
  <si>
    <t>Acquisition of Land for Construction of Forensic Science Laboratory in Peshawar PDWP 25-02.201</t>
  </si>
  <si>
    <t>Missing Facilites in the newly Constructed Khyber Pakhtunkhwa Prosecution Training Academy</t>
  </si>
  <si>
    <t>Capital</t>
  </si>
  <si>
    <t>Revenue</t>
  </si>
  <si>
    <t>Safe City Project, Swat</t>
  </si>
  <si>
    <t xml:space="preserve">New Schemes Police </t>
  </si>
  <si>
    <t>Purchase of land for construction of Police Lines Shangla</t>
  </si>
  <si>
    <t>Construction of Police Station Jani Khel Bannu</t>
  </si>
  <si>
    <t>Purchase of land for access road to joint Police training center (JPTC) Hakim Abad Nowshera</t>
  </si>
  <si>
    <t>Construction /Re-Construction and Rehabilitation of Police Stations in  Khyber Pakhtunkhwa</t>
  </si>
  <si>
    <t>Feasibility Study for Prison Industries and skill Development of Prisoners ( Rule of Law road map) DDWP 13/10/2020</t>
  </si>
  <si>
    <t>Security Enhancement of Central Prison, Mardan</t>
  </si>
  <si>
    <t>Feasibilty study, Planning Designing and Construction of Central Prison Peshawar (Phase-II)</t>
  </si>
  <si>
    <t>Conectivity of NAB Courts, NAB Detention cells and Prisons through Video link</t>
  </si>
  <si>
    <t xml:space="preserve">Computerization of Arms Licenses in the newly Merged Districts.   </t>
  </si>
  <si>
    <t>De-Radicalization/ Re-habilitation Center in Tribal Districts [MA]. (180582)</t>
  </si>
  <si>
    <t>030435 - Creation of Crises Management Cell in FATA Secretariat.</t>
  </si>
  <si>
    <t>Construction of Yadgaar e Wafa Monument at Landikotal District Khyber</t>
  </si>
  <si>
    <t xml:space="preserve">Construction /Re-construction and Rehabilitation of Levy Check Posts /Picquets in FR Peshawar. [MA] (170200) </t>
  </si>
  <si>
    <t xml:space="preserve">M&amp;R / Construction of Levies Picquets in NWA. [MA] (170174) </t>
  </si>
  <si>
    <t>Reconstruction of 24 Nos. Levy Picquets from Khajori to Miranshah in NWA. (Revised) [MA] (140384)</t>
  </si>
  <si>
    <t>Construction of Levies Picquets in District North Waziristan. [MA] (180340)</t>
  </si>
  <si>
    <t>Construction of small Levy /Khassadar Head Quarter at Paya Jawaki Sub-Division Kohat. [MA] (180464</t>
  </si>
  <si>
    <t xml:space="preserve">Construction and Rehabilitation of Levy Barracks, Levy Picquets and Lockups in All Agencies /FRs. [MA] (170342) </t>
  </si>
  <si>
    <t>Establishment of Levy Training Center at Shah Kass, Khyber Agency. [MA] (100205)</t>
  </si>
  <si>
    <t>Extension of Prosecution Services in the Newly Merged Districts Erstwhile FATA (AIP).
(A) PDWP 08/10/19</t>
  </si>
  <si>
    <t>Extension of Parole and Probation Services in the Newly Merged Districts Erstwhile FATA (AIP).
(A) PDWP 08/10/19</t>
  </si>
  <si>
    <t>F/S &amp; Construction of Police Stations and Police Posts including levies transformations (Police/DG PCU) (AIP) (A) PDWP 08/10/19</t>
  </si>
  <si>
    <t>Training Programs for Police and Levies alongwith necessary equipments (Police/D.I.G Training) (AIP)
(A) PDWP 08/10/19</t>
  </si>
  <si>
    <t>Strenghening of Counter Terrorism Department in Newly Mergd Districts</t>
  </si>
  <si>
    <t>New Schemes Police</t>
  </si>
  <si>
    <t>Establishment of Police Lines at Miran Shah, North Waziristan</t>
  </si>
  <si>
    <t xml:space="preserve">Security of Khyber Spinal Route </t>
  </si>
  <si>
    <t>Ongoing Schemes Prison</t>
  </si>
  <si>
    <t>Improvement of Existing Political Lockups (Sub Jail) and Providing Arms &amp; Ammunitions along with other necessary Equipments (AIP)</t>
  </si>
  <si>
    <t>F/S for Construction of District Jails in Merged Districts (AIP)</t>
  </si>
  <si>
    <t>Exp. upto 30.06.2021</t>
  </si>
  <si>
    <t>Exp. in CFY 2021-22</t>
  </si>
  <si>
    <t>Release</t>
  </si>
  <si>
    <t xml:space="preserve">       864/170331</t>
  </si>
  <si>
    <t xml:space="preserve">       865/180093</t>
  </si>
  <si>
    <t xml:space="preserve">       866/180104</t>
  </si>
  <si>
    <t xml:space="preserve">       867/180518</t>
  </si>
  <si>
    <t xml:space="preserve">       868/200089</t>
  </si>
  <si>
    <t>869/210316</t>
  </si>
  <si>
    <t xml:space="preserve">       870/160435</t>
  </si>
  <si>
    <t>871/210237</t>
  </si>
  <si>
    <t>872/210540</t>
  </si>
  <si>
    <t xml:space="preserve">        873/020602</t>
  </si>
  <si>
    <t xml:space="preserve">       874/120248</t>
  </si>
  <si>
    <t xml:space="preserve">       875/130378</t>
  </si>
  <si>
    <t>876/140150</t>
  </si>
  <si>
    <t xml:space="preserve">       877/140263</t>
  </si>
  <si>
    <t xml:space="preserve">       878/140807</t>
  </si>
  <si>
    <t xml:space="preserve">       879/160133</t>
  </si>
  <si>
    <t xml:space="preserve">       880/160541</t>
  </si>
  <si>
    <t xml:space="preserve">       881/160542</t>
  </si>
  <si>
    <t xml:space="preserve">       882/160544</t>
  </si>
  <si>
    <t xml:space="preserve">       883/190142</t>
  </si>
  <si>
    <t xml:space="preserve">       884/190432</t>
  </si>
  <si>
    <t xml:space="preserve">       885/200033</t>
  </si>
  <si>
    <t xml:space="preserve">       886/200123</t>
  </si>
  <si>
    <t>887/200162</t>
  </si>
  <si>
    <t>888/210035</t>
  </si>
  <si>
    <t>889/210037</t>
  </si>
  <si>
    <t>890/210038</t>
  </si>
  <si>
    <t>891/210541</t>
  </si>
  <si>
    <t>892/210542</t>
  </si>
  <si>
    <t>893/110131</t>
  </si>
  <si>
    <t>894/120189</t>
  </si>
  <si>
    <t>895/140132</t>
  </si>
  <si>
    <t>896/140205</t>
  </si>
  <si>
    <t>897/150272</t>
  </si>
  <si>
    <t>898/170041</t>
  </si>
  <si>
    <t>899/180090</t>
  </si>
  <si>
    <t>900/200032</t>
  </si>
  <si>
    <t>901/170039</t>
  </si>
  <si>
    <t xml:space="preserve">       902/210394</t>
  </si>
  <si>
    <t>903/191586</t>
  </si>
  <si>
    <t>904/191588</t>
  </si>
  <si>
    <t xml:space="preserve">       905/210040</t>
  </si>
  <si>
    <t>906/210315</t>
  </si>
  <si>
    <t>907/191115</t>
  </si>
  <si>
    <t>M&amp;R/Establishment of Check Posts and Barracks for Levies/Khassadars in SWA [MA]</t>
  </si>
  <si>
    <t>908/191118</t>
  </si>
  <si>
    <t>909/191120</t>
  </si>
  <si>
    <t>910/191134</t>
  </si>
  <si>
    <t>911/191136</t>
  </si>
  <si>
    <t>912/191139</t>
  </si>
  <si>
    <t>913/191516</t>
  </si>
  <si>
    <t>Construction of Levies/Khasaadars Barracks &amp; Levy Line in District South Waziristan [MA]</t>
  </si>
  <si>
    <t>914/191179</t>
  </si>
  <si>
    <t>915/191587</t>
  </si>
  <si>
    <t>916/195240</t>
  </si>
  <si>
    <t>917/195241</t>
  </si>
  <si>
    <t>918/195238</t>
  </si>
  <si>
    <t>919/195239</t>
  </si>
  <si>
    <t>920/210042</t>
  </si>
  <si>
    <t>921/210041</t>
  </si>
  <si>
    <t>922/210202</t>
  </si>
  <si>
    <t>923/195237</t>
  </si>
  <si>
    <t>924/200088</t>
  </si>
  <si>
    <t>Construction of Auditorium at Police Training College, Hangu</t>
  </si>
  <si>
    <t xml:space="preserve">On the direction of CM KP, a committee will be constituted U/C of Secretary Local Govt to fix the rate for acquisition of 40 kanal land. </t>
  </si>
  <si>
    <t>DG PCU requested DPO Khyber to submit PC-I.</t>
  </si>
  <si>
    <t>ongoing scheme. Recruitment under process</t>
  </si>
  <si>
    <t>ongoing scheme . Recruitment under process</t>
  </si>
  <si>
    <t>ongoing scheme. Procuremnt under process</t>
  </si>
  <si>
    <t>ongoing scheme</t>
  </si>
  <si>
    <t>Revised PC-I has been submitted to P&amp;DD amounting to Rs. 813 M. Pre PDWP held minutes forwarde to prison department for rectification</t>
  </si>
  <si>
    <t>PC-II approved Prision department is requested to submit PC-1</t>
  </si>
  <si>
    <t>S.No</t>
  </si>
  <si>
    <t>Ongoing Scheme</t>
  </si>
  <si>
    <t>Total 10- components. 2 Nos picquets completed and waiting for H/O.   05 Nos work in progress.  Work on 03 Nos picquets stopped due to dispute on sites</t>
  </si>
  <si>
    <t>Total 35 units. 18  Units completed, 13 Remaining in progress.  04 units cannot be completed due to site dispute.</t>
  </si>
  <si>
    <t>11 total site. Work on 08 sites is in progress. While sites for 03 units is not clear. AC is requested for site clearance</t>
  </si>
  <si>
    <t xml:space="preserve">Total 10- components. 2 Nos picquets completed.   Work on 05 Nos units in progress.  Site dispute on 03 Nos picquets </t>
  </si>
  <si>
    <t>02- Units   1- Main building upto DPC level, Bore completed.  2- Roof level.</t>
  </si>
  <si>
    <t>ADP AIP Sector</t>
  </si>
  <si>
    <t>Ongoing scheme.</t>
  </si>
  <si>
    <t>ADP Merged Areas</t>
  </si>
  <si>
    <t>ADP KP</t>
  </si>
  <si>
    <t>Revised PC-I amounting to Rs 134.010 submitted to P&amp;DD.Department. Revenue clearance granted by FD</t>
  </si>
  <si>
    <t>Revenue clearance of both the components received. Pre PDWP held. PC-I resubmitted for PDWP approval</t>
  </si>
  <si>
    <t xml:space="preserve">ongoing scheme. </t>
  </si>
  <si>
    <t>SO arms is requested to submit    PC-I.</t>
  </si>
  <si>
    <t>S.NO</t>
  </si>
  <si>
    <t>PC-I of the Scheme has been approved at cost of  Rs. 44.00 M.</t>
  </si>
  <si>
    <t>Agreement signed with UNDP.</t>
  </si>
  <si>
    <t>PPO is requested to submit PC-I. Police Department informed that they are unable to execute the scheme.</t>
  </si>
  <si>
    <t>Pre-PDWP held on the revised PC-I, observations forwarded to Prison Department for rectification.</t>
  </si>
  <si>
    <t>PC-I forwarded for DDWP approval.</t>
  </si>
  <si>
    <t>13- Units,   Work in progress</t>
  </si>
  <si>
    <t>work on 9 different places on various units is an progress</t>
  </si>
  <si>
    <t xml:space="preserve">During the previous FY, Police Department Kohat directed to submit PC-I for the scheme but till date no PC-I was submitted to this Department inspite of telephonic request again and again. The Police Department seemed that they do not own the scheme.  </t>
  </si>
  <si>
    <t>scheme under revision. Revised PC-1 submitted to F.D. Meeting held in F.D for revenue clearance.</t>
  </si>
  <si>
    <t>Scheme single sourced to Pak-Army.
Pre-PDWP held reply of the observation submitted to P&amp;DD.</t>
  </si>
  <si>
    <t>The scheme is completed. Payment has been made to DC Shangla for further disbursement to Land owner.</t>
  </si>
  <si>
    <t>Land not yet identified by the Police Department.</t>
  </si>
  <si>
    <t xml:space="preserve">Scheme has been approved during the DDWP meeting held on 25.08.2021 accordingly A.A issued. </t>
  </si>
  <si>
    <t>PC-II amounting to 67.00 M of the scheme is forwarded to P&amp;DD.</t>
  </si>
  <si>
    <t>Scheme approved with revised cost of Rs. 844.00 M. Summary for enhanced cost &amp; revise revenue clearance is under process as per direction of PDWP forum.</t>
  </si>
  <si>
    <t xml:space="preserve">DG PCU submitted PC-I which is forwarded to F.D for revenue clearance. </t>
  </si>
  <si>
    <t>Revised PC-I amounting to Rs. 420.00 M submitted to P&amp;DD, as directed for approval.</t>
  </si>
  <si>
    <t>Revenue Clearance has been issued by FD and AA has also been issued at a cost of 1348.315 by the Competent Auhtority. Payment for acquisition of land is inprocess. Enhancement of allocation of the scheme for CFY 2021-22 is still awaited.</t>
  </si>
  <si>
    <t xml:space="preserve">Scheme is single sourced to Pak Army. DDWP forum approved the scheme on 25.08.2021. </t>
  </si>
  <si>
    <t>PC-II of the scheme is presented before the DDWP forum wherein the forum directed to submit PC-I.</t>
  </si>
  <si>
    <t>ABSTRACT</t>
  </si>
  <si>
    <t xml:space="preserve">No. of Projects </t>
  </si>
  <si>
    <t>Ongoing</t>
  </si>
  <si>
    <t>New</t>
  </si>
  <si>
    <t>Allocation</t>
  </si>
  <si>
    <t xml:space="preserve">Due for Completion </t>
  </si>
  <si>
    <t>PC-1 submitted by the consultant along with draft Role of bussiness is processed for approval. Meeting on FSL is scheduled on 14.10-2021.</t>
  </si>
  <si>
    <r>
      <t xml:space="preserve">Establishment of Forensic Science Laboratory (FSL) at Peshawar (UNDP Assisted). 
</t>
    </r>
    <r>
      <rPr>
        <b/>
        <sz val="16"/>
        <color theme="1"/>
        <rFont val="Times New Roman"/>
        <family val="1"/>
      </rPr>
      <t>(B) CDWP  /  /</t>
    </r>
  </si>
  <si>
    <r>
      <t xml:space="preserve">Reformation &amp; Skills Development facilities for Probationers. (Rule of Law Roadmap)
</t>
    </r>
    <r>
      <rPr>
        <b/>
        <sz val="16"/>
        <color theme="1"/>
        <rFont val="Times New Roman"/>
        <family val="1"/>
      </rPr>
      <t>(A) DDWP 02/01/20</t>
    </r>
  </si>
  <si>
    <r>
      <t xml:space="preserve">Case Management &amp; Monitoring System in the Prosecution Directorate and its District formation Offices. 
(Rule of Law Roadmap)
</t>
    </r>
    <r>
      <rPr>
        <b/>
        <sz val="16"/>
        <color theme="1"/>
        <rFont val="Times New Roman"/>
        <family val="1"/>
      </rPr>
      <t>(A) DDWP  01/08/19</t>
    </r>
  </si>
  <si>
    <r>
      <t xml:space="preserve">Computerization of Arms Licenses in the remaining Districts of Khyber Pakhtunkhwa.   </t>
    </r>
    <r>
      <rPr>
        <b/>
        <sz val="16"/>
        <color theme="1"/>
        <rFont val="Times New Roman"/>
        <family val="1"/>
      </rPr>
      <t>(A) DDWP 06/11/19</t>
    </r>
  </si>
  <si>
    <r>
      <t xml:space="preserve">Establishment &amp; Strengthening of Civilian oversight Bodies under Khyber Pakhtunkhwa Police Act, 2017
</t>
    </r>
    <r>
      <rPr>
        <b/>
        <sz val="16"/>
        <color theme="1"/>
        <rFont val="Times New Roman"/>
        <family val="1"/>
      </rPr>
      <t>(A) DDWP  13/10/20</t>
    </r>
  </si>
  <si>
    <r>
      <t xml:space="preserve">Strengthening Rule of Law Project (SRLP) (UNDP Assisted). PDWP cleared on 31.01.2018.
</t>
    </r>
    <r>
      <rPr>
        <b/>
        <sz val="16"/>
        <color theme="1"/>
        <rFont val="Times New Roman"/>
        <family val="1"/>
      </rPr>
      <t>(B) CDWP    /  /</t>
    </r>
  </si>
  <si>
    <r>
      <t xml:space="preserve">Construction of Central Police Office in Peshawar.
</t>
    </r>
    <r>
      <rPr>
        <b/>
        <sz val="16"/>
        <color rgb="FFC00000"/>
        <rFont val="Times New Roman"/>
        <family val="1"/>
      </rPr>
      <t>(A) PDWP 23/12/16</t>
    </r>
  </si>
  <si>
    <r>
      <t xml:space="preserve">Special Development Support  for Khyber Pakhtunkhwa Police (Tor Ghar = Rs. 400.00 M) (SDSP Phase-III)
</t>
    </r>
    <r>
      <rPr>
        <b/>
        <sz val="16"/>
        <rFont val="Times New Roman"/>
        <family val="1"/>
      </rPr>
      <t>(A) PDWP 07/08/2012</t>
    </r>
  </si>
  <si>
    <r>
      <t xml:space="preserve">Special Development Support for Khyber Pakhtunkhwa Police.
 (SDSP-IV)
</t>
    </r>
    <r>
      <rPr>
        <b/>
        <sz val="16"/>
        <rFont val="Times New Roman"/>
        <family val="1"/>
      </rPr>
      <t>(A) PDWP 29/01/15</t>
    </r>
  </si>
  <si>
    <r>
      <t xml:space="preserve">Establishment of Project Management Unit (PMU) for Safe City Project Peshawar.
</t>
    </r>
    <r>
      <rPr>
        <b/>
        <sz val="16"/>
        <rFont val="Times New Roman"/>
        <family val="1"/>
      </rPr>
      <t>(A) PDWP 27/01/17</t>
    </r>
  </si>
  <si>
    <r>
      <t xml:space="preserve">F/S &amp; Construction of Headquarters for Counter Terrorism Department at District Peshawar (Ternab).
</t>
    </r>
    <r>
      <rPr>
        <b/>
        <sz val="16"/>
        <rFont val="Times New Roman"/>
        <family val="1"/>
      </rPr>
      <t>(A) PDWP 11/03/16</t>
    </r>
  </si>
  <si>
    <r>
      <t xml:space="preserve">F/S and Development of Police Infrastructure in Khyber Pakhtunkhwa (Police Station Kabalgram, Chauga, Olandar, Dandai District Shangla, Swari at District Buner, Gawaleri and Gat- Poechar at District Swat, Kuz Paro District Kohistan (CM Directive)
</t>
    </r>
    <r>
      <rPr>
        <b/>
        <sz val="16"/>
        <rFont val="Times New Roman"/>
        <family val="1"/>
      </rPr>
      <t>(A) PDWP 26/11/15</t>
    </r>
    <r>
      <rPr>
        <sz val="16"/>
        <rFont val="Times New Roman"/>
        <family val="1"/>
      </rPr>
      <t xml:space="preserve">
</t>
    </r>
  </si>
  <si>
    <r>
      <t xml:space="preserve">F/S and Strengthening of Police Infrastructure in Khyber Pakhtunkhwa.
</t>
    </r>
    <r>
      <rPr>
        <b/>
        <sz val="16"/>
        <rFont val="Times New Roman"/>
        <family val="1"/>
      </rPr>
      <t>(A) PDWP 18/10/17</t>
    </r>
  </si>
  <si>
    <r>
      <t xml:space="preserve">F/S and Construction of Bachlor Hostel of Police at Police Lines Peshawar.
</t>
    </r>
    <r>
      <rPr>
        <b/>
        <sz val="16"/>
        <rFont val="Times New Roman"/>
        <family val="1"/>
      </rPr>
      <t>(A) PDWP 16/02/17</t>
    </r>
  </si>
  <si>
    <r>
      <t xml:space="preserve">F/S and Construction of Model Police Station at each Tehsil &amp; Town Headquarter of Khyber Pakhtunkhwa (13 No.s).  </t>
    </r>
    <r>
      <rPr>
        <b/>
        <sz val="16"/>
        <rFont val="Times New Roman"/>
        <family val="1"/>
      </rPr>
      <t>PDWP 27/07/17</t>
    </r>
  </si>
  <si>
    <r>
      <t xml:space="preserve">F/S and Construction of Regional Headquarters for Counter Terrorism. 
</t>
    </r>
    <r>
      <rPr>
        <b/>
        <sz val="16"/>
        <rFont val="Times New Roman"/>
        <family val="1"/>
      </rPr>
      <t>(A) PDWP 27/07/17</t>
    </r>
  </si>
  <si>
    <r>
      <t xml:space="preserve">E-Enablement of Special Branch Phase-II.
</t>
    </r>
    <r>
      <rPr>
        <b/>
        <sz val="16"/>
        <rFont val="Times New Roman"/>
        <family val="1"/>
      </rPr>
      <t>DDWP 24/12/20</t>
    </r>
  </si>
  <si>
    <r>
      <t xml:space="preserve">Refurbishment of Existing Police 
Stations.
</t>
    </r>
    <r>
      <rPr>
        <b/>
        <sz val="16"/>
        <rFont val="Times New Roman"/>
        <family val="1"/>
      </rPr>
      <t>(A) PDWP 18/02/20</t>
    </r>
  </si>
  <si>
    <r>
      <t xml:space="preserve">Acquisition of Land for Heavy Firing Range adjacent to Elite Police Training Center, Nowshera
</t>
    </r>
    <r>
      <rPr>
        <b/>
        <sz val="16"/>
        <rFont val="Times New Roman"/>
        <family val="1"/>
      </rPr>
      <t>(A) PDWP 19/03/20</t>
    </r>
  </si>
  <si>
    <r>
      <t xml:space="preserve">F/S &amp; Construction of Police Stations and Police Posts in Malakand Division.
</t>
    </r>
    <r>
      <rPr>
        <b/>
        <sz val="16"/>
        <rFont val="Times New Roman"/>
        <family val="1"/>
      </rPr>
      <t>(B) DDWP  24/12/20</t>
    </r>
  </si>
  <si>
    <r>
      <t xml:space="preserve">Establishment of Police Post at Tehkal Peshawar
</t>
    </r>
    <r>
      <rPr>
        <b/>
        <sz val="16"/>
        <rFont val="Times New Roman"/>
        <family val="1"/>
      </rPr>
      <t>(A) DDWP 24/12/20</t>
    </r>
  </si>
  <si>
    <r>
      <t xml:space="preserve">Improvement of Existing  Jails in Khyber Pakhtunkhwa.
</t>
    </r>
    <r>
      <rPr>
        <b/>
        <sz val="16"/>
        <color theme="1"/>
        <rFont val="Times New Roman"/>
        <family val="1"/>
      </rPr>
      <t>(A) PDWP 23/12/16</t>
    </r>
  </si>
  <si>
    <r>
      <t xml:space="preserve">Construction of District Jail Swabi (Phase-II). 
</t>
    </r>
    <r>
      <rPr>
        <b/>
        <sz val="16"/>
        <color theme="1"/>
        <rFont val="Times New Roman"/>
        <family val="1"/>
      </rPr>
      <t>(A) PDWP 16/11/17</t>
    </r>
  </si>
  <si>
    <r>
      <t xml:space="preserve">Re-Construction of District Jail Swat. 
</t>
    </r>
    <r>
      <rPr>
        <b/>
        <sz val="16"/>
        <color rgb="FFC00000"/>
        <rFont val="Times New Roman"/>
        <family val="1"/>
      </rPr>
      <t>(A) PDWP 03/11 /16</t>
    </r>
  </si>
  <si>
    <r>
      <t xml:space="preserve">F/S &amp; Construction of Admin Blocks and Barracks for Prison Security Force (Watch &amp; ward Staff) in Khyber Pakhtunkhwa.
</t>
    </r>
    <r>
      <rPr>
        <b/>
        <sz val="16"/>
        <color theme="1"/>
        <rFont val="Times New Roman"/>
        <family val="1"/>
      </rPr>
      <t>(A) PDWP 03/11 /16</t>
    </r>
  </si>
  <si>
    <r>
      <t xml:space="preserve">Feasibility Study and Construction of Central Prison D.I.Khan on existing site (Phase-II).
</t>
    </r>
    <r>
      <rPr>
        <b/>
        <sz val="16"/>
        <color theme="1"/>
        <rFont val="Times New Roman"/>
        <family val="1"/>
      </rPr>
      <t>(A) PDWP 10/03/16</t>
    </r>
  </si>
  <si>
    <r>
      <t xml:space="preserve">Establishment of Planning and Monitoring Cell at Inspectorate General of Prisons, KP. 
</t>
    </r>
    <r>
      <rPr>
        <b/>
        <sz val="16"/>
        <color rgb="FFC00000"/>
        <rFont val="Times New Roman"/>
        <family val="1"/>
      </rPr>
      <t>(B) DDWP 18/04/18</t>
    </r>
  </si>
  <si>
    <r>
      <t xml:space="preserve">Acquisition of Land for Access Road to Joint Police Training Centre Nowshera.
</t>
    </r>
    <r>
      <rPr>
        <b/>
        <sz val="16"/>
        <color theme="1"/>
        <rFont val="Calibri"/>
        <family val="2"/>
        <scheme val="minor"/>
      </rPr>
      <t>(A) PDWP 21/12/2017</t>
    </r>
  </si>
  <si>
    <t xml:space="preserve"> Home Sector ADP 2021-22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</si>
</sst>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50" x14ac:knownFonts="1">
    <font>
      <sz val="11"/>
      <color theme="1"/>
      <name val="Calibri"/>
      <family val="2"/>
      <scheme val="minor"/>
    </font>
    <font>
      <b/>
      <sz val="16"/>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sz val="10"/>
      <color rgb="FF000000"/>
      <name val="Calibri"/>
      <family val="2"/>
      <scheme val="minor"/>
    </font>
    <font>
      <sz val="9"/>
      <color theme="1"/>
      <name val="Calibri"/>
      <family val="2"/>
      <scheme val="minor"/>
    </font>
    <font>
      <sz val="10"/>
      <name val="Calibri"/>
      <family val="2"/>
      <scheme val="minor"/>
    </font>
    <font>
      <b/>
      <sz val="9"/>
      <color theme="1"/>
      <name val="Times New Roman"/>
      <family val="1"/>
    </font>
    <font>
      <sz val="9"/>
      <name val="Times New Roman"/>
      <family val="1"/>
    </font>
    <font>
      <sz val="9"/>
      <color theme="1"/>
      <name val="Times New Roman"/>
      <family val="1"/>
    </font>
    <font>
      <sz val="10"/>
      <color rgb="FFFF0000"/>
      <name val="Calibri"/>
      <family val="2"/>
      <scheme val="minor"/>
    </font>
    <font>
      <b/>
      <sz val="12"/>
      <color theme="1"/>
      <name val="Times New Roman"/>
      <family val="1"/>
    </font>
    <font>
      <b/>
      <sz val="14"/>
      <color theme="1"/>
      <name val="Times New Roman"/>
      <family val="1"/>
    </font>
    <font>
      <sz val="14"/>
      <color theme="1"/>
      <name val="Tahoma"/>
      <family val="2"/>
    </font>
    <font>
      <sz val="14"/>
      <color theme="1"/>
      <name val="Times New Roman"/>
      <family val="1"/>
    </font>
    <font>
      <b/>
      <sz val="12"/>
      <color theme="1"/>
      <name val="Calibri"/>
      <family val="2"/>
      <scheme val="minor"/>
    </font>
    <font>
      <sz val="14"/>
      <name val="Times New Roman"/>
      <family val="1"/>
    </font>
    <font>
      <sz val="9"/>
      <color rgb="FFFF0000"/>
      <name val="Times New Roman"/>
      <family val="1"/>
    </font>
    <font>
      <sz val="14"/>
      <color rgb="FFFF0000"/>
      <name val="Times New Roman"/>
      <family val="1"/>
    </font>
    <font>
      <sz val="10"/>
      <color rgb="FFC00000"/>
      <name val="Calibri"/>
      <family val="2"/>
      <scheme val="minor"/>
    </font>
    <font>
      <sz val="14"/>
      <color theme="1"/>
      <name val="Calibri"/>
      <family val="2"/>
      <scheme val="minor"/>
    </font>
    <font>
      <sz val="14"/>
      <color rgb="FFC00000"/>
      <name val="Calibri"/>
      <family val="2"/>
      <scheme val="minor"/>
    </font>
    <font>
      <b/>
      <sz val="16"/>
      <name val="Times New Roman"/>
      <family val="1"/>
    </font>
    <font>
      <b/>
      <sz val="16"/>
      <color theme="1"/>
      <name val="Times New Roman"/>
      <family val="1"/>
    </font>
    <font>
      <sz val="16"/>
      <name val="Times New Roman"/>
      <family val="1"/>
    </font>
    <font>
      <sz val="16"/>
      <color theme="1"/>
      <name val="Times New Roman"/>
      <family val="1"/>
    </font>
    <font>
      <b/>
      <sz val="18"/>
      <color theme="1"/>
      <name val="Times New Roman"/>
      <family val="1"/>
    </font>
    <font>
      <sz val="18"/>
      <color theme="1"/>
      <name val="Calibri"/>
      <family val="2"/>
      <scheme val="minor"/>
    </font>
    <font>
      <b/>
      <sz val="18"/>
      <name val="Times New Roman"/>
      <family val="1"/>
    </font>
    <font>
      <sz val="10"/>
      <color theme="3" tint="0.39997558519241921"/>
      <name val="Calibri"/>
      <family val="2"/>
      <scheme val="minor"/>
    </font>
    <font>
      <b/>
      <sz val="20"/>
      <color theme="1"/>
      <name val="Calibri"/>
      <family val="2"/>
      <scheme val="minor"/>
    </font>
    <font>
      <b/>
      <sz val="24"/>
      <color theme="1"/>
      <name val="Calibri"/>
      <family val="2"/>
      <scheme val="minor"/>
    </font>
    <font>
      <sz val="20"/>
      <color theme="1"/>
      <name val="Calibri"/>
      <family val="2"/>
      <scheme val="minor"/>
    </font>
    <font>
      <sz val="16"/>
      <color rgb="FFFF0000"/>
      <name val="Times New Roman"/>
      <family val="1"/>
    </font>
    <font>
      <b/>
      <sz val="16"/>
      <color rgb="FFFF0000"/>
      <name val="Times New Roman"/>
      <family val="1"/>
    </font>
    <font>
      <sz val="16"/>
      <color theme="1"/>
      <name val="Calibri"/>
      <family val="2"/>
      <scheme val="minor"/>
    </font>
    <font>
      <sz val="16"/>
      <color rgb="FFC00000"/>
      <name val="Times New Roman"/>
      <family val="1"/>
    </font>
    <font>
      <b/>
      <sz val="16"/>
      <color rgb="FFC00000"/>
      <name val="Times New Roman"/>
      <family val="1"/>
    </font>
    <font>
      <sz val="16"/>
      <color theme="3" tint="0.39997558519241921"/>
      <name val="Times New Roman"/>
      <family val="1"/>
    </font>
    <font>
      <sz val="16"/>
      <name val="Calibri"/>
      <family val="2"/>
      <scheme val="minor"/>
    </font>
    <font>
      <sz val="16"/>
      <color theme="1"/>
      <name val="Tahoma"/>
      <family val="2"/>
    </font>
    <font>
      <b/>
      <sz val="20"/>
      <color theme="1"/>
      <name val="Times New Roman"/>
      <family val="1"/>
    </font>
    <font>
      <sz val="20"/>
      <color theme="1"/>
      <name val="Times New Roman"/>
      <family val="1"/>
    </font>
    <font>
      <b/>
      <sz val="20"/>
      <name val="Times New Roman"/>
      <family val="1"/>
    </font>
    <font>
      <b/>
      <sz val="20"/>
      <color rgb="FFFF0000"/>
      <name val="Times New Roman"/>
      <family val="1"/>
    </font>
    <font>
      <sz val="20"/>
      <color rgb="FFFF0000"/>
      <name val="Times New Roman"/>
      <family val="1"/>
    </font>
    <font>
      <sz val="20"/>
      <name val="Times New Roman"/>
      <family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cellStyleXfs>
  <cellXfs count="624">
    <xf numFmtId="0" fontId="0" fillId="0" borderId="0" xfId="0"/>
    <xf numFmtId="0" fontId="0" fillId="0" borderId="0" xfId="0" applyFont="1"/>
    <xf numFmtId="0" fontId="0" fillId="0" borderId="0" xfId="0" applyFont="1" applyAlignment="1">
      <alignment horizontal="left" vertical="center"/>
    </xf>
    <xf numFmtId="0" fontId="2"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3" fillId="0" borderId="0" xfId="0" applyFont="1"/>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164"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 xfId="0" applyFont="1" applyFill="1" applyBorder="1" applyAlignment="1">
      <alignment vertical="center" wrapText="1"/>
    </xf>
    <xf numFmtId="164" fontId="3" fillId="2" borderId="1" xfId="0" applyNumberFormat="1" applyFont="1" applyFill="1" applyBorder="1" applyAlignment="1">
      <alignment horizontal="center" vertical="center" wrapText="1"/>
    </xf>
    <xf numFmtId="0" fontId="3" fillId="2" borderId="0" xfId="0" applyFont="1" applyFill="1"/>
    <xf numFmtId="0" fontId="3" fillId="0" borderId="0" xfId="0" applyFont="1" applyFill="1"/>
    <xf numFmtId="0" fontId="3" fillId="0" borderId="0" xfId="0" applyFont="1" applyFill="1" applyBorder="1" applyAlignment="1">
      <alignment horizontal="left" vertical="center" wrapText="1"/>
    </xf>
    <xf numFmtId="164" fontId="2" fillId="2" borderId="3" xfId="0" applyNumberFormat="1" applyFont="1" applyFill="1" applyBorder="1" applyAlignment="1">
      <alignment horizontal="center" vertical="center" wrapText="1"/>
    </xf>
    <xf numFmtId="164" fontId="2" fillId="0" borderId="3"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3"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14" fontId="0" fillId="0" borderId="0" xfId="0" applyNumberFormat="1" applyFont="1"/>
    <xf numFmtId="0"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0" borderId="0" xfId="0" applyFont="1" applyAlignment="1">
      <alignment vertical="top"/>
    </xf>
    <xf numFmtId="0" fontId="3" fillId="0" borderId="5" xfId="0" applyFont="1" applyFill="1" applyBorder="1" applyAlignment="1">
      <alignment horizontal="left" vertical="center"/>
    </xf>
    <xf numFmtId="0" fontId="3" fillId="0" borderId="5" xfId="0" applyFont="1" applyFill="1" applyBorder="1" applyAlignment="1">
      <alignment vertical="center" wrapText="1"/>
    </xf>
    <xf numFmtId="164" fontId="3" fillId="0" borderId="5" xfId="0" applyNumberFormat="1" applyFont="1" applyFill="1" applyBorder="1" applyAlignment="1">
      <alignment horizontal="center" vertical="center" wrapText="1"/>
    </xf>
    <xf numFmtId="14" fontId="3" fillId="0" borderId="5" xfId="0" applyNumberFormat="1"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3" borderId="14" xfId="0" applyFont="1" applyFill="1" applyBorder="1" applyAlignment="1">
      <alignment horizontal="left" vertical="center" wrapText="1"/>
    </xf>
    <xf numFmtId="0" fontId="4" fillId="0" borderId="5" xfId="0" applyFont="1" applyFill="1" applyBorder="1" applyAlignment="1">
      <alignment horizontal="center" vertical="center"/>
    </xf>
    <xf numFmtId="0" fontId="3" fillId="0" borderId="1" xfId="0" applyFont="1" applyFill="1" applyBorder="1" applyAlignment="1">
      <alignment vertical="top" wrapText="1"/>
    </xf>
    <xf numFmtId="0" fontId="3" fillId="0" borderId="14" xfId="0" applyFont="1" applyFill="1" applyBorder="1" applyAlignment="1">
      <alignment horizontal="left" vertical="center"/>
    </xf>
    <xf numFmtId="0" fontId="3" fillId="0" borderId="14" xfId="0" applyFont="1" applyFill="1" applyBorder="1" applyAlignment="1">
      <alignment vertical="center" wrapText="1"/>
    </xf>
    <xf numFmtId="164" fontId="3" fillId="0" borderId="14" xfId="0" applyNumberFormat="1" applyFont="1" applyFill="1" applyBorder="1" applyAlignment="1">
      <alignment horizontal="center" vertical="center" wrapText="1"/>
    </xf>
    <xf numFmtId="0" fontId="2" fillId="2" borderId="3" xfId="0" applyFont="1" applyFill="1" applyBorder="1" applyAlignment="1">
      <alignment horizontal="center" vertical="center" wrapText="1"/>
    </xf>
    <xf numFmtId="164" fontId="3" fillId="2" borderId="5" xfId="0" applyNumberFormat="1" applyFont="1" applyFill="1" applyBorder="1" applyAlignment="1">
      <alignment horizontal="center" vertical="center" wrapText="1"/>
    </xf>
    <xf numFmtId="0" fontId="0" fillId="2" borderId="0" xfId="0" applyFont="1" applyFill="1"/>
    <xf numFmtId="0" fontId="2" fillId="2" borderId="6" xfId="0" applyFont="1" applyFill="1" applyBorder="1" applyAlignment="1">
      <alignment horizontal="center" vertical="center" wrapText="1"/>
    </xf>
    <xf numFmtId="10" fontId="3" fillId="2" borderId="1" xfId="0" applyNumberFormat="1" applyFont="1" applyFill="1" applyBorder="1" applyAlignment="1">
      <alignment horizontal="center" vertical="center" wrapText="1"/>
    </xf>
    <xf numFmtId="164" fontId="2" fillId="2" borderId="6" xfId="0" applyNumberFormat="1" applyFont="1" applyFill="1" applyBorder="1" applyAlignment="1">
      <alignment horizontal="center" vertical="center" wrapText="1"/>
    </xf>
    <xf numFmtId="0" fontId="3" fillId="0" borderId="1" xfId="0" applyFont="1" applyBorder="1" applyAlignment="1">
      <alignment vertical="top"/>
    </xf>
    <xf numFmtId="0" fontId="0" fillId="0" borderId="0" xfId="0" applyFont="1" applyBorder="1" applyAlignment="1">
      <alignment horizontal="left" vertical="center"/>
    </xf>
    <xf numFmtId="0" fontId="0" fillId="0" borderId="0" xfId="0" applyFont="1" applyBorder="1"/>
    <xf numFmtId="14" fontId="0" fillId="0" borderId="0" xfId="0" applyNumberFormat="1" applyFont="1" applyBorder="1"/>
    <xf numFmtId="0" fontId="0" fillId="2" borderId="0" xfId="0" applyFont="1" applyFill="1" applyBorder="1"/>
    <xf numFmtId="0" fontId="4" fillId="2" borderId="14" xfId="0" applyFont="1" applyFill="1" applyBorder="1" applyAlignment="1">
      <alignment horizontal="center" vertical="center" wrapText="1"/>
    </xf>
    <xf numFmtId="0" fontId="3" fillId="2" borderId="14" xfId="0" applyFont="1" applyFill="1" applyBorder="1" applyAlignment="1">
      <alignment vertical="center" wrapText="1"/>
    </xf>
    <xf numFmtId="164" fontId="3" fillId="2" borderId="14" xfId="0" applyNumberFormat="1" applyFont="1" applyFill="1" applyBorder="1" applyAlignment="1">
      <alignment horizontal="center" vertical="center" wrapText="1"/>
    </xf>
    <xf numFmtId="14" fontId="3" fillId="2" borderId="14"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5" xfId="0" applyFont="1" applyFill="1" applyBorder="1" applyAlignment="1">
      <alignment horizontal="left" vertical="center" wrapText="1"/>
    </xf>
    <xf numFmtId="0" fontId="3" fillId="2" borderId="5" xfId="0" applyFont="1" applyFill="1" applyBorder="1" applyAlignment="1">
      <alignment horizontal="left" vertical="center"/>
    </xf>
    <xf numFmtId="0" fontId="4" fillId="2" borderId="5" xfId="0" applyFont="1" applyFill="1" applyBorder="1" applyAlignment="1">
      <alignment horizontal="center" vertical="center" wrapText="1"/>
    </xf>
    <xf numFmtId="0" fontId="3" fillId="2" borderId="5" xfId="0" applyFont="1" applyFill="1" applyBorder="1" applyAlignment="1">
      <alignment vertical="center" wrapText="1"/>
    </xf>
    <xf numFmtId="14" fontId="3" fillId="2" borderId="5" xfId="0" applyNumberFormat="1" applyFont="1" applyFill="1" applyBorder="1" applyAlignment="1">
      <alignment horizontal="center" vertical="center" wrapText="1"/>
    </xf>
    <xf numFmtId="10" fontId="3" fillId="2" borderId="14" xfId="0" applyNumberFormat="1" applyFont="1" applyFill="1" applyBorder="1" applyAlignment="1">
      <alignment horizontal="center" vertical="center" wrapText="1"/>
    </xf>
    <xf numFmtId="0" fontId="3" fillId="0" borderId="10" xfId="0" applyFont="1" applyFill="1" applyBorder="1" applyAlignment="1">
      <alignment horizontal="left" vertical="center" wrapText="1"/>
    </xf>
    <xf numFmtId="0" fontId="2" fillId="0" borderId="16" xfId="0" applyFont="1" applyFill="1" applyBorder="1" applyAlignment="1">
      <alignment horizontal="center" vertical="center"/>
    </xf>
    <xf numFmtId="0" fontId="4" fillId="0" borderId="14" xfId="0" applyFont="1" applyFill="1" applyBorder="1" applyAlignment="1">
      <alignment horizontal="center" vertical="center"/>
    </xf>
    <xf numFmtId="14" fontId="3" fillId="0" borderId="14" xfId="0" applyNumberFormat="1" applyFont="1" applyFill="1" applyBorder="1" applyAlignment="1">
      <alignment horizontal="center" vertical="center" wrapText="1"/>
    </xf>
    <xf numFmtId="0" fontId="3" fillId="0" borderId="14" xfId="0" applyFont="1" applyFill="1" applyBorder="1" applyAlignment="1">
      <alignment horizontal="left" vertical="center" wrapText="1"/>
    </xf>
    <xf numFmtId="2" fontId="2" fillId="0" borderId="17" xfId="0" applyNumberFormat="1" applyFont="1" applyFill="1" applyBorder="1" applyAlignment="1">
      <alignment vertical="center" wrapText="1"/>
    </xf>
    <xf numFmtId="2" fontId="4" fillId="0" borderId="10" xfId="0" applyNumberFormat="1" applyFont="1" applyFill="1" applyBorder="1" applyAlignment="1">
      <alignment horizontal="center" vertical="center" wrapText="1"/>
    </xf>
    <xf numFmtId="0" fontId="2" fillId="2" borderId="12" xfId="0" applyFont="1" applyFill="1" applyBorder="1" applyAlignment="1">
      <alignment vertical="center"/>
    </xf>
    <xf numFmtId="0" fontId="2" fillId="2" borderId="13" xfId="0" applyFont="1" applyFill="1" applyBorder="1" applyAlignment="1">
      <alignment vertical="center"/>
    </xf>
    <xf numFmtId="0" fontId="3" fillId="2" borderId="14" xfId="0" applyFont="1" applyFill="1" applyBorder="1" applyAlignment="1">
      <alignment horizontal="left" vertical="center"/>
    </xf>
    <xf numFmtId="0" fontId="4" fillId="2" borderId="14" xfId="0" applyFont="1" applyFill="1" applyBorder="1" applyAlignment="1">
      <alignment horizontal="center" vertical="center"/>
    </xf>
    <xf numFmtId="0" fontId="3" fillId="2" borderId="14" xfId="0" applyFont="1" applyFill="1" applyBorder="1" applyAlignment="1">
      <alignment horizontal="left" vertical="center" wrapText="1"/>
    </xf>
    <xf numFmtId="0" fontId="4" fillId="2" borderId="1" xfId="0" applyFont="1" applyFill="1" applyBorder="1" applyAlignment="1">
      <alignment horizontal="center" vertical="center"/>
    </xf>
    <xf numFmtId="0" fontId="3" fillId="2" borderId="1" xfId="0" applyFont="1" applyFill="1" applyBorder="1" applyAlignment="1">
      <alignment horizontal="left" vertical="top" wrapText="1"/>
    </xf>
    <xf numFmtId="0" fontId="4" fillId="2" borderId="5" xfId="0" applyFont="1" applyFill="1" applyBorder="1" applyAlignment="1">
      <alignment horizontal="center" vertical="center"/>
    </xf>
    <xf numFmtId="2" fontId="2" fillId="2" borderId="6"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xf>
    <xf numFmtId="2" fontId="4" fillId="0" borderId="1" xfId="0" applyNumberFormat="1" applyFont="1" applyFill="1" applyBorder="1" applyAlignment="1">
      <alignment horizontal="center" vertical="center" wrapText="1"/>
    </xf>
    <xf numFmtId="0" fontId="6" fillId="2" borderId="0" xfId="0" applyFont="1" applyFill="1"/>
    <xf numFmtId="0" fontId="0" fillId="3" borderId="1" xfId="0" applyFont="1" applyFill="1" applyBorder="1" applyAlignment="1">
      <alignment horizontal="left" vertical="center" wrapText="1"/>
    </xf>
    <xf numFmtId="0" fontId="3" fillId="2" borderId="1" xfId="0" applyFont="1" applyFill="1" applyBorder="1" applyAlignment="1">
      <alignment horizontal="left" vertical="top"/>
    </xf>
    <xf numFmtId="0" fontId="4" fillId="2" borderId="1" xfId="0" applyFont="1" applyFill="1" applyBorder="1" applyAlignment="1">
      <alignment horizontal="center" vertical="top"/>
    </xf>
    <xf numFmtId="0" fontId="3" fillId="2" borderId="1" xfId="0" applyFont="1" applyFill="1" applyBorder="1" applyAlignment="1">
      <alignment vertical="top" wrapText="1"/>
    </xf>
    <xf numFmtId="164" fontId="3" fillId="2" borderId="1" xfId="0" applyNumberFormat="1" applyFont="1" applyFill="1" applyBorder="1" applyAlignment="1">
      <alignment horizontal="center" vertical="top" wrapText="1"/>
    </xf>
    <xf numFmtId="14" fontId="3" fillId="2" borderId="1" xfId="0" applyNumberFormat="1" applyFont="1" applyFill="1" applyBorder="1" applyAlignment="1">
      <alignment horizontal="center" vertical="top" wrapText="1"/>
    </xf>
    <xf numFmtId="0" fontId="3" fillId="2" borderId="0" xfId="0" applyFont="1" applyFill="1" applyAlignment="1">
      <alignment vertical="top"/>
    </xf>
    <xf numFmtId="164" fontId="2" fillId="0" borderId="4" xfId="0" applyNumberFormat="1" applyFont="1" applyFill="1" applyBorder="1" applyAlignment="1">
      <alignment horizontal="center" vertical="center" wrapText="1"/>
    </xf>
    <xf numFmtId="0" fontId="2" fillId="2" borderId="1" xfId="0" applyFont="1" applyFill="1" applyBorder="1" applyAlignment="1">
      <alignment horizontal="left" vertical="top" wrapText="1"/>
    </xf>
    <xf numFmtId="0" fontId="2" fillId="0" borderId="0" xfId="0" applyFont="1" applyFill="1" applyBorder="1" applyAlignment="1">
      <alignment horizontal="center" vertical="center"/>
    </xf>
    <xf numFmtId="0" fontId="2" fillId="0" borderId="10" xfId="0" applyFont="1" applyFill="1" applyBorder="1" applyAlignment="1">
      <alignment horizontal="center" vertical="center"/>
    </xf>
    <xf numFmtId="164" fontId="2" fillId="2" borderId="2"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2" fillId="0" borderId="4" xfId="0" applyFont="1" applyFill="1" applyBorder="1" applyAlignment="1">
      <alignment horizontal="center" vertical="center" wrapText="1"/>
    </xf>
    <xf numFmtId="0" fontId="8" fillId="0" borderId="1" xfId="0" applyFont="1" applyFill="1" applyBorder="1" applyAlignment="1">
      <alignment horizontal="left" vertical="top" wrapText="1"/>
    </xf>
    <xf numFmtId="10" fontId="3" fillId="2" borderId="18" xfId="0" applyNumberFormat="1" applyFont="1" applyFill="1" applyBorder="1" applyAlignment="1">
      <alignment horizontal="center" vertical="center" wrapText="1"/>
    </xf>
    <xf numFmtId="0" fontId="5" fillId="0" borderId="14" xfId="0" applyFont="1" applyFill="1" applyBorder="1" applyAlignment="1">
      <alignment horizontal="center" vertical="center"/>
    </xf>
    <xf numFmtId="10" fontId="2" fillId="2" borderId="11" xfId="0" applyNumberFormat="1" applyFont="1" applyFill="1" applyBorder="1" applyAlignment="1">
      <alignment horizontal="center" vertical="center" wrapText="1"/>
    </xf>
    <xf numFmtId="10" fontId="3" fillId="2" borderId="15" xfId="0" applyNumberFormat="1" applyFont="1" applyFill="1" applyBorder="1" applyAlignment="1">
      <alignment horizontal="center" vertical="center" wrapText="1"/>
    </xf>
    <xf numFmtId="0" fontId="3" fillId="2" borderId="5" xfId="0" applyFont="1" applyFill="1" applyBorder="1" applyAlignment="1">
      <alignment horizontal="left" vertical="top" wrapText="1"/>
    </xf>
    <xf numFmtId="0" fontId="7" fillId="0" borderId="5" xfId="0" applyFont="1" applyBorder="1" applyAlignment="1">
      <alignment vertical="top" wrapText="1"/>
    </xf>
    <xf numFmtId="0" fontId="3" fillId="2" borderId="18" xfId="0" applyFont="1" applyFill="1" applyBorder="1" applyAlignment="1">
      <alignment vertical="center" wrapText="1"/>
    </xf>
    <xf numFmtId="164" fontId="3" fillId="2" borderId="18" xfId="0" applyNumberFormat="1" applyFont="1" applyFill="1" applyBorder="1" applyAlignment="1">
      <alignment horizontal="center" vertical="center" wrapText="1"/>
    </xf>
    <xf numFmtId="14" fontId="3" fillId="2" borderId="18" xfId="0" applyNumberFormat="1" applyFont="1" applyFill="1" applyBorder="1" applyAlignment="1">
      <alignment horizontal="center" vertical="center" wrapText="1"/>
    </xf>
    <xf numFmtId="0" fontId="2" fillId="2" borderId="5" xfId="0" applyFont="1" applyFill="1" applyBorder="1" applyAlignment="1">
      <alignment horizontal="left" vertical="center" wrapText="1"/>
    </xf>
    <xf numFmtId="10" fontId="2" fillId="2" borderId="6" xfId="0" applyNumberFormat="1" applyFont="1" applyFill="1" applyBorder="1" applyAlignment="1">
      <alignment horizontal="center" vertical="center" wrapText="1"/>
    </xf>
    <xf numFmtId="164" fontId="0" fillId="0" borderId="0" xfId="0" applyNumberFormat="1" applyFont="1" applyBorder="1"/>
    <xf numFmtId="0" fontId="3" fillId="2" borderId="1" xfId="0" applyFont="1" applyFill="1" applyBorder="1"/>
    <xf numFmtId="0" fontId="3" fillId="0" borderId="1" xfId="0" applyFont="1" applyFill="1" applyBorder="1"/>
    <xf numFmtId="0" fontId="9" fillId="2" borderId="1" xfId="0" applyFont="1" applyFill="1" applyBorder="1" applyAlignment="1">
      <alignment horizontal="left" vertical="center"/>
    </xf>
    <xf numFmtId="0" fontId="3" fillId="2" borderId="1" xfId="0" applyFont="1" applyFill="1" applyBorder="1" applyAlignment="1">
      <alignment horizontal="center" vertical="center"/>
    </xf>
    <xf numFmtId="0" fontId="3" fillId="2" borderId="0" xfId="0" applyFont="1" applyFill="1" applyBorder="1" applyAlignment="1">
      <alignment vertical="center"/>
    </xf>
    <xf numFmtId="0" fontId="3" fillId="2" borderId="0" xfId="0" applyFont="1" applyFill="1" applyBorder="1" applyAlignment="1">
      <alignment vertical="center" wrapText="1"/>
    </xf>
    <xf numFmtId="164" fontId="3" fillId="2" borderId="0" xfId="0" applyNumberFormat="1" applyFont="1" applyFill="1" applyBorder="1" applyAlignment="1">
      <alignment horizontal="center" vertical="center"/>
    </xf>
    <xf numFmtId="0" fontId="9" fillId="2" borderId="0" xfId="0" applyFont="1" applyFill="1" applyBorder="1" applyAlignment="1">
      <alignment horizontal="left" vertical="center"/>
    </xf>
    <xf numFmtId="0" fontId="3" fillId="0" borderId="1" xfId="0" applyFont="1" applyBorder="1"/>
    <xf numFmtId="0" fontId="3" fillId="2" borderId="0" xfId="0" applyFont="1" applyFill="1" applyBorder="1"/>
    <xf numFmtId="164" fontId="3" fillId="2" borderId="1" xfId="0" applyNumberFormat="1" applyFont="1" applyFill="1" applyBorder="1"/>
    <xf numFmtId="14" fontId="3" fillId="0" borderId="1" xfId="0" applyNumberFormat="1" applyFont="1" applyBorder="1"/>
    <xf numFmtId="0" fontId="3" fillId="4" borderId="1" xfId="0" applyFont="1" applyFill="1" applyBorder="1"/>
    <xf numFmtId="14" fontId="3" fillId="2" borderId="0" xfId="0" applyNumberFormat="1" applyFont="1" applyFill="1" applyBorder="1"/>
    <xf numFmtId="9" fontId="3" fillId="2" borderId="0" xfId="0" applyNumberFormat="1" applyFont="1" applyFill="1" applyBorder="1" applyAlignment="1">
      <alignment vertical="top"/>
    </xf>
    <xf numFmtId="164" fontId="3" fillId="2" borderId="0" xfId="0" applyNumberFormat="1" applyFont="1" applyFill="1" applyBorder="1" applyAlignment="1">
      <alignment vertical="top"/>
    </xf>
    <xf numFmtId="164" fontId="3" fillId="2" borderId="0" xfId="0" applyNumberFormat="1"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vertical="top"/>
    </xf>
    <xf numFmtId="0" fontId="9" fillId="0" borderId="1" xfId="0" applyFont="1" applyBorder="1"/>
    <xf numFmtId="0" fontId="3" fillId="0" borderId="1" xfId="0" applyFont="1" applyFill="1" applyBorder="1" applyAlignment="1">
      <alignment horizontal="center"/>
    </xf>
    <xf numFmtId="14" fontId="3" fillId="2" borderId="1" xfId="0" applyNumberFormat="1" applyFont="1" applyFill="1" applyBorder="1"/>
    <xf numFmtId="0" fontId="9" fillId="0" borderId="1" xfId="0" applyFont="1" applyBorder="1" applyAlignment="1">
      <alignment horizontal="left" vertical="center"/>
    </xf>
    <xf numFmtId="0" fontId="9" fillId="2" borderId="14" xfId="0" applyFont="1" applyFill="1" applyBorder="1" applyAlignment="1">
      <alignment horizontal="left" vertical="center"/>
    </xf>
    <xf numFmtId="0" fontId="3" fillId="2" borderId="14" xfId="0" applyFont="1" applyFill="1" applyBorder="1"/>
    <xf numFmtId="14" fontId="3" fillId="2" borderId="14" xfId="0" applyNumberFormat="1" applyFont="1" applyFill="1" applyBorder="1"/>
    <xf numFmtId="164" fontId="3" fillId="2" borderId="14" xfId="0" applyNumberFormat="1" applyFont="1" applyFill="1" applyBorder="1"/>
    <xf numFmtId="0" fontId="9" fillId="2" borderId="0" xfId="0" applyFont="1" applyFill="1" applyBorder="1"/>
    <xf numFmtId="164" fontId="3" fillId="2" borderId="0" xfId="0" applyNumberFormat="1" applyFont="1" applyFill="1" applyBorder="1" applyAlignment="1">
      <alignment horizontal="center"/>
    </xf>
    <xf numFmtId="0" fontId="2" fillId="0" borderId="1" xfId="0" applyFont="1" applyFill="1" applyBorder="1"/>
    <xf numFmtId="0" fontId="2" fillId="0" borderId="1" xfId="0" applyFont="1" applyBorder="1"/>
    <xf numFmtId="0" fontId="12" fillId="0" borderId="1" xfId="0" applyFont="1" applyBorder="1"/>
    <xf numFmtId="0" fontId="12" fillId="2" borderId="0" xfId="0" applyFont="1" applyFill="1" applyBorder="1" applyAlignment="1">
      <alignment vertical="center"/>
    </xf>
    <xf numFmtId="0" fontId="12" fillId="2" borderId="0" xfId="0" applyFont="1" applyFill="1" applyBorder="1" applyAlignment="1">
      <alignment vertical="center" wrapText="1"/>
    </xf>
    <xf numFmtId="164" fontId="12" fillId="2" borderId="0" xfId="0" applyNumberFormat="1" applyFont="1" applyFill="1" applyBorder="1" applyAlignment="1">
      <alignment horizontal="center" vertical="center"/>
    </xf>
    <xf numFmtId="0" fontId="12" fillId="2" borderId="0" xfId="0" applyFont="1" applyFill="1" applyBorder="1"/>
    <xf numFmtId="9" fontId="12" fillId="2" borderId="0" xfId="0" applyNumberFormat="1" applyFont="1" applyFill="1" applyBorder="1" applyAlignment="1">
      <alignment vertical="top"/>
    </xf>
    <xf numFmtId="14" fontId="12" fillId="2" borderId="0" xfId="0" applyNumberFormat="1" applyFont="1" applyFill="1" applyBorder="1"/>
    <xf numFmtId="164" fontId="12" fillId="2" borderId="0" xfId="0" applyNumberFormat="1" applyFont="1" applyFill="1" applyBorder="1"/>
    <xf numFmtId="0" fontId="9" fillId="0" borderId="1" xfId="0" applyFont="1" applyBorder="1" applyAlignment="1">
      <alignment vertical="top"/>
    </xf>
    <xf numFmtId="0" fontId="9" fillId="0" borderId="1" xfId="0" applyFont="1" applyFill="1" applyBorder="1"/>
    <xf numFmtId="0" fontId="13" fillId="0" borderId="1" xfId="0" applyFont="1" applyFill="1" applyBorder="1"/>
    <xf numFmtId="0" fontId="3" fillId="2" borderId="1" xfId="0" applyFont="1" applyFill="1" applyBorder="1" applyAlignment="1">
      <alignment vertical="center"/>
    </xf>
    <xf numFmtId="0" fontId="12" fillId="2" borderId="0" xfId="0" applyFont="1" applyFill="1" applyBorder="1" applyAlignment="1">
      <alignment horizontal="center"/>
    </xf>
    <xf numFmtId="0" fontId="12" fillId="2" borderId="0" xfId="0" applyFont="1" applyFill="1" applyBorder="1" applyAlignment="1">
      <alignment horizontal="center" vertical="top"/>
    </xf>
    <xf numFmtId="0" fontId="3" fillId="2" borderId="19" xfId="0" applyFont="1" applyFill="1" applyBorder="1"/>
    <xf numFmtId="0" fontId="3" fillId="0" borderId="19" xfId="0" applyFont="1" applyBorder="1"/>
    <xf numFmtId="0" fontId="3" fillId="0" borderId="20" xfId="0" applyFont="1" applyBorder="1"/>
    <xf numFmtId="0" fontId="3" fillId="0" borderId="20" xfId="0" applyFont="1" applyBorder="1" applyAlignment="1">
      <alignment vertical="top"/>
    </xf>
    <xf numFmtId="0" fontId="9" fillId="0" borderId="20" xfId="0" applyFont="1" applyBorder="1" applyAlignment="1">
      <alignment vertical="top"/>
    </xf>
    <xf numFmtId="0" fontId="2" fillId="0" borderId="20" xfId="0" applyFont="1" applyBorder="1"/>
    <xf numFmtId="0" fontId="3" fillId="2" borderId="20" xfId="0" applyFont="1" applyFill="1" applyBorder="1"/>
    <xf numFmtId="0" fontId="9" fillId="0" borderId="20" xfId="0" applyFont="1" applyBorder="1"/>
    <xf numFmtId="0" fontId="9" fillId="0" borderId="20" xfId="0" applyFont="1" applyFill="1" applyBorder="1"/>
    <xf numFmtId="0" fontId="2" fillId="0" borderId="20" xfId="0" applyFont="1" applyFill="1" applyBorder="1"/>
    <xf numFmtId="0" fontId="3" fillId="0" borderId="20" xfId="0" applyFont="1" applyFill="1" applyBorder="1"/>
    <xf numFmtId="0" fontId="13" fillId="0" borderId="20" xfId="0" applyFont="1" applyFill="1" applyBorder="1"/>
    <xf numFmtId="0" fontId="3" fillId="0" borderId="0" xfId="0" applyFont="1" applyBorder="1"/>
    <xf numFmtId="0" fontId="3" fillId="0" borderId="0" xfId="0" applyFont="1" applyBorder="1" applyAlignment="1">
      <alignment vertical="top"/>
    </xf>
    <xf numFmtId="0" fontId="9" fillId="0" borderId="0" xfId="0" applyFont="1" applyBorder="1" applyAlignment="1">
      <alignment vertical="top"/>
    </xf>
    <xf numFmtId="0" fontId="2" fillId="0" borderId="0" xfId="0" applyFont="1" applyBorder="1"/>
    <xf numFmtId="0" fontId="9" fillId="0" borderId="0" xfId="0" applyFont="1" applyBorder="1"/>
    <xf numFmtId="0" fontId="9" fillId="0" borderId="0" xfId="0" applyFont="1" applyFill="1" applyBorder="1"/>
    <xf numFmtId="0" fontId="2" fillId="0" borderId="0" xfId="0" applyFont="1" applyFill="1" applyBorder="1"/>
    <xf numFmtId="0" fontId="3" fillId="0" borderId="0" xfId="0" applyFont="1" applyFill="1" applyBorder="1"/>
    <xf numFmtId="0" fontId="13" fillId="0" borderId="0" xfId="0" applyFont="1" applyFill="1" applyBorder="1"/>
    <xf numFmtId="0" fontId="16" fillId="0" borderId="0" xfId="0" applyFont="1" applyFill="1" applyBorder="1"/>
    <xf numFmtId="0" fontId="16" fillId="0" borderId="20" xfId="0" applyFont="1" applyFill="1" applyBorder="1"/>
    <xf numFmtId="0" fontId="16" fillId="0" borderId="1" xfId="0" applyFont="1" applyFill="1" applyBorder="1"/>
    <xf numFmtId="9" fontId="2" fillId="2" borderId="19" xfId="0" applyNumberFormat="1" applyFont="1" applyFill="1" applyBorder="1" applyAlignment="1">
      <alignment vertical="center"/>
    </xf>
    <xf numFmtId="9" fontId="3" fillId="2" borderId="19" xfId="0" applyNumberFormat="1" applyFont="1" applyFill="1" applyBorder="1"/>
    <xf numFmtId="164" fontId="3" fillId="2" borderId="19" xfId="0" applyNumberFormat="1" applyFont="1" applyFill="1" applyBorder="1"/>
    <xf numFmtId="10" fontId="3" fillId="2" borderId="0" xfId="0" applyNumberFormat="1" applyFont="1" applyFill="1" applyBorder="1"/>
    <xf numFmtId="0" fontId="3" fillId="2" borderId="15" xfId="0" applyFont="1" applyFill="1" applyBorder="1"/>
    <xf numFmtId="164" fontId="3" fillId="2" borderId="20" xfId="0" applyNumberFormat="1" applyFont="1" applyFill="1" applyBorder="1" applyAlignment="1">
      <alignment horizontal="center" vertical="center"/>
    </xf>
    <xf numFmtId="0" fontId="12" fillId="0" borderId="14" xfId="0" applyFont="1" applyBorder="1"/>
    <xf numFmtId="0" fontId="12" fillId="0" borderId="0" xfId="0" applyFont="1" applyBorder="1"/>
    <xf numFmtId="0" fontId="17" fillId="2" borderId="0" xfId="0" applyFont="1" applyFill="1" applyBorder="1"/>
    <xf numFmtId="0" fontId="17" fillId="0" borderId="0" xfId="0" applyFont="1" applyBorder="1"/>
    <xf numFmtId="0" fontId="12" fillId="2" borderId="0" xfId="0" applyFont="1" applyFill="1" applyBorder="1" applyAlignment="1">
      <alignment vertical="top"/>
    </xf>
    <xf numFmtId="0" fontId="12" fillId="0" borderId="0" xfId="0" applyFont="1" applyBorder="1" applyAlignment="1">
      <alignment vertical="top"/>
    </xf>
    <xf numFmtId="0" fontId="11" fillId="2" borderId="0" xfId="0" applyFont="1" applyFill="1" applyBorder="1" applyAlignment="1">
      <alignment vertical="top"/>
    </xf>
    <xf numFmtId="0" fontId="11" fillId="0" borderId="0" xfId="0" applyFont="1" applyBorder="1" applyAlignment="1">
      <alignment vertical="top"/>
    </xf>
    <xf numFmtId="0" fontId="10" fillId="2" borderId="0" xfId="0" applyFont="1" applyFill="1" applyBorder="1"/>
    <xf numFmtId="0" fontId="10" fillId="0" borderId="0" xfId="0" applyFont="1" applyBorder="1"/>
    <xf numFmtId="0" fontId="12" fillId="2" borderId="16" xfId="0" applyFont="1" applyFill="1" applyBorder="1"/>
    <xf numFmtId="0" fontId="12" fillId="2" borderId="20" xfId="0" applyFont="1" applyFill="1" applyBorder="1"/>
    <xf numFmtId="0" fontId="12" fillId="0" borderId="20" xfId="0" applyFont="1" applyBorder="1"/>
    <xf numFmtId="0" fontId="12" fillId="2" borderId="0" xfId="0" applyFont="1" applyFill="1" applyBorder="1" applyAlignment="1">
      <alignment horizontal="center" vertical="center"/>
    </xf>
    <xf numFmtId="9" fontId="10" fillId="2" borderId="0" xfId="0" applyNumberFormat="1" applyFont="1" applyFill="1" applyBorder="1" applyAlignment="1">
      <alignment vertical="center"/>
    </xf>
    <xf numFmtId="9" fontId="12" fillId="2" borderId="0" xfId="0" applyNumberFormat="1" applyFont="1" applyFill="1" applyBorder="1"/>
    <xf numFmtId="14" fontId="12" fillId="0" borderId="0" xfId="0" applyNumberFormat="1" applyFont="1" applyBorder="1"/>
    <xf numFmtId="0" fontId="12" fillId="4" borderId="0" xfId="0" applyFont="1" applyFill="1" applyBorder="1"/>
    <xf numFmtId="0" fontId="12" fillId="2" borderId="15" xfId="0" applyFont="1" applyFill="1" applyBorder="1"/>
    <xf numFmtId="0" fontId="12" fillId="2" borderId="19" xfId="0" applyFont="1" applyFill="1" applyBorder="1"/>
    <xf numFmtId="0" fontId="12" fillId="4" borderId="19" xfId="0" applyFont="1" applyFill="1" applyBorder="1"/>
    <xf numFmtId="164" fontId="12" fillId="0" borderId="0" xfId="0" applyNumberFormat="1" applyFont="1" applyBorder="1"/>
    <xf numFmtId="0" fontId="0" fillId="0" borderId="0" xfId="0" applyBorder="1"/>
    <xf numFmtId="0" fontId="3" fillId="0" borderId="1" xfId="0" applyFont="1" applyBorder="1" applyAlignment="1">
      <alignment vertical="center"/>
    </xf>
    <xf numFmtId="0" fontId="3" fillId="2" borderId="14" xfId="0" applyFont="1" applyFill="1" applyBorder="1" applyAlignment="1">
      <alignment vertical="center"/>
    </xf>
    <xf numFmtId="0" fontId="12" fillId="0" borderId="0" xfId="0" applyFont="1" applyBorder="1" applyAlignment="1">
      <alignment vertical="center"/>
    </xf>
    <xf numFmtId="0" fontId="12" fillId="2" borderId="0" xfId="0" applyFont="1" applyFill="1" applyBorder="1" applyAlignment="1">
      <alignment horizontal="center" vertical="center" wrapText="1"/>
    </xf>
    <xf numFmtId="10" fontId="12" fillId="2" borderId="0" xfId="0" applyNumberFormat="1" applyFont="1" applyFill="1" applyBorder="1" applyAlignment="1">
      <alignment horizontal="center"/>
    </xf>
    <xf numFmtId="0" fontId="12" fillId="0" borderId="0" xfId="0" applyFont="1" applyBorder="1" applyAlignment="1">
      <alignment horizontal="center"/>
    </xf>
    <xf numFmtId="0" fontId="11" fillId="2" borderId="0" xfId="0" applyFont="1" applyFill="1" applyBorder="1" applyAlignment="1">
      <alignment vertical="center"/>
    </xf>
    <xf numFmtId="0" fontId="11" fillId="0" borderId="0" xfId="0" applyFont="1" applyBorder="1" applyAlignment="1">
      <alignment vertical="center"/>
    </xf>
    <xf numFmtId="0" fontId="14" fillId="0" borderId="0" xfId="0" applyFont="1" applyBorder="1" applyAlignment="1">
      <alignment vertical="center"/>
    </xf>
    <xf numFmtId="0" fontId="18" fillId="0" borderId="0" xfId="0" applyFont="1" applyBorder="1" applyAlignment="1">
      <alignment vertical="center"/>
    </xf>
    <xf numFmtId="0" fontId="17" fillId="2" borderId="1" xfId="0" applyFont="1" applyFill="1" applyBorder="1"/>
    <xf numFmtId="0" fontId="17" fillId="0" borderId="1" xfId="0" applyFont="1" applyBorder="1"/>
    <xf numFmtId="0" fontId="17" fillId="2" borderId="1" xfId="0" applyFont="1" applyFill="1" applyBorder="1" applyAlignment="1">
      <alignment vertical="top"/>
    </xf>
    <xf numFmtId="0" fontId="17" fillId="2" borderId="1" xfId="0" applyFont="1" applyFill="1" applyBorder="1" applyAlignment="1">
      <alignment horizontal="center" vertical="top"/>
    </xf>
    <xf numFmtId="0" fontId="19" fillId="0" borderId="20" xfId="0" applyFont="1" applyBorder="1" applyAlignment="1">
      <alignment horizontal="center" vertical="top"/>
    </xf>
    <xf numFmtId="0" fontId="20" fillId="2" borderId="0" xfId="0" applyFont="1" applyFill="1" applyBorder="1" applyAlignment="1">
      <alignment vertical="top"/>
    </xf>
    <xf numFmtId="0" fontId="20" fillId="0" borderId="0" xfId="0" applyFont="1" applyBorder="1" applyAlignment="1">
      <alignment vertical="top"/>
    </xf>
    <xf numFmtId="0" fontId="22" fillId="0" borderId="0" xfId="0" applyFont="1" applyFill="1" applyBorder="1"/>
    <xf numFmtId="0" fontId="22" fillId="0" borderId="20" xfId="0" applyFont="1" applyFill="1" applyBorder="1"/>
    <xf numFmtId="0" fontId="22" fillId="0" borderId="1" xfId="0" applyFont="1" applyFill="1" applyBorder="1"/>
    <xf numFmtId="0" fontId="22" fillId="2" borderId="0" xfId="0" applyFont="1" applyFill="1" applyBorder="1"/>
    <xf numFmtId="0" fontId="22" fillId="2" borderId="20" xfId="0" applyFont="1" applyFill="1" applyBorder="1"/>
    <xf numFmtId="0" fontId="22" fillId="2" borderId="1" xfId="0" applyFont="1" applyFill="1" applyBorder="1"/>
    <xf numFmtId="0" fontId="22" fillId="0" borderId="0" xfId="0" applyFont="1" applyBorder="1" applyAlignment="1">
      <alignment vertical="top"/>
    </xf>
    <xf numFmtId="0" fontId="22" fillId="0" borderId="20" xfId="0" applyFont="1" applyBorder="1" applyAlignment="1">
      <alignment vertical="top"/>
    </xf>
    <xf numFmtId="0" fontId="22" fillId="0" borderId="1" xfId="0" applyFont="1" applyBorder="1" applyAlignment="1">
      <alignment vertical="top"/>
    </xf>
    <xf numFmtId="0" fontId="23" fillId="2" borderId="19" xfId="0" applyFont="1" applyFill="1" applyBorder="1"/>
    <xf numFmtId="0" fontId="23" fillId="2" borderId="22" xfId="0" applyFont="1" applyFill="1" applyBorder="1"/>
    <xf numFmtId="0" fontId="23" fillId="2" borderId="1" xfId="0" applyFont="1" applyFill="1" applyBorder="1"/>
    <xf numFmtId="0" fontId="23" fillId="2" borderId="1" xfId="0" applyFont="1" applyFill="1" applyBorder="1" applyAlignment="1">
      <alignment vertical="top"/>
    </xf>
    <xf numFmtId="164" fontId="17" fillId="2" borderId="1" xfId="0" applyNumberFormat="1" applyFont="1" applyFill="1" applyBorder="1" applyAlignment="1">
      <alignment horizontal="center" vertical="center"/>
    </xf>
    <xf numFmtId="0" fontId="24" fillId="2" borderId="1" xfId="0" applyFont="1" applyFill="1" applyBorder="1" applyAlignment="1">
      <alignment vertical="top"/>
    </xf>
    <xf numFmtId="0" fontId="5" fillId="2" borderId="1" xfId="0" applyFont="1" applyFill="1" applyBorder="1"/>
    <xf numFmtId="0" fontId="23" fillId="0" borderId="1" xfId="0" applyFont="1" applyBorder="1" applyAlignment="1">
      <alignment vertical="top"/>
    </xf>
    <xf numFmtId="0" fontId="23" fillId="0" borderId="1" xfId="0" applyFont="1" applyBorder="1" applyAlignment="1">
      <alignment vertical="center"/>
    </xf>
    <xf numFmtId="14" fontId="23" fillId="2" borderId="1" xfId="0" applyNumberFormat="1" applyFont="1" applyFill="1" applyBorder="1" applyAlignment="1">
      <alignment horizontal="center" vertical="center" wrapText="1"/>
    </xf>
    <xf numFmtId="164" fontId="23" fillId="2" borderId="1" xfId="0" applyNumberFormat="1" applyFont="1" applyFill="1" applyBorder="1" applyAlignment="1">
      <alignment horizontal="center" vertical="center" wrapText="1"/>
    </xf>
    <xf numFmtId="164" fontId="23" fillId="4" borderId="1" xfId="0" applyNumberFormat="1" applyFont="1" applyFill="1" applyBorder="1" applyAlignment="1">
      <alignment horizontal="center" vertical="center" wrapText="1"/>
    </xf>
    <xf numFmtId="0" fontId="23" fillId="2" borderId="1" xfId="0" applyFont="1" applyFill="1" applyBorder="1" applyAlignment="1">
      <alignment vertical="top" wrapText="1"/>
    </xf>
    <xf numFmtId="0" fontId="23" fillId="0" borderId="1" xfId="0" applyFont="1" applyFill="1" applyBorder="1" applyAlignment="1">
      <alignment horizontal="left" vertical="top" wrapText="1"/>
    </xf>
    <xf numFmtId="0" fontId="3" fillId="0" borderId="14" xfId="0" applyFont="1" applyBorder="1"/>
    <xf numFmtId="0" fontId="17" fillId="0" borderId="1" xfId="0" applyFont="1" applyBorder="1" applyAlignment="1">
      <alignment horizontal="center" vertical="top"/>
    </xf>
    <xf numFmtId="0" fontId="26" fillId="0" borderId="1" xfId="0" applyFont="1" applyFill="1" applyBorder="1" applyAlignment="1">
      <alignment horizontal="center" vertical="top" wrapText="1"/>
    </xf>
    <xf numFmtId="14" fontId="26" fillId="0" borderId="1" xfId="0" applyNumberFormat="1" applyFont="1" applyFill="1" applyBorder="1" applyAlignment="1">
      <alignment horizontal="center" vertical="top" wrapText="1"/>
    </xf>
    <xf numFmtId="0" fontId="26" fillId="2" borderId="1" xfId="0" applyFont="1" applyFill="1" applyBorder="1" applyAlignment="1">
      <alignment horizontal="center" vertical="top" wrapText="1"/>
    </xf>
    <xf numFmtId="0" fontId="26" fillId="4" borderId="1" xfId="0" applyFont="1" applyFill="1" applyBorder="1" applyAlignment="1">
      <alignment horizontal="center" vertical="top" wrapText="1"/>
    </xf>
    <xf numFmtId="164" fontId="26" fillId="2" borderId="1" xfId="0" applyNumberFormat="1" applyFont="1" applyFill="1" applyBorder="1" applyAlignment="1">
      <alignment horizontal="center" vertical="top" wrapText="1"/>
    </xf>
    <xf numFmtId="0" fontId="26" fillId="2" borderId="1" xfId="0" applyFont="1" applyFill="1" applyBorder="1" applyAlignment="1">
      <alignment horizontal="center" vertical="top"/>
    </xf>
    <xf numFmtId="0" fontId="26" fillId="2" borderId="1" xfId="0" applyFont="1" applyFill="1" applyBorder="1" applyAlignment="1">
      <alignment horizontal="center" vertical="center"/>
    </xf>
    <xf numFmtId="164" fontId="26" fillId="4" borderId="1" xfId="0" applyNumberFormat="1" applyFont="1" applyFill="1" applyBorder="1" applyAlignment="1">
      <alignment horizontal="center" vertical="center" wrapText="1"/>
    </xf>
    <xf numFmtId="164" fontId="28" fillId="2" borderId="1" xfId="0" applyNumberFormat="1" applyFont="1" applyFill="1" applyBorder="1" applyAlignment="1">
      <alignment horizontal="center" vertical="top" wrapText="1"/>
    </xf>
    <xf numFmtId="164" fontId="28" fillId="4" borderId="1" xfId="0" applyNumberFormat="1" applyFont="1" applyFill="1" applyBorder="1" applyAlignment="1">
      <alignment horizontal="center" vertical="top" wrapText="1"/>
    </xf>
    <xf numFmtId="0" fontId="28" fillId="0" borderId="1" xfId="0" applyFont="1" applyFill="1" applyBorder="1" applyAlignment="1">
      <alignment horizontal="center" vertical="top" wrapText="1"/>
    </xf>
    <xf numFmtId="0" fontId="28" fillId="0" borderId="1" xfId="0" applyFont="1" applyFill="1" applyBorder="1" applyAlignment="1">
      <alignment horizontal="left" vertical="top" wrapText="1"/>
    </xf>
    <xf numFmtId="164" fontId="28" fillId="4" borderId="1" xfId="0" applyNumberFormat="1" applyFont="1" applyFill="1" applyBorder="1" applyAlignment="1">
      <alignment horizontal="center" vertical="center" wrapText="1"/>
    </xf>
    <xf numFmtId="164" fontId="26" fillId="0" borderId="1" xfId="0" applyNumberFormat="1" applyFont="1" applyBorder="1" applyAlignment="1">
      <alignment horizontal="center" vertical="top"/>
    </xf>
    <xf numFmtId="14" fontId="28" fillId="2" borderId="1" xfId="0" applyNumberFormat="1" applyFont="1" applyFill="1" applyBorder="1" applyAlignment="1">
      <alignment horizontal="center" vertical="top" wrapText="1"/>
    </xf>
    <xf numFmtId="0" fontId="28" fillId="2" borderId="1" xfId="0" applyFont="1" applyFill="1" applyBorder="1" applyAlignment="1">
      <alignment horizontal="center" vertical="top"/>
    </xf>
    <xf numFmtId="14" fontId="28" fillId="0" borderId="1" xfId="0" applyNumberFormat="1" applyFont="1" applyFill="1" applyBorder="1" applyAlignment="1">
      <alignment horizontal="center" vertical="top" wrapText="1"/>
    </xf>
    <xf numFmtId="164" fontId="28" fillId="0" borderId="1" xfId="0" applyNumberFormat="1" applyFont="1" applyFill="1" applyBorder="1" applyAlignment="1">
      <alignment horizontal="center" vertical="top" wrapText="1"/>
    </xf>
    <xf numFmtId="0" fontId="28" fillId="2" borderId="1" xfId="0" applyFont="1" applyFill="1" applyBorder="1" applyAlignment="1">
      <alignment horizontal="left" vertical="top" wrapText="1"/>
    </xf>
    <xf numFmtId="0" fontId="28" fillId="0" borderId="1" xfId="0" applyFont="1" applyBorder="1" applyAlignment="1">
      <alignment horizontal="left" vertical="top" wrapText="1"/>
    </xf>
    <xf numFmtId="0" fontId="17" fillId="5" borderId="1" xfId="0" applyFont="1" applyFill="1" applyBorder="1"/>
    <xf numFmtId="0" fontId="25" fillId="0" borderId="1" xfId="0" applyFont="1" applyFill="1" applyBorder="1" applyAlignment="1">
      <alignment horizontal="center" vertical="top" wrapText="1"/>
    </xf>
    <xf numFmtId="0" fontId="17" fillId="0" borderId="1" xfId="0" applyFont="1" applyBorder="1" applyAlignment="1">
      <alignment vertical="top"/>
    </xf>
    <xf numFmtId="0" fontId="27" fillId="0" borderId="1" xfId="0" applyFont="1" applyFill="1" applyBorder="1" applyAlignment="1">
      <alignment horizontal="center" vertical="top"/>
    </xf>
    <xf numFmtId="0" fontId="27" fillId="0" borderId="1" xfId="0" applyFont="1" applyBorder="1" applyAlignment="1">
      <alignment horizontal="center" vertical="top"/>
    </xf>
    <xf numFmtId="0" fontId="15" fillId="0" borderId="1" xfId="0" applyFont="1" applyBorder="1" applyAlignment="1">
      <alignment vertical="top"/>
    </xf>
    <xf numFmtId="0" fontId="15" fillId="2" borderId="1" xfId="0" applyFont="1" applyFill="1" applyBorder="1" applyAlignment="1">
      <alignment vertical="top"/>
    </xf>
    <xf numFmtId="0" fontId="21" fillId="2" borderId="1" xfId="0" applyFont="1" applyFill="1" applyBorder="1" applyAlignment="1">
      <alignment vertical="top"/>
    </xf>
    <xf numFmtId="0" fontId="21" fillId="0" borderId="1" xfId="0" applyFont="1" applyBorder="1" applyAlignment="1">
      <alignment vertical="top"/>
    </xf>
    <xf numFmtId="164" fontId="17" fillId="2" borderId="1" xfId="0" applyNumberFormat="1" applyFont="1" applyFill="1" applyBorder="1" applyAlignment="1">
      <alignment horizontal="center" vertical="top"/>
    </xf>
    <xf numFmtId="164" fontId="17" fillId="0" borderId="1" xfId="0" applyNumberFormat="1" applyFont="1" applyBorder="1"/>
    <xf numFmtId="14" fontId="17" fillId="2" borderId="1" xfId="0" applyNumberFormat="1" applyFont="1" applyFill="1" applyBorder="1" applyAlignment="1">
      <alignment horizontal="center" vertical="top"/>
    </xf>
    <xf numFmtId="14" fontId="17" fillId="0" borderId="1" xfId="0" applyNumberFormat="1" applyFont="1" applyBorder="1" applyAlignment="1">
      <alignment horizontal="center" vertical="top"/>
    </xf>
    <xf numFmtId="0" fontId="17" fillId="4" borderId="1" xfId="0" applyFont="1" applyFill="1" applyBorder="1" applyAlignment="1">
      <alignment horizontal="center" vertical="top"/>
    </xf>
    <xf numFmtId="0" fontId="17" fillId="4" borderId="1" xfId="0" applyFont="1" applyFill="1" applyBorder="1"/>
    <xf numFmtId="0" fontId="17" fillId="2" borderId="19" xfId="0" applyFont="1" applyFill="1" applyBorder="1"/>
    <xf numFmtId="0" fontId="17" fillId="0" borderId="19" xfId="0" applyFont="1" applyBorder="1"/>
    <xf numFmtId="0" fontId="17" fillId="0" borderId="19" xfId="0" applyFont="1" applyBorder="1" applyAlignment="1">
      <alignment vertical="top"/>
    </xf>
    <xf numFmtId="0" fontId="15" fillId="0" borderId="19" xfId="0" applyFont="1" applyBorder="1" applyAlignment="1">
      <alignment vertical="top"/>
    </xf>
    <xf numFmtId="0" fontId="21" fillId="0" borderId="19" xfId="0" applyFont="1" applyBorder="1" applyAlignment="1">
      <alignment vertical="top"/>
    </xf>
    <xf numFmtId="0" fontId="19" fillId="2" borderId="20" xfId="0" applyFont="1" applyFill="1" applyBorder="1" applyAlignment="1">
      <alignment horizontal="center" vertical="top"/>
    </xf>
    <xf numFmtId="0" fontId="32" fillId="2" borderId="0" xfId="0" applyFont="1" applyFill="1" applyBorder="1"/>
    <xf numFmtId="0" fontId="32" fillId="2" borderId="20" xfId="0" applyFont="1" applyFill="1" applyBorder="1"/>
    <xf numFmtId="0" fontId="32" fillId="2" borderId="1" xfId="0" applyFont="1" applyFill="1" applyBorder="1"/>
    <xf numFmtId="0" fontId="32" fillId="2" borderId="0" xfId="0" applyFont="1" applyFill="1" applyBorder="1" applyAlignment="1">
      <alignment vertical="center"/>
    </xf>
    <xf numFmtId="0" fontId="32" fillId="2" borderId="20" xfId="0" applyFont="1" applyFill="1" applyBorder="1" applyAlignment="1">
      <alignment vertical="center"/>
    </xf>
    <xf numFmtId="0" fontId="32" fillId="2" borderId="1" xfId="0" applyFont="1" applyFill="1" applyBorder="1" applyAlignment="1">
      <alignment vertical="center"/>
    </xf>
    <xf numFmtId="0" fontId="32" fillId="0" borderId="0" xfId="0" applyFont="1" applyBorder="1"/>
    <xf numFmtId="0" fontId="32" fillId="0" borderId="20" xfId="0" applyFont="1" applyBorder="1"/>
    <xf numFmtId="0" fontId="32" fillId="0" borderId="1" xfId="0" applyFont="1" applyBorder="1"/>
    <xf numFmtId="0" fontId="32" fillId="0" borderId="0" xfId="0" applyFont="1" applyFill="1" applyBorder="1"/>
    <xf numFmtId="0" fontId="32" fillId="0" borderId="20" xfId="0" applyFont="1" applyFill="1" applyBorder="1"/>
    <xf numFmtId="0" fontId="32" fillId="0" borderId="1" xfId="0" applyFont="1" applyFill="1" applyBorder="1"/>
    <xf numFmtId="0" fontId="0" fillId="0" borderId="0" xfId="0" applyAlignment="1">
      <alignment vertical="center"/>
    </xf>
    <xf numFmtId="0" fontId="30" fillId="0" borderId="0" xfId="0" applyFont="1" applyAlignment="1">
      <alignment vertical="center"/>
    </xf>
    <xf numFmtId="0" fontId="33" fillId="0" borderId="1" xfId="0" applyFont="1" applyBorder="1" applyAlignment="1"/>
    <xf numFmtId="0" fontId="33" fillId="0" borderId="1" xfId="0" applyFont="1" applyBorder="1" applyAlignment="1">
      <alignment vertical="center"/>
    </xf>
    <xf numFmtId="0" fontId="26" fillId="0" borderId="1" xfId="0" applyFont="1" applyBorder="1" applyAlignment="1">
      <alignment horizontal="center" vertical="top"/>
    </xf>
    <xf numFmtId="0" fontId="28" fillId="0" borderId="1" xfId="0" applyFont="1" applyBorder="1" applyAlignment="1">
      <alignment horizontal="center" vertical="top"/>
    </xf>
    <xf numFmtId="0" fontId="26" fillId="0" borderId="1" xfId="0" applyFont="1" applyFill="1" applyBorder="1" applyAlignment="1">
      <alignment horizontal="center" vertical="center"/>
    </xf>
    <xf numFmtId="0" fontId="26" fillId="0" borderId="1" xfId="0" applyFont="1" applyBorder="1" applyAlignment="1">
      <alignment horizontal="center" vertical="center"/>
    </xf>
    <xf numFmtId="0" fontId="26" fillId="0" borderId="1" xfId="0" applyFont="1" applyFill="1" applyBorder="1" applyAlignment="1">
      <alignment horizontal="center" vertical="top"/>
    </xf>
    <xf numFmtId="0" fontId="28" fillId="2" borderId="1" xfId="0" applyFont="1" applyFill="1" applyBorder="1"/>
    <xf numFmtId="0" fontId="28" fillId="5" borderId="1" xfId="0" applyFont="1" applyFill="1" applyBorder="1"/>
    <xf numFmtId="0" fontId="28" fillId="0" borderId="1" xfId="0" applyFont="1" applyBorder="1"/>
    <xf numFmtId="0" fontId="28" fillId="0" borderId="1" xfId="0" applyFont="1" applyBorder="1" applyAlignment="1">
      <alignment vertical="top"/>
    </xf>
    <xf numFmtId="164" fontId="26" fillId="2" borderId="1" xfId="0" applyNumberFormat="1" applyFont="1" applyFill="1" applyBorder="1" applyAlignment="1">
      <alignment horizontal="center" vertical="top"/>
    </xf>
    <xf numFmtId="0" fontId="28" fillId="0" borderId="20" xfId="0" applyFont="1" applyBorder="1" applyAlignment="1">
      <alignment horizontal="center" vertical="top"/>
    </xf>
    <xf numFmtId="0" fontId="26" fillId="0" borderId="1" xfId="0" applyFont="1" applyBorder="1" applyAlignment="1">
      <alignment vertical="top"/>
    </xf>
    <xf numFmtId="0" fontId="26" fillId="0" borderId="1" xfId="0" applyFont="1" applyFill="1" applyBorder="1" applyAlignment="1">
      <alignment horizontal="left" vertical="top" wrapText="1"/>
    </xf>
    <xf numFmtId="0" fontId="28" fillId="0" borderId="1" xfId="0" applyFont="1" applyFill="1" applyBorder="1" applyAlignment="1">
      <alignment horizontal="center" vertical="top"/>
    </xf>
    <xf numFmtId="164" fontId="28" fillId="0" borderId="1" xfId="0" applyNumberFormat="1" applyFont="1" applyFill="1" applyBorder="1" applyAlignment="1">
      <alignment horizontal="center" vertical="top"/>
    </xf>
    <xf numFmtId="0" fontId="36" fillId="0" borderId="20" xfId="0" applyFont="1" applyBorder="1" applyAlignment="1">
      <alignment horizontal="center" vertical="top"/>
    </xf>
    <xf numFmtId="0" fontId="37" fillId="0" borderId="1" xfId="0" applyFont="1" applyBorder="1" applyAlignment="1">
      <alignment horizontal="center" vertical="top"/>
    </xf>
    <xf numFmtId="0" fontId="37" fillId="0" borderId="1" xfId="0" applyFont="1" applyFill="1" applyBorder="1" applyAlignment="1">
      <alignment horizontal="center" vertical="top"/>
    </xf>
    <xf numFmtId="164" fontId="36" fillId="0" borderId="1" xfId="0" applyNumberFormat="1" applyFont="1" applyFill="1" applyBorder="1" applyAlignment="1">
      <alignment horizontal="center" vertical="top" wrapText="1"/>
    </xf>
    <xf numFmtId="0" fontId="36" fillId="0" borderId="1" xfId="0" applyFont="1" applyFill="1" applyBorder="1" applyAlignment="1">
      <alignment horizontal="left" vertical="top" wrapText="1"/>
    </xf>
    <xf numFmtId="164" fontId="36" fillId="4"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14" fontId="26" fillId="0" borderId="1" xfId="0" applyNumberFormat="1" applyFont="1" applyFill="1" applyBorder="1" applyAlignment="1">
      <alignment horizontal="center" vertical="center" wrapText="1"/>
    </xf>
    <xf numFmtId="0" fontId="26" fillId="2" borderId="1" xfId="0" applyFont="1" applyFill="1" applyBorder="1" applyAlignment="1">
      <alignment horizontal="center" vertical="center" wrapText="1"/>
    </xf>
    <xf numFmtId="0" fontId="26" fillId="4" borderId="1" xfId="0" applyFont="1" applyFill="1" applyBorder="1" applyAlignment="1">
      <alignment horizontal="center" vertical="center" wrapText="1"/>
    </xf>
    <xf numFmtId="164" fontId="26" fillId="2" borderId="1" xfId="0" applyNumberFormat="1" applyFont="1" applyFill="1" applyBorder="1" applyAlignment="1">
      <alignment horizontal="center" vertical="center" wrapText="1"/>
    </xf>
    <xf numFmtId="164" fontId="36" fillId="2" borderId="1" xfId="0" applyNumberFormat="1" applyFont="1" applyFill="1" applyBorder="1" applyAlignment="1">
      <alignment horizontal="center" vertical="center" wrapText="1"/>
    </xf>
    <xf numFmtId="164" fontId="28" fillId="2" borderId="1" xfId="0" applyNumberFormat="1" applyFont="1" applyFill="1" applyBorder="1" applyAlignment="1">
      <alignment horizontal="center" vertical="center" wrapText="1"/>
    </xf>
    <xf numFmtId="0" fontId="25" fillId="2" borderId="1" xfId="0" applyFont="1" applyFill="1" applyBorder="1" applyAlignment="1">
      <alignment horizontal="center" vertical="center" wrapText="1"/>
    </xf>
    <xf numFmtId="0" fontId="27" fillId="0" borderId="1" xfId="0" applyFont="1" applyBorder="1" applyAlignment="1">
      <alignment vertical="center" wrapText="1"/>
    </xf>
    <xf numFmtId="164" fontId="27" fillId="4" borderId="1" xfId="0" applyNumberFormat="1" applyFont="1" applyFill="1" applyBorder="1" applyAlignment="1">
      <alignment horizontal="center" vertical="center" wrapText="1"/>
    </xf>
    <xf numFmtId="164" fontId="27" fillId="2" borderId="1" xfId="0" applyNumberFormat="1" applyFont="1" applyFill="1" applyBorder="1" applyAlignment="1">
      <alignment horizontal="center" vertical="center" wrapText="1"/>
    </xf>
    <xf numFmtId="0" fontId="27" fillId="0" borderId="1" xfId="0" applyFont="1" applyFill="1" applyBorder="1" applyAlignment="1">
      <alignment horizontal="left" vertical="top" wrapText="1"/>
    </xf>
    <xf numFmtId="164" fontId="26" fillId="0" borderId="1" xfId="0" applyNumberFormat="1" applyFont="1" applyBorder="1"/>
    <xf numFmtId="164" fontId="26" fillId="2" borderId="1" xfId="0" applyNumberFormat="1" applyFont="1" applyFill="1" applyBorder="1"/>
    <xf numFmtId="0" fontId="26" fillId="0" borderId="1" xfId="0" applyFont="1" applyBorder="1"/>
    <xf numFmtId="0" fontId="26" fillId="4" borderId="1" xfId="0" applyFont="1" applyFill="1" applyBorder="1"/>
    <xf numFmtId="0" fontId="36" fillId="2" borderId="1" xfId="0" applyFont="1" applyFill="1" applyBorder="1"/>
    <xf numFmtId="0" fontId="28" fillId="2" borderId="1" xfId="0" applyFont="1" applyFill="1" applyBorder="1" applyAlignment="1">
      <alignment vertical="center" wrapText="1"/>
    </xf>
    <xf numFmtId="0" fontId="28" fillId="0" borderId="1" xfId="0" applyFont="1" applyBorder="1" applyAlignment="1">
      <alignment vertical="center" wrapText="1"/>
    </xf>
    <xf numFmtId="164" fontId="26" fillId="2" borderId="1" xfId="0" applyNumberFormat="1" applyFont="1" applyFill="1" applyBorder="1" applyAlignment="1">
      <alignment horizontal="center" vertical="center"/>
    </xf>
    <xf numFmtId="0" fontId="38" fillId="0" borderId="15" xfId="0" applyFont="1" applyBorder="1"/>
    <xf numFmtId="0" fontId="38" fillId="0" borderId="20" xfId="0" applyFont="1" applyBorder="1"/>
    <xf numFmtId="0" fontId="38" fillId="4" borderId="1" xfId="0" applyFont="1" applyFill="1" applyBorder="1"/>
    <xf numFmtId="0" fontId="38" fillId="0" borderId="1" xfId="0" applyFont="1" applyBorder="1"/>
    <xf numFmtId="0" fontId="38" fillId="0" borderId="5" xfId="0" applyFont="1" applyBorder="1"/>
    <xf numFmtId="0" fontId="26" fillId="0" borderId="5" xfId="0" applyFont="1" applyBorder="1" applyAlignment="1">
      <alignment horizontal="center" vertical="center"/>
    </xf>
    <xf numFmtId="0" fontId="26" fillId="0" borderId="22" xfId="0" applyFont="1" applyBorder="1" applyAlignment="1">
      <alignment horizontal="center" vertical="center"/>
    </xf>
    <xf numFmtId="0" fontId="26" fillId="0" borderId="0" xfId="0" applyFont="1" applyBorder="1" applyAlignment="1">
      <alignment horizontal="center" vertical="center"/>
    </xf>
    <xf numFmtId="0" fontId="26" fillId="0" borderId="23" xfId="0" applyFont="1" applyBorder="1" applyAlignment="1">
      <alignment horizontal="center" vertical="center"/>
    </xf>
    <xf numFmtId="0" fontId="25" fillId="0" borderId="1" xfId="0" applyFont="1" applyFill="1" applyBorder="1" applyAlignment="1">
      <alignment horizontal="left" vertical="center" wrapText="1"/>
    </xf>
    <xf numFmtId="0" fontId="25" fillId="0"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164" fontId="28" fillId="0" borderId="1" xfId="0" applyNumberFormat="1" applyFont="1" applyFill="1" applyBorder="1" applyAlignment="1">
      <alignment horizontal="center" vertical="center" wrapText="1"/>
    </xf>
    <xf numFmtId="0" fontId="27" fillId="0" borderId="1" xfId="0" applyFont="1" applyFill="1" applyBorder="1" applyAlignment="1">
      <alignment horizontal="center" vertical="center" wrapText="1"/>
    </xf>
    <xf numFmtId="164" fontId="27" fillId="0" borderId="1" xfId="0" applyNumberFormat="1" applyFont="1" applyFill="1" applyBorder="1" applyAlignment="1">
      <alignment horizontal="center" vertical="center" wrapText="1"/>
    </xf>
    <xf numFmtId="0" fontId="27" fillId="0" borderId="1" xfId="0" applyFont="1" applyFill="1" applyBorder="1" applyAlignment="1">
      <alignment horizontal="right" vertical="center" wrapText="1"/>
    </xf>
    <xf numFmtId="0" fontId="27" fillId="2" borderId="1" xfId="0" applyFont="1" applyFill="1" applyBorder="1" applyAlignment="1">
      <alignment horizontal="right" vertical="center" wrapText="1"/>
    </xf>
    <xf numFmtId="0" fontId="27" fillId="0" borderId="1" xfId="0" applyFont="1" applyBorder="1" applyAlignment="1">
      <alignment horizontal="right" vertical="center" wrapText="1"/>
    </xf>
    <xf numFmtId="164" fontId="28" fillId="0" borderId="1" xfId="0" applyNumberFormat="1" applyFont="1" applyBorder="1" applyAlignment="1">
      <alignment horizontal="center" vertical="center"/>
    </xf>
    <xf numFmtId="164" fontId="27" fillId="0" borderId="1" xfId="0" applyNumberFormat="1" applyFont="1" applyBorder="1" applyAlignment="1">
      <alignment horizontal="center" vertical="center"/>
    </xf>
    <xf numFmtId="164" fontId="28" fillId="2" borderId="1" xfId="0" applyNumberFormat="1" applyFont="1" applyFill="1" applyBorder="1" applyAlignment="1">
      <alignment horizontal="center" vertical="center"/>
    </xf>
    <xf numFmtId="0" fontId="39" fillId="0" borderId="1" xfId="0" applyFont="1" applyBorder="1" applyAlignment="1">
      <alignment horizontal="right" vertical="center" wrapText="1"/>
    </xf>
    <xf numFmtId="0" fontId="40" fillId="2" borderId="1" xfId="0" applyFont="1" applyFill="1" applyBorder="1" applyAlignment="1">
      <alignment horizontal="center" vertical="center" wrapText="1"/>
    </xf>
    <xf numFmtId="0" fontId="39" fillId="0" borderId="1" xfId="0" applyFont="1" applyBorder="1" applyAlignment="1">
      <alignment vertical="center" wrapText="1"/>
    </xf>
    <xf numFmtId="164" fontId="39" fillId="0" borderId="1" xfId="0" applyNumberFormat="1" applyFont="1" applyBorder="1" applyAlignment="1">
      <alignment horizontal="center" vertical="center"/>
    </xf>
    <xf numFmtId="164" fontId="39" fillId="4" borderId="1" xfId="0" applyNumberFormat="1" applyFont="1" applyFill="1" applyBorder="1" applyAlignment="1">
      <alignment horizontal="center" vertical="center" wrapText="1"/>
    </xf>
    <xf numFmtId="164" fontId="39" fillId="2" borderId="1" xfId="0" applyNumberFormat="1" applyFont="1" applyFill="1" applyBorder="1" applyAlignment="1">
      <alignment horizontal="center" vertical="center" wrapText="1"/>
    </xf>
    <xf numFmtId="0" fontId="39" fillId="0" borderId="1" xfId="0" applyFont="1" applyFill="1" applyBorder="1" applyAlignment="1">
      <alignment horizontal="center" vertical="top" wrapText="1"/>
    </xf>
    <xf numFmtId="0" fontId="39" fillId="0" borderId="1" xfId="0" applyFont="1" applyFill="1" applyBorder="1" applyAlignment="1">
      <alignment horizontal="left" vertical="top" wrapText="1"/>
    </xf>
    <xf numFmtId="0" fontId="1" fillId="0" borderId="1" xfId="0" applyFont="1" applyBorder="1"/>
    <xf numFmtId="0" fontId="26" fillId="0" borderId="1" xfId="0" applyFont="1" applyFill="1" applyBorder="1" applyAlignment="1">
      <alignment vertical="top" wrapText="1"/>
    </xf>
    <xf numFmtId="0" fontId="38" fillId="0" borderId="1" xfId="0" applyFont="1" applyBorder="1" applyAlignment="1">
      <alignment vertical="top"/>
    </xf>
    <xf numFmtId="0" fontId="28" fillId="0" borderId="1" xfId="0" applyFont="1" applyFill="1" applyBorder="1" applyAlignment="1">
      <alignment vertical="center" wrapText="1"/>
    </xf>
    <xf numFmtId="165" fontId="28" fillId="2" borderId="1" xfId="0" applyNumberFormat="1" applyFont="1" applyFill="1" applyBorder="1" applyAlignment="1">
      <alignment horizontal="center" vertical="center" wrapText="1"/>
    </xf>
    <xf numFmtId="0" fontId="28" fillId="2" borderId="1" xfId="0" applyFont="1" applyFill="1" applyBorder="1" applyAlignment="1">
      <alignment vertical="top"/>
    </xf>
    <xf numFmtId="14" fontId="27" fillId="0" borderId="1" xfId="0" applyNumberFormat="1" applyFont="1" applyFill="1" applyBorder="1" applyAlignment="1">
      <alignment horizontal="center" vertical="center" wrapText="1"/>
    </xf>
    <xf numFmtId="165" fontId="27" fillId="2" borderId="1" xfId="0" applyNumberFormat="1" applyFont="1" applyFill="1" applyBorder="1" applyAlignment="1">
      <alignment horizontal="center" vertical="center" wrapText="1"/>
    </xf>
    <xf numFmtId="0" fontId="27" fillId="2" borderId="1" xfId="0" applyFont="1" applyFill="1" applyBorder="1" applyAlignment="1">
      <alignment vertical="top"/>
    </xf>
    <xf numFmtId="0" fontId="27" fillId="0" borderId="1" xfId="0" applyFont="1" applyFill="1" applyBorder="1" applyAlignment="1">
      <alignment horizontal="center" vertical="top" wrapText="1"/>
    </xf>
    <xf numFmtId="0" fontId="38" fillId="2" borderId="1" xfId="0" applyFont="1" applyFill="1" applyBorder="1"/>
    <xf numFmtId="0" fontId="39" fillId="0" borderId="1" xfId="0" applyFont="1" applyFill="1" applyBorder="1" applyAlignment="1">
      <alignment horizontal="right" vertical="center" wrapText="1"/>
    </xf>
    <xf numFmtId="0" fontId="40" fillId="0" borderId="1" xfId="0" applyFont="1" applyFill="1" applyBorder="1" applyAlignment="1">
      <alignment horizontal="center" vertical="center"/>
    </xf>
    <xf numFmtId="0" fontId="39" fillId="0" borderId="1" xfId="0" applyFont="1" applyFill="1" applyBorder="1" applyAlignment="1">
      <alignment vertical="center" wrapText="1"/>
    </xf>
    <xf numFmtId="14" fontId="39" fillId="0" borderId="1" xfId="0" applyNumberFormat="1" applyFont="1" applyFill="1" applyBorder="1" applyAlignment="1">
      <alignment horizontal="center" vertical="center" wrapText="1"/>
    </xf>
    <xf numFmtId="164" fontId="39" fillId="0" borderId="1" xfId="0" applyNumberFormat="1" applyFont="1" applyFill="1" applyBorder="1" applyAlignment="1">
      <alignment horizontal="center" vertical="center" wrapText="1"/>
    </xf>
    <xf numFmtId="165" fontId="39" fillId="2" borderId="1" xfId="0" applyNumberFormat="1" applyFont="1" applyFill="1" applyBorder="1" applyAlignment="1">
      <alignment horizontal="center" vertical="center" wrapText="1"/>
    </xf>
    <xf numFmtId="0" fontId="39" fillId="2" borderId="1" xfId="0" applyFont="1" applyFill="1" applyBorder="1"/>
    <xf numFmtId="0" fontId="25" fillId="0" borderId="1" xfId="0" applyFont="1" applyFill="1" applyBorder="1" applyAlignment="1">
      <alignment horizontal="center" vertical="center"/>
    </xf>
    <xf numFmtId="0" fontId="27" fillId="0" borderId="1" xfId="0" applyFont="1" applyFill="1" applyBorder="1" applyAlignment="1">
      <alignment vertical="center" wrapText="1"/>
    </xf>
    <xf numFmtId="0" fontId="41" fillId="2" borderId="1" xfId="0" applyFont="1" applyFill="1" applyBorder="1"/>
    <xf numFmtId="0" fontId="25" fillId="2" borderId="1" xfId="0" applyFont="1" applyFill="1" applyBorder="1" applyAlignment="1">
      <alignment horizontal="center" vertical="center"/>
    </xf>
    <xf numFmtId="0" fontId="27" fillId="2" borderId="1" xfId="0" applyFont="1" applyFill="1" applyBorder="1" applyAlignment="1">
      <alignment vertical="center" wrapText="1"/>
    </xf>
    <xf numFmtId="0" fontId="27" fillId="2" borderId="1" xfId="0" applyFont="1" applyFill="1" applyBorder="1" applyAlignment="1">
      <alignment horizontal="left" vertical="center" wrapText="1"/>
    </xf>
    <xf numFmtId="0" fontId="27" fillId="2" borderId="1" xfId="0" applyFont="1" applyFill="1" applyBorder="1" applyAlignment="1">
      <alignment vertical="center"/>
    </xf>
    <xf numFmtId="164" fontId="27" fillId="2" borderId="1" xfId="0" applyNumberFormat="1" applyFont="1" applyFill="1" applyBorder="1" applyAlignment="1">
      <alignment vertical="center"/>
    </xf>
    <xf numFmtId="0" fontId="41" fillId="2" borderId="1" xfId="0" applyFont="1" applyFill="1" applyBorder="1" applyAlignment="1">
      <alignment vertical="center"/>
    </xf>
    <xf numFmtId="0" fontId="27" fillId="0" borderId="1" xfId="0" applyFont="1" applyFill="1" applyBorder="1" applyAlignment="1">
      <alignment horizontal="left" vertical="center" wrapText="1"/>
    </xf>
    <xf numFmtId="0" fontId="42" fillId="0" borderId="1" xfId="0" applyFont="1" applyBorder="1"/>
    <xf numFmtId="164" fontId="25" fillId="2" borderId="1" xfId="0" applyNumberFormat="1" applyFont="1" applyFill="1" applyBorder="1" applyAlignment="1">
      <alignment horizontal="center" vertical="center"/>
    </xf>
    <xf numFmtId="164" fontId="25" fillId="2" borderId="1" xfId="0" applyNumberFormat="1" applyFont="1" applyFill="1" applyBorder="1" applyAlignment="1">
      <alignment horizontal="center" vertical="center" wrapText="1"/>
    </xf>
    <xf numFmtId="10" fontId="25" fillId="2" borderId="1" xfId="0" applyNumberFormat="1" applyFont="1" applyFill="1" applyBorder="1" applyAlignment="1">
      <alignment horizontal="center" vertical="center" wrapText="1"/>
    </xf>
    <xf numFmtId="164" fontId="25" fillId="4" borderId="1" xfId="0" applyNumberFormat="1" applyFont="1" applyFill="1" applyBorder="1" applyAlignment="1">
      <alignment horizontal="center" vertical="center" wrapText="1"/>
    </xf>
    <xf numFmtId="0" fontId="27" fillId="2" borderId="1" xfId="0" applyFont="1" applyFill="1" applyBorder="1"/>
    <xf numFmtId="14" fontId="27" fillId="2" borderId="1" xfId="0" applyNumberFormat="1" applyFont="1" applyFill="1" applyBorder="1" applyAlignment="1">
      <alignment horizontal="center" vertical="center" wrapText="1"/>
    </xf>
    <xf numFmtId="0" fontId="27" fillId="2" borderId="1" xfId="0" applyFont="1" applyFill="1" applyBorder="1" applyAlignment="1">
      <alignment horizontal="center" vertical="top" wrapText="1"/>
    </xf>
    <xf numFmtId="0" fontId="27" fillId="0" borderId="1" xfId="0" applyFont="1" applyFill="1" applyBorder="1"/>
    <xf numFmtId="0" fontId="1" fillId="0" borderId="1" xfId="0" applyFont="1" applyFill="1" applyBorder="1"/>
    <xf numFmtId="165" fontId="26" fillId="2" borderId="1" xfId="0" applyNumberFormat="1" applyFont="1" applyFill="1" applyBorder="1" applyAlignment="1">
      <alignment horizontal="center" vertical="center" wrapText="1"/>
    </xf>
    <xf numFmtId="0" fontId="26" fillId="2" borderId="1" xfId="0" applyFont="1" applyFill="1" applyBorder="1" applyAlignment="1">
      <alignment horizontal="left" vertical="top" wrapText="1"/>
    </xf>
    <xf numFmtId="0" fontId="26" fillId="2" borderId="1" xfId="0" applyFont="1" applyFill="1" applyBorder="1"/>
    <xf numFmtId="0" fontId="43" fillId="0" borderId="1" xfId="0" applyFont="1" applyFill="1" applyBorder="1"/>
    <xf numFmtId="0" fontId="27" fillId="2" borderId="1" xfId="0" applyFont="1" applyFill="1" applyBorder="1" applyAlignment="1">
      <alignment horizontal="right" vertical="center"/>
    </xf>
    <xf numFmtId="0" fontId="27" fillId="0" borderId="1" xfId="0" applyFont="1" applyFill="1" applyBorder="1" applyAlignment="1">
      <alignment horizontal="right" vertical="center"/>
    </xf>
    <xf numFmtId="0" fontId="39" fillId="0" borderId="1" xfId="0" applyFont="1" applyFill="1" applyBorder="1" applyAlignment="1">
      <alignment horizontal="right" vertical="center"/>
    </xf>
    <xf numFmtId="14" fontId="39" fillId="2" borderId="1" xfId="0" applyNumberFormat="1" applyFont="1" applyFill="1" applyBorder="1" applyAlignment="1">
      <alignment horizontal="center" vertical="center" wrapText="1"/>
    </xf>
    <xf numFmtId="0" fontId="39" fillId="2" borderId="1" xfId="0" applyFont="1" applyFill="1" applyBorder="1" applyAlignment="1">
      <alignment vertical="center" wrapText="1"/>
    </xf>
    <xf numFmtId="0" fontId="39" fillId="0" borderId="1" xfId="0" applyFont="1" applyFill="1" applyBorder="1" applyAlignment="1">
      <alignment horizontal="center" vertical="top"/>
    </xf>
    <xf numFmtId="0" fontId="36" fillId="0" borderId="1" xfId="0" applyFont="1" applyFill="1" applyBorder="1" applyAlignment="1">
      <alignment horizontal="right" vertical="center"/>
    </xf>
    <xf numFmtId="0" fontId="37" fillId="0" borderId="1" xfId="0" applyFont="1" applyFill="1" applyBorder="1" applyAlignment="1">
      <alignment horizontal="center" vertical="center"/>
    </xf>
    <xf numFmtId="0" fontId="36" fillId="2" borderId="1" xfId="0" applyFont="1" applyFill="1" applyBorder="1" applyAlignment="1">
      <alignment vertical="center" wrapText="1"/>
    </xf>
    <xf numFmtId="14" fontId="36" fillId="2" borderId="1" xfId="0" applyNumberFormat="1" applyFont="1" applyFill="1" applyBorder="1" applyAlignment="1">
      <alignment horizontal="center" vertical="center" wrapText="1"/>
    </xf>
    <xf numFmtId="165" fontId="36" fillId="2" borderId="1" xfId="0" applyNumberFormat="1" applyFont="1" applyFill="1" applyBorder="1" applyAlignment="1">
      <alignment horizontal="center" vertical="center" wrapText="1"/>
    </xf>
    <xf numFmtId="0" fontId="36" fillId="0" borderId="1" xfId="0" applyFont="1" applyFill="1" applyBorder="1" applyAlignment="1">
      <alignment horizontal="center" vertical="top"/>
    </xf>
    <xf numFmtId="165" fontId="25" fillId="2" borderId="1" xfId="0" applyNumberFormat="1" applyFont="1" applyFill="1" applyBorder="1" applyAlignment="1">
      <alignment horizontal="center" vertical="center" wrapText="1"/>
    </xf>
    <xf numFmtId="0" fontId="25" fillId="0" borderId="1" xfId="0" applyFont="1" applyFill="1" applyBorder="1" applyAlignment="1">
      <alignment vertical="top" wrapText="1"/>
    </xf>
    <xf numFmtId="0" fontId="38" fillId="0" borderId="1" xfId="0" applyFont="1" applyFill="1" applyBorder="1" applyAlignment="1">
      <alignment horizontal="center"/>
    </xf>
    <xf numFmtId="0" fontId="38" fillId="0" borderId="1" xfId="0" applyFont="1" applyFill="1" applyBorder="1"/>
    <xf numFmtId="10" fontId="26" fillId="2" borderId="1" xfId="0" applyNumberFormat="1" applyFont="1" applyFill="1" applyBorder="1" applyAlignment="1">
      <alignment horizontal="center" vertical="center" wrapText="1"/>
    </xf>
    <xf numFmtId="2" fontId="26" fillId="0" borderId="1" xfId="0" applyNumberFormat="1" applyFont="1" applyFill="1" applyBorder="1" applyAlignment="1">
      <alignment vertical="center" wrapText="1"/>
    </xf>
    <xf numFmtId="2" fontId="26" fillId="2" borderId="1" xfId="0" applyNumberFormat="1" applyFont="1" applyFill="1" applyBorder="1" applyAlignment="1">
      <alignment horizontal="center" vertical="center"/>
    </xf>
    <xf numFmtId="2" fontId="26" fillId="0" borderId="1" xfId="0" applyNumberFormat="1" applyFont="1" applyFill="1" applyBorder="1" applyAlignment="1">
      <alignment horizontal="center" vertical="center" wrapText="1"/>
    </xf>
    <xf numFmtId="0" fontId="38" fillId="0" borderId="14" xfId="0" applyFont="1" applyBorder="1"/>
    <xf numFmtId="0" fontId="42" fillId="2" borderId="14" xfId="0" applyFont="1" applyFill="1" applyBorder="1" applyAlignment="1">
      <alignment horizontal="left" vertical="center"/>
    </xf>
    <xf numFmtId="0" fontId="38" fillId="2" borderId="14" xfId="0" applyFont="1" applyFill="1" applyBorder="1"/>
    <xf numFmtId="0" fontId="38" fillId="2" borderId="14" xfId="0" applyFont="1" applyFill="1" applyBorder="1" applyAlignment="1">
      <alignment vertical="center"/>
    </xf>
    <xf numFmtId="14" fontId="38" fillId="2" borderId="14" xfId="0" applyNumberFormat="1" applyFont="1" applyFill="1" applyBorder="1"/>
    <xf numFmtId="0" fontId="1" fillId="2" borderId="14" xfId="0" applyFont="1" applyFill="1" applyBorder="1"/>
    <xf numFmtId="9" fontId="1" fillId="2" borderId="15" xfId="0" applyNumberFormat="1" applyFont="1" applyFill="1" applyBorder="1"/>
    <xf numFmtId="0" fontId="1" fillId="2" borderId="0" xfId="0" applyFont="1" applyFill="1" applyBorder="1"/>
    <xf numFmtId="0" fontId="1" fillId="2" borderId="16" xfId="0" applyFont="1" applyFill="1" applyBorder="1"/>
    <xf numFmtId="0" fontId="38" fillId="2" borderId="15" xfId="0" applyFont="1" applyFill="1" applyBorder="1"/>
    <xf numFmtId="0" fontId="42" fillId="2" borderId="5" xfId="0" applyFont="1" applyFill="1" applyBorder="1" applyAlignment="1">
      <alignment horizontal="left" vertical="center"/>
    </xf>
    <xf numFmtId="0" fontId="38" fillId="2" borderId="5" xfId="0" applyFont="1" applyFill="1" applyBorder="1" applyAlignment="1">
      <alignment vertical="center"/>
    </xf>
    <xf numFmtId="0" fontId="38" fillId="2" borderId="5" xfId="0" applyFont="1" applyFill="1" applyBorder="1" applyAlignment="1">
      <alignment vertical="center" wrapText="1"/>
    </xf>
    <xf numFmtId="164" fontId="38" fillId="2" borderId="5" xfId="0" applyNumberFormat="1" applyFont="1" applyFill="1" applyBorder="1" applyAlignment="1">
      <alignment horizontal="center" vertical="center"/>
    </xf>
    <xf numFmtId="164" fontId="38" fillId="2" borderId="22" xfId="0" applyNumberFormat="1" applyFont="1" applyFill="1" applyBorder="1" applyAlignment="1">
      <alignment horizontal="center" vertical="center"/>
    </xf>
    <xf numFmtId="164" fontId="38" fillId="2" borderId="0" xfId="0" applyNumberFormat="1" applyFont="1" applyFill="1" applyBorder="1" applyAlignment="1">
      <alignment horizontal="center" vertical="center"/>
    </xf>
    <xf numFmtId="164" fontId="38" fillId="2" borderId="20" xfId="0" applyNumberFormat="1" applyFont="1" applyFill="1" applyBorder="1" applyAlignment="1">
      <alignment horizontal="center" vertical="center"/>
    </xf>
    <xf numFmtId="0" fontId="38" fillId="2" borderId="1" xfId="0" applyFont="1" applyFill="1" applyBorder="1" applyAlignment="1">
      <alignment horizontal="center" vertical="center"/>
    </xf>
    <xf numFmtId="9" fontId="1" fillId="2" borderId="19" xfId="0" applyNumberFormat="1" applyFont="1" applyFill="1" applyBorder="1" applyAlignment="1">
      <alignment vertical="center"/>
    </xf>
    <xf numFmtId="0" fontId="38" fillId="2" borderId="0" xfId="0" applyFont="1" applyFill="1" applyBorder="1" applyAlignment="1">
      <alignment vertical="center" wrapText="1"/>
    </xf>
    <xf numFmtId="0" fontId="38" fillId="2" borderId="20" xfId="0" applyFont="1" applyFill="1" applyBorder="1"/>
    <xf numFmtId="0" fontId="38" fillId="2" borderId="19" xfId="0" applyFont="1" applyFill="1" applyBorder="1"/>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3" xfId="0" applyFont="1" applyFill="1" applyBorder="1" applyAlignment="1">
      <alignment horizontal="center" vertical="center"/>
    </xf>
    <xf numFmtId="0" fontId="1" fillId="0" borderId="7" xfId="0" applyFont="1" applyBorder="1" applyAlignment="1">
      <alignment horizontal="center" vertical="center"/>
    </xf>
    <xf numFmtId="0" fontId="5" fillId="0" borderId="9"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0" xfId="0" applyFont="1" applyFill="1" applyBorder="1" applyAlignment="1">
      <alignment horizontal="center" vertical="center"/>
    </xf>
    <xf numFmtId="164" fontId="2" fillId="2" borderId="2" xfId="0" applyNumberFormat="1" applyFont="1" applyFill="1" applyBorder="1" applyAlignment="1">
      <alignment horizontal="center" vertical="center" wrapText="1"/>
    </xf>
    <xf numFmtId="164" fontId="2" fillId="2" borderId="4" xfId="0" applyNumberFormat="1"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17" xfId="0" applyFont="1" applyFill="1" applyBorder="1" applyAlignment="1">
      <alignment horizontal="center" vertical="center"/>
    </xf>
    <xf numFmtId="0" fontId="2" fillId="0" borderId="10"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18" fillId="0" borderId="0" xfId="0" applyFont="1" applyAlignment="1">
      <alignment horizontal="center" vertical="center"/>
    </xf>
    <xf numFmtId="2" fontId="33" fillId="0" borderId="1" xfId="0" applyNumberFormat="1" applyFont="1" applyBorder="1" applyAlignment="1">
      <alignment horizontal="center"/>
    </xf>
    <xf numFmtId="0" fontId="33" fillId="0" borderId="1" xfId="0" applyFont="1" applyBorder="1" applyAlignment="1">
      <alignment horizontal="left"/>
    </xf>
    <xf numFmtId="1" fontId="33" fillId="0" borderId="1" xfId="0" applyNumberFormat="1" applyFont="1" applyBorder="1" applyAlignment="1">
      <alignment horizontal="center"/>
    </xf>
    <xf numFmtId="0" fontId="35" fillId="0" borderId="22" xfId="0" applyFont="1" applyBorder="1" applyAlignment="1">
      <alignment horizontal="center"/>
    </xf>
    <xf numFmtId="0" fontId="35" fillId="0" borderId="23" xfId="0" applyFont="1" applyBorder="1" applyAlignment="1">
      <alignment horizontal="center"/>
    </xf>
    <xf numFmtId="0" fontId="35" fillId="0" borderId="15" xfId="0" applyFont="1" applyBorder="1" applyAlignment="1">
      <alignment horizontal="center"/>
    </xf>
    <xf numFmtId="0" fontId="35" fillId="0" borderId="16" xfId="0" applyFont="1" applyBorder="1" applyAlignment="1">
      <alignment horizontal="center"/>
    </xf>
    <xf numFmtId="0" fontId="33" fillId="0" borderId="22" xfId="0" applyFont="1" applyBorder="1" applyAlignment="1">
      <alignment horizontal="center"/>
    </xf>
    <xf numFmtId="0" fontId="33" fillId="0" borderId="23" xfId="0" applyFont="1" applyBorder="1" applyAlignment="1">
      <alignment horizontal="center"/>
    </xf>
    <xf numFmtId="0" fontId="33" fillId="0" borderId="15" xfId="0" applyFont="1" applyBorder="1" applyAlignment="1">
      <alignment horizontal="center"/>
    </xf>
    <xf numFmtId="0" fontId="33" fillId="0" borderId="16" xfId="0" applyFont="1" applyBorder="1" applyAlignment="1">
      <alignment horizontal="center"/>
    </xf>
    <xf numFmtId="0" fontId="35" fillId="0" borderId="19" xfId="0" applyFont="1" applyBorder="1" applyAlignment="1">
      <alignment horizontal="center"/>
    </xf>
    <xf numFmtId="0" fontId="35" fillId="0" borderId="21" xfId="0" applyFont="1" applyBorder="1" applyAlignment="1">
      <alignment horizontal="center"/>
    </xf>
    <xf numFmtId="0" fontId="35" fillId="0" borderId="20" xfId="0" applyFont="1" applyBorder="1" applyAlignment="1">
      <alignment horizontal="center"/>
    </xf>
    <xf numFmtId="0" fontId="34" fillId="0" borderId="0" xfId="0" applyFont="1" applyAlignment="1">
      <alignment horizontal="center" vertical="center"/>
    </xf>
    <xf numFmtId="0" fontId="25" fillId="0" borderId="15" xfId="0" applyFont="1" applyBorder="1" applyAlignment="1">
      <alignment horizontal="center" vertical="center"/>
    </xf>
    <xf numFmtId="0" fontId="25" fillId="0" borderId="24" xfId="0" applyFont="1" applyBorder="1" applyAlignment="1">
      <alignment horizontal="center" vertical="center"/>
    </xf>
    <xf numFmtId="0" fontId="29" fillId="0" borderId="1" xfId="0" applyFont="1" applyFill="1" applyBorder="1" applyAlignment="1">
      <alignment horizontal="center" vertical="center"/>
    </xf>
    <xf numFmtId="0" fontId="26" fillId="2" borderId="1" xfId="0" applyFont="1" applyFill="1" applyBorder="1" applyAlignment="1">
      <alignment horizontal="center" vertical="top" wrapText="1"/>
    </xf>
    <xf numFmtId="0" fontId="26" fillId="0" borderId="1" xfId="0" applyFont="1" applyFill="1" applyBorder="1" applyAlignment="1">
      <alignment horizontal="center" vertical="center"/>
    </xf>
    <xf numFmtId="0" fontId="29" fillId="0" borderId="1" xfId="0" applyFont="1" applyBorder="1" applyAlignment="1">
      <alignment horizontal="center" vertical="center"/>
    </xf>
    <xf numFmtId="10" fontId="26" fillId="2" borderId="1" xfId="0" applyNumberFormat="1" applyFont="1" applyFill="1" applyBorder="1" applyAlignment="1">
      <alignment horizontal="center" vertical="center" wrapText="1"/>
    </xf>
    <xf numFmtId="0" fontId="26" fillId="0" borderId="5" xfId="0" applyFont="1" applyBorder="1" applyAlignment="1">
      <alignment horizontal="center" vertical="center"/>
    </xf>
    <xf numFmtId="0" fontId="26" fillId="0" borderId="5" xfId="0" applyFont="1" applyFill="1" applyBorder="1" applyAlignment="1">
      <alignment horizontal="center" vertical="center"/>
    </xf>
    <xf numFmtId="0" fontId="25" fillId="0" borderId="1" xfId="0" applyFont="1" applyFill="1" applyBorder="1" applyAlignment="1">
      <alignment horizontal="center" vertical="center"/>
    </xf>
    <xf numFmtId="0" fontId="25" fillId="2" borderId="1" xfId="0" applyFont="1" applyFill="1" applyBorder="1" applyAlignment="1">
      <alignment horizontal="center" vertical="center"/>
    </xf>
    <xf numFmtId="0" fontId="26" fillId="2" borderId="1" xfId="0" applyFont="1" applyFill="1" applyBorder="1" applyAlignment="1">
      <alignment horizontal="center" vertical="center"/>
    </xf>
    <xf numFmtId="0" fontId="4" fillId="0" borderId="0" xfId="0" applyFont="1" applyFill="1" applyBorder="1" applyAlignment="1">
      <alignment horizontal="center" vertical="center"/>
    </xf>
    <xf numFmtId="164" fontId="3" fillId="2" borderId="0" xfId="0" applyNumberFormat="1" applyFont="1" applyFill="1" applyBorder="1" applyAlignment="1">
      <alignment horizontal="center"/>
    </xf>
    <xf numFmtId="0" fontId="3" fillId="2" borderId="0" xfId="0" applyFont="1" applyFill="1" applyBorder="1" applyAlignment="1">
      <alignment horizontal="center"/>
    </xf>
    <xf numFmtId="0" fontId="1" fillId="2" borderId="14" xfId="0" applyFont="1" applyFill="1" applyBorder="1" applyAlignment="1">
      <alignment horizontal="center"/>
    </xf>
    <xf numFmtId="0" fontId="3" fillId="2" borderId="0" xfId="0" applyFont="1" applyFill="1" applyBorder="1" applyAlignment="1">
      <alignment horizontal="center" vertical="top"/>
    </xf>
    <xf numFmtId="0" fontId="4" fillId="0" borderId="1" xfId="0" applyFont="1" applyFill="1" applyBorder="1" applyAlignment="1">
      <alignment horizontal="center" vertical="center"/>
    </xf>
    <xf numFmtId="0" fontId="26" fillId="0" borderId="1" xfId="0" applyFont="1" applyBorder="1" applyAlignment="1">
      <alignment horizontal="center"/>
    </xf>
    <xf numFmtId="0" fontId="12" fillId="2" borderId="0" xfId="0" applyFont="1" applyFill="1" applyBorder="1" applyAlignment="1">
      <alignment horizontal="center"/>
    </xf>
    <xf numFmtId="164" fontId="12" fillId="2" borderId="0" xfId="0" applyNumberFormat="1" applyFont="1" applyFill="1" applyBorder="1" applyAlignment="1">
      <alignment horizontal="center"/>
    </xf>
    <xf numFmtId="0" fontId="12" fillId="2" borderId="0" xfId="0" applyFont="1" applyFill="1" applyBorder="1" applyAlignment="1">
      <alignment horizontal="center" vertical="top"/>
    </xf>
    <xf numFmtId="0" fontId="31" fillId="2" borderId="1" xfId="0" applyFont="1" applyFill="1" applyBorder="1" applyAlignment="1">
      <alignment horizontal="center" vertical="top"/>
    </xf>
    <xf numFmtId="0" fontId="29" fillId="0" borderId="1" xfId="0" applyFont="1" applyFill="1" applyBorder="1" applyAlignment="1">
      <alignment horizontal="center"/>
    </xf>
    <xf numFmtId="0" fontId="26" fillId="2" borderId="1" xfId="0" applyFont="1" applyFill="1" applyBorder="1" applyAlignment="1">
      <alignment horizontal="center" vertical="top"/>
    </xf>
    <xf numFmtId="0" fontId="26" fillId="0" borderId="1" xfId="0" applyFont="1" applyBorder="1" applyAlignment="1">
      <alignment horizontal="center" vertical="top"/>
    </xf>
    <xf numFmtId="0" fontId="26" fillId="0" borderId="1" xfId="0" applyFont="1" applyFill="1" applyBorder="1" applyAlignment="1">
      <alignment horizontal="center" vertical="top"/>
    </xf>
    <xf numFmtId="0" fontId="28" fillId="0" borderId="1" xfId="0" applyFont="1" applyBorder="1" applyAlignment="1">
      <alignment horizontal="center" vertical="top"/>
    </xf>
    <xf numFmtId="164" fontId="17" fillId="2" borderId="1" xfId="0" applyNumberFormat="1" applyFont="1" applyFill="1" applyBorder="1" applyAlignment="1">
      <alignment horizontal="center" vertical="top"/>
    </xf>
    <xf numFmtId="0" fontId="29" fillId="0" borderId="1" xfId="0" applyFont="1" applyFill="1" applyBorder="1" applyAlignment="1">
      <alignment horizontal="center" vertical="top"/>
    </xf>
    <xf numFmtId="0" fontId="44" fillId="0" borderId="1" xfId="0" applyFont="1" applyBorder="1" applyAlignment="1">
      <alignment horizontal="center" vertical="center"/>
    </xf>
    <xf numFmtId="0" fontId="45" fillId="0" borderId="20" xfId="0" applyFont="1" applyBorder="1"/>
    <xf numFmtId="0" fontId="45" fillId="4" borderId="19" xfId="0" applyFont="1" applyFill="1" applyBorder="1"/>
    <xf numFmtId="0" fontId="44" fillId="0" borderId="1" xfId="0" applyFont="1" applyBorder="1" applyAlignment="1">
      <alignment vertical="center"/>
    </xf>
    <xf numFmtId="0" fontId="44" fillId="0" borderId="20" xfId="0" applyFont="1" applyBorder="1" applyAlignment="1">
      <alignment horizontal="center" vertical="center"/>
    </xf>
    <xf numFmtId="0" fontId="44" fillId="0" borderId="1" xfId="0" applyFont="1" applyFill="1" applyBorder="1" applyAlignment="1">
      <alignment horizontal="center" vertical="center"/>
    </xf>
    <xf numFmtId="0" fontId="44" fillId="0" borderId="1" xfId="0" applyFont="1" applyBorder="1" applyAlignment="1">
      <alignment horizontal="center" vertical="center"/>
    </xf>
    <xf numFmtId="0" fontId="46" fillId="0" borderId="20" xfId="0" applyFont="1" applyFill="1" applyBorder="1" applyAlignment="1">
      <alignment vertical="center" wrapText="1"/>
    </xf>
    <xf numFmtId="0" fontId="44" fillId="0" borderId="1" xfId="0" applyFont="1" applyFill="1" applyBorder="1" applyAlignment="1">
      <alignment horizontal="center" vertical="center" wrapText="1"/>
    </xf>
    <xf numFmtId="0" fontId="44" fillId="0" borderId="1" xfId="0" applyFont="1" applyFill="1" applyBorder="1" applyAlignment="1">
      <alignment horizontal="center" vertical="center"/>
    </xf>
    <xf numFmtId="14" fontId="44" fillId="0" borderId="1" xfId="0" applyNumberFormat="1" applyFont="1" applyFill="1" applyBorder="1" applyAlignment="1">
      <alignment horizontal="center" vertical="center" wrapText="1"/>
    </xf>
    <xf numFmtId="0" fontId="44" fillId="2" borderId="1" xfId="0" applyFont="1" applyFill="1" applyBorder="1" applyAlignment="1">
      <alignment horizontal="center" vertical="center" wrapText="1"/>
    </xf>
    <xf numFmtId="0" fontId="44" fillId="4" borderId="1" xfId="0" applyFont="1" applyFill="1" applyBorder="1" applyAlignment="1">
      <alignment horizontal="center" vertical="center" wrapText="1"/>
    </xf>
    <xf numFmtId="164" fontId="44" fillId="2" borderId="1" xfId="0" applyNumberFormat="1" applyFont="1" applyFill="1" applyBorder="1" applyAlignment="1">
      <alignment horizontal="center" vertical="center" wrapText="1"/>
    </xf>
    <xf numFmtId="0" fontId="44" fillId="2" borderId="1" xfId="0" applyFont="1" applyFill="1" applyBorder="1" applyAlignment="1">
      <alignment horizontal="center" vertical="center"/>
    </xf>
    <xf numFmtId="164" fontId="44" fillId="4" borderId="1" xfId="0" applyNumberFormat="1" applyFont="1" applyFill="1" applyBorder="1" applyAlignment="1">
      <alignment horizontal="center" vertical="center" wrapText="1"/>
    </xf>
    <xf numFmtId="0" fontId="44" fillId="0" borderId="21" xfId="0" applyFont="1" applyFill="1" applyBorder="1" applyAlignment="1">
      <alignment horizontal="center" vertical="center"/>
    </xf>
    <xf numFmtId="0" fontId="45" fillId="0" borderId="21" xfId="0" applyFont="1" applyBorder="1"/>
    <xf numFmtId="0" fontId="45" fillId="0" borderId="20" xfId="0" applyFont="1" applyBorder="1"/>
    <xf numFmtId="0" fontId="47" fillId="0" borderId="1" xfId="0" applyFont="1" applyBorder="1" applyAlignment="1">
      <alignment horizontal="right" vertical="center"/>
    </xf>
    <xf numFmtId="0" fontId="48" fillId="0" borderId="20" xfId="0" applyFont="1" applyFill="1" applyBorder="1" applyAlignment="1">
      <alignment vertical="center" wrapText="1"/>
    </xf>
    <xf numFmtId="0" fontId="47" fillId="2" borderId="1" xfId="0" applyFont="1" applyFill="1" applyBorder="1" applyAlignment="1">
      <alignment horizontal="center" vertical="center" wrapText="1"/>
    </xf>
    <xf numFmtId="0" fontId="48" fillId="0" borderId="1" xfId="0" applyFont="1" applyBorder="1" applyAlignment="1">
      <alignment horizontal="center" vertical="center" wrapText="1"/>
    </xf>
    <xf numFmtId="164" fontId="48" fillId="2" borderId="1" xfId="0" applyNumberFormat="1" applyFont="1" applyFill="1" applyBorder="1" applyAlignment="1">
      <alignment horizontal="center" wrapText="1"/>
    </xf>
    <xf numFmtId="164" fontId="48" fillId="2" borderId="1" xfId="0" applyNumberFormat="1" applyFont="1" applyFill="1" applyBorder="1" applyAlignment="1">
      <alignment horizontal="center" vertical="center" wrapText="1"/>
    </xf>
    <xf numFmtId="164" fontId="48" fillId="4" borderId="1" xfId="0" applyNumberFormat="1" applyFont="1" applyFill="1" applyBorder="1" applyAlignment="1">
      <alignment horizontal="center" vertical="center" wrapText="1"/>
    </xf>
    <xf numFmtId="0" fontId="48" fillId="0" borderId="1" xfId="0" applyFont="1" applyFill="1" applyBorder="1" applyAlignment="1">
      <alignment horizontal="left" vertical="top" wrapText="1"/>
    </xf>
    <xf numFmtId="0" fontId="44" fillId="0" borderId="1" xfId="0" applyFont="1" applyBorder="1" applyAlignment="1">
      <alignment horizontal="right" vertical="center"/>
    </xf>
    <xf numFmtId="0" fontId="49" fillId="0" borderId="20" xfId="0" applyFont="1" applyFill="1" applyBorder="1" applyAlignment="1">
      <alignment vertical="center" wrapText="1"/>
    </xf>
    <xf numFmtId="0" fontId="45" fillId="0" borderId="1" xfId="0" applyFont="1" applyBorder="1" applyAlignment="1">
      <alignment horizontal="left" vertical="center" wrapText="1"/>
    </xf>
    <xf numFmtId="164" fontId="45" fillId="2" borderId="1" xfId="0" applyNumberFormat="1" applyFont="1" applyFill="1" applyBorder="1" applyAlignment="1">
      <alignment horizontal="center" wrapText="1"/>
    </xf>
    <xf numFmtId="164" fontId="45" fillId="2" borderId="1" xfId="0" applyNumberFormat="1" applyFont="1" applyFill="1" applyBorder="1" applyAlignment="1">
      <alignment horizontal="center" vertical="center" wrapText="1"/>
    </xf>
    <xf numFmtId="164" fontId="45" fillId="4" borderId="1" xfId="0" applyNumberFormat="1" applyFont="1" applyFill="1" applyBorder="1" applyAlignment="1">
      <alignment horizontal="center" vertical="center" wrapText="1"/>
    </xf>
    <xf numFmtId="0" fontId="45" fillId="0" borderId="1" xfId="0" applyFont="1" applyFill="1" applyBorder="1" applyAlignment="1">
      <alignment horizontal="left" vertical="top" wrapText="1"/>
    </xf>
    <xf numFmtId="0" fontId="44" fillId="0" borderId="19" xfId="0" applyFont="1" applyBorder="1" applyAlignment="1">
      <alignment horizontal="center" vertical="center"/>
    </xf>
    <xf numFmtId="0" fontId="45" fillId="0" borderId="21" xfId="0" applyFont="1" applyBorder="1" applyAlignment="1">
      <alignment horizontal="center" vertical="center"/>
    </xf>
    <xf numFmtId="0" fontId="45" fillId="0" borderId="20" xfId="0" applyFont="1" applyBorder="1" applyAlignment="1">
      <alignment horizontal="center" vertical="center"/>
    </xf>
    <xf numFmtId="164" fontId="44" fillId="0" borderId="1" xfId="0" applyNumberFormat="1" applyFont="1" applyBorder="1" applyAlignment="1"/>
    <xf numFmtId="164" fontId="44" fillId="0" borderId="1" xfId="0" applyNumberFormat="1" applyFont="1" applyBorder="1" applyAlignment="1">
      <alignment vertical="center"/>
    </xf>
    <xf numFmtId="164" fontId="44" fillId="0" borderId="1" xfId="0" applyNumberFormat="1" applyFont="1" applyBorder="1" applyAlignment="1">
      <alignment vertical="top"/>
    </xf>
    <xf numFmtId="0" fontId="45" fillId="0" borderId="1" xfId="0" applyFont="1" applyFill="1" applyBorder="1" applyAlignment="1">
      <alignment horizontal="center" vertical="top" wrapText="1"/>
    </xf>
    <xf numFmtId="0" fontId="46" fillId="0" borderId="20" xfId="0" applyFont="1" applyFill="1" applyBorder="1" applyAlignment="1">
      <alignment horizontal="center" vertical="center"/>
    </xf>
    <xf numFmtId="0" fontId="49" fillId="0" borderId="1" xfId="0" applyFont="1" applyFill="1" applyBorder="1" applyAlignment="1">
      <alignment horizontal="center" vertical="center"/>
    </xf>
    <xf numFmtId="0" fontId="46" fillId="0" borderId="1" xfId="0" applyFont="1" applyBorder="1" applyAlignment="1">
      <alignment vertical="center"/>
    </xf>
    <xf numFmtId="0" fontId="49" fillId="2" borderId="20" xfId="0" applyFont="1" applyFill="1" applyBorder="1" applyAlignment="1">
      <alignment vertical="center" wrapText="1"/>
    </xf>
    <xf numFmtId="0" fontId="46" fillId="2" borderId="1" xfId="0" applyFont="1" applyFill="1" applyBorder="1" applyAlignment="1">
      <alignment horizontal="center" vertical="center" wrapText="1"/>
    </xf>
    <xf numFmtId="0" fontId="49" fillId="0" borderId="1" xfId="0" applyFont="1" applyBorder="1" applyAlignment="1">
      <alignment vertical="center" wrapText="1"/>
    </xf>
    <xf numFmtId="164" fontId="49" fillId="2" borderId="1" xfId="0" applyNumberFormat="1" applyFont="1" applyFill="1" applyBorder="1" applyAlignment="1">
      <alignment wrapText="1"/>
    </xf>
    <xf numFmtId="164" fontId="49" fillId="4" borderId="1" xfId="0" applyNumberFormat="1" applyFont="1" applyFill="1" applyBorder="1" applyAlignment="1">
      <alignment horizontal="center" vertical="center" wrapText="1"/>
    </xf>
    <xf numFmtId="164" fontId="49" fillId="2" borderId="1" xfId="0" applyNumberFormat="1" applyFont="1" applyFill="1" applyBorder="1" applyAlignment="1">
      <alignment horizontal="center" vertical="center" wrapText="1"/>
    </xf>
    <xf numFmtId="0" fontId="49" fillId="0" borderId="1" xfId="0" applyFont="1" applyFill="1" applyBorder="1" applyAlignment="1">
      <alignment horizontal="left" vertical="top" wrapText="1"/>
    </xf>
    <xf numFmtId="0" fontId="47" fillId="0" borderId="1" xfId="0" applyFont="1" applyBorder="1" applyAlignment="1">
      <alignment vertical="center"/>
    </xf>
    <xf numFmtId="0" fontId="48" fillId="2" borderId="20" xfId="0" applyFont="1" applyFill="1" applyBorder="1" applyAlignment="1">
      <alignment vertical="center" wrapText="1"/>
    </xf>
    <xf numFmtId="0" fontId="48" fillId="0" borderId="1" xfId="0" applyFont="1" applyBorder="1" applyAlignment="1">
      <alignment vertical="center" wrapText="1"/>
    </xf>
    <xf numFmtId="164" fontId="48" fillId="2" borderId="1" xfId="0" applyNumberFormat="1" applyFont="1" applyFill="1" applyBorder="1" applyAlignment="1">
      <alignment wrapText="1"/>
    </xf>
    <xf numFmtId="0" fontId="44" fillId="0" borderId="20" xfId="0" applyFont="1" applyBorder="1" applyAlignment="1">
      <alignment horizontal="center"/>
    </xf>
    <xf numFmtId="0" fontId="44" fillId="0" borderId="1" xfId="0" applyFont="1" applyBorder="1" applyAlignment="1">
      <alignment horizontal="center"/>
    </xf>
    <xf numFmtId="164" fontId="44" fillId="0" borderId="1" xfId="0" applyNumberFormat="1" applyFont="1" applyBorder="1"/>
    <xf numFmtId="164" fontId="44" fillId="2" borderId="1" xfId="0" applyNumberFormat="1" applyFont="1" applyFill="1" applyBorder="1"/>
    <xf numFmtId="0" fontId="44" fillId="0" borderId="1" xfId="0" applyFont="1" applyFill="1" applyBorder="1" applyAlignment="1">
      <alignment horizontal="center" vertical="top" wrapText="1"/>
    </xf>
    <xf numFmtId="0" fontId="44" fillId="0" borderId="1" xfId="0" applyFont="1" applyBorder="1"/>
    <xf numFmtId="0" fontId="44" fillId="4" borderId="1" xfId="0" applyFont="1" applyFill="1" applyBorder="1"/>
    <xf numFmtId="0" fontId="44" fillId="0" borderId="20" xfId="0" applyFont="1" applyFill="1" applyBorder="1" applyAlignment="1">
      <alignment horizontal="center" vertical="center"/>
    </xf>
    <xf numFmtId="0" fontId="44" fillId="2" borderId="1" xfId="0" applyFont="1" applyFill="1" applyBorder="1" applyAlignment="1">
      <alignment vertical="center"/>
    </xf>
    <xf numFmtId="0" fontId="45" fillId="2" borderId="20" xfId="0" applyFont="1" applyFill="1" applyBorder="1" applyAlignment="1">
      <alignment vertical="center" wrapText="1"/>
    </xf>
    <xf numFmtId="0" fontId="45" fillId="2" borderId="1" xfId="0" applyFont="1" applyFill="1" applyBorder="1" applyAlignment="1">
      <alignment horizontal="left" vertical="center" wrapText="1"/>
    </xf>
    <xf numFmtId="0" fontId="45" fillId="2" borderId="1" xfId="0" applyFont="1" applyFill="1" applyBorder="1" applyAlignment="1">
      <alignment horizontal="right"/>
    </xf>
    <xf numFmtId="164" fontId="45" fillId="2" borderId="1" xfId="0" applyNumberFormat="1" applyFont="1" applyFill="1" applyBorder="1" applyAlignment="1">
      <alignment wrapText="1"/>
    </xf>
    <xf numFmtId="0" fontId="45" fillId="2" borderId="1" xfId="0" applyFont="1" applyFill="1" applyBorder="1" applyAlignment="1">
      <alignment horizontal="left" vertical="top" wrapText="1"/>
    </xf>
    <xf numFmtId="0" fontId="48" fillId="0" borderId="20" xfId="0" applyFont="1" applyBorder="1" applyAlignment="1">
      <alignment vertical="center" wrapText="1"/>
    </xf>
    <xf numFmtId="0" fontId="47" fillId="0" borderId="1" xfId="0" applyFont="1" applyBorder="1" applyAlignment="1">
      <alignment horizontal="center" vertical="center"/>
    </xf>
    <xf numFmtId="14" fontId="48" fillId="2" borderId="1" xfId="0" applyNumberFormat="1" applyFont="1" applyFill="1" applyBorder="1" applyAlignment="1">
      <alignment wrapText="1"/>
    </xf>
    <xf numFmtId="0" fontId="48" fillId="2" borderId="1" xfId="0" applyFont="1" applyFill="1" applyBorder="1"/>
    <xf numFmtId="0" fontId="48" fillId="0" borderId="1" xfId="0" applyFont="1" applyBorder="1" applyAlignment="1">
      <alignment horizontal="left" vertical="center" wrapText="1"/>
    </xf>
    <xf numFmtId="14" fontId="48" fillId="0" borderId="1" xfId="0" applyNumberFormat="1" applyFont="1" applyFill="1" applyBorder="1" applyAlignment="1">
      <alignment wrapText="1"/>
    </xf>
    <xf numFmtId="164" fontId="48" fillId="0" borderId="1" xfId="0" applyNumberFormat="1" applyFont="1" applyFill="1" applyBorder="1" applyAlignment="1">
      <alignment wrapText="1"/>
    </xf>
    <xf numFmtId="0" fontId="48" fillId="0" borderId="1" xfId="0" applyFont="1" applyBorder="1" applyAlignment="1">
      <alignment horizontal="left" vertical="top" wrapText="1"/>
    </xf>
    <xf numFmtId="0" fontId="45" fillId="2" borderId="1" xfId="0" applyFont="1" applyFill="1" applyBorder="1" applyAlignment="1">
      <alignment vertical="center" wrapText="1"/>
    </xf>
    <xf numFmtId="14" fontId="45" fillId="2" borderId="1" xfId="0" applyNumberFormat="1" applyFont="1" applyFill="1" applyBorder="1" applyAlignment="1">
      <alignment wrapText="1"/>
    </xf>
    <xf numFmtId="0" fontId="49" fillId="0" borderId="20" xfId="0" applyFont="1" applyBorder="1" applyAlignment="1">
      <alignment vertical="center" wrapText="1"/>
    </xf>
    <xf numFmtId="0" fontId="45" fillId="0" borderId="1" xfId="0" applyFont="1" applyBorder="1" applyAlignment="1">
      <alignment vertical="center" wrapText="1"/>
    </xf>
    <xf numFmtId="14" fontId="45" fillId="0" borderId="1" xfId="0" applyNumberFormat="1" applyFont="1" applyFill="1" applyBorder="1" applyAlignment="1">
      <alignment wrapText="1"/>
    </xf>
    <xf numFmtId="164" fontId="45" fillId="0" borderId="1" xfId="0" applyNumberFormat="1" applyFont="1" applyFill="1" applyBorder="1" applyAlignment="1">
      <alignment wrapText="1"/>
    </xf>
    <xf numFmtId="0" fontId="45" fillId="0" borderId="20" xfId="0" applyFont="1" applyBorder="1" applyAlignment="1">
      <alignment vertical="center" wrapText="1"/>
    </xf>
    <xf numFmtId="0" fontId="45" fillId="0" borderId="1" xfId="0" applyFont="1" applyBorder="1" applyAlignment="1"/>
    <xf numFmtId="164" fontId="45" fillId="0" borderId="1" xfId="0" applyNumberFormat="1" applyFont="1" applyBorder="1" applyAlignment="1"/>
    <xf numFmtId="0" fontId="44" fillId="2" borderId="19" xfId="0" applyFont="1" applyFill="1" applyBorder="1" applyAlignment="1">
      <alignment horizontal="center"/>
    </xf>
    <xf numFmtId="0" fontId="44" fillId="2" borderId="21" xfId="0" applyFont="1" applyFill="1" applyBorder="1" applyAlignment="1">
      <alignment horizontal="center"/>
    </xf>
    <xf numFmtId="0" fontId="44" fillId="2" borderId="20" xfId="0" applyFont="1" applyFill="1" applyBorder="1" applyAlignment="1">
      <alignment horizontal="center"/>
    </xf>
    <xf numFmtId="164" fontId="44" fillId="2" borderId="1" xfId="0" applyNumberFormat="1" applyFont="1" applyFill="1" applyBorder="1" applyAlignment="1"/>
    <xf numFmtId="164" fontId="44" fillId="2" borderId="1" xfId="0" applyNumberFormat="1" applyFont="1" applyFill="1" applyBorder="1" applyAlignment="1">
      <alignment horizontal="center" vertical="center"/>
    </xf>
    <xf numFmtId="164" fontId="44" fillId="2" borderId="1" xfId="0" applyNumberFormat="1" applyFont="1" applyFill="1" applyBorder="1" applyAlignment="1">
      <alignment horizontal="center"/>
    </xf>
    <xf numFmtId="10" fontId="44" fillId="2"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9"/>
  <sheetViews>
    <sheetView topLeftCell="A16" workbookViewId="0">
      <selection activeCell="N21" sqref="N21"/>
    </sheetView>
  </sheetViews>
  <sheetFormatPr defaultColWidth="9.109375" defaultRowHeight="30" customHeight="1" x14ac:dyDescent="0.3"/>
  <cols>
    <col min="1" max="1" width="10.5546875" style="2" customWidth="1"/>
    <col min="2" max="2" width="6.44140625" style="1" customWidth="1"/>
    <col min="3" max="3" width="23.33203125" style="1" customWidth="1"/>
    <col min="4" max="4" width="8.88671875" style="1" customWidth="1"/>
    <col min="5" max="5" width="8.5546875" style="1" hidden="1" customWidth="1"/>
    <col min="6" max="6" width="10" style="28" hidden="1" customWidth="1"/>
    <col min="7" max="7" width="10.33203125" style="28" hidden="1" customWidth="1"/>
    <col min="8" max="8" width="10.109375" style="1" hidden="1" customWidth="1"/>
    <col min="9" max="9" width="8.5546875" style="1" hidden="1" customWidth="1"/>
    <col min="10" max="10" width="8.109375" style="1" hidden="1" customWidth="1"/>
    <col min="11" max="11" width="9.109375" style="1" hidden="1" customWidth="1"/>
    <col min="12" max="12" width="10.109375" style="1" hidden="1" customWidth="1"/>
    <col min="13" max="13" width="8.88671875" style="1" customWidth="1"/>
    <col min="14" max="14" width="9.5546875" style="47" customWidth="1"/>
    <col min="15" max="15" width="8.109375" style="1" customWidth="1"/>
    <col min="16" max="16" width="12.33203125" style="1" hidden="1" customWidth="1"/>
    <col min="17" max="17" width="8.88671875" style="1" customWidth="1"/>
    <col min="18" max="18" width="16.109375" style="1" hidden="1" customWidth="1"/>
    <col min="19" max="19" width="8" style="1" customWidth="1"/>
    <col min="20" max="20" width="7.6640625" style="1" customWidth="1"/>
    <col min="21" max="21" width="7.88671875" style="1" customWidth="1"/>
    <col min="22" max="22" width="9.44140625" style="1" hidden="1" customWidth="1"/>
    <col min="23" max="23" width="8.5546875" style="1" customWidth="1"/>
    <col min="24" max="24" width="9.6640625" style="47" customWidth="1"/>
    <col min="25" max="25" width="34.88671875" style="1" customWidth="1"/>
    <col min="26" max="26" width="2.5546875" style="1" hidden="1" customWidth="1"/>
    <col min="27" max="16384" width="9.109375" style="1"/>
  </cols>
  <sheetData>
    <row r="1" spans="1:39" ht="20.25" customHeight="1" thickBot="1" x14ac:dyDescent="0.35">
      <c r="A1" s="469" t="s">
        <v>245</v>
      </c>
      <c r="B1" s="469"/>
      <c r="C1" s="469"/>
      <c r="D1" s="469"/>
      <c r="E1" s="469"/>
      <c r="F1" s="469"/>
      <c r="G1" s="469"/>
      <c r="H1" s="469"/>
      <c r="I1" s="469"/>
      <c r="J1" s="469"/>
      <c r="K1" s="469"/>
      <c r="L1" s="469"/>
      <c r="M1" s="469"/>
      <c r="N1" s="469"/>
      <c r="O1" s="469"/>
      <c r="P1" s="469"/>
      <c r="Q1" s="469"/>
      <c r="R1" s="469"/>
      <c r="S1" s="469"/>
      <c r="T1" s="469"/>
      <c r="U1" s="469"/>
      <c r="V1" s="469"/>
      <c r="W1" s="469"/>
      <c r="X1" s="469"/>
      <c r="Y1" s="469"/>
      <c r="Z1" s="469"/>
    </row>
    <row r="2" spans="1:39" s="5" customFormat="1" ht="37.5" customHeight="1" thickBot="1" x14ac:dyDescent="0.35">
      <c r="A2" s="23" t="s">
        <v>230</v>
      </c>
      <c r="B2" s="4" t="s">
        <v>98</v>
      </c>
      <c r="C2" s="3" t="s">
        <v>40</v>
      </c>
      <c r="D2" s="4" t="s">
        <v>12</v>
      </c>
      <c r="E2" s="4" t="s">
        <v>13</v>
      </c>
      <c r="F2" s="25" t="s">
        <v>39</v>
      </c>
      <c r="G2" s="25" t="s">
        <v>38</v>
      </c>
      <c r="H2" s="4" t="s">
        <v>14</v>
      </c>
      <c r="I2" s="4" t="s">
        <v>27</v>
      </c>
      <c r="J2" s="4" t="s">
        <v>99</v>
      </c>
      <c r="K2" s="4" t="s">
        <v>15</v>
      </c>
      <c r="L2" s="4" t="s">
        <v>16</v>
      </c>
      <c r="M2" s="4" t="s">
        <v>77</v>
      </c>
      <c r="N2" s="45" t="s">
        <v>236</v>
      </c>
      <c r="O2" s="4" t="s">
        <v>232</v>
      </c>
      <c r="P2" s="4" t="s">
        <v>17</v>
      </c>
      <c r="Q2" s="4" t="s">
        <v>182</v>
      </c>
      <c r="R2" s="4" t="s">
        <v>18</v>
      </c>
      <c r="S2" s="4" t="s">
        <v>72</v>
      </c>
      <c r="T2" s="4" t="s">
        <v>71</v>
      </c>
      <c r="U2" s="4" t="s">
        <v>231</v>
      </c>
      <c r="V2" s="4" t="s">
        <v>121</v>
      </c>
      <c r="W2" s="22" t="s">
        <v>234</v>
      </c>
      <c r="X2" s="48" t="s">
        <v>237</v>
      </c>
      <c r="Y2" s="100" t="s">
        <v>233</v>
      </c>
      <c r="Z2" s="24" t="s">
        <v>34</v>
      </c>
    </row>
    <row r="3" spans="1:39" s="5" customFormat="1" ht="17.25" customHeight="1" x14ac:dyDescent="0.3">
      <c r="A3" s="470" t="s">
        <v>28</v>
      </c>
      <c r="B3" s="470"/>
      <c r="C3" s="470"/>
      <c r="D3" s="470"/>
      <c r="E3" s="470"/>
      <c r="F3" s="470"/>
      <c r="G3" s="470"/>
      <c r="H3" s="470"/>
      <c r="I3" s="470"/>
      <c r="J3" s="470"/>
      <c r="K3" s="470"/>
      <c r="L3" s="470"/>
      <c r="M3" s="470"/>
      <c r="N3" s="470"/>
      <c r="O3" s="470"/>
      <c r="P3" s="470"/>
      <c r="Q3" s="470"/>
      <c r="R3" s="470"/>
      <c r="S3" s="470"/>
      <c r="T3" s="470"/>
      <c r="U3" s="470"/>
      <c r="V3" s="470"/>
      <c r="W3" s="470"/>
      <c r="X3" s="470"/>
      <c r="Y3" s="470"/>
      <c r="Z3" s="470"/>
    </row>
    <row r="4" spans="1:39" s="33" customFormat="1" ht="82.8" x14ac:dyDescent="0.3">
      <c r="A4" s="6" t="s">
        <v>78</v>
      </c>
      <c r="B4" s="18" t="s">
        <v>24</v>
      </c>
      <c r="C4" s="7" t="s">
        <v>19</v>
      </c>
      <c r="D4" s="8">
        <v>1500</v>
      </c>
      <c r="E4" s="8">
        <v>0</v>
      </c>
      <c r="F4" s="26" t="s">
        <v>43</v>
      </c>
      <c r="G4" s="26" t="s">
        <v>43</v>
      </c>
      <c r="H4" s="8">
        <f t="shared" ref="H4:H10" si="0">D4+E4</f>
        <v>1500</v>
      </c>
      <c r="I4" s="8">
        <v>0</v>
      </c>
      <c r="J4" s="8">
        <v>250</v>
      </c>
      <c r="K4" s="8">
        <v>0</v>
      </c>
      <c r="L4" s="8">
        <f t="shared" ref="L4:L10" si="1">J4+K4</f>
        <v>250</v>
      </c>
      <c r="M4" s="8">
        <v>250</v>
      </c>
      <c r="N4" s="12">
        <v>90.257000000000005</v>
      </c>
      <c r="O4" s="8">
        <v>90.257000000000005</v>
      </c>
      <c r="P4" s="8">
        <v>0</v>
      </c>
      <c r="Q4" s="8">
        <v>0</v>
      </c>
      <c r="R4" s="8">
        <v>0</v>
      </c>
      <c r="S4" s="8">
        <v>34.743000000000002</v>
      </c>
      <c r="T4" s="8">
        <v>0</v>
      </c>
      <c r="U4" s="8">
        <v>34.743000000000002</v>
      </c>
      <c r="V4" s="8">
        <f>I4+Q4+R4</f>
        <v>0</v>
      </c>
      <c r="W4" s="8">
        <v>0</v>
      </c>
      <c r="X4" s="49">
        <f>Q4/N4</f>
        <v>0</v>
      </c>
      <c r="Y4" s="41" t="s">
        <v>184</v>
      </c>
      <c r="Z4" s="51"/>
    </row>
    <row r="5" spans="1:39" s="5" customFormat="1" ht="96.6" x14ac:dyDescent="0.3">
      <c r="A5" s="9" t="s">
        <v>79</v>
      </c>
      <c r="B5" s="18" t="s">
        <v>24</v>
      </c>
      <c r="C5" s="7" t="s">
        <v>25</v>
      </c>
      <c r="D5" s="8">
        <v>534.75</v>
      </c>
      <c r="E5" s="8">
        <v>1004</v>
      </c>
      <c r="F5" s="26">
        <v>41456</v>
      </c>
      <c r="G5" s="26" t="s">
        <v>42</v>
      </c>
      <c r="H5" s="8">
        <f t="shared" si="0"/>
        <v>1538.75</v>
      </c>
      <c r="I5" s="8">
        <v>187.96</v>
      </c>
      <c r="J5" s="8">
        <v>1E-3</v>
      </c>
      <c r="K5" s="8">
        <v>219.21799999999999</v>
      </c>
      <c r="L5" s="8">
        <f t="shared" si="1"/>
        <v>219.21899999999999</v>
      </c>
      <c r="M5" s="8">
        <v>1E-3</v>
      </c>
      <c r="N5" s="12">
        <v>5.0000000000000001E-3</v>
      </c>
      <c r="O5" s="29">
        <v>5.0000000000000001E-3</v>
      </c>
      <c r="P5" s="8">
        <v>0</v>
      </c>
      <c r="Q5" s="8">
        <v>0</v>
      </c>
      <c r="R5" s="8">
        <v>0</v>
      </c>
      <c r="S5" s="8">
        <v>0</v>
      </c>
      <c r="T5" s="8">
        <v>0</v>
      </c>
      <c r="U5" s="8">
        <v>0</v>
      </c>
      <c r="V5" s="8">
        <v>334.75</v>
      </c>
      <c r="W5" s="8">
        <v>0</v>
      </c>
      <c r="X5" s="49">
        <f t="shared" ref="X5:X11" si="2">Q5/N5</f>
        <v>0</v>
      </c>
      <c r="Y5" s="30" t="s">
        <v>37</v>
      </c>
      <c r="Z5" s="30"/>
    </row>
    <row r="6" spans="1:39" s="5" customFormat="1" ht="110.4" x14ac:dyDescent="0.3">
      <c r="A6" s="9" t="s">
        <v>80</v>
      </c>
      <c r="B6" s="18" t="s">
        <v>24</v>
      </c>
      <c r="C6" s="7" t="s">
        <v>20</v>
      </c>
      <c r="D6" s="8">
        <v>105</v>
      </c>
      <c r="E6" s="8">
        <v>0</v>
      </c>
      <c r="F6" s="26"/>
      <c r="G6" s="26" t="s">
        <v>42</v>
      </c>
      <c r="H6" s="8">
        <f t="shared" si="0"/>
        <v>105</v>
      </c>
      <c r="I6" s="8">
        <v>47.006999999999998</v>
      </c>
      <c r="J6" s="8">
        <v>20</v>
      </c>
      <c r="K6" s="8">
        <v>0</v>
      </c>
      <c r="L6" s="8">
        <f t="shared" si="1"/>
        <v>20</v>
      </c>
      <c r="M6" s="8">
        <v>20</v>
      </c>
      <c r="N6" s="12">
        <v>38.856999999999999</v>
      </c>
      <c r="O6" s="8">
        <v>38.856999999999999</v>
      </c>
      <c r="P6" s="8">
        <v>0</v>
      </c>
      <c r="Q6" s="8">
        <v>30</v>
      </c>
      <c r="R6" s="8">
        <v>0</v>
      </c>
      <c r="S6" s="8">
        <v>0</v>
      </c>
      <c r="T6" s="8">
        <v>18.856999999999999</v>
      </c>
      <c r="U6" s="8">
        <v>0</v>
      </c>
      <c r="V6" s="8">
        <v>61.557000000000002</v>
      </c>
      <c r="W6" s="8">
        <v>0</v>
      </c>
      <c r="X6" s="49">
        <f t="shared" si="2"/>
        <v>0.77206166199140436</v>
      </c>
      <c r="Y6" s="30" t="s">
        <v>185</v>
      </c>
      <c r="Z6" s="30" t="s">
        <v>74</v>
      </c>
    </row>
    <row r="7" spans="1:39" s="5" customFormat="1" ht="55.2" x14ac:dyDescent="0.3">
      <c r="A7" s="9" t="s">
        <v>81</v>
      </c>
      <c r="B7" s="18" t="s">
        <v>24</v>
      </c>
      <c r="C7" s="7" t="s">
        <v>181</v>
      </c>
      <c r="D7" s="8">
        <v>140.76400000000001</v>
      </c>
      <c r="E7" s="8">
        <v>0</v>
      </c>
      <c r="F7" s="26" t="s">
        <v>76</v>
      </c>
      <c r="G7" s="26" t="s">
        <v>44</v>
      </c>
      <c r="H7" s="8">
        <f t="shared" si="0"/>
        <v>140.76400000000001</v>
      </c>
      <c r="I7" s="8">
        <v>42.34</v>
      </c>
      <c r="J7" s="8">
        <v>35</v>
      </c>
      <c r="K7" s="8">
        <v>0</v>
      </c>
      <c r="L7" s="8">
        <f t="shared" si="1"/>
        <v>35</v>
      </c>
      <c r="M7" s="8">
        <v>35</v>
      </c>
      <c r="N7" s="12">
        <v>17.5</v>
      </c>
      <c r="O7" s="8">
        <v>17.5</v>
      </c>
      <c r="P7" s="8">
        <v>0</v>
      </c>
      <c r="Q7" s="8">
        <v>13.66</v>
      </c>
      <c r="R7" s="8">
        <v>0</v>
      </c>
      <c r="S7" s="8">
        <v>0</v>
      </c>
      <c r="T7" s="8">
        <v>0</v>
      </c>
      <c r="U7" s="8">
        <v>0</v>
      </c>
      <c r="V7" s="8">
        <v>62.34</v>
      </c>
      <c r="W7" s="8">
        <v>0</v>
      </c>
      <c r="X7" s="49">
        <f t="shared" si="2"/>
        <v>0.78057142857142858</v>
      </c>
      <c r="Y7" s="6" t="s">
        <v>88</v>
      </c>
      <c r="Z7" s="6"/>
    </row>
    <row r="8" spans="1:39" s="5" customFormat="1" ht="69" x14ac:dyDescent="0.3">
      <c r="A8" s="9" t="s">
        <v>82</v>
      </c>
      <c r="B8" s="18" t="s">
        <v>24</v>
      </c>
      <c r="C8" s="7" t="s">
        <v>1</v>
      </c>
      <c r="D8" s="8">
        <v>291.74</v>
      </c>
      <c r="E8" s="8">
        <v>0</v>
      </c>
      <c r="F8" s="26" t="s">
        <v>43</v>
      </c>
      <c r="G8" s="26" t="s">
        <v>45</v>
      </c>
      <c r="H8" s="8">
        <f>D8+E8</f>
        <v>291.74</v>
      </c>
      <c r="I8" s="8">
        <v>250.84100000000001</v>
      </c>
      <c r="J8" s="8">
        <v>8.8000000000000007</v>
      </c>
      <c r="K8" s="8">
        <v>0</v>
      </c>
      <c r="L8" s="8">
        <f t="shared" si="1"/>
        <v>8.8000000000000007</v>
      </c>
      <c r="M8" s="8">
        <v>8.8000000000000007</v>
      </c>
      <c r="N8" s="12">
        <v>6.6</v>
      </c>
      <c r="O8" s="8">
        <v>6.6</v>
      </c>
      <c r="P8" s="8">
        <v>0</v>
      </c>
      <c r="Q8" s="8">
        <v>1.796</v>
      </c>
      <c r="R8" s="8">
        <v>0</v>
      </c>
      <c r="S8" s="8">
        <v>0</v>
      </c>
      <c r="T8" s="8">
        <v>0</v>
      </c>
      <c r="U8" s="8">
        <v>0</v>
      </c>
      <c r="V8" s="8">
        <v>282.98399999999998</v>
      </c>
      <c r="W8" s="8">
        <v>0</v>
      </c>
      <c r="X8" s="49">
        <f t="shared" si="2"/>
        <v>0.27212121212121215</v>
      </c>
      <c r="Y8" s="6" t="s">
        <v>87</v>
      </c>
      <c r="Z8" s="6"/>
    </row>
    <row r="9" spans="1:39" s="5" customFormat="1" ht="96.6" x14ac:dyDescent="0.3">
      <c r="A9" s="9" t="s">
        <v>83</v>
      </c>
      <c r="B9" s="56" t="s">
        <v>24</v>
      </c>
      <c r="C9" s="57" t="s">
        <v>89</v>
      </c>
      <c r="D9" s="58">
        <v>1E-3</v>
      </c>
      <c r="E9" s="58">
        <v>1086.47</v>
      </c>
      <c r="F9" s="59" t="s">
        <v>43</v>
      </c>
      <c r="G9" s="59" t="s">
        <v>43</v>
      </c>
      <c r="H9" s="58">
        <f>D9+E9</f>
        <v>1086.471</v>
      </c>
      <c r="I9" s="58">
        <v>0</v>
      </c>
      <c r="J9" s="58">
        <v>1E-3</v>
      </c>
      <c r="K9" s="58">
        <v>387.637</v>
      </c>
      <c r="L9" s="58">
        <f>J9+K9</f>
        <v>387.63799999999998</v>
      </c>
      <c r="M9" s="58">
        <v>1E-3</v>
      </c>
      <c r="N9" s="58">
        <v>1E-3</v>
      </c>
      <c r="O9" s="60">
        <v>1E-3</v>
      </c>
      <c r="P9" s="58">
        <v>0</v>
      </c>
      <c r="Q9" s="58">
        <v>0</v>
      </c>
      <c r="R9" s="58">
        <v>0</v>
      </c>
      <c r="S9" s="58">
        <v>0</v>
      </c>
      <c r="T9" s="58">
        <v>0</v>
      </c>
      <c r="U9" s="58">
        <v>0</v>
      </c>
      <c r="V9" s="58">
        <f>I9+Q9+R9</f>
        <v>0</v>
      </c>
      <c r="W9" s="58">
        <v>0</v>
      </c>
      <c r="X9" s="49">
        <f t="shared" si="2"/>
        <v>0</v>
      </c>
      <c r="Y9" s="32" t="s">
        <v>85</v>
      </c>
      <c r="Z9" s="6"/>
    </row>
    <row r="10" spans="1:39" s="5" customFormat="1" ht="111.75" customHeight="1" x14ac:dyDescent="0.3">
      <c r="A10" s="9" t="s">
        <v>84</v>
      </c>
      <c r="B10" s="18" t="s">
        <v>24</v>
      </c>
      <c r="C10" s="7" t="s">
        <v>2</v>
      </c>
      <c r="D10" s="8">
        <v>1E-3</v>
      </c>
      <c r="E10" s="8">
        <v>4802</v>
      </c>
      <c r="F10" s="26" t="s">
        <v>46</v>
      </c>
      <c r="G10" s="26" t="s">
        <v>47</v>
      </c>
      <c r="H10" s="8">
        <f t="shared" si="0"/>
        <v>4802.0010000000002</v>
      </c>
      <c r="I10" s="8">
        <v>0</v>
      </c>
      <c r="J10" s="8">
        <v>1E-3</v>
      </c>
      <c r="K10" s="8">
        <v>1072</v>
      </c>
      <c r="L10" s="8">
        <f t="shared" si="1"/>
        <v>1072.001</v>
      </c>
      <c r="M10" s="8">
        <v>1E-3</v>
      </c>
      <c r="N10" s="12">
        <v>1E-3</v>
      </c>
      <c r="O10" s="29">
        <v>1E-3</v>
      </c>
      <c r="P10" s="8">
        <v>0</v>
      </c>
      <c r="Q10" s="8">
        <v>0</v>
      </c>
      <c r="R10" s="8">
        <v>0</v>
      </c>
      <c r="S10" s="8">
        <v>0</v>
      </c>
      <c r="T10" s="8">
        <v>0</v>
      </c>
      <c r="U10" s="8">
        <v>0</v>
      </c>
      <c r="V10" s="8">
        <f>I10+Q10+R10</f>
        <v>0</v>
      </c>
      <c r="W10" s="8">
        <v>0</v>
      </c>
      <c r="X10" s="49">
        <f t="shared" si="2"/>
        <v>0</v>
      </c>
      <c r="Y10" s="101" t="s">
        <v>93</v>
      </c>
      <c r="Z10" s="6"/>
    </row>
    <row r="11" spans="1:39" s="13" customFormat="1" ht="48" customHeight="1" x14ac:dyDescent="0.3">
      <c r="A11" s="10" t="s">
        <v>86</v>
      </c>
      <c r="B11" s="61" t="s">
        <v>24</v>
      </c>
      <c r="C11" s="11" t="s">
        <v>23</v>
      </c>
      <c r="D11" s="12">
        <v>16.291</v>
      </c>
      <c r="E11" s="12">
        <v>0</v>
      </c>
      <c r="F11" s="27" t="s">
        <v>48</v>
      </c>
      <c r="G11" s="27" t="s">
        <v>45</v>
      </c>
      <c r="H11" s="12">
        <f>D11+E11</f>
        <v>16.291</v>
      </c>
      <c r="I11" s="12">
        <v>0</v>
      </c>
      <c r="J11" s="12">
        <v>6.2910000000000004</v>
      </c>
      <c r="K11" s="12">
        <v>0</v>
      </c>
      <c r="L11" s="12">
        <f>J11+K11</f>
        <v>6.2910000000000004</v>
      </c>
      <c r="M11" s="12">
        <v>6.2910000000000004</v>
      </c>
      <c r="N11" s="12">
        <v>4.7169999999999996</v>
      </c>
      <c r="O11" s="12">
        <v>4.7169999999999996</v>
      </c>
      <c r="P11" s="12">
        <v>0</v>
      </c>
      <c r="Q11" s="12">
        <v>1.5</v>
      </c>
      <c r="R11" s="12">
        <v>0</v>
      </c>
      <c r="S11" s="12">
        <v>0</v>
      </c>
      <c r="T11" s="12">
        <v>0</v>
      </c>
      <c r="U11" s="12">
        <v>0</v>
      </c>
      <c r="V11" s="12">
        <v>3.2469999999999999</v>
      </c>
      <c r="W11" s="12">
        <v>0</v>
      </c>
      <c r="X11" s="49">
        <f t="shared" si="2"/>
        <v>0.31799872800508799</v>
      </c>
      <c r="Y11" s="32" t="s">
        <v>101</v>
      </c>
      <c r="Z11" s="62"/>
    </row>
    <row r="12" spans="1:39" s="5" customFormat="1" ht="28.2" thickBot="1" x14ac:dyDescent="0.35">
      <c r="A12" s="63" t="s">
        <v>90</v>
      </c>
      <c r="B12" s="64" t="s">
        <v>24</v>
      </c>
      <c r="C12" s="65" t="s">
        <v>35</v>
      </c>
      <c r="D12" s="46">
        <v>59.463999999999999</v>
      </c>
      <c r="E12" s="46">
        <v>0</v>
      </c>
      <c r="F12" s="66" t="s">
        <v>48</v>
      </c>
      <c r="G12" s="66" t="s">
        <v>44</v>
      </c>
      <c r="H12" s="46">
        <f>D12+E12</f>
        <v>59.463999999999999</v>
      </c>
      <c r="I12" s="46">
        <v>0</v>
      </c>
      <c r="J12" s="46">
        <v>20</v>
      </c>
      <c r="K12" s="46">
        <v>0</v>
      </c>
      <c r="L12" s="46">
        <f>J12+K12</f>
        <v>20</v>
      </c>
      <c r="M12" s="46">
        <v>20</v>
      </c>
      <c r="N12" s="46">
        <v>0</v>
      </c>
      <c r="O12" s="46">
        <v>0</v>
      </c>
      <c r="P12" s="46">
        <v>0</v>
      </c>
      <c r="Q12" s="46">
        <v>0</v>
      </c>
      <c r="R12" s="46">
        <v>0</v>
      </c>
      <c r="S12" s="46">
        <v>10</v>
      </c>
      <c r="T12" s="46">
        <v>0</v>
      </c>
      <c r="U12" s="46">
        <v>10</v>
      </c>
      <c r="V12" s="46">
        <f>I12+Q12+R12</f>
        <v>0</v>
      </c>
      <c r="W12" s="46">
        <v>0</v>
      </c>
      <c r="X12" s="12">
        <v>0</v>
      </c>
      <c r="Y12" s="111" t="s">
        <v>238</v>
      </c>
      <c r="Z12" s="38"/>
    </row>
    <row r="13" spans="1:39" s="5" customFormat="1" ht="21" customHeight="1" thickBot="1" x14ac:dyDescent="0.35">
      <c r="A13" s="471" t="s">
        <v>29</v>
      </c>
      <c r="B13" s="472"/>
      <c r="C13" s="472"/>
      <c r="D13" s="472"/>
      <c r="E13" s="472"/>
      <c r="F13" s="472"/>
      <c r="G13" s="472"/>
      <c r="H13" s="472"/>
      <c r="I13" s="472"/>
      <c r="J13" s="472"/>
      <c r="K13" s="472"/>
      <c r="L13" s="472"/>
      <c r="M13" s="472"/>
      <c r="N13" s="472"/>
      <c r="O13" s="472"/>
      <c r="P13" s="472"/>
      <c r="Q13" s="472"/>
      <c r="R13" s="472"/>
      <c r="S13" s="472"/>
      <c r="T13" s="472"/>
      <c r="U13" s="472"/>
      <c r="V13" s="472"/>
      <c r="W13" s="472"/>
      <c r="X13" s="472"/>
      <c r="Y13" s="472"/>
      <c r="Z13" s="473"/>
    </row>
    <row r="14" spans="1:39" s="13" customFormat="1" ht="69" x14ac:dyDescent="0.3">
      <c r="A14" s="77" t="s">
        <v>91</v>
      </c>
      <c r="B14" s="56" t="s">
        <v>24</v>
      </c>
      <c r="C14" s="57" t="s">
        <v>92</v>
      </c>
      <c r="D14" s="58">
        <v>60</v>
      </c>
      <c r="E14" s="58">
        <v>0</v>
      </c>
      <c r="F14" s="59" t="s">
        <v>43</v>
      </c>
      <c r="G14" s="59" t="s">
        <v>43</v>
      </c>
      <c r="H14" s="58">
        <f>D14+E14</f>
        <v>60</v>
      </c>
      <c r="I14" s="58">
        <v>0</v>
      </c>
      <c r="J14" s="58">
        <v>10</v>
      </c>
      <c r="K14" s="58">
        <v>0</v>
      </c>
      <c r="L14" s="58">
        <f>J14+K14</f>
        <v>10</v>
      </c>
      <c r="M14" s="58">
        <v>10</v>
      </c>
      <c r="N14" s="58">
        <v>2.5</v>
      </c>
      <c r="O14" s="58">
        <v>2.5</v>
      </c>
      <c r="P14" s="58">
        <v>0</v>
      </c>
      <c r="Q14" s="58">
        <v>0</v>
      </c>
      <c r="R14" s="58">
        <v>0</v>
      </c>
      <c r="S14" s="58">
        <v>0</v>
      </c>
      <c r="T14" s="58">
        <v>0</v>
      </c>
      <c r="U14" s="58">
        <v>0</v>
      </c>
      <c r="V14" s="58">
        <v>0</v>
      </c>
      <c r="W14" s="58">
        <v>0</v>
      </c>
      <c r="X14" s="105">
        <f>Q14*N14</f>
        <v>0</v>
      </c>
      <c r="Y14" s="79" t="s">
        <v>229</v>
      </c>
      <c r="Z14" s="39" t="s">
        <v>75</v>
      </c>
    </row>
    <row r="15" spans="1:39" s="13" customFormat="1" ht="69" x14ac:dyDescent="0.3">
      <c r="A15" s="63" t="s">
        <v>94</v>
      </c>
      <c r="B15" s="64" t="s">
        <v>24</v>
      </c>
      <c r="C15" s="65" t="s">
        <v>97</v>
      </c>
      <c r="D15" s="46">
        <v>1E-3</v>
      </c>
      <c r="E15" s="46">
        <v>457.46100000000001</v>
      </c>
      <c r="F15" s="66" t="s">
        <v>43</v>
      </c>
      <c r="G15" s="66" t="s">
        <v>43</v>
      </c>
      <c r="H15" s="58">
        <f>D15+E15</f>
        <v>457.46199999999999</v>
      </c>
      <c r="I15" s="46"/>
      <c r="J15" s="46">
        <v>1E-3</v>
      </c>
      <c r="K15" s="46">
        <v>155.76</v>
      </c>
      <c r="L15" s="58">
        <f>J15+K15</f>
        <v>155.761</v>
      </c>
      <c r="M15" s="46">
        <v>1E-3</v>
      </c>
      <c r="N15" s="46">
        <v>0</v>
      </c>
      <c r="O15" s="46">
        <v>0</v>
      </c>
      <c r="P15" s="46"/>
      <c r="Q15" s="46">
        <v>0</v>
      </c>
      <c r="R15" s="46"/>
      <c r="S15" s="46">
        <v>0</v>
      </c>
      <c r="T15" s="46">
        <v>0</v>
      </c>
      <c r="U15" s="46">
        <v>0</v>
      </c>
      <c r="V15" s="46">
        <v>0</v>
      </c>
      <c r="W15" s="46">
        <v>0</v>
      </c>
      <c r="X15" s="105">
        <f t="shared" ref="X15:X16" si="3">Q15*N15</f>
        <v>0</v>
      </c>
      <c r="Y15" s="79" t="s">
        <v>227</v>
      </c>
      <c r="Z15" s="87"/>
      <c r="AA15" s="47"/>
      <c r="AB15" s="47"/>
      <c r="AC15" s="47"/>
      <c r="AD15" s="47"/>
      <c r="AE15" s="47"/>
      <c r="AF15" s="47"/>
      <c r="AG15" s="47"/>
      <c r="AH15" s="86"/>
      <c r="AI15" s="86"/>
      <c r="AJ15" s="86"/>
      <c r="AK15" s="86"/>
      <c r="AL15" s="86"/>
      <c r="AM15" s="86"/>
    </row>
    <row r="16" spans="1:39" s="13" customFormat="1" ht="69.75" customHeight="1" thickBot="1" x14ac:dyDescent="0.35">
      <c r="A16" s="63" t="s">
        <v>95</v>
      </c>
      <c r="B16" s="64" t="s">
        <v>24</v>
      </c>
      <c r="C16" s="65" t="s">
        <v>96</v>
      </c>
      <c r="D16" s="46">
        <v>1E-3</v>
      </c>
      <c r="E16" s="46">
        <v>801.71</v>
      </c>
      <c r="F16" s="66" t="s">
        <v>43</v>
      </c>
      <c r="G16" s="66" t="s">
        <v>43</v>
      </c>
      <c r="H16" s="58">
        <f>D16+E16</f>
        <v>801.71100000000001</v>
      </c>
      <c r="I16" s="46">
        <v>0</v>
      </c>
      <c r="J16" s="46">
        <v>1E-3</v>
      </c>
      <c r="K16" s="46">
        <v>251.96600000000001</v>
      </c>
      <c r="L16" s="58">
        <f>J16+K16</f>
        <v>251.96700000000001</v>
      </c>
      <c r="M16" s="46">
        <v>1E-3</v>
      </c>
      <c r="N16" s="46">
        <v>0</v>
      </c>
      <c r="O16" s="46">
        <v>0</v>
      </c>
      <c r="P16" s="46">
        <v>0</v>
      </c>
      <c r="Q16" s="46">
        <v>0</v>
      </c>
      <c r="R16" s="46">
        <v>0</v>
      </c>
      <c r="S16" s="46">
        <v>0</v>
      </c>
      <c r="T16" s="46">
        <v>0</v>
      </c>
      <c r="U16" s="46">
        <v>0</v>
      </c>
      <c r="V16" s="46">
        <f>I16+Q16+R16</f>
        <v>0</v>
      </c>
      <c r="W16" s="46">
        <v>0</v>
      </c>
      <c r="X16" s="105">
        <f t="shared" si="3"/>
        <v>0</v>
      </c>
      <c r="Y16" s="79" t="s">
        <v>228</v>
      </c>
      <c r="Z16" s="21"/>
    </row>
    <row r="17" spans="1:29" s="13" customFormat="1" ht="19.5" customHeight="1" thickBot="1" x14ac:dyDescent="0.35">
      <c r="A17" s="474" t="s">
        <v>26</v>
      </c>
      <c r="B17" s="475"/>
      <c r="C17" s="475"/>
      <c r="D17" s="475"/>
      <c r="E17" s="476"/>
      <c r="F17" s="75"/>
      <c r="G17" s="76"/>
      <c r="H17" s="16">
        <f>SUM(H4:H16)</f>
        <v>10859.653999999999</v>
      </c>
      <c r="I17" s="16">
        <f>SUM(I4:I16)</f>
        <v>528.14800000000002</v>
      </c>
      <c r="J17" s="16">
        <f>SUM(J4:J16)</f>
        <v>350.09599999999989</v>
      </c>
      <c r="K17" s="16">
        <f>SUM(K4:K16)</f>
        <v>2086.5810000000001</v>
      </c>
      <c r="L17" s="16">
        <f>SUM(L4:L16)</f>
        <v>2436.6770000000001</v>
      </c>
      <c r="M17" s="16">
        <f>M4+M5+M6+M7+M8+M9+M10+M11+M12+M14+M15+M16</f>
        <v>350.09599999999989</v>
      </c>
      <c r="N17" s="16">
        <f>N4+N5+N6+N7+N8+N9+N10+N11+N12+N14+N15+N16</f>
        <v>160.43800000000002</v>
      </c>
      <c r="O17" s="16">
        <f>SUM(O4:O16)</f>
        <v>160.43800000000002</v>
      </c>
      <c r="P17" s="50">
        <f>SUM(P4:P16)</f>
        <v>0</v>
      </c>
      <c r="Q17" s="98">
        <f>SUM(Q4:Q16)</f>
        <v>46.955999999999996</v>
      </c>
      <c r="R17" s="16">
        <f>SUM(R4:R16)</f>
        <v>0</v>
      </c>
      <c r="S17" s="16">
        <f>S4+S5+S6+S7+S8+S9+S10+S11+S12+S14+S15+S16</f>
        <v>44.743000000000002</v>
      </c>
      <c r="T17" s="16">
        <f>T4+T5+T6+T7+T8+T9+T10+T11+T12+T14+T15+T16</f>
        <v>18.856999999999999</v>
      </c>
      <c r="U17" s="16">
        <f>U4+U5+U6+U7+U8+U9+U10+U11+U12+U14+U15+U16</f>
        <v>44.743000000000002</v>
      </c>
      <c r="V17" s="16">
        <f>SUM(V4:V16)</f>
        <v>744.87800000000004</v>
      </c>
      <c r="W17" s="50">
        <f>W4+W5+W6+W7+W8+W9+W10+W11+W12+W14+W15+W16</f>
        <v>0</v>
      </c>
      <c r="X17" s="104">
        <f>Q17/N17</f>
        <v>0.29267380545755989</v>
      </c>
      <c r="Y17" s="477"/>
      <c r="Z17" s="478"/>
    </row>
    <row r="18" spans="1:29" s="13" customFormat="1" ht="17.25" customHeight="1" thickBot="1" x14ac:dyDescent="0.35">
      <c r="A18" s="471" t="s">
        <v>30</v>
      </c>
      <c r="B18" s="472"/>
      <c r="C18" s="472"/>
      <c r="D18" s="472"/>
      <c r="E18" s="472"/>
      <c r="F18" s="472"/>
      <c r="G18" s="472"/>
      <c r="H18" s="472"/>
      <c r="I18" s="472"/>
      <c r="J18" s="472"/>
      <c r="K18" s="472"/>
      <c r="L18" s="472"/>
      <c r="M18" s="472"/>
      <c r="N18" s="472"/>
      <c r="O18" s="472"/>
      <c r="P18" s="472"/>
      <c r="Q18" s="472"/>
      <c r="R18" s="472"/>
      <c r="S18" s="472"/>
      <c r="T18" s="472"/>
      <c r="U18" s="472"/>
      <c r="V18" s="472"/>
      <c r="W18" s="472"/>
      <c r="X18" s="479"/>
      <c r="Y18" s="479"/>
      <c r="Z18" s="480"/>
    </row>
    <row r="19" spans="1:29" s="13" customFormat="1" ht="55.2" x14ac:dyDescent="0.3">
      <c r="A19" s="42" t="s">
        <v>102</v>
      </c>
      <c r="B19" s="70" t="s">
        <v>0</v>
      </c>
      <c r="C19" s="43" t="s">
        <v>5</v>
      </c>
      <c r="D19" s="44">
        <v>588.92999999999995</v>
      </c>
      <c r="E19" s="44">
        <v>0</v>
      </c>
      <c r="F19" s="71" t="s">
        <v>49</v>
      </c>
      <c r="G19" s="71" t="s">
        <v>43</v>
      </c>
      <c r="H19" s="44">
        <f>D19+E19</f>
        <v>588.92999999999995</v>
      </c>
      <c r="I19" s="44">
        <v>240</v>
      </c>
      <c r="J19" s="44">
        <v>158.93</v>
      </c>
      <c r="K19" s="44">
        <v>0</v>
      </c>
      <c r="L19" s="44">
        <f>J19+K19</f>
        <v>158.93</v>
      </c>
      <c r="M19" s="44">
        <v>158.93</v>
      </c>
      <c r="N19" s="58">
        <v>119.197</v>
      </c>
      <c r="O19" s="44">
        <v>119.197</v>
      </c>
      <c r="P19" s="44">
        <v>0</v>
      </c>
      <c r="Q19" s="44">
        <v>36.456000000000003</v>
      </c>
      <c r="R19" s="44">
        <v>0</v>
      </c>
      <c r="S19" s="44">
        <v>0</v>
      </c>
      <c r="T19" s="44">
        <v>0</v>
      </c>
      <c r="U19" s="44">
        <v>0</v>
      </c>
      <c r="V19" s="44">
        <v>430</v>
      </c>
      <c r="W19" s="44">
        <v>0</v>
      </c>
      <c r="X19" s="67">
        <f>Q19/N19</f>
        <v>0.30584662365663567</v>
      </c>
      <c r="Y19" s="72" t="s">
        <v>205</v>
      </c>
      <c r="Z19" s="72"/>
    </row>
    <row r="20" spans="1:29" s="13" customFormat="1" ht="41.4" x14ac:dyDescent="0.3">
      <c r="A20" s="10" t="s">
        <v>103</v>
      </c>
      <c r="B20" s="19" t="s">
        <v>0</v>
      </c>
      <c r="C20" s="11" t="s">
        <v>104</v>
      </c>
      <c r="D20" s="12">
        <v>30</v>
      </c>
      <c r="E20" s="12">
        <v>0</v>
      </c>
      <c r="F20" s="27"/>
      <c r="G20" s="27"/>
      <c r="H20" s="8">
        <f>D20+E20</f>
        <v>30</v>
      </c>
      <c r="I20" s="12">
        <v>0</v>
      </c>
      <c r="J20" s="12">
        <v>29.832000000000001</v>
      </c>
      <c r="K20" s="12">
        <v>0</v>
      </c>
      <c r="L20" s="8">
        <f>J20+K20</f>
        <v>29.832000000000001</v>
      </c>
      <c r="M20" s="8">
        <v>29.832000000000001</v>
      </c>
      <c r="N20" s="12">
        <v>22.373999999999999</v>
      </c>
      <c r="O20" s="12">
        <v>22.373999999999999</v>
      </c>
      <c r="P20" s="12">
        <v>0</v>
      </c>
      <c r="Q20" s="12">
        <v>0.126</v>
      </c>
      <c r="R20" s="12">
        <v>0</v>
      </c>
      <c r="S20" s="12">
        <v>0</v>
      </c>
      <c r="T20" s="12">
        <v>0</v>
      </c>
      <c r="U20" s="12">
        <v>0</v>
      </c>
      <c r="V20" s="8">
        <v>0.16800000000000001</v>
      </c>
      <c r="W20" s="8">
        <v>0</v>
      </c>
      <c r="X20" s="67">
        <f t="shared" ref="X20:X33" si="4">Q20/N20</f>
        <v>5.6315366049879325E-3</v>
      </c>
      <c r="Y20" s="6" t="s">
        <v>206</v>
      </c>
      <c r="Z20" s="6"/>
      <c r="AA20" s="15"/>
      <c r="AB20" s="15"/>
      <c r="AC20" s="15"/>
    </row>
    <row r="21" spans="1:29" s="5" customFormat="1" ht="55.2" x14ac:dyDescent="0.3">
      <c r="A21" s="9" t="s">
        <v>105</v>
      </c>
      <c r="B21" s="19" t="s">
        <v>0</v>
      </c>
      <c r="C21" s="7" t="s">
        <v>3</v>
      </c>
      <c r="D21" s="8">
        <v>553.125</v>
      </c>
      <c r="E21" s="8">
        <v>0</v>
      </c>
      <c r="F21" s="26"/>
      <c r="G21" s="26"/>
      <c r="H21" s="8">
        <f>D21+E21</f>
        <v>553.125</v>
      </c>
      <c r="I21" s="8">
        <v>254.08600000000001</v>
      </c>
      <c r="J21" s="8">
        <v>60.039000000000001</v>
      </c>
      <c r="K21" s="8">
        <v>0</v>
      </c>
      <c r="L21" s="8">
        <f>J21+K21</f>
        <v>60.039000000000001</v>
      </c>
      <c r="M21" s="8">
        <v>60.039000000000001</v>
      </c>
      <c r="N21" s="12">
        <v>45.028500000000001</v>
      </c>
      <c r="O21" s="8">
        <v>45.028500000000001</v>
      </c>
      <c r="P21" s="8">
        <v>0</v>
      </c>
      <c r="Q21" s="8">
        <v>0.96399999999999997</v>
      </c>
      <c r="R21" s="8">
        <v>0</v>
      </c>
      <c r="S21" s="8">
        <v>0</v>
      </c>
      <c r="T21" s="8">
        <v>0</v>
      </c>
      <c r="U21" s="8">
        <v>0</v>
      </c>
      <c r="V21" s="8">
        <v>335.17099999999999</v>
      </c>
      <c r="W21" s="8">
        <v>0</v>
      </c>
      <c r="X21" s="67">
        <f t="shared" si="4"/>
        <v>2.1408663402067579E-2</v>
      </c>
      <c r="Y21" s="6" t="s">
        <v>186</v>
      </c>
      <c r="Z21" s="6"/>
    </row>
    <row r="22" spans="1:29" s="5" customFormat="1" ht="41.4" x14ac:dyDescent="0.3">
      <c r="A22" s="77" t="s">
        <v>106</v>
      </c>
      <c r="B22" s="78" t="s">
        <v>0</v>
      </c>
      <c r="C22" s="57" t="s">
        <v>107</v>
      </c>
      <c r="D22" s="58">
        <v>200</v>
      </c>
      <c r="E22" s="58">
        <v>800</v>
      </c>
      <c r="F22" s="59"/>
      <c r="G22" s="59"/>
      <c r="H22" s="58">
        <f t="shared" ref="H22:H28" si="5">D22+E22</f>
        <v>1000</v>
      </c>
      <c r="I22" s="58">
        <v>0</v>
      </c>
      <c r="J22" s="58">
        <v>99</v>
      </c>
      <c r="K22" s="58">
        <v>400</v>
      </c>
      <c r="L22" s="58">
        <f t="shared" ref="L22:L28" si="6">J22+K22</f>
        <v>499</v>
      </c>
      <c r="M22" s="58">
        <v>99</v>
      </c>
      <c r="N22" s="58">
        <v>49.5</v>
      </c>
      <c r="O22" s="58">
        <v>49.5</v>
      </c>
      <c r="P22" s="58">
        <v>0</v>
      </c>
      <c r="Q22" s="58">
        <v>24.6</v>
      </c>
      <c r="R22" s="58">
        <v>0</v>
      </c>
      <c r="S22" s="58">
        <v>0</v>
      </c>
      <c r="T22" s="58">
        <v>0</v>
      </c>
      <c r="U22" s="58">
        <v>0</v>
      </c>
      <c r="V22" s="58">
        <f>I22+Q22+R22</f>
        <v>24.6</v>
      </c>
      <c r="W22" s="58">
        <v>0</v>
      </c>
      <c r="X22" s="67">
        <f t="shared" si="4"/>
        <v>0.49696969696969701</v>
      </c>
      <c r="Y22" s="79" t="s">
        <v>209</v>
      </c>
      <c r="Z22" s="6"/>
    </row>
    <row r="23" spans="1:29" s="13" customFormat="1" ht="82.8" x14ac:dyDescent="0.3">
      <c r="A23" s="10" t="s">
        <v>108</v>
      </c>
      <c r="B23" s="80" t="s">
        <v>0</v>
      </c>
      <c r="C23" s="11" t="s">
        <v>111</v>
      </c>
      <c r="D23" s="12">
        <v>100</v>
      </c>
      <c r="E23" s="12">
        <v>0</v>
      </c>
      <c r="F23" s="27"/>
      <c r="G23" s="27"/>
      <c r="H23" s="12">
        <f t="shared" si="5"/>
        <v>100</v>
      </c>
      <c r="I23" s="12">
        <v>0</v>
      </c>
      <c r="J23" s="12">
        <v>40</v>
      </c>
      <c r="K23" s="12">
        <v>0</v>
      </c>
      <c r="L23" s="12">
        <f t="shared" si="6"/>
        <v>40</v>
      </c>
      <c r="M23" s="12">
        <v>40</v>
      </c>
      <c r="N23" s="12">
        <v>20</v>
      </c>
      <c r="O23" s="12">
        <v>20</v>
      </c>
      <c r="P23" s="12">
        <v>0</v>
      </c>
      <c r="Q23" s="12">
        <v>0</v>
      </c>
      <c r="R23" s="12">
        <v>0</v>
      </c>
      <c r="S23" s="12">
        <v>0</v>
      </c>
      <c r="T23" s="12">
        <v>0</v>
      </c>
      <c r="U23" s="12">
        <v>0</v>
      </c>
      <c r="V23" s="12">
        <f>I23+Q23+R23</f>
        <v>0</v>
      </c>
      <c r="W23" s="12">
        <v>0</v>
      </c>
      <c r="X23" s="67">
        <f t="shared" si="4"/>
        <v>0</v>
      </c>
      <c r="Y23" s="32" t="s">
        <v>210</v>
      </c>
      <c r="Z23" s="32"/>
    </row>
    <row r="24" spans="1:29" s="13" customFormat="1" ht="82.8" x14ac:dyDescent="0.3">
      <c r="A24" s="10" t="s">
        <v>109</v>
      </c>
      <c r="B24" s="80" t="s">
        <v>0</v>
      </c>
      <c r="C24" s="11" t="s">
        <v>110</v>
      </c>
      <c r="D24" s="12">
        <v>120</v>
      </c>
      <c r="E24" s="12">
        <v>0</v>
      </c>
      <c r="F24" s="27"/>
      <c r="G24" s="27"/>
      <c r="H24" s="12">
        <f t="shared" si="5"/>
        <v>120</v>
      </c>
      <c r="I24" s="12">
        <v>0</v>
      </c>
      <c r="J24" s="12">
        <v>53.578000000000003</v>
      </c>
      <c r="K24" s="12">
        <v>0</v>
      </c>
      <c r="L24" s="12">
        <f t="shared" si="6"/>
        <v>53.578000000000003</v>
      </c>
      <c r="M24" s="12">
        <v>53.578000000000003</v>
      </c>
      <c r="N24" s="12">
        <v>26.788</v>
      </c>
      <c r="O24" s="12">
        <v>26.788</v>
      </c>
      <c r="P24" s="12">
        <v>0</v>
      </c>
      <c r="Q24" s="12">
        <v>0</v>
      </c>
      <c r="R24" s="12">
        <v>0</v>
      </c>
      <c r="S24" s="12">
        <v>0</v>
      </c>
      <c r="T24" s="12">
        <v>0</v>
      </c>
      <c r="U24" s="12">
        <v>0</v>
      </c>
      <c r="V24" s="12">
        <f>I24+Q24+R24</f>
        <v>0</v>
      </c>
      <c r="W24" s="12">
        <v>0</v>
      </c>
      <c r="X24" s="67">
        <f t="shared" si="4"/>
        <v>0</v>
      </c>
      <c r="Y24" s="32" t="s">
        <v>207</v>
      </c>
      <c r="Z24" s="32"/>
    </row>
    <row r="25" spans="1:29" s="13" customFormat="1" ht="41.4" x14ac:dyDescent="0.3">
      <c r="A25" s="9" t="s">
        <v>112</v>
      </c>
      <c r="B25" s="19" t="s">
        <v>0</v>
      </c>
      <c r="C25" s="7" t="s">
        <v>113</v>
      </c>
      <c r="D25" s="8">
        <v>2E-3</v>
      </c>
      <c r="E25" s="8">
        <v>799.59500000000003</v>
      </c>
      <c r="F25" s="26"/>
      <c r="G25" s="26"/>
      <c r="H25" s="8">
        <f t="shared" si="5"/>
        <v>799.59699999999998</v>
      </c>
      <c r="I25" s="8">
        <v>0</v>
      </c>
      <c r="J25" s="8">
        <v>1E-3</v>
      </c>
      <c r="K25" s="8">
        <v>300</v>
      </c>
      <c r="L25" s="8">
        <f t="shared" si="6"/>
        <v>300.00099999999998</v>
      </c>
      <c r="M25" s="8">
        <v>1E-3</v>
      </c>
      <c r="N25" s="12">
        <v>1E-3</v>
      </c>
      <c r="O25" s="29">
        <v>1E-3</v>
      </c>
      <c r="P25" s="8">
        <v>0</v>
      </c>
      <c r="Q25" s="8">
        <v>0</v>
      </c>
      <c r="R25" s="8">
        <v>0</v>
      </c>
      <c r="S25" s="8">
        <v>0</v>
      </c>
      <c r="T25" s="8">
        <v>0</v>
      </c>
      <c r="U25" s="8">
        <v>0</v>
      </c>
      <c r="V25" s="8">
        <f>I25+Q25+R25</f>
        <v>0</v>
      </c>
      <c r="W25" s="8">
        <v>0</v>
      </c>
      <c r="X25" s="67">
        <f t="shared" si="4"/>
        <v>0</v>
      </c>
      <c r="Y25" s="32" t="s">
        <v>211</v>
      </c>
      <c r="Z25" s="32"/>
    </row>
    <row r="26" spans="1:29" s="93" customFormat="1" ht="110.4" x14ac:dyDescent="0.3">
      <c r="A26" s="88" t="s">
        <v>114</v>
      </c>
      <c r="B26" s="89" t="s">
        <v>0</v>
      </c>
      <c r="C26" s="90" t="s">
        <v>115</v>
      </c>
      <c r="D26" s="91">
        <v>70</v>
      </c>
      <c r="E26" s="91">
        <v>0</v>
      </c>
      <c r="F26" s="92"/>
      <c r="G26" s="92"/>
      <c r="H26" s="91">
        <f t="shared" si="5"/>
        <v>70</v>
      </c>
      <c r="I26" s="91">
        <v>0</v>
      </c>
      <c r="J26" s="91">
        <v>40</v>
      </c>
      <c r="K26" s="91">
        <v>0</v>
      </c>
      <c r="L26" s="91">
        <f t="shared" si="6"/>
        <v>40</v>
      </c>
      <c r="M26" s="91">
        <v>40</v>
      </c>
      <c r="N26" s="91">
        <v>20</v>
      </c>
      <c r="O26" s="91">
        <v>20</v>
      </c>
      <c r="P26" s="91">
        <v>0</v>
      </c>
      <c r="Q26" s="91">
        <v>0</v>
      </c>
      <c r="R26" s="91">
        <v>0</v>
      </c>
      <c r="S26" s="91">
        <v>0</v>
      </c>
      <c r="T26" s="91">
        <v>0</v>
      </c>
      <c r="U26" s="91">
        <v>0</v>
      </c>
      <c r="V26" s="91">
        <f>I26+Q26+R26</f>
        <v>0</v>
      </c>
      <c r="W26" s="91">
        <v>0</v>
      </c>
      <c r="X26" s="67">
        <f t="shared" si="4"/>
        <v>0</v>
      </c>
      <c r="Y26" s="81" t="s">
        <v>208</v>
      </c>
      <c r="Z26" s="81"/>
    </row>
    <row r="27" spans="1:29" s="13" customFormat="1" ht="55.2" x14ac:dyDescent="0.3">
      <c r="A27" s="9" t="s">
        <v>116</v>
      </c>
      <c r="B27" s="19" t="s">
        <v>0</v>
      </c>
      <c r="C27" s="7" t="s">
        <v>4</v>
      </c>
      <c r="D27" s="8">
        <v>276.20299999999997</v>
      </c>
      <c r="E27" s="8">
        <v>0</v>
      </c>
      <c r="F27" s="26" t="s">
        <v>52</v>
      </c>
      <c r="G27" s="26" t="s">
        <v>53</v>
      </c>
      <c r="H27" s="8">
        <f t="shared" si="5"/>
        <v>276.20299999999997</v>
      </c>
      <c r="I27" s="8">
        <v>177.91200000000001</v>
      </c>
      <c r="J27" s="8">
        <v>46.125</v>
      </c>
      <c r="K27" s="8">
        <v>0</v>
      </c>
      <c r="L27" s="8">
        <f t="shared" si="6"/>
        <v>46.125</v>
      </c>
      <c r="M27" s="8">
        <v>46.125</v>
      </c>
      <c r="N27" s="12">
        <v>34.593000000000004</v>
      </c>
      <c r="O27" s="29">
        <v>34.593000000000004</v>
      </c>
      <c r="P27" s="8">
        <v>0</v>
      </c>
      <c r="Q27" s="8">
        <v>29.655000000000001</v>
      </c>
      <c r="R27" s="8">
        <v>0</v>
      </c>
      <c r="S27" s="8">
        <v>0</v>
      </c>
      <c r="T27" s="8">
        <v>0</v>
      </c>
      <c r="U27" s="8">
        <v>0</v>
      </c>
      <c r="V27" s="8">
        <v>230.078</v>
      </c>
      <c r="W27" s="8">
        <v>0</v>
      </c>
      <c r="X27" s="67">
        <f t="shared" si="4"/>
        <v>0.85725435781805559</v>
      </c>
      <c r="Y27" s="6" t="s">
        <v>187</v>
      </c>
      <c r="Z27" s="32"/>
    </row>
    <row r="28" spans="1:29" s="13" customFormat="1" ht="55.2" x14ac:dyDescent="0.3">
      <c r="A28" s="9" t="s">
        <v>117</v>
      </c>
      <c r="B28" s="19" t="s">
        <v>0</v>
      </c>
      <c r="C28" s="7" t="s">
        <v>235</v>
      </c>
      <c r="D28" s="8">
        <v>2400</v>
      </c>
      <c r="E28" s="8">
        <v>0</v>
      </c>
      <c r="F28" s="26" t="s">
        <v>54</v>
      </c>
      <c r="G28" s="26" t="s">
        <v>55</v>
      </c>
      <c r="H28" s="8">
        <f t="shared" si="5"/>
        <v>2400</v>
      </c>
      <c r="I28" s="8">
        <v>1700</v>
      </c>
      <c r="J28" s="8">
        <v>60</v>
      </c>
      <c r="K28" s="8">
        <v>0</v>
      </c>
      <c r="L28" s="8">
        <f t="shared" si="6"/>
        <v>60</v>
      </c>
      <c r="M28" s="8">
        <v>60</v>
      </c>
      <c r="N28" s="12">
        <v>45</v>
      </c>
      <c r="O28" s="8">
        <v>45</v>
      </c>
      <c r="P28" s="8">
        <v>0</v>
      </c>
      <c r="Q28" s="8">
        <v>28.885000000000002</v>
      </c>
      <c r="R28" s="8">
        <v>0</v>
      </c>
      <c r="S28" s="8">
        <v>0</v>
      </c>
      <c r="T28" s="8">
        <v>0</v>
      </c>
      <c r="U28" s="8">
        <v>0</v>
      </c>
      <c r="V28" s="8">
        <v>2340</v>
      </c>
      <c r="W28" s="8">
        <v>0</v>
      </c>
      <c r="X28" s="67">
        <f t="shared" si="4"/>
        <v>0.64188888888888895</v>
      </c>
      <c r="Y28" s="30" t="s">
        <v>212</v>
      </c>
      <c r="Z28" s="32"/>
    </row>
    <row r="29" spans="1:29" s="13" customFormat="1" ht="69" x14ac:dyDescent="0.3">
      <c r="A29" s="9" t="s">
        <v>118</v>
      </c>
      <c r="B29" s="19" t="s">
        <v>0</v>
      </c>
      <c r="C29" s="7" t="s">
        <v>119</v>
      </c>
      <c r="D29" s="8">
        <v>2000</v>
      </c>
      <c r="E29" s="8">
        <v>0</v>
      </c>
      <c r="F29" s="26" t="s">
        <v>56</v>
      </c>
      <c r="G29" s="26" t="s">
        <v>57</v>
      </c>
      <c r="H29" s="8">
        <f>D29+E29</f>
        <v>2000</v>
      </c>
      <c r="I29" s="8">
        <v>44</v>
      </c>
      <c r="J29" s="8">
        <v>390</v>
      </c>
      <c r="K29" s="8">
        <v>0</v>
      </c>
      <c r="L29" s="8">
        <f>J29+K29</f>
        <v>390</v>
      </c>
      <c r="M29" s="8">
        <v>390</v>
      </c>
      <c r="N29" s="12">
        <v>200</v>
      </c>
      <c r="O29" s="8">
        <v>200</v>
      </c>
      <c r="P29" s="8">
        <v>0</v>
      </c>
      <c r="Q29" s="8">
        <v>199.98</v>
      </c>
      <c r="R29" s="8">
        <v>0</v>
      </c>
      <c r="S29" s="8">
        <v>0</v>
      </c>
      <c r="T29" s="8">
        <v>0</v>
      </c>
      <c r="U29" s="8">
        <v>0</v>
      </c>
      <c r="V29" s="8">
        <v>469.8</v>
      </c>
      <c r="W29" s="8">
        <v>0</v>
      </c>
      <c r="X29" s="67">
        <f t="shared" si="4"/>
        <v>0.9998999999999999</v>
      </c>
      <c r="Y29" s="30" t="s">
        <v>213</v>
      </c>
      <c r="Z29" s="32"/>
    </row>
    <row r="30" spans="1:29" s="13" customFormat="1" ht="82.8" x14ac:dyDescent="0.3">
      <c r="A30" s="9" t="s">
        <v>120</v>
      </c>
      <c r="B30" s="19" t="s">
        <v>0</v>
      </c>
      <c r="C30" s="7" t="s">
        <v>6</v>
      </c>
      <c r="D30" s="8">
        <v>115.06699999999999</v>
      </c>
      <c r="E30" s="8">
        <v>0</v>
      </c>
      <c r="F30" s="26" t="s">
        <v>58</v>
      </c>
      <c r="G30" s="26" t="s">
        <v>59</v>
      </c>
      <c r="H30" s="8">
        <f>D30+E30</f>
        <v>115.06699999999999</v>
      </c>
      <c r="I30" s="8">
        <v>20</v>
      </c>
      <c r="J30" s="8">
        <v>20</v>
      </c>
      <c r="K30" s="8">
        <v>0</v>
      </c>
      <c r="L30" s="8">
        <f>J30+K30</f>
        <v>20</v>
      </c>
      <c r="M30" s="8">
        <v>20</v>
      </c>
      <c r="N30" s="12">
        <v>15</v>
      </c>
      <c r="O30" s="8">
        <v>15</v>
      </c>
      <c r="P30" s="8">
        <v>0</v>
      </c>
      <c r="Q30" s="8">
        <v>11.961</v>
      </c>
      <c r="R30" s="8">
        <v>0</v>
      </c>
      <c r="S30" s="8">
        <v>0</v>
      </c>
      <c r="T30" s="8">
        <v>0</v>
      </c>
      <c r="U30" s="8">
        <v>0</v>
      </c>
      <c r="V30" s="8">
        <v>95.066999999999993</v>
      </c>
      <c r="W30" s="8">
        <v>0</v>
      </c>
      <c r="X30" s="67">
        <f t="shared" si="4"/>
        <v>0.7974</v>
      </c>
      <c r="Y30" s="6" t="s">
        <v>214</v>
      </c>
      <c r="Z30" s="32"/>
    </row>
    <row r="31" spans="1:29" s="13" customFormat="1" ht="82.8" x14ac:dyDescent="0.3">
      <c r="A31" s="34" t="s">
        <v>122</v>
      </c>
      <c r="B31" s="40" t="s">
        <v>0</v>
      </c>
      <c r="C31" s="35" t="s">
        <v>70</v>
      </c>
      <c r="D31" s="36">
        <v>1048</v>
      </c>
      <c r="E31" s="36">
        <v>0</v>
      </c>
      <c r="F31" s="37"/>
      <c r="G31" s="37"/>
      <c r="H31" s="36">
        <f>D31+E31</f>
        <v>1048</v>
      </c>
      <c r="I31" s="36">
        <v>0</v>
      </c>
      <c r="J31" s="36">
        <v>350</v>
      </c>
      <c r="K31" s="36">
        <v>0</v>
      </c>
      <c r="L31" s="36">
        <f>J31+K31</f>
        <v>350</v>
      </c>
      <c r="M31" s="36">
        <v>350</v>
      </c>
      <c r="N31" s="46">
        <v>175</v>
      </c>
      <c r="O31" s="36">
        <v>175</v>
      </c>
      <c r="P31" s="36">
        <v>0</v>
      </c>
      <c r="Q31" s="36">
        <v>73.938999999999993</v>
      </c>
      <c r="R31" s="36">
        <v>0</v>
      </c>
      <c r="S31" s="36">
        <v>0</v>
      </c>
      <c r="T31" s="36">
        <v>0</v>
      </c>
      <c r="U31" s="36">
        <v>0</v>
      </c>
      <c r="V31" s="36">
        <f>I31+Q31+R31</f>
        <v>73.938999999999993</v>
      </c>
      <c r="W31" s="36">
        <v>0</v>
      </c>
      <c r="X31" s="67">
        <f t="shared" si="4"/>
        <v>0.4225085714285714</v>
      </c>
      <c r="Y31" s="6" t="s">
        <v>222</v>
      </c>
      <c r="Z31" s="32"/>
    </row>
    <row r="32" spans="1:29" s="13" customFormat="1" ht="69" x14ac:dyDescent="0.3">
      <c r="A32" s="10" t="s">
        <v>123</v>
      </c>
      <c r="B32" s="80" t="s">
        <v>0</v>
      </c>
      <c r="C32" s="11" t="s">
        <v>22</v>
      </c>
      <c r="D32" s="12">
        <v>500</v>
      </c>
      <c r="E32" s="12">
        <v>0</v>
      </c>
      <c r="F32" s="27"/>
      <c r="G32" s="27"/>
      <c r="H32" s="12">
        <f>D32+E32</f>
        <v>500</v>
      </c>
      <c r="I32" s="12">
        <v>0</v>
      </c>
      <c r="J32" s="12">
        <v>230.56700000000001</v>
      </c>
      <c r="K32" s="12">
        <v>0</v>
      </c>
      <c r="L32" s="12">
        <f>J32+K32</f>
        <v>230.56700000000001</v>
      </c>
      <c r="M32" s="12">
        <v>230.56700000000001</v>
      </c>
      <c r="N32" s="12">
        <v>115.282</v>
      </c>
      <c r="O32" s="12">
        <v>115.282</v>
      </c>
      <c r="P32" s="12">
        <v>0</v>
      </c>
      <c r="Q32" s="12">
        <v>0</v>
      </c>
      <c r="R32" s="12">
        <v>0</v>
      </c>
      <c r="S32" s="12">
        <v>0</v>
      </c>
      <c r="T32" s="12">
        <v>0</v>
      </c>
      <c r="U32" s="12">
        <v>0</v>
      </c>
      <c r="V32" s="12">
        <v>50</v>
      </c>
      <c r="W32" s="12">
        <v>0</v>
      </c>
      <c r="X32" s="67">
        <f>Q32/N32</f>
        <v>0</v>
      </c>
      <c r="Y32" s="32" t="s">
        <v>215</v>
      </c>
      <c r="Z32" s="32"/>
    </row>
    <row r="33" spans="1:26" s="13" customFormat="1" ht="166.2" thickBot="1" x14ac:dyDescent="0.35">
      <c r="A33" s="63" t="s">
        <v>125</v>
      </c>
      <c r="B33" s="82" t="s">
        <v>0</v>
      </c>
      <c r="C33" s="62" t="s">
        <v>124</v>
      </c>
      <c r="D33" s="46">
        <v>300</v>
      </c>
      <c r="E33" s="46">
        <v>0</v>
      </c>
      <c r="F33" s="66"/>
      <c r="G33" s="66"/>
      <c r="H33" s="46">
        <f>D33+E33</f>
        <v>300</v>
      </c>
      <c r="I33" s="46">
        <v>0</v>
      </c>
      <c r="J33" s="46">
        <v>75</v>
      </c>
      <c r="K33" s="46">
        <v>0</v>
      </c>
      <c r="L33" s="46">
        <f>J33+K33</f>
        <v>75</v>
      </c>
      <c r="M33" s="46">
        <v>75</v>
      </c>
      <c r="N33" s="46">
        <v>37.5</v>
      </c>
      <c r="O33" s="46">
        <v>37.5</v>
      </c>
      <c r="P33" s="46">
        <v>0</v>
      </c>
      <c r="Q33" s="46">
        <v>2.8180000000000001</v>
      </c>
      <c r="R33" s="46">
        <v>0</v>
      </c>
      <c r="S33" s="46">
        <v>0</v>
      </c>
      <c r="T33" s="46">
        <v>0</v>
      </c>
      <c r="U33" s="46">
        <v>0</v>
      </c>
      <c r="V33" s="46">
        <f>I33+Q33+R33</f>
        <v>2.8180000000000001</v>
      </c>
      <c r="W33" s="46">
        <v>0</v>
      </c>
      <c r="X33" s="102">
        <f t="shared" si="4"/>
        <v>7.5146666666666667E-2</v>
      </c>
      <c r="Y33" s="107" t="s">
        <v>221</v>
      </c>
      <c r="Z33" s="32"/>
    </row>
    <row r="34" spans="1:26" s="5" customFormat="1" ht="17.25" customHeight="1" thickBot="1" x14ac:dyDescent="0.35">
      <c r="A34" s="471" t="s">
        <v>31</v>
      </c>
      <c r="B34" s="467"/>
      <c r="C34" s="467"/>
      <c r="D34" s="467"/>
      <c r="E34" s="467"/>
      <c r="F34" s="467"/>
      <c r="G34" s="467"/>
      <c r="H34" s="467"/>
      <c r="I34" s="467"/>
      <c r="J34" s="467"/>
      <c r="K34" s="467"/>
      <c r="L34" s="467"/>
      <c r="M34" s="467"/>
      <c r="N34" s="467"/>
      <c r="O34" s="467"/>
      <c r="P34" s="467"/>
      <c r="Q34" s="467"/>
      <c r="R34" s="467"/>
      <c r="S34" s="467"/>
      <c r="T34" s="467"/>
      <c r="U34" s="467"/>
      <c r="V34" s="467"/>
      <c r="W34" s="467"/>
      <c r="X34" s="467"/>
      <c r="Y34" s="481"/>
      <c r="Z34" s="97"/>
    </row>
    <row r="35" spans="1:26" s="5" customFormat="1" ht="82.8" x14ac:dyDescent="0.3">
      <c r="A35" s="77" t="s">
        <v>126</v>
      </c>
      <c r="B35" s="78" t="s">
        <v>0</v>
      </c>
      <c r="C35" s="108" t="s">
        <v>127</v>
      </c>
      <c r="D35" s="109">
        <v>160</v>
      </c>
      <c r="E35" s="109">
        <v>0</v>
      </c>
      <c r="F35" s="110"/>
      <c r="G35" s="110"/>
      <c r="H35" s="109">
        <f>D35+E35</f>
        <v>160</v>
      </c>
      <c r="I35" s="109">
        <v>0</v>
      </c>
      <c r="J35" s="109">
        <v>10</v>
      </c>
      <c r="K35" s="109">
        <v>0</v>
      </c>
      <c r="L35" s="109">
        <f>J35+K35</f>
        <v>10</v>
      </c>
      <c r="M35" s="109">
        <v>10</v>
      </c>
      <c r="N35" s="109">
        <v>0</v>
      </c>
      <c r="O35" s="109">
        <v>0</v>
      </c>
      <c r="P35" s="109">
        <v>0</v>
      </c>
      <c r="Q35" s="109">
        <v>0</v>
      </c>
      <c r="R35" s="109">
        <v>0</v>
      </c>
      <c r="S35" s="109">
        <v>0</v>
      </c>
      <c r="T35" s="109">
        <v>0</v>
      </c>
      <c r="U35" s="109">
        <v>0</v>
      </c>
      <c r="V35" s="109">
        <f>I35+Q35+R35</f>
        <v>0</v>
      </c>
      <c r="W35" s="109">
        <v>0</v>
      </c>
      <c r="X35" s="58">
        <v>0</v>
      </c>
      <c r="Y35" s="79" t="s">
        <v>217</v>
      </c>
      <c r="Z35" s="96"/>
    </row>
    <row r="36" spans="1:26" s="5" customFormat="1" ht="41.4" x14ac:dyDescent="0.3">
      <c r="A36" s="63" t="s">
        <v>128</v>
      </c>
      <c r="B36" s="82" t="s">
        <v>0</v>
      </c>
      <c r="C36" s="65" t="s">
        <v>129</v>
      </c>
      <c r="D36" s="46">
        <v>100</v>
      </c>
      <c r="E36" s="46">
        <v>0</v>
      </c>
      <c r="F36" s="66"/>
      <c r="G36" s="66"/>
      <c r="H36" s="46">
        <f>D36+E36</f>
        <v>100</v>
      </c>
      <c r="I36" s="46">
        <v>0</v>
      </c>
      <c r="J36" s="46">
        <v>10</v>
      </c>
      <c r="K36" s="46">
        <v>0</v>
      </c>
      <c r="L36" s="46">
        <f>J36+K36</f>
        <v>10</v>
      </c>
      <c r="M36" s="46">
        <v>10</v>
      </c>
      <c r="N36" s="46">
        <v>0</v>
      </c>
      <c r="O36" s="46">
        <v>0</v>
      </c>
      <c r="P36" s="46">
        <v>0</v>
      </c>
      <c r="Q36" s="46">
        <v>0</v>
      </c>
      <c r="R36" s="46">
        <v>0</v>
      </c>
      <c r="S36" s="46">
        <v>0</v>
      </c>
      <c r="T36" s="46">
        <v>0</v>
      </c>
      <c r="U36" s="46">
        <v>0</v>
      </c>
      <c r="V36" s="46">
        <f>I36+Q36+R36</f>
        <v>0</v>
      </c>
      <c r="W36" s="46">
        <v>0</v>
      </c>
      <c r="X36" s="12">
        <v>0</v>
      </c>
      <c r="Y36" s="32" t="s">
        <v>218</v>
      </c>
      <c r="Z36" s="96"/>
    </row>
    <row r="37" spans="1:26" s="5" customFormat="1" ht="41.4" x14ac:dyDescent="0.3">
      <c r="A37" s="10" t="s">
        <v>130</v>
      </c>
      <c r="B37" s="80" t="s">
        <v>0</v>
      </c>
      <c r="C37" s="11" t="s">
        <v>131</v>
      </c>
      <c r="D37" s="12">
        <v>1E-3</v>
      </c>
      <c r="E37" s="12">
        <v>92.2</v>
      </c>
      <c r="F37" s="27" t="s">
        <v>50</v>
      </c>
      <c r="G37" s="27" t="s">
        <v>51</v>
      </c>
      <c r="H37" s="12">
        <f>D37+E37</f>
        <v>92.201000000000008</v>
      </c>
      <c r="I37" s="12">
        <v>0</v>
      </c>
      <c r="J37" s="12">
        <v>1E-3</v>
      </c>
      <c r="K37" s="12">
        <v>92.2</v>
      </c>
      <c r="L37" s="12">
        <f>J37+K37</f>
        <v>92.201000000000008</v>
      </c>
      <c r="M37" s="12">
        <v>1E-3</v>
      </c>
      <c r="N37" s="12">
        <v>0</v>
      </c>
      <c r="O37" s="12">
        <v>0</v>
      </c>
      <c r="P37" s="12">
        <v>0</v>
      </c>
      <c r="Q37" s="12">
        <v>0</v>
      </c>
      <c r="R37" s="12">
        <v>0</v>
      </c>
      <c r="S37" s="12">
        <v>0</v>
      </c>
      <c r="T37" s="12">
        <v>0</v>
      </c>
      <c r="U37" s="12">
        <v>0</v>
      </c>
      <c r="V37" s="12">
        <f>I37+Q37+R37</f>
        <v>0</v>
      </c>
      <c r="W37" s="12">
        <v>0</v>
      </c>
      <c r="X37" s="12">
        <v>0</v>
      </c>
      <c r="Y37" s="32" t="s">
        <v>219</v>
      </c>
      <c r="Z37" s="20"/>
    </row>
    <row r="38" spans="1:26" s="5" customFormat="1" ht="82.8" x14ac:dyDescent="0.3">
      <c r="A38" s="10" t="s">
        <v>132</v>
      </c>
      <c r="B38" s="80" t="s">
        <v>0</v>
      </c>
      <c r="C38" s="11" t="s">
        <v>133</v>
      </c>
      <c r="D38" s="12">
        <v>275</v>
      </c>
      <c r="E38" s="12">
        <v>0</v>
      </c>
      <c r="F38" s="27"/>
      <c r="G38" s="27"/>
      <c r="H38" s="12">
        <f>D38+E38</f>
        <v>275</v>
      </c>
      <c r="I38" s="12">
        <v>0</v>
      </c>
      <c r="J38" s="12">
        <v>30</v>
      </c>
      <c r="K38" s="12">
        <v>0</v>
      </c>
      <c r="L38" s="12">
        <f>J38+K38</f>
        <v>30</v>
      </c>
      <c r="M38" s="12">
        <v>30</v>
      </c>
      <c r="N38" s="12">
        <v>0</v>
      </c>
      <c r="O38" s="12">
        <v>0</v>
      </c>
      <c r="P38" s="12">
        <v>0</v>
      </c>
      <c r="Q38" s="12">
        <v>0</v>
      </c>
      <c r="R38" s="12">
        <v>0</v>
      </c>
      <c r="S38" s="12">
        <v>0</v>
      </c>
      <c r="T38" s="12">
        <v>0</v>
      </c>
      <c r="U38" s="12">
        <v>0</v>
      </c>
      <c r="V38" s="12">
        <f>I38+Q38+R38</f>
        <v>0</v>
      </c>
      <c r="W38" s="12">
        <v>0</v>
      </c>
      <c r="X38" s="12">
        <v>0</v>
      </c>
      <c r="Y38" s="32" t="s">
        <v>188</v>
      </c>
      <c r="Z38" s="20"/>
    </row>
    <row r="39" spans="1:26" s="5" customFormat="1" ht="42" thickBot="1" x14ac:dyDescent="0.35">
      <c r="A39" s="63" t="s">
        <v>134</v>
      </c>
      <c r="B39" s="82" t="s">
        <v>0</v>
      </c>
      <c r="C39" s="65" t="s">
        <v>135</v>
      </c>
      <c r="D39" s="46">
        <v>50</v>
      </c>
      <c r="E39" s="46">
        <v>0</v>
      </c>
      <c r="F39" s="66"/>
      <c r="G39" s="66"/>
      <c r="H39" s="46">
        <v>50</v>
      </c>
      <c r="I39" s="46">
        <v>0</v>
      </c>
      <c r="J39" s="46">
        <v>50</v>
      </c>
      <c r="K39" s="46">
        <v>0</v>
      </c>
      <c r="L39" s="46">
        <f>J39+K39</f>
        <v>50</v>
      </c>
      <c r="M39" s="46">
        <v>50</v>
      </c>
      <c r="N39" s="46">
        <v>0</v>
      </c>
      <c r="O39" s="46">
        <v>0</v>
      </c>
      <c r="P39" s="46">
        <v>0</v>
      </c>
      <c r="Q39" s="46">
        <v>0</v>
      </c>
      <c r="R39" s="46">
        <v>0</v>
      </c>
      <c r="S39" s="46">
        <v>0</v>
      </c>
      <c r="T39" s="46">
        <v>0</v>
      </c>
      <c r="U39" s="46">
        <v>0</v>
      </c>
      <c r="V39" s="46">
        <f>I39+Q39+R39</f>
        <v>0</v>
      </c>
      <c r="W39" s="46">
        <v>0</v>
      </c>
      <c r="X39" s="12">
        <v>0</v>
      </c>
      <c r="Y39" s="62" t="s">
        <v>220</v>
      </c>
      <c r="Z39" s="20"/>
    </row>
    <row r="40" spans="1:26" s="5" customFormat="1" ht="19.5" customHeight="1" thickBot="1" x14ac:dyDescent="0.35">
      <c r="A40" s="466" t="s">
        <v>26</v>
      </c>
      <c r="B40" s="467"/>
      <c r="C40" s="467"/>
      <c r="D40" s="467"/>
      <c r="E40" s="467"/>
      <c r="F40" s="467"/>
      <c r="G40" s="468"/>
      <c r="H40" s="17">
        <f>SUM(H19:H39)</f>
        <v>10578.122999999998</v>
      </c>
      <c r="I40" s="17">
        <f>SUM(I19:I39)</f>
        <v>2435.998</v>
      </c>
      <c r="J40" s="17">
        <f>SUM(J19:J39)</f>
        <v>1753.0730000000001</v>
      </c>
      <c r="K40" s="17">
        <f>SUM(K19:K39)</f>
        <v>792.2</v>
      </c>
      <c r="L40" s="17">
        <f>SUM(L19:L39)</f>
        <v>2545.2730000000001</v>
      </c>
      <c r="M40" s="16">
        <f>M19+M20+M21+M22+M23+M24+M25+M26+M27+M28+M29+M30+M31+M32+M33+M35+M36+M37+M38+M39</f>
        <v>1753.0730000000001</v>
      </c>
      <c r="N40" s="16">
        <f>N19+N20+N21+N22+N23+N24+N25+N26+N27+N28+N29+N30+N31+N32+N33+N35+N36+N37+N38+N39</f>
        <v>925.26350000000014</v>
      </c>
      <c r="O40" s="16">
        <f>SUM(O19:O39)</f>
        <v>925.26350000000014</v>
      </c>
      <c r="P40" s="16">
        <f>SUM(P19:P39)</f>
        <v>0</v>
      </c>
      <c r="Q40" s="16">
        <f>SUM(Q19:Q39)</f>
        <v>409.38400000000001</v>
      </c>
      <c r="R40" s="16">
        <f>SUM(R19:R39)</f>
        <v>0</v>
      </c>
      <c r="S40" s="16">
        <f>S19+S20+S21+S22+S23+S24+S25+S26+S27+S28+S29+S30+S31+S32+S33+S35+S36+S37+S38+S39</f>
        <v>0</v>
      </c>
      <c r="T40" s="16">
        <f>T19+T20+T21+T22+T23+T24+T25+T26+T27+T28+T29+T30+T31+T32+T33+T35+T36+T37+T38+T39</f>
        <v>0</v>
      </c>
      <c r="U40" s="16">
        <f>U19+U20+U21+U22+U23+U24+U25+U26+U27+U28+U29+U30+U31+U32+U33+U35+U36+U37+U38+U39</f>
        <v>0</v>
      </c>
      <c r="V40" s="16">
        <f>SUM(V19:V39)</f>
        <v>4051.6410000000001</v>
      </c>
      <c r="W40" s="50">
        <f>W19+W20+W21+W22+W23+W24+W25+W26+W27+W28+W29+W30+W31+W32+W33+W35+W36+W37+W38+W39</f>
        <v>0</v>
      </c>
      <c r="X40" s="112">
        <f>Q40/N40</f>
        <v>0.44245125847934125</v>
      </c>
      <c r="Y40" s="94"/>
      <c r="Z40" s="68"/>
    </row>
    <row r="41" spans="1:26" s="5" customFormat="1" ht="18" customHeight="1" thickBot="1" x14ac:dyDescent="0.35">
      <c r="A41" s="471" t="s">
        <v>32</v>
      </c>
      <c r="B41" s="467"/>
      <c r="C41" s="467"/>
      <c r="D41" s="467"/>
      <c r="E41" s="467"/>
      <c r="F41" s="467"/>
      <c r="G41" s="467"/>
      <c r="H41" s="467"/>
      <c r="I41" s="467"/>
      <c r="J41" s="467"/>
      <c r="K41" s="467"/>
      <c r="L41" s="467"/>
      <c r="M41" s="467"/>
      <c r="N41" s="467"/>
      <c r="O41" s="467"/>
      <c r="P41" s="467"/>
      <c r="Q41" s="467"/>
      <c r="R41" s="467"/>
      <c r="S41" s="467"/>
      <c r="T41" s="467"/>
      <c r="U41" s="467"/>
      <c r="V41" s="467"/>
      <c r="W41" s="467"/>
      <c r="X41" s="467"/>
      <c r="Y41" s="481"/>
      <c r="Z41" s="69"/>
    </row>
    <row r="42" spans="1:26" s="14" customFormat="1" ht="82.8" x14ac:dyDescent="0.3">
      <c r="A42" s="42" t="s">
        <v>136</v>
      </c>
      <c r="B42" s="70" t="s">
        <v>11</v>
      </c>
      <c r="C42" s="43" t="s">
        <v>137</v>
      </c>
      <c r="D42" s="44">
        <v>476.09800000000001</v>
      </c>
      <c r="E42" s="44">
        <v>0</v>
      </c>
      <c r="F42" s="71" t="s">
        <v>41</v>
      </c>
      <c r="G42" s="71" t="s">
        <v>42</v>
      </c>
      <c r="H42" s="44">
        <f t="shared" ref="H42:H56" si="7">D42+E42</f>
        <v>476.09800000000001</v>
      </c>
      <c r="I42" s="44">
        <v>316.82600000000002</v>
      </c>
      <c r="J42" s="44">
        <v>31.771999999999998</v>
      </c>
      <c r="K42" s="44">
        <v>0</v>
      </c>
      <c r="L42" s="44">
        <f t="shared" ref="L42:L56" si="8">J42+K42</f>
        <v>31.771999999999998</v>
      </c>
      <c r="M42" s="44">
        <v>31.771999999999998</v>
      </c>
      <c r="N42" s="58">
        <v>31.771999999999998</v>
      </c>
      <c r="O42" s="44">
        <v>31.771999999999998</v>
      </c>
      <c r="P42" s="44">
        <v>0</v>
      </c>
      <c r="Q42" s="44">
        <v>15.885999999999999</v>
      </c>
      <c r="R42" s="44">
        <v>0</v>
      </c>
      <c r="S42" s="44">
        <v>0</v>
      </c>
      <c r="T42" s="44">
        <v>15.885999999999999</v>
      </c>
      <c r="U42" s="44">
        <v>0</v>
      </c>
      <c r="V42" s="44">
        <v>359.32600000000002</v>
      </c>
      <c r="W42" s="44">
        <v>0</v>
      </c>
      <c r="X42" s="67">
        <f>Q42/N42</f>
        <v>0.5</v>
      </c>
      <c r="Y42" s="72" t="s">
        <v>189</v>
      </c>
      <c r="Z42" s="6"/>
    </row>
    <row r="43" spans="1:26" s="13" customFormat="1" ht="55.2" x14ac:dyDescent="0.3">
      <c r="A43" s="10" t="s">
        <v>138</v>
      </c>
      <c r="B43" s="80" t="s">
        <v>11</v>
      </c>
      <c r="C43" s="11" t="s">
        <v>144</v>
      </c>
      <c r="D43" s="12">
        <v>150</v>
      </c>
      <c r="E43" s="12">
        <v>0</v>
      </c>
      <c r="F43" s="27" t="s">
        <v>43</v>
      </c>
      <c r="G43" s="27" t="s">
        <v>43</v>
      </c>
      <c r="H43" s="12">
        <f>D43+E43</f>
        <v>150</v>
      </c>
      <c r="I43" s="12">
        <v>0</v>
      </c>
      <c r="J43" s="12">
        <v>35</v>
      </c>
      <c r="K43" s="12">
        <v>0</v>
      </c>
      <c r="L43" s="12">
        <f>J43+K43</f>
        <v>35</v>
      </c>
      <c r="M43" s="12">
        <v>35</v>
      </c>
      <c r="N43" s="12">
        <v>0</v>
      </c>
      <c r="O43" s="12">
        <v>0</v>
      </c>
      <c r="P43" s="12">
        <v>0</v>
      </c>
      <c r="Q43" s="12">
        <v>0</v>
      </c>
      <c r="R43" s="12">
        <v>0</v>
      </c>
      <c r="S43" s="12">
        <v>0</v>
      </c>
      <c r="T43" s="12">
        <v>0</v>
      </c>
      <c r="U43" s="12">
        <v>0</v>
      </c>
      <c r="V43" s="12">
        <f>I43+Q43+R43</f>
        <v>0</v>
      </c>
      <c r="W43" s="12">
        <v>17.5</v>
      </c>
      <c r="X43" s="67" t="e">
        <f t="shared" ref="X43:X57" si="9">Q43/N43</f>
        <v>#DIV/0!</v>
      </c>
      <c r="Y43" s="95" t="s">
        <v>224</v>
      </c>
      <c r="Z43" s="32"/>
    </row>
    <row r="44" spans="1:26" s="14" customFormat="1" ht="110.4" x14ac:dyDescent="0.3">
      <c r="A44" s="9" t="s">
        <v>139</v>
      </c>
      <c r="B44" s="19" t="s">
        <v>11</v>
      </c>
      <c r="C44" s="7" t="s">
        <v>140</v>
      </c>
      <c r="D44" s="8">
        <v>264.39100000000002</v>
      </c>
      <c r="E44" s="8">
        <v>0</v>
      </c>
      <c r="F44" s="26" t="s">
        <v>60</v>
      </c>
      <c r="G44" s="26" t="s">
        <v>42</v>
      </c>
      <c r="H44" s="8">
        <f t="shared" si="7"/>
        <v>264.39100000000002</v>
      </c>
      <c r="I44" s="8">
        <v>178.60599999999999</v>
      </c>
      <c r="J44" s="8">
        <v>1E-3</v>
      </c>
      <c r="K44" s="8">
        <v>0</v>
      </c>
      <c r="L44" s="8">
        <f t="shared" si="8"/>
        <v>1E-3</v>
      </c>
      <c r="M44" s="8">
        <v>1E-3</v>
      </c>
      <c r="N44" s="12">
        <v>1E-3</v>
      </c>
      <c r="O44" s="8">
        <v>1E-3</v>
      </c>
      <c r="P44" s="8">
        <v>0</v>
      </c>
      <c r="Q44" s="8">
        <v>0</v>
      </c>
      <c r="R44" s="8">
        <v>0</v>
      </c>
      <c r="S44" s="8">
        <v>0</v>
      </c>
      <c r="T44" s="8">
        <v>0</v>
      </c>
      <c r="U44" s="8">
        <v>0</v>
      </c>
      <c r="V44" s="8">
        <v>178.60599999999999</v>
      </c>
      <c r="W44" s="8">
        <v>0</v>
      </c>
      <c r="X44" s="67">
        <f t="shared" si="9"/>
        <v>0</v>
      </c>
      <c r="Y44" s="30" t="s">
        <v>192</v>
      </c>
      <c r="Z44" s="30" t="s">
        <v>75</v>
      </c>
    </row>
    <row r="45" spans="1:26" s="14" customFormat="1" ht="41.4" x14ac:dyDescent="0.3">
      <c r="A45" s="9" t="s">
        <v>141</v>
      </c>
      <c r="B45" s="19" t="s">
        <v>11</v>
      </c>
      <c r="C45" s="7" t="s">
        <v>142</v>
      </c>
      <c r="D45" s="8">
        <v>1408.46</v>
      </c>
      <c r="E45" s="8">
        <v>0</v>
      </c>
      <c r="F45" s="26" t="s">
        <v>61</v>
      </c>
      <c r="G45" s="26" t="s">
        <v>42</v>
      </c>
      <c r="H45" s="8">
        <f t="shared" si="7"/>
        <v>1408.46</v>
      </c>
      <c r="I45" s="8">
        <v>151.97</v>
      </c>
      <c r="J45" s="8">
        <v>200</v>
      </c>
      <c r="K45" s="8">
        <v>0</v>
      </c>
      <c r="L45" s="8">
        <f t="shared" si="8"/>
        <v>200</v>
      </c>
      <c r="M45" s="8">
        <v>200</v>
      </c>
      <c r="N45" s="12">
        <v>189.31700000000001</v>
      </c>
      <c r="O45" s="8">
        <v>189.31700000000001</v>
      </c>
      <c r="P45" s="8">
        <v>0</v>
      </c>
      <c r="Q45" s="8">
        <v>189.31700000000001</v>
      </c>
      <c r="R45" s="8">
        <v>0</v>
      </c>
      <c r="S45" s="8">
        <v>0</v>
      </c>
      <c r="T45" s="8">
        <v>89.316999999999993</v>
      </c>
      <c r="U45" s="8">
        <v>0</v>
      </c>
      <c r="V45" s="8">
        <v>382.67</v>
      </c>
      <c r="W45" s="8">
        <v>0</v>
      </c>
      <c r="X45" s="67">
        <f t="shared" si="9"/>
        <v>1</v>
      </c>
      <c r="Y45" s="30" t="s">
        <v>201</v>
      </c>
      <c r="Z45" s="30"/>
    </row>
    <row r="46" spans="1:26" s="14" customFormat="1" ht="82.8" x14ac:dyDescent="0.3">
      <c r="A46" s="10" t="s">
        <v>143</v>
      </c>
      <c r="B46" s="80" t="s">
        <v>11</v>
      </c>
      <c r="C46" s="11" t="s">
        <v>149</v>
      </c>
      <c r="D46" s="12">
        <v>150</v>
      </c>
      <c r="E46" s="12">
        <v>0</v>
      </c>
      <c r="F46" s="27" t="s">
        <v>43</v>
      </c>
      <c r="G46" s="27" t="s">
        <v>43</v>
      </c>
      <c r="H46" s="12">
        <f>D46+E46</f>
        <v>150</v>
      </c>
      <c r="I46" s="12">
        <v>0</v>
      </c>
      <c r="J46" s="12">
        <v>35</v>
      </c>
      <c r="K46" s="12">
        <v>0</v>
      </c>
      <c r="L46" s="12">
        <f>J46+K46</f>
        <v>35</v>
      </c>
      <c r="M46" s="12">
        <v>35</v>
      </c>
      <c r="N46" s="12">
        <v>17.5</v>
      </c>
      <c r="O46" s="12">
        <v>17.5</v>
      </c>
      <c r="P46" s="12">
        <v>0</v>
      </c>
      <c r="Q46" s="12">
        <v>0</v>
      </c>
      <c r="R46" s="12">
        <v>0</v>
      </c>
      <c r="S46" s="12">
        <v>0</v>
      </c>
      <c r="T46" s="12">
        <v>0</v>
      </c>
      <c r="U46" s="12">
        <v>0</v>
      </c>
      <c r="V46" s="12">
        <f>I46+Q46+R46</f>
        <v>0</v>
      </c>
      <c r="W46" s="12">
        <v>0</v>
      </c>
      <c r="X46" s="67">
        <f t="shared" si="9"/>
        <v>0</v>
      </c>
      <c r="Y46" s="32" t="s">
        <v>190</v>
      </c>
      <c r="Z46" s="30"/>
    </row>
    <row r="47" spans="1:26" s="14" customFormat="1" ht="124.2" x14ac:dyDescent="0.3">
      <c r="A47" s="9" t="s">
        <v>146</v>
      </c>
      <c r="B47" s="19" t="s">
        <v>11</v>
      </c>
      <c r="C47" s="7" t="s">
        <v>145</v>
      </c>
      <c r="D47" s="8">
        <v>500</v>
      </c>
      <c r="E47" s="8">
        <v>0</v>
      </c>
      <c r="F47" s="26" t="s">
        <v>43</v>
      </c>
      <c r="G47" s="26" t="s">
        <v>43</v>
      </c>
      <c r="H47" s="8">
        <f t="shared" si="7"/>
        <v>500</v>
      </c>
      <c r="I47" s="8">
        <v>0</v>
      </c>
      <c r="J47" s="8">
        <v>35</v>
      </c>
      <c r="K47" s="8">
        <v>0</v>
      </c>
      <c r="L47" s="8">
        <f t="shared" si="8"/>
        <v>35</v>
      </c>
      <c r="M47" s="8">
        <v>35</v>
      </c>
      <c r="N47" s="12">
        <v>17.5</v>
      </c>
      <c r="O47" s="8">
        <v>17.5</v>
      </c>
      <c r="P47" s="8">
        <v>0</v>
      </c>
      <c r="Q47" s="8">
        <v>0</v>
      </c>
      <c r="R47" s="8">
        <v>0</v>
      </c>
      <c r="S47" s="8">
        <v>0</v>
      </c>
      <c r="T47" s="8">
        <v>0</v>
      </c>
      <c r="U47" s="8">
        <v>0</v>
      </c>
      <c r="V47" s="8">
        <f>I47+Q47+R47</f>
        <v>0</v>
      </c>
      <c r="W47" s="8">
        <v>0</v>
      </c>
      <c r="X47" s="67">
        <f t="shared" si="9"/>
        <v>0</v>
      </c>
      <c r="Y47" s="30" t="s">
        <v>191</v>
      </c>
      <c r="Z47" s="6"/>
    </row>
    <row r="48" spans="1:26" s="14" customFormat="1" ht="96.6" x14ac:dyDescent="0.3">
      <c r="A48" s="9" t="s">
        <v>147</v>
      </c>
      <c r="B48" s="19" t="s">
        <v>11</v>
      </c>
      <c r="C48" s="7" t="s">
        <v>73</v>
      </c>
      <c r="D48" s="8">
        <v>150</v>
      </c>
      <c r="E48" s="8">
        <v>0</v>
      </c>
      <c r="F48" s="26" t="s">
        <v>43</v>
      </c>
      <c r="G48" s="26" t="s">
        <v>43</v>
      </c>
      <c r="H48" s="8">
        <f>D48+E48</f>
        <v>150</v>
      </c>
      <c r="I48" s="8">
        <v>0</v>
      </c>
      <c r="J48" s="8">
        <v>60</v>
      </c>
      <c r="K48" s="8">
        <v>0</v>
      </c>
      <c r="L48" s="8">
        <f>J48+K48</f>
        <v>60</v>
      </c>
      <c r="M48" s="8">
        <v>60</v>
      </c>
      <c r="N48" s="12">
        <v>15.683</v>
      </c>
      <c r="O48" s="8">
        <v>15.683</v>
      </c>
      <c r="P48" s="8">
        <v>0</v>
      </c>
      <c r="Q48" s="8">
        <v>0.68200000000000005</v>
      </c>
      <c r="R48" s="8">
        <v>0</v>
      </c>
      <c r="S48" s="8">
        <v>14.317</v>
      </c>
      <c r="T48" s="8">
        <v>0</v>
      </c>
      <c r="U48" s="8">
        <v>14.317</v>
      </c>
      <c r="V48" s="8">
        <f>I48+Q48+R48</f>
        <v>0.68200000000000005</v>
      </c>
      <c r="W48" s="8">
        <v>0</v>
      </c>
      <c r="X48" s="67">
        <f t="shared" si="9"/>
        <v>4.3486577823120577E-2</v>
      </c>
      <c r="Y48" s="30" t="s">
        <v>239</v>
      </c>
      <c r="Z48" s="6"/>
    </row>
    <row r="49" spans="1:26" s="14" customFormat="1" ht="79.5" customHeight="1" x14ac:dyDescent="0.3">
      <c r="A49" s="10" t="s">
        <v>148</v>
      </c>
      <c r="B49" s="80" t="s">
        <v>11</v>
      </c>
      <c r="C49" s="11" t="s">
        <v>150</v>
      </c>
      <c r="D49" s="12">
        <v>150</v>
      </c>
      <c r="E49" s="12">
        <v>0</v>
      </c>
      <c r="F49" s="27" t="s">
        <v>43</v>
      </c>
      <c r="G49" s="27" t="s">
        <v>43</v>
      </c>
      <c r="H49" s="12">
        <f>D49+E49</f>
        <v>150</v>
      </c>
      <c r="I49" s="12">
        <v>0</v>
      </c>
      <c r="J49" s="12">
        <v>25</v>
      </c>
      <c r="K49" s="12">
        <v>0</v>
      </c>
      <c r="L49" s="12">
        <f>J49+K49</f>
        <v>25</v>
      </c>
      <c r="M49" s="12">
        <v>25</v>
      </c>
      <c r="N49" s="12">
        <v>12.5</v>
      </c>
      <c r="O49" s="12">
        <v>12.5</v>
      </c>
      <c r="P49" s="12">
        <v>0</v>
      </c>
      <c r="Q49" s="12">
        <v>0</v>
      </c>
      <c r="R49" s="12">
        <v>0</v>
      </c>
      <c r="S49" s="12">
        <v>0</v>
      </c>
      <c r="T49" s="12">
        <v>0</v>
      </c>
      <c r="U49" s="12">
        <v>0</v>
      </c>
      <c r="V49" s="12">
        <f>I49+Q49+R49</f>
        <v>0</v>
      </c>
      <c r="W49" s="12">
        <v>0</v>
      </c>
      <c r="X49" s="67">
        <f t="shared" si="9"/>
        <v>0</v>
      </c>
      <c r="Y49" s="81" t="s">
        <v>193</v>
      </c>
      <c r="Z49" s="6"/>
    </row>
    <row r="50" spans="1:26" s="14" customFormat="1" ht="41.4" x14ac:dyDescent="0.3">
      <c r="A50" s="9" t="s">
        <v>151</v>
      </c>
      <c r="B50" s="19" t="s">
        <v>11</v>
      </c>
      <c r="C50" s="7" t="s">
        <v>21</v>
      </c>
      <c r="D50" s="8">
        <v>200.08</v>
      </c>
      <c r="E50" s="8">
        <v>0</v>
      </c>
      <c r="F50" s="26" t="s">
        <v>62</v>
      </c>
      <c r="G50" s="26" t="s">
        <v>42</v>
      </c>
      <c r="H50" s="8">
        <f>D50+E50</f>
        <v>200.08</v>
      </c>
      <c r="I50" s="8">
        <v>0.44</v>
      </c>
      <c r="J50" s="8">
        <v>80</v>
      </c>
      <c r="K50" s="8">
        <v>0</v>
      </c>
      <c r="L50" s="8">
        <f>J50+K50</f>
        <v>80</v>
      </c>
      <c r="M50" s="8">
        <v>80</v>
      </c>
      <c r="N50" s="12">
        <v>40</v>
      </c>
      <c r="O50" s="8">
        <v>40</v>
      </c>
      <c r="P50" s="8">
        <v>0</v>
      </c>
      <c r="Q50" s="8">
        <v>35</v>
      </c>
      <c r="R50" s="8">
        <v>0</v>
      </c>
      <c r="S50" s="8">
        <v>0</v>
      </c>
      <c r="T50" s="8">
        <v>0</v>
      </c>
      <c r="U50" s="8">
        <v>0</v>
      </c>
      <c r="V50" s="8">
        <v>52.168999999999997</v>
      </c>
      <c r="W50" s="8">
        <v>0</v>
      </c>
      <c r="X50" s="67">
        <f t="shared" si="9"/>
        <v>0.875</v>
      </c>
      <c r="Y50" s="6" t="s">
        <v>194</v>
      </c>
      <c r="Z50" s="6"/>
    </row>
    <row r="51" spans="1:26" s="14" customFormat="1" ht="41.4" x14ac:dyDescent="0.3">
      <c r="A51" s="9" t="s">
        <v>152</v>
      </c>
      <c r="B51" s="19" t="s">
        <v>11</v>
      </c>
      <c r="C51" s="7" t="s">
        <v>153</v>
      </c>
      <c r="D51" s="8">
        <v>221.79</v>
      </c>
      <c r="E51" s="8">
        <v>0</v>
      </c>
      <c r="F51" s="26" t="s">
        <v>63</v>
      </c>
      <c r="G51" s="26" t="s">
        <v>42</v>
      </c>
      <c r="H51" s="8">
        <f t="shared" si="7"/>
        <v>221.79</v>
      </c>
      <c r="I51" s="8">
        <v>112.41</v>
      </c>
      <c r="J51" s="8">
        <v>50</v>
      </c>
      <c r="K51" s="8">
        <v>0</v>
      </c>
      <c r="L51" s="8">
        <f t="shared" si="8"/>
        <v>50</v>
      </c>
      <c r="M51" s="8">
        <v>50</v>
      </c>
      <c r="N51" s="12">
        <v>12.5</v>
      </c>
      <c r="O51" s="8">
        <v>12.5</v>
      </c>
      <c r="P51" s="8">
        <v>0</v>
      </c>
      <c r="Q51" s="8">
        <v>0</v>
      </c>
      <c r="R51" s="8">
        <v>0</v>
      </c>
      <c r="S51" s="8">
        <v>0</v>
      </c>
      <c r="T51" s="8">
        <v>0</v>
      </c>
      <c r="U51" s="8">
        <v>0</v>
      </c>
      <c r="V51" s="8">
        <v>122.322</v>
      </c>
      <c r="W51" s="8">
        <v>0</v>
      </c>
      <c r="X51" s="67">
        <f t="shared" si="9"/>
        <v>0</v>
      </c>
      <c r="Y51" s="6" t="s">
        <v>216</v>
      </c>
      <c r="Z51" s="6"/>
    </row>
    <row r="52" spans="1:26" s="14" customFormat="1" ht="55.2" x14ac:dyDescent="0.3">
      <c r="A52" s="9" t="s">
        <v>154</v>
      </c>
      <c r="B52" s="19" t="s">
        <v>11</v>
      </c>
      <c r="C52" s="7" t="s">
        <v>7</v>
      </c>
      <c r="D52" s="8">
        <v>210.24</v>
      </c>
      <c r="E52" s="8">
        <v>0</v>
      </c>
      <c r="F52" s="29" t="s">
        <v>64</v>
      </c>
      <c r="G52" s="29" t="s">
        <v>42</v>
      </c>
      <c r="H52" s="8">
        <f t="shared" si="7"/>
        <v>210.24</v>
      </c>
      <c r="I52" s="8">
        <v>137.65100000000001</v>
      </c>
      <c r="J52" s="8">
        <v>64.7</v>
      </c>
      <c r="K52" s="8">
        <v>0</v>
      </c>
      <c r="L52" s="8">
        <f t="shared" si="8"/>
        <v>64.7</v>
      </c>
      <c r="M52" s="8">
        <v>64.7</v>
      </c>
      <c r="N52" s="12">
        <v>16.175000000000001</v>
      </c>
      <c r="O52" s="8">
        <v>16.175000000000001</v>
      </c>
      <c r="P52" s="8">
        <v>0</v>
      </c>
      <c r="Q52" s="8">
        <v>0</v>
      </c>
      <c r="R52" s="8">
        <v>0</v>
      </c>
      <c r="S52" s="8">
        <v>0</v>
      </c>
      <c r="T52" s="8">
        <v>0</v>
      </c>
      <c r="U52" s="8">
        <v>0</v>
      </c>
      <c r="V52" s="8">
        <v>144.23699999999999</v>
      </c>
      <c r="W52" s="8">
        <v>0</v>
      </c>
      <c r="X52" s="67">
        <f t="shared" si="9"/>
        <v>0</v>
      </c>
      <c r="Y52" s="6" t="s">
        <v>226</v>
      </c>
      <c r="Z52" s="6"/>
    </row>
    <row r="53" spans="1:26" s="14" customFormat="1" ht="57.75" customHeight="1" x14ac:dyDescent="0.3">
      <c r="A53" s="9" t="s">
        <v>155</v>
      </c>
      <c r="B53" s="19" t="s">
        <v>11</v>
      </c>
      <c r="C53" s="7" t="s">
        <v>8</v>
      </c>
      <c r="D53" s="8">
        <v>205</v>
      </c>
      <c r="E53" s="8">
        <v>0</v>
      </c>
      <c r="F53" s="29" t="s">
        <v>65</v>
      </c>
      <c r="G53" s="29" t="s">
        <v>66</v>
      </c>
      <c r="H53" s="8">
        <f t="shared" si="7"/>
        <v>205</v>
      </c>
      <c r="I53" s="8">
        <v>129.625</v>
      </c>
      <c r="J53" s="8">
        <v>52.359000000000002</v>
      </c>
      <c r="K53" s="8">
        <v>0</v>
      </c>
      <c r="L53" s="8">
        <f t="shared" si="8"/>
        <v>52.359000000000002</v>
      </c>
      <c r="M53" s="8">
        <v>52.359000000000002</v>
      </c>
      <c r="N53" s="12">
        <v>13.089</v>
      </c>
      <c r="O53" s="8">
        <v>13.089</v>
      </c>
      <c r="P53" s="8">
        <v>0</v>
      </c>
      <c r="Q53" s="8">
        <v>0</v>
      </c>
      <c r="R53" s="8">
        <v>0</v>
      </c>
      <c r="S53" s="8">
        <v>0</v>
      </c>
      <c r="T53" s="8">
        <v>0</v>
      </c>
      <c r="U53" s="8">
        <v>0</v>
      </c>
      <c r="V53" s="8">
        <v>131.07599999999999</v>
      </c>
      <c r="W53" s="8">
        <v>0</v>
      </c>
      <c r="X53" s="67">
        <f t="shared" si="9"/>
        <v>0</v>
      </c>
      <c r="Y53" s="6" t="s">
        <v>195</v>
      </c>
      <c r="Z53" s="6"/>
    </row>
    <row r="54" spans="1:26" s="14" customFormat="1" ht="49.5" customHeight="1" x14ac:dyDescent="0.3">
      <c r="A54" s="9" t="s">
        <v>156</v>
      </c>
      <c r="B54" s="19" t="s">
        <v>11</v>
      </c>
      <c r="C54" s="7" t="s">
        <v>9</v>
      </c>
      <c r="D54" s="8">
        <v>765</v>
      </c>
      <c r="E54" s="8">
        <v>0</v>
      </c>
      <c r="F54" s="29" t="s">
        <v>67</v>
      </c>
      <c r="G54" s="29" t="s">
        <v>45</v>
      </c>
      <c r="H54" s="8">
        <v>765</v>
      </c>
      <c r="I54" s="8">
        <v>162.36099999999999</v>
      </c>
      <c r="J54" s="8">
        <v>150</v>
      </c>
      <c r="K54" s="8">
        <v>0</v>
      </c>
      <c r="L54" s="8">
        <f t="shared" si="8"/>
        <v>150</v>
      </c>
      <c r="M54" s="8">
        <v>150</v>
      </c>
      <c r="N54" s="12">
        <v>10</v>
      </c>
      <c r="O54" s="8">
        <v>10</v>
      </c>
      <c r="P54" s="8">
        <v>0</v>
      </c>
      <c r="Q54" s="8">
        <v>0</v>
      </c>
      <c r="R54" s="8">
        <v>0</v>
      </c>
      <c r="S54" s="8">
        <v>65</v>
      </c>
      <c r="T54" s="8">
        <v>0</v>
      </c>
      <c r="U54" s="8">
        <v>65</v>
      </c>
      <c r="V54" s="8">
        <v>424.49900000000002</v>
      </c>
      <c r="W54" s="8">
        <v>0</v>
      </c>
      <c r="X54" s="67">
        <f t="shared" si="9"/>
        <v>0</v>
      </c>
      <c r="Y54" s="30" t="s">
        <v>203</v>
      </c>
      <c r="Z54" s="30"/>
    </row>
    <row r="55" spans="1:26" s="14" customFormat="1" ht="108.75" customHeight="1" x14ac:dyDescent="0.3">
      <c r="A55" s="9" t="s">
        <v>157</v>
      </c>
      <c r="B55" s="19" t="s">
        <v>11</v>
      </c>
      <c r="C55" s="7" t="s">
        <v>10</v>
      </c>
      <c r="D55" s="8">
        <v>143</v>
      </c>
      <c r="E55" s="8">
        <v>0</v>
      </c>
      <c r="F55" s="29" t="s">
        <v>68</v>
      </c>
      <c r="G55" s="29" t="s">
        <v>42</v>
      </c>
      <c r="H55" s="8">
        <f t="shared" si="7"/>
        <v>143</v>
      </c>
      <c r="I55" s="8">
        <v>0</v>
      </c>
      <c r="J55" s="8">
        <v>143</v>
      </c>
      <c r="K55" s="8">
        <v>0</v>
      </c>
      <c r="L55" s="8">
        <f t="shared" si="8"/>
        <v>143</v>
      </c>
      <c r="M55" s="8">
        <v>143</v>
      </c>
      <c r="N55" s="12">
        <v>35.75</v>
      </c>
      <c r="O55" s="8">
        <v>35.75</v>
      </c>
      <c r="P55" s="8">
        <v>0</v>
      </c>
      <c r="Q55" s="8">
        <v>15</v>
      </c>
      <c r="R55" s="8">
        <v>0</v>
      </c>
      <c r="S55" s="8">
        <v>0</v>
      </c>
      <c r="T55" s="8">
        <v>0</v>
      </c>
      <c r="U55" s="8">
        <v>0</v>
      </c>
      <c r="V55" s="8">
        <f>I55+Q55+R55</f>
        <v>15</v>
      </c>
      <c r="W55" s="8">
        <v>0</v>
      </c>
      <c r="X55" s="67">
        <f t="shared" si="9"/>
        <v>0.41958041958041958</v>
      </c>
      <c r="Y55" s="30" t="s">
        <v>204</v>
      </c>
      <c r="Z55" s="30"/>
    </row>
    <row r="56" spans="1:26" s="14" customFormat="1" ht="88.5" customHeight="1" x14ac:dyDescent="0.3">
      <c r="A56" s="9" t="s">
        <v>158</v>
      </c>
      <c r="B56" s="19" t="s">
        <v>11</v>
      </c>
      <c r="C56" s="7" t="s">
        <v>159</v>
      </c>
      <c r="D56" s="8">
        <v>300</v>
      </c>
      <c r="E56" s="8">
        <v>0</v>
      </c>
      <c r="F56" s="26" t="s">
        <v>43</v>
      </c>
      <c r="G56" s="26" t="s">
        <v>43</v>
      </c>
      <c r="H56" s="8">
        <f t="shared" si="7"/>
        <v>300</v>
      </c>
      <c r="I56" s="8">
        <v>0</v>
      </c>
      <c r="J56" s="8">
        <v>99.998999999999995</v>
      </c>
      <c r="K56" s="8">
        <v>0</v>
      </c>
      <c r="L56" s="8">
        <f t="shared" si="8"/>
        <v>99.998999999999995</v>
      </c>
      <c r="M56" s="8">
        <v>99.998999999999995</v>
      </c>
      <c r="N56" s="12">
        <v>49.997999999999998</v>
      </c>
      <c r="O56" s="8">
        <v>49.997999999999998</v>
      </c>
      <c r="P56" s="8">
        <v>0</v>
      </c>
      <c r="Q56" s="8">
        <v>0</v>
      </c>
      <c r="R56" s="8">
        <v>0</v>
      </c>
      <c r="S56" s="8">
        <v>0</v>
      </c>
      <c r="T56" s="8">
        <v>0</v>
      </c>
      <c r="U56" s="8">
        <v>0</v>
      </c>
      <c r="V56" s="8">
        <v>5.7990000000000004</v>
      </c>
      <c r="W56" s="8">
        <v>0</v>
      </c>
      <c r="X56" s="67">
        <f t="shared" si="9"/>
        <v>0</v>
      </c>
      <c r="Y56" s="30" t="s">
        <v>243</v>
      </c>
      <c r="Z56" s="6"/>
    </row>
    <row r="57" spans="1:26" s="14" customFormat="1" ht="102.75" customHeight="1" thickBot="1" x14ac:dyDescent="0.35">
      <c r="A57" s="63" t="s">
        <v>161</v>
      </c>
      <c r="B57" s="82" t="s">
        <v>11</v>
      </c>
      <c r="C57" s="65" t="s">
        <v>160</v>
      </c>
      <c r="D57" s="46">
        <v>250</v>
      </c>
      <c r="E57" s="46">
        <v>0</v>
      </c>
      <c r="F57" s="66" t="s">
        <v>43</v>
      </c>
      <c r="G57" s="66" t="s">
        <v>43</v>
      </c>
      <c r="H57" s="46">
        <f>D57+E57</f>
        <v>250</v>
      </c>
      <c r="I57" s="46">
        <v>0</v>
      </c>
      <c r="J57" s="46">
        <v>30</v>
      </c>
      <c r="K57" s="46">
        <v>0</v>
      </c>
      <c r="L57" s="46">
        <f>J57+K57</f>
        <v>30</v>
      </c>
      <c r="M57" s="46">
        <v>30</v>
      </c>
      <c r="N57" s="46">
        <v>15</v>
      </c>
      <c r="O57" s="46">
        <v>15</v>
      </c>
      <c r="P57" s="46">
        <v>0</v>
      </c>
      <c r="Q57" s="46">
        <v>0</v>
      </c>
      <c r="R57" s="46">
        <v>0</v>
      </c>
      <c r="S57" s="46">
        <v>0</v>
      </c>
      <c r="T57" s="46">
        <v>0</v>
      </c>
      <c r="U57" s="46">
        <v>0</v>
      </c>
      <c r="V57" s="46">
        <f>I57+Q57+R57</f>
        <v>0</v>
      </c>
      <c r="W57" s="46">
        <v>0</v>
      </c>
      <c r="X57" s="67">
        <f t="shared" si="9"/>
        <v>0</v>
      </c>
      <c r="Y57" s="62" t="s">
        <v>240</v>
      </c>
      <c r="Z57" s="38"/>
    </row>
    <row r="58" spans="1:26" s="14" customFormat="1" ht="18" customHeight="1" thickBot="1" x14ac:dyDescent="0.35">
      <c r="A58" s="482" t="s">
        <v>33</v>
      </c>
      <c r="B58" s="483"/>
      <c r="C58" s="483"/>
      <c r="D58" s="483"/>
      <c r="E58" s="483"/>
      <c r="F58" s="483"/>
      <c r="G58" s="483"/>
      <c r="H58" s="483"/>
      <c r="I58" s="483"/>
      <c r="J58" s="483"/>
      <c r="K58" s="483"/>
      <c r="L58" s="483"/>
      <c r="M58" s="483"/>
      <c r="N58" s="483"/>
      <c r="O58" s="483"/>
      <c r="P58" s="483"/>
      <c r="Q58" s="483"/>
      <c r="R58" s="483"/>
      <c r="S58" s="483"/>
      <c r="T58" s="483"/>
      <c r="U58" s="483"/>
      <c r="V58" s="483"/>
      <c r="W58" s="483"/>
      <c r="X58" s="483"/>
      <c r="Y58" s="483"/>
      <c r="Z58" s="484"/>
    </row>
    <row r="59" spans="1:26" s="14" customFormat="1" ht="57.75" customHeight="1" x14ac:dyDescent="0.3">
      <c r="A59" s="77" t="s">
        <v>162</v>
      </c>
      <c r="B59" s="78" t="s">
        <v>11</v>
      </c>
      <c r="C59" s="57" t="s">
        <v>163</v>
      </c>
      <c r="D59" s="58">
        <v>400</v>
      </c>
      <c r="E59" s="58">
        <v>0</v>
      </c>
      <c r="F59" s="59" t="s">
        <v>43</v>
      </c>
      <c r="G59" s="59" t="s">
        <v>43</v>
      </c>
      <c r="H59" s="58">
        <f t="shared" ref="H59:H67" si="10">D59+E59</f>
        <v>400</v>
      </c>
      <c r="I59" s="58">
        <v>0</v>
      </c>
      <c r="J59" s="58">
        <v>40</v>
      </c>
      <c r="K59" s="58">
        <v>0</v>
      </c>
      <c r="L59" s="58">
        <f t="shared" ref="L59:L67" si="11">J59+K59</f>
        <v>40</v>
      </c>
      <c r="M59" s="58">
        <v>40</v>
      </c>
      <c r="N59" s="58">
        <v>0</v>
      </c>
      <c r="O59" s="58">
        <v>0</v>
      </c>
      <c r="P59" s="58">
        <v>0</v>
      </c>
      <c r="Q59" s="58">
        <v>0</v>
      </c>
      <c r="R59" s="58">
        <v>0</v>
      </c>
      <c r="S59" s="58">
        <v>0</v>
      </c>
      <c r="T59" s="58">
        <v>0</v>
      </c>
      <c r="U59" s="58">
        <v>0</v>
      </c>
      <c r="V59" s="58">
        <f>I59+Q59+R59</f>
        <v>0</v>
      </c>
      <c r="W59" s="58">
        <v>0</v>
      </c>
      <c r="X59" s="12">
        <v>0</v>
      </c>
      <c r="Y59" s="79" t="s">
        <v>242</v>
      </c>
      <c r="Z59" s="103"/>
    </row>
    <row r="60" spans="1:26" s="14" customFormat="1" ht="41.4" x14ac:dyDescent="0.3">
      <c r="A60" s="10" t="s">
        <v>164</v>
      </c>
      <c r="B60" s="80" t="s">
        <v>11</v>
      </c>
      <c r="C60" s="11" t="s">
        <v>165</v>
      </c>
      <c r="D60" s="12">
        <v>10</v>
      </c>
      <c r="E60" s="12">
        <v>0</v>
      </c>
      <c r="F60" s="27"/>
      <c r="G60" s="27"/>
      <c r="H60" s="12">
        <f t="shared" si="10"/>
        <v>10</v>
      </c>
      <c r="I60" s="12"/>
      <c r="J60" s="12">
        <v>10</v>
      </c>
      <c r="K60" s="12">
        <v>0</v>
      </c>
      <c r="L60" s="12">
        <f t="shared" si="11"/>
        <v>10</v>
      </c>
      <c r="M60" s="12">
        <v>10</v>
      </c>
      <c r="N60" s="12">
        <v>0</v>
      </c>
      <c r="O60" s="12">
        <v>0</v>
      </c>
      <c r="P60" s="12"/>
      <c r="Q60" s="12">
        <v>0</v>
      </c>
      <c r="R60" s="12"/>
      <c r="S60" s="58">
        <v>0</v>
      </c>
      <c r="T60" s="58">
        <v>0</v>
      </c>
      <c r="U60" s="58">
        <v>0</v>
      </c>
      <c r="V60" s="58">
        <f t="shared" ref="V60:V67" si="12">I60+Q60+R60</f>
        <v>0</v>
      </c>
      <c r="W60" s="58">
        <v>0</v>
      </c>
      <c r="X60" s="12">
        <v>0</v>
      </c>
      <c r="Y60" s="32" t="s">
        <v>223</v>
      </c>
      <c r="Z60" s="99"/>
    </row>
    <row r="61" spans="1:26" s="14" customFormat="1" ht="27.6" x14ac:dyDescent="0.3">
      <c r="A61" s="10" t="s">
        <v>166</v>
      </c>
      <c r="B61" s="80" t="s">
        <v>11</v>
      </c>
      <c r="C61" s="11" t="s">
        <v>167</v>
      </c>
      <c r="D61" s="12">
        <v>5</v>
      </c>
      <c r="E61" s="12">
        <v>0</v>
      </c>
      <c r="F61" s="27"/>
      <c r="G61" s="27"/>
      <c r="H61" s="12">
        <f t="shared" si="10"/>
        <v>5</v>
      </c>
      <c r="I61" s="12"/>
      <c r="J61" s="12">
        <v>5</v>
      </c>
      <c r="K61" s="12">
        <v>0</v>
      </c>
      <c r="L61" s="12">
        <f t="shared" si="11"/>
        <v>5</v>
      </c>
      <c r="M61" s="12">
        <v>5</v>
      </c>
      <c r="N61" s="12">
        <v>0</v>
      </c>
      <c r="O61" s="12">
        <v>0</v>
      </c>
      <c r="P61" s="12"/>
      <c r="Q61" s="12">
        <v>0</v>
      </c>
      <c r="R61" s="12"/>
      <c r="S61" s="58">
        <v>0</v>
      </c>
      <c r="T61" s="58">
        <v>0</v>
      </c>
      <c r="U61" s="58">
        <v>0</v>
      </c>
      <c r="V61" s="58">
        <f t="shared" si="12"/>
        <v>0</v>
      </c>
      <c r="W61" s="58">
        <v>0</v>
      </c>
      <c r="X61" s="12">
        <v>0</v>
      </c>
      <c r="Y61" s="32" t="s">
        <v>223</v>
      </c>
      <c r="Z61" s="99"/>
    </row>
    <row r="62" spans="1:26" s="14" customFormat="1" ht="68.25" customHeight="1" x14ac:dyDescent="0.3">
      <c r="A62" s="10" t="s">
        <v>168</v>
      </c>
      <c r="B62" s="80" t="s">
        <v>11</v>
      </c>
      <c r="C62" s="11" t="s">
        <v>170</v>
      </c>
      <c r="D62" s="12">
        <v>200</v>
      </c>
      <c r="E62" s="12">
        <v>0</v>
      </c>
      <c r="F62" s="27"/>
      <c r="G62" s="27"/>
      <c r="H62" s="12">
        <f t="shared" si="10"/>
        <v>200</v>
      </c>
      <c r="I62" s="12"/>
      <c r="J62" s="12">
        <v>100</v>
      </c>
      <c r="K62" s="12">
        <v>0</v>
      </c>
      <c r="L62" s="12">
        <f t="shared" si="11"/>
        <v>100</v>
      </c>
      <c r="M62" s="12">
        <v>100</v>
      </c>
      <c r="N62" s="12">
        <v>0</v>
      </c>
      <c r="O62" s="12">
        <v>0</v>
      </c>
      <c r="P62" s="12"/>
      <c r="Q62" s="12">
        <v>0</v>
      </c>
      <c r="R62" s="12"/>
      <c r="S62" s="58">
        <v>0</v>
      </c>
      <c r="T62" s="58">
        <v>0</v>
      </c>
      <c r="U62" s="58">
        <v>0</v>
      </c>
      <c r="V62" s="58">
        <f t="shared" si="12"/>
        <v>0</v>
      </c>
      <c r="W62" s="58">
        <v>0</v>
      </c>
      <c r="X62" s="12">
        <v>0</v>
      </c>
      <c r="Y62" s="32" t="s">
        <v>196</v>
      </c>
      <c r="Z62" s="99"/>
    </row>
    <row r="63" spans="1:26" s="14" customFormat="1" ht="55.5" customHeight="1" x14ac:dyDescent="0.3">
      <c r="A63" s="10" t="s">
        <v>171</v>
      </c>
      <c r="B63" s="80" t="s">
        <v>11</v>
      </c>
      <c r="C63" s="11" t="s">
        <v>172</v>
      </c>
      <c r="D63" s="12">
        <v>60</v>
      </c>
      <c r="E63" s="12">
        <v>0</v>
      </c>
      <c r="F63" s="27"/>
      <c r="G63" s="27"/>
      <c r="H63" s="12">
        <f t="shared" si="10"/>
        <v>60</v>
      </c>
      <c r="I63" s="12"/>
      <c r="J63" s="12">
        <v>30</v>
      </c>
      <c r="K63" s="12">
        <v>0</v>
      </c>
      <c r="L63" s="12">
        <f t="shared" si="11"/>
        <v>30</v>
      </c>
      <c r="M63" s="12">
        <v>30</v>
      </c>
      <c r="N63" s="12">
        <v>0</v>
      </c>
      <c r="O63" s="12">
        <v>0</v>
      </c>
      <c r="P63" s="12"/>
      <c r="Q63" s="12">
        <v>0</v>
      </c>
      <c r="R63" s="12"/>
      <c r="S63" s="58">
        <v>0</v>
      </c>
      <c r="T63" s="58">
        <v>0</v>
      </c>
      <c r="U63" s="58">
        <v>0</v>
      </c>
      <c r="V63" s="58">
        <f t="shared" si="12"/>
        <v>0</v>
      </c>
      <c r="W63" s="58">
        <v>0</v>
      </c>
      <c r="X63" s="12">
        <v>0</v>
      </c>
      <c r="Y63" s="32" t="s">
        <v>241</v>
      </c>
      <c r="Z63" s="99"/>
    </row>
    <row r="64" spans="1:26" s="14" customFormat="1" ht="51.75" customHeight="1" x14ac:dyDescent="0.3">
      <c r="A64" s="10" t="s">
        <v>173</v>
      </c>
      <c r="B64" s="80" t="s">
        <v>11</v>
      </c>
      <c r="C64" s="11" t="s">
        <v>197</v>
      </c>
      <c r="D64" s="12">
        <v>50</v>
      </c>
      <c r="E64" s="12">
        <v>0</v>
      </c>
      <c r="F64" s="27"/>
      <c r="G64" s="27"/>
      <c r="H64" s="12">
        <f t="shared" si="10"/>
        <v>50</v>
      </c>
      <c r="I64" s="12"/>
      <c r="J64" s="12">
        <v>20</v>
      </c>
      <c r="K64" s="12">
        <v>0</v>
      </c>
      <c r="L64" s="12">
        <f t="shared" si="11"/>
        <v>20</v>
      </c>
      <c r="M64" s="12">
        <v>20</v>
      </c>
      <c r="N64" s="12">
        <v>0</v>
      </c>
      <c r="O64" s="12">
        <v>0</v>
      </c>
      <c r="P64" s="12"/>
      <c r="Q64" s="12">
        <v>0</v>
      </c>
      <c r="R64" s="12"/>
      <c r="S64" s="58">
        <v>0</v>
      </c>
      <c r="T64" s="58">
        <v>0</v>
      </c>
      <c r="U64" s="58">
        <v>0</v>
      </c>
      <c r="V64" s="58">
        <f t="shared" si="12"/>
        <v>0</v>
      </c>
      <c r="W64" s="58">
        <v>0</v>
      </c>
      <c r="X64" s="12">
        <v>0</v>
      </c>
      <c r="Y64" s="32" t="s">
        <v>198</v>
      </c>
      <c r="Z64" s="99"/>
    </row>
    <row r="65" spans="1:26" s="14" customFormat="1" ht="46.5" customHeight="1" x14ac:dyDescent="0.3">
      <c r="A65" s="10" t="s">
        <v>174</v>
      </c>
      <c r="B65" s="80" t="s">
        <v>11</v>
      </c>
      <c r="C65" s="11" t="s">
        <v>175</v>
      </c>
      <c r="D65" s="12">
        <v>100</v>
      </c>
      <c r="E65" s="12">
        <v>0</v>
      </c>
      <c r="F65" s="27"/>
      <c r="G65" s="27"/>
      <c r="H65" s="12">
        <f t="shared" si="10"/>
        <v>100</v>
      </c>
      <c r="I65" s="12"/>
      <c r="J65" s="12">
        <v>25</v>
      </c>
      <c r="K65" s="12">
        <v>0</v>
      </c>
      <c r="L65" s="12">
        <f t="shared" si="11"/>
        <v>25</v>
      </c>
      <c r="M65" s="12">
        <v>25</v>
      </c>
      <c r="N65" s="12">
        <v>6.25</v>
      </c>
      <c r="O65" s="12">
        <v>6.25</v>
      </c>
      <c r="P65" s="12"/>
      <c r="Q65" s="12">
        <v>0</v>
      </c>
      <c r="R65" s="12"/>
      <c r="S65" s="58">
        <v>0</v>
      </c>
      <c r="T65" s="58">
        <v>0</v>
      </c>
      <c r="U65" s="58">
        <v>0</v>
      </c>
      <c r="V65" s="58">
        <f t="shared" si="12"/>
        <v>0</v>
      </c>
      <c r="W65" s="58">
        <v>0</v>
      </c>
      <c r="X65" s="49">
        <f>Q65/N65</f>
        <v>0</v>
      </c>
      <c r="Y65" s="32" t="s">
        <v>225</v>
      </c>
      <c r="Z65" s="99"/>
    </row>
    <row r="66" spans="1:26" s="14" customFormat="1" ht="82.8" x14ac:dyDescent="0.3">
      <c r="A66" s="10" t="s">
        <v>176</v>
      </c>
      <c r="B66" s="80" t="s">
        <v>11</v>
      </c>
      <c r="C66" s="11" t="s">
        <v>177</v>
      </c>
      <c r="D66" s="12">
        <v>50</v>
      </c>
      <c r="E66" s="12">
        <v>0</v>
      </c>
      <c r="F66" s="27"/>
      <c r="G66" s="27"/>
      <c r="H66" s="12">
        <f t="shared" si="10"/>
        <v>50</v>
      </c>
      <c r="I66" s="12"/>
      <c r="J66" s="12">
        <v>25</v>
      </c>
      <c r="K66" s="12">
        <v>0</v>
      </c>
      <c r="L66" s="12">
        <f t="shared" si="11"/>
        <v>25</v>
      </c>
      <c r="M66" s="12">
        <v>25</v>
      </c>
      <c r="N66" s="12">
        <v>0</v>
      </c>
      <c r="O66" s="12">
        <v>0</v>
      </c>
      <c r="P66" s="12"/>
      <c r="Q66" s="12">
        <v>0</v>
      </c>
      <c r="R66" s="12"/>
      <c r="S66" s="58">
        <v>0</v>
      </c>
      <c r="T66" s="58">
        <v>0</v>
      </c>
      <c r="U66" s="58">
        <v>0</v>
      </c>
      <c r="V66" s="58">
        <f t="shared" si="12"/>
        <v>0</v>
      </c>
      <c r="W66" s="58">
        <v>0</v>
      </c>
      <c r="X66" s="12">
        <v>0</v>
      </c>
      <c r="Y66" s="32" t="s">
        <v>244</v>
      </c>
      <c r="Z66" s="99"/>
    </row>
    <row r="67" spans="1:26" s="14" customFormat="1" ht="82.8" x14ac:dyDescent="0.3">
      <c r="A67" s="10" t="s">
        <v>178</v>
      </c>
      <c r="B67" s="80" t="s">
        <v>11</v>
      </c>
      <c r="C67" s="11" t="s">
        <v>179</v>
      </c>
      <c r="D67" s="12">
        <v>60</v>
      </c>
      <c r="E67" s="12">
        <v>0</v>
      </c>
      <c r="F67" s="27"/>
      <c r="G67" s="27"/>
      <c r="H67" s="12">
        <f t="shared" si="10"/>
        <v>60</v>
      </c>
      <c r="I67" s="12"/>
      <c r="J67" s="12">
        <v>30</v>
      </c>
      <c r="K67" s="12">
        <v>0</v>
      </c>
      <c r="L67" s="12">
        <f t="shared" si="11"/>
        <v>30</v>
      </c>
      <c r="M67" s="12">
        <v>30</v>
      </c>
      <c r="N67" s="12">
        <v>7.5</v>
      </c>
      <c r="O67" s="12">
        <v>7.5</v>
      </c>
      <c r="P67" s="12"/>
      <c r="Q67" s="12">
        <v>0</v>
      </c>
      <c r="R67" s="12"/>
      <c r="S67" s="58">
        <v>0</v>
      </c>
      <c r="T67" s="58">
        <v>0</v>
      </c>
      <c r="U67" s="58">
        <v>0</v>
      </c>
      <c r="V67" s="58">
        <f t="shared" si="12"/>
        <v>0</v>
      </c>
      <c r="W67" s="58">
        <v>0</v>
      </c>
      <c r="X67" s="49">
        <f>Q67/N67</f>
        <v>0</v>
      </c>
      <c r="Y67" s="81" t="s">
        <v>199</v>
      </c>
      <c r="Z67" s="99"/>
    </row>
    <row r="68" spans="1:26" s="14" customFormat="1" ht="52.5" customHeight="1" thickBot="1" x14ac:dyDescent="0.35">
      <c r="A68" s="10" t="s">
        <v>169</v>
      </c>
      <c r="B68" s="80" t="s">
        <v>11</v>
      </c>
      <c r="C68" s="11" t="s">
        <v>180</v>
      </c>
      <c r="D68" s="12">
        <v>40</v>
      </c>
      <c r="E68" s="12">
        <v>0</v>
      </c>
      <c r="F68" s="27" t="s">
        <v>43</v>
      </c>
      <c r="G68" s="27" t="s">
        <v>43</v>
      </c>
      <c r="H68" s="12">
        <f>D68+E68</f>
        <v>40</v>
      </c>
      <c r="I68" s="12">
        <v>0</v>
      </c>
      <c r="J68" s="12">
        <v>20</v>
      </c>
      <c r="K68" s="12">
        <v>0</v>
      </c>
      <c r="L68" s="12">
        <f>J68+K68</f>
        <v>20</v>
      </c>
      <c r="M68" s="12">
        <v>20</v>
      </c>
      <c r="N68" s="12">
        <v>0</v>
      </c>
      <c r="O68" s="12">
        <v>0</v>
      </c>
      <c r="P68" s="12">
        <v>0</v>
      </c>
      <c r="Q68" s="12">
        <v>0</v>
      </c>
      <c r="R68" s="12">
        <v>0</v>
      </c>
      <c r="S68" s="12">
        <v>0</v>
      </c>
      <c r="T68" s="12">
        <v>0</v>
      </c>
      <c r="U68" s="12">
        <v>0</v>
      </c>
      <c r="V68" s="12">
        <f>I68+Q68+R68</f>
        <v>0</v>
      </c>
      <c r="W68" s="12">
        <v>0</v>
      </c>
      <c r="X68" s="12">
        <v>0</v>
      </c>
      <c r="Y68" s="106" t="s">
        <v>200</v>
      </c>
      <c r="Z68" s="31"/>
    </row>
    <row r="69" spans="1:26" s="14" customFormat="1" ht="19.5" customHeight="1" thickBot="1" x14ac:dyDescent="0.35">
      <c r="A69" s="466" t="s">
        <v>26</v>
      </c>
      <c r="B69" s="467"/>
      <c r="C69" s="467"/>
      <c r="D69" s="467"/>
      <c r="E69" s="467"/>
      <c r="F69" s="467"/>
      <c r="G69" s="468"/>
      <c r="H69" s="17">
        <f>SUM(H42:H68)</f>
        <v>6519.0590000000002</v>
      </c>
      <c r="I69" s="17">
        <f>SUM(I42:I68)</f>
        <v>1189.8890000000001</v>
      </c>
      <c r="J69" s="17">
        <f>SUM(J42:J68)</f>
        <v>1396.8310000000001</v>
      </c>
      <c r="K69" s="17">
        <f>SUM(K42:K68)</f>
        <v>0</v>
      </c>
      <c r="L69" s="17">
        <f>SUM(L42:L68)</f>
        <v>1396.8310000000001</v>
      </c>
      <c r="M69" s="17">
        <f>M42+M43+M44+M45+M46+M47+M48+M49+M50+M51+M52+M53+M54+M55+M56+M57+M59+M60+M61+M62+M63+M64+M65+M66+M67+M68</f>
        <v>1396.8310000000001</v>
      </c>
      <c r="N69" s="16">
        <f>N42+N43+N44+N45+N46+N47+N48+N49+N50+N51+N52+N53+N54+N55+N56+N57+N59+N60+N61+N62+N63+N64+N65+N66+N67+N68</f>
        <v>490.53500000000003</v>
      </c>
      <c r="O69" s="16">
        <f>SUM(O42:O68)</f>
        <v>490.53500000000003</v>
      </c>
      <c r="P69" s="16">
        <f>SUM(P42:P68)</f>
        <v>0</v>
      </c>
      <c r="Q69" s="16">
        <f>SUM(Q42:Q68)</f>
        <v>255.88499999999999</v>
      </c>
      <c r="R69" s="16">
        <f>SUM(R42:R68)</f>
        <v>0</v>
      </c>
      <c r="S69" s="16">
        <f>S42+S43+S44+S45+S46+S47+S48+S49+S50+S51+S52+S53+S54+S55+S56+S57+S59+S60+S61+S62+S63+S64+S65+S66+S67+S68</f>
        <v>79.317000000000007</v>
      </c>
      <c r="T69" s="16">
        <f>T42+T43+T44+T45+T46+T47+T48+T49+T50+T51+T52+T53+T54+T55+T56+T57+T59+T60+T61+T62+T63+T64+T65+T66+T67+T68</f>
        <v>105.20299999999999</v>
      </c>
      <c r="U69" s="16">
        <f>U42+U43+U44+U45+U46+U47+U48+U49+U50+U51+U52+U53+U54+U55+U56+U57+U59+U60+U61+U62+U63+U64+U65+U66+U67+U68</f>
        <v>79.317000000000007</v>
      </c>
      <c r="V69" s="16">
        <f>SUM(V42:V68)</f>
        <v>1816.3860000000002</v>
      </c>
      <c r="W69" s="50">
        <f>W42+W43+W44+W45+W46+W47+W48+W49+W50+W51+W52+W53+W54+W55+W56+W57+W59+W60+W61+W62+W63+W64+W65+W66+W67+W68</f>
        <v>17.5</v>
      </c>
      <c r="X69" s="50">
        <f>Q69/O69*100</f>
        <v>52.164473483033824</v>
      </c>
      <c r="Y69" s="84" t="s">
        <v>202</v>
      </c>
      <c r="Z69" s="73" t="s">
        <v>69</v>
      </c>
    </row>
    <row r="70" spans="1:26" s="14" customFormat="1" ht="17.25" customHeight="1" thickBot="1" x14ac:dyDescent="0.35">
      <c r="A70" s="466" t="s">
        <v>36</v>
      </c>
      <c r="B70" s="467"/>
      <c r="C70" s="467"/>
      <c r="D70" s="467"/>
      <c r="E70" s="467"/>
      <c r="F70" s="467"/>
      <c r="G70" s="468"/>
      <c r="H70" s="17">
        <f>H69+H40+H17</f>
        <v>27956.835999999996</v>
      </c>
      <c r="I70" s="17">
        <f>I69+I40+I17</f>
        <v>4154.0349999999999</v>
      </c>
      <c r="J70" s="17">
        <f>J69+J40+J17</f>
        <v>3500.0000000000005</v>
      </c>
      <c r="K70" s="17">
        <f>K69+K40+K17</f>
        <v>2878.7809999999999</v>
      </c>
      <c r="L70" s="17">
        <f>L69+L40+L17</f>
        <v>6378.7810000000009</v>
      </c>
      <c r="M70" s="17">
        <f>M17+M40+M69</f>
        <v>3500</v>
      </c>
      <c r="N70" s="16">
        <f>N17+N40+N69</f>
        <v>1576.2365000000002</v>
      </c>
      <c r="O70" s="16">
        <f>O69+O40+O17</f>
        <v>1576.2365000000002</v>
      </c>
      <c r="P70" s="16">
        <f>P69+P40+P17</f>
        <v>0</v>
      </c>
      <c r="Q70" s="16">
        <f>Q69+Q40+Q17</f>
        <v>712.22500000000002</v>
      </c>
      <c r="R70" s="16">
        <f>R69+R40+R17</f>
        <v>0</v>
      </c>
      <c r="S70" s="16">
        <f>S17+S40+S69</f>
        <v>124.06</v>
      </c>
      <c r="T70" s="16">
        <f>T17+T40+T69</f>
        <v>124.05999999999999</v>
      </c>
      <c r="U70" s="16">
        <f>U17+U40+U69</f>
        <v>124.06</v>
      </c>
      <c r="V70" s="16">
        <f>V69+V40+V17</f>
        <v>6612.9049999999997</v>
      </c>
      <c r="W70" s="50">
        <f>W17+W40+W69</f>
        <v>17.5</v>
      </c>
      <c r="X70" s="83">
        <f>Q70/O70*100</f>
        <v>45.185160983139269</v>
      </c>
      <c r="Y70" s="85">
        <f>Q70/N70*100</f>
        <v>45.185160983139269</v>
      </c>
      <c r="Z70" s="74">
        <f>Q70/N70*100</f>
        <v>45.185160983139269</v>
      </c>
    </row>
    <row r="71" spans="1:26" ht="30" customHeight="1" x14ac:dyDescent="0.3">
      <c r="A71" s="52"/>
      <c r="B71" s="53"/>
      <c r="C71" s="53"/>
      <c r="D71" s="53"/>
      <c r="E71" s="53"/>
      <c r="F71" s="54"/>
      <c r="G71" s="54"/>
      <c r="H71" s="53"/>
      <c r="I71" s="53"/>
      <c r="J71" s="53"/>
      <c r="K71" s="53"/>
      <c r="L71" s="53"/>
      <c r="M71" s="53"/>
      <c r="N71" s="55"/>
      <c r="O71" s="53"/>
      <c r="P71" s="53"/>
      <c r="Q71" s="53"/>
      <c r="R71" s="53"/>
      <c r="S71" s="53"/>
      <c r="T71" s="53"/>
      <c r="U71" s="53"/>
      <c r="V71" s="53"/>
      <c r="W71" s="53"/>
      <c r="X71" s="55"/>
      <c r="Y71" s="53"/>
      <c r="Z71" s="53"/>
    </row>
    <row r="72" spans="1:26" ht="30" customHeight="1" x14ac:dyDescent="0.3">
      <c r="A72" s="52"/>
      <c r="B72" s="53"/>
      <c r="C72" s="53"/>
      <c r="D72" s="53"/>
      <c r="E72" s="53"/>
      <c r="F72" s="54"/>
      <c r="G72" s="54"/>
      <c r="H72" s="53"/>
      <c r="I72" s="53"/>
      <c r="J72" s="53"/>
      <c r="K72" s="53"/>
      <c r="L72" s="53"/>
      <c r="M72" s="53"/>
      <c r="N72" s="55"/>
      <c r="O72" s="53"/>
      <c r="P72" s="53"/>
      <c r="Q72" s="53"/>
      <c r="R72" s="53"/>
      <c r="S72" s="53"/>
      <c r="T72" s="53"/>
      <c r="U72" s="53"/>
      <c r="V72" s="53"/>
      <c r="W72" s="53"/>
      <c r="X72" s="55"/>
      <c r="Y72" s="53"/>
      <c r="Z72" s="53"/>
    </row>
    <row r="73" spans="1:26" ht="30" customHeight="1" x14ac:dyDescent="0.3">
      <c r="A73" s="52"/>
      <c r="B73" s="53"/>
      <c r="C73" s="53"/>
      <c r="D73" s="53"/>
      <c r="E73" s="53"/>
      <c r="F73" s="54"/>
      <c r="G73" s="54"/>
      <c r="H73" s="53"/>
      <c r="I73" s="53"/>
      <c r="J73" s="53"/>
      <c r="K73" s="53"/>
      <c r="L73" s="53"/>
      <c r="M73" s="53"/>
      <c r="N73" s="55"/>
      <c r="O73" s="53"/>
      <c r="P73" s="53"/>
      <c r="Q73" s="113"/>
      <c r="R73" s="53"/>
      <c r="S73" s="53"/>
      <c r="T73" s="53"/>
      <c r="U73" s="53"/>
      <c r="V73" s="53"/>
      <c r="W73" s="53"/>
      <c r="X73" s="55"/>
      <c r="Y73" s="53"/>
      <c r="Z73" s="53"/>
    </row>
    <row r="74" spans="1:26" ht="30" customHeight="1" x14ac:dyDescent="0.3">
      <c r="A74" s="52"/>
      <c r="B74" s="53"/>
      <c r="C74" s="53"/>
      <c r="D74" s="53"/>
      <c r="E74" s="53"/>
      <c r="F74" s="54"/>
      <c r="G74" s="54"/>
      <c r="H74" s="53"/>
      <c r="I74" s="53"/>
      <c r="J74" s="53"/>
      <c r="K74" s="53"/>
      <c r="L74" s="53"/>
      <c r="M74" s="53"/>
      <c r="N74" s="55"/>
      <c r="O74" s="53"/>
      <c r="P74" s="53"/>
      <c r="Q74" s="53"/>
      <c r="R74" s="53"/>
      <c r="S74" s="53"/>
      <c r="T74" s="53"/>
      <c r="U74" s="53"/>
      <c r="V74" s="53"/>
      <c r="W74" s="53"/>
      <c r="X74" s="55"/>
      <c r="Y74" s="53"/>
      <c r="Z74" s="53"/>
    </row>
    <row r="75" spans="1:26" ht="30" customHeight="1" x14ac:dyDescent="0.3">
      <c r="A75" s="52"/>
      <c r="B75" s="53"/>
      <c r="C75" s="53"/>
      <c r="D75" s="53"/>
      <c r="E75" s="53"/>
      <c r="F75" s="54"/>
      <c r="G75" s="54"/>
      <c r="H75" s="53"/>
      <c r="I75" s="53"/>
      <c r="J75" s="53"/>
      <c r="K75" s="53"/>
      <c r="L75" s="53" t="s">
        <v>183</v>
      </c>
      <c r="M75" s="53"/>
      <c r="N75" s="55"/>
      <c r="O75" s="53"/>
      <c r="P75" s="53"/>
      <c r="Q75" s="53"/>
      <c r="R75" s="53"/>
      <c r="S75" s="53"/>
      <c r="T75" s="53"/>
      <c r="U75" s="53"/>
      <c r="V75" s="53"/>
      <c r="W75" s="53"/>
      <c r="X75" s="55"/>
      <c r="Y75" s="53"/>
      <c r="Z75" s="53"/>
    </row>
    <row r="76" spans="1:26" ht="30" customHeight="1" x14ac:dyDescent="0.3">
      <c r="A76" s="52"/>
      <c r="B76" s="53"/>
      <c r="C76" s="53"/>
      <c r="D76" s="53"/>
      <c r="E76" s="53"/>
      <c r="F76" s="54"/>
      <c r="G76" s="54"/>
      <c r="H76" s="53"/>
      <c r="I76" s="53"/>
      <c r="J76" s="53"/>
      <c r="K76" s="53"/>
      <c r="L76" s="53"/>
      <c r="M76" s="53"/>
      <c r="N76" s="55"/>
      <c r="O76" s="53"/>
      <c r="P76" s="53"/>
      <c r="Q76" s="53"/>
      <c r="R76" s="53"/>
      <c r="S76" s="53"/>
      <c r="T76" s="53"/>
      <c r="U76" s="53"/>
      <c r="V76" s="53"/>
      <c r="W76" s="53"/>
      <c r="X76" s="55"/>
      <c r="Y76" s="53"/>
      <c r="Z76" s="53"/>
    </row>
    <row r="77" spans="1:26" ht="30" customHeight="1" x14ac:dyDescent="0.3">
      <c r="A77" s="52"/>
      <c r="B77" s="53"/>
      <c r="C77" s="53"/>
      <c r="D77" s="53"/>
      <c r="E77" s="53"/>
      <c r="F77" s="54"/>
      <c r="G77" s="54"/>
      <c r="H77" s="53"/>
      <c r="I77" s="53"/>
      <c r="J77" s="53"/>
      <c r="K77" s="53"/>
      <c r="L77" s="53"/>
      <c r="M77" s="53"/>
      <c r="N77" s="55"/>
      <c r="O77" s="53"/>
      <c r="P77" s="53"/>
      <c r="Q77" s="53"/>
      <c r="R77" s="53"/>
      <c r="S77" s="53"/>
      <c r="T77" s="53"/>
      <c r="U77" s="53"/>
      <c r="V77" s="53"/>
      <c r="W77" s="53"/>
      <c r="X77" s="55"/>
      <c r="Y77" s="53"/>
      <c r="Z77" s="53"/>
    </row>
    <row r="78" spans="1:26" ht="30" customHeight="1" x14ac:dyDescent="0.3">
      <c r="A78" s="52"/>
      <c r="B78" s="53"/>
      <c r="C78" s="53"/>
      <c r="D78" s="53"/>
      <c r="E78" s="53"/>
      <c r="F78" s="54"/>
      <c r="G78" s="54"/>
      <c r="H78" s="53"/>
      <c r="I78" s="53"/>
      <c r="J78" s="53"/>
      <c r="K78" s="53"/>
      <c r="L78" s="53"/>
      <c r="M78" s="53"/>
      <c r="N78" s="55"/>
      <c r="O78" s="53"/>
      <c r="P78" s="53"/>
      <c r="Q78" s="53"/>
      <c r="R78" s="53"/>
      <c r="S78" s="53"/>
      <c r="T78" s="53"/>
      <c r="U78" s="53"/>
      <c r="V78" s="53"/>
      <c r="W78" s="53"/>
      <c r="X78" s="55"/>
      <c r="Y78" s="53"/>
      <c r="Z78" s="53"/>
    </row>
    <row r="79" spans="1:26" ht="30" customHeight="1" x14ac:dyDescent="0.3">
      <c r="A79" s="52"/>
      <c r="B79" s="53"/>
      <c r="C79" s="53"/>
      <c r="D79" s="53"/>
      <c r="E79" s="53"/>
      <c r="F79" s="54"/>
      <c r="G79" s="54"/>
      <c r="H79" s="53"/>
      <c r="I79" s="53"/>
      <c r="J79" s="53"/>
      <c r="K79" s="53"/>
      <c r="L79" s="53"/>
      <c r="M79" s="53"/>
      <c r="N79" s="55"/>
      <c r="O79" s="53"/>
      <c r="P79" s="53"/>
      <c r="Q79" s="53"/>
      <c r="R79" s="53"/>
      <c r="S79" s="53"/>
      <c r="T79" s="53"/>
      <c r="U79" s="53"/>
      <c r="V79" s="53"/>
      <c r="W79" s="53"/>
      <c r="X79" s="55"/>
      <c r="Y79" s="53"/>
      <c r="Z79" s="53"/>
    </row>
  </sheetData>
  <mergeCells count="12">
    <mergeCell ref="A70:G70"/>
    <mergeCell ref="A1:Z1"/>
    <mergeCell ref="A3:Z3"/>
    <mergeCell ref="A13:Z13"/>
    <mergeCell ref="A17:E17"/>
    <mergeCell ref="Y17:Z17"/>
    <mergeCell ref="A18:Z18"/>
    <mergeCell ref="A34:Y34"/>
    <mergeCell ref="A40:G40"/>
    <mergeCell ref="A41:Y41"/>
    <mergeCell ref="A58:Z58"/>
    <mergeCell ref="A69:G69"/>
  </mergeCells>
  <pageMargins left="0.16" right="0.16" top="0.14000000000000001" bottom="0.16" header="0.3" footer="0.16"/>
  <pageSetup paperSize="258"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14" sqref="F14"/>
    </sheetView>
  </sheetViews>
  <sheetFormatPr defaultRowHeight="14.4" x14ac:dyDescent="0.3"/>
  <cols>
    <col min="1" max="1" width="6.44140625" customWidth="1"/>
    <col min="2" max="2" width="12.6640625" customWidth="1"/>
    <col min="3" max="3" width="20" customWidth="1"/>
    <col min="5" max="5" width="12" customWidth="1"/>
  </cols>
  <sheetData>
    <row r="1" spans="1:7" ht="15" customHeight="1" x14ac:dyDescent="0.3">
      <c r="A1" s="500" t="s">
        <v>415</v>
      </c>
      <c r="B1" s="500"/>
      <c r="C1" s="500"/>
      <c r="D1" s="500"/>
      <c r="E1" s="500"/>
      <c r="F1" s="308"/>
      <c r="G1" s="308"/>
    </row>
    <row r="2" spans="1:7" ht="15" customHeight="1" x14ac:dyDescent="0.3">
      <c r="A2" s="500"/>
      <c r="B2" s="500"/>
      <c r="C2" s="500"/>
      <c r="D2" s="500"/>
      <c r="E2" s="500"/>
      <c r="F2" s="308"/>
      <c r="G2" s="308"/>
    </row>
    <row r="3" spans="1:7" ht="28.5" customHeight="1" x14ac:dyDescent="0.5">
      <c r="B3" s="309" t="s">
        <v>416</v>
      </c>
      <c r="C3" s="309"/>
      <c r="D3" s="486">
        <v>61</v>
      </c>
      <c r="E3" s="486"/>
    </row>
    <row r="4" spans="1:7" ht="25.8" x14ac:dyDescent="0.5">
      <c r="B4" s="487" t="s">
        <v>417</v>
      </c>
      <c r="C4" s="487"/>
      <c r="D4" s="486">
        <v>48</v>
      </c>
      <c r="E4" s="486"/>
    </row>
    <row r="5" spans="1:7" ht="25.8" x14ac:dyDescent="0.5">
      <c r="B5" s="487" t="s">
        <v>418</v>
      </c>
      <c r="C5" s="487"/>
      <c r="D5" s="486">
        <v>13</v>
      </c>
      <c r="E5" s="486"/>
    </row>
    <row r="6" spans="1:7" x14ac:dyDescent="0.3">
      <c r="B6" s="493"/>
      <c r="C6" s="494"/>
      <c r="D6" s="489"/>
      <c r="E6" s="490"/>
    </row>
    <row r="7" spans="1:7" x14ac:dyDescent="0.3">
      <c r="B7" s="495"/>
      <c r="C7" s="496"/>
      <c r="D7" s="491"/>
      <c r="E7" s="492"/>
    </row>
    <row r="8" spans="1:7" ht="27.75" customHeight="1" x14ac:dyDescent="0.5">
      <c r="B8" s="487" t="s">
        <v>419</v>
      </c>
      <c r="C8" s="487"/>
      <c r="D8" s="486">
        <v>2850</v>
      </c>
      <c r="E8" s="486"/>
    </row>
    <row r="9" spans="1:7" ht="25.8" x14ac:dyDescent="0.5">
      <c r="B9" s="487" t="s">
        <v>417</v>
      </c>
      <c r="C9" s="487"/>
      <c r="D9" s="486">
        <v>2558.741</v>
      </c>
      <c r="E9" s="486"/>
    </row>
    <row r="10" spans="1:7" ht="25.8" x14ac:dyDescent="0.5">
      <c r="B10" s="487" t="s">
        <v>418</v>
      </c>
      <c r="C10" s="487"/>
      <c r="D10" s="486">
        <v>291.26100000000002</v>
      </c>
      <c r="E10" s="486"/>
    </row>
    <row r="11" spans="1:7" ht="25.8" x14ac:dyDescent="0.5">
      <c r="B11" s="497"/>
      <c r="C11" s="498"/>
      <c r="D11" s="498"/>
      <c r="E11" s="499"/>
    </row>
    <row r="12" spans="1:7" ht="35.25" customHeight="1" x14ac:dyDescent="0.5">
      <c r="A12" s="307"/>
      <c r="B12" s="310" t="s">
        <v>420</v>
      </c>
      <c r="C12" s="310"/>
      <c r="D12" s="488">
        <v>17</v>
      </c>
      <c r="E12" s="488"/>
    </row>
    <row r="13" spans="1:7" ht="25.8" x14ac:dyDescent="0.5">
      <c r="B13" s="487" t="s">
        <v>417</v>
      </c>
      <c r="C13" s="487"/>
      <c r="D13" s="488">
        <v>15</v>
      </c>
      <c r="E13" s="488"/>
    </row>
    <row r="14" spans="1:7" ht="25.8" x14ac:dyDescent="0.5">
      <c r="B14" s="487" t="s">
        <v>418</v>
      </c>
      <c r="C14" s="487"/>
      <c r="D14" s="488">
        <v>2</v>
      </c>
      <c r="E14" s="488"/>
    </row>
    <row r="16" spans="1:7" ht="15.6" x14ac:dyDescent="0.3">
      <c r="B16" s="485"/>
      <c r="C16" s="485"/>
      <c r="D16" s="485"/>
    </row>
  </sheetData>
  <mergeCells count="21">
    <mergeCell ref="B6:C7"/>
    <mergeCell ref="B11:E11"/>
    <mergeCell ref="A1:E2"/>
    <mergeCell ref="B10:C10"/>
    <mergeCell ref="D10:E10"/>
    <mergeCell ref="B16:D16"/>
    <mergeCell ref="D3:E3"/>
    <mergeCell ref="D4:E4"/>
    <mergeCell ref="D5:E5"/>
    <mergeCell ref="B4:C4"/>
    <mergeCell ref="B5:C5"/>
    <mergeCell ref="B8:C8"/>
    <mergeCell ref="D8:E8"/>
    <mergeCell ref="B9:C9"/>
    <mergeCell ref="D9:E9"/>
    <mergeCell ref="B13:C13"/>
    <mergeCell ref="B14:C14"/>
    <mergeCell ref="D12:E12"/>
    <mergeCell ref="D13:E13"/>
    <mergeCell ref="D14:E14"/>
    <mergeCell ref="D6:E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JA91"/>
  <sheetViews>
    <sheetView tabSelected="1" view="pageBreakPreview" topLeftCell="A34" zoomScale="78" zoomScaleNormal="80" zoomScaleSheetLayoutView="78" workbookViewId="0">
      <selection activeCell="D30" sqref="D30"/>
    </sheetView>
  </sheetViews>
  <sheetFormatPr defaultColWidth="9.109375" defaultRowHeight="13.8" x14ac:dyDescent="0.3"/>
  <cols>
    <col min="1" max="1" width="8.44140625" style="122" customWidth="1"/>
    <col min="2" max="2" width="14.44140625" style="136" customWidth="1"/>
    <col min="3" max="3" width="9.5546875" style="122" customWidth="1"/>
    <col min="4" max="4" width="34.33203125" style="212" customWidth="1"/>
    <col min="5" max="5" width="10.5546875" style="125" hidden="1" customWidth="1"/>
    <col min="6" max="6" width="10.109375" style="125" hidden="1" customWidth="1"/>
    <col min="7" max="7" width="14" style="122" customWidth="1"/>
    <col min="8" max="8" width="13.44140625" style="122" customWidth="1"/>
    <col min="9" max="10" width="11.33203125" style="122" hidden="1" customWidth="1"/>
    <col min="11" max="11" width="8.6640625" style="114" hidden="1" customWidth="1"/>
    <col min="12" max="12" width="8.109375" style="122" hidden="1" customWidth="1"/>
    <col min="13" max="13" width="12.44140625" style="122" customWidth="1"/>
    <col min="14" max="14" width="10" style="126" hidden="1" customWidth="1"/>
    <col min="15" max="16" width="6.6640625" style="122" hidden="1" customWidth="1"/>
    <col min="17" max="17" width="8.109375" style="122" hidden="1" customWidth="1"/>
    <col min="18" max="18" width="16.6640625" style="124" customWidth="1"/>
    <col min="19" max="19" width="1.5546875" style="159" hidden="1" customWidth="1"/>
    <col min="20" max="20" width="10.77734375" style="123" customWidth="1"/>
    <col min="21" max="21" width="10" style="165" hidden="1" customWidth="1"/>
    <col min="22" max="22" width="0.5546875" style="114" hidden="1" customWidth="1"/>
    <col min="23" max="23" width="9" style="185" hidden="1" customWidth="1"/>
    <col min="24" max="24" width="42.5546875" style="171" customWidth="1"/>
    <col min="25" max="25" width="6.6640625" style="161" hidden="1" customWidth="1"/>
    <col min="26" max="26" width="1" style="126" hidden="1" customWidth="1"/>
    <col min="27" max="27" width="0" style="159" hidden="1" customWidth="1"/>
    <col min="28" max="238" width="9.109375" style="171"/>
    <col min="239" max="239" width="9.109375" style="161"/>
    <col min="240" max="16384" width="9.109375" style="122"/>
  </cols>
  <sheetData>
    <row r="1" spans="1:239" ht="21" x14ac:dyDescent="0.4">
      <c r="A1" s="352"/>
      <c r="B1" s="501" t="s">
        <v>389</v>
      </c>
      <c r="C1" s="502"/>
      <c r="D1" s="502"/>
      <c r="E1" s="502"/>
      <c r="F1" s="502"/>
      <c r="G1" s="502"/>
      <c r="H1" s="502"/>
      <c r="I1" s="502"/>
      <c r="J1" s="502"/>
      <c r="K1" s="502"/>
      <c r="L1" s="502"/>
      <c r="M1" s="502"/>
      <c r="N1" s="502"/>
      <c r="O1" s="502"/>
      <c r="P1" s="502"/>
      <c r="Q1" s="502"/>
      <c r="R1" s="502"/>
      <c r="S1" s="502"/>
      <c r="T1" s="502"/>
      <c r="U1" s="502"/>
      <c r="V1" s="502"/>
      <c r="W1" s="502"/>
      <c r="X1" s="502"/>
      <c r="Y1" s="353"/>
      <c r="Z1" s="354"/>
    </row>
    <row r="2" spans="1:239" ht="22.8" x14ac:dyDescent="0.4">
      <c r="A2" s="355"/>
      <c r="B2" s="506" t="s">
        <v>450</v>
      </c>
      <c r="C2" s="506"/>
      <c r="D2" s="506"/>
      <c r="E2" s="506"/>
      <c r="F2" s="506"/>
      <c r="G2" s="506"/>
      <c r="H2" s="506"/>
      <c r="I2" s="506"/>
      <c r="J2" s="506"/>
      <c r="K2" s="506"/>
      <c r="L2" s="506"/>
      <c r="M2" s="506"/>
      <c r="N2" s="506"/>
      <c r="O2" s="506"/>
      <c r="P2" s="506"/>
      <c r="Q2" s="506"/>
      <c r="R2" s="506"/>
      <c r="S2" s="506"/>
      <c r="T2" s="506"/>
      <c r="U2" s="506"/>
      <c r="V2" s="506"/>
      <c r="W2" s="506"/>
      <c r="X2" s="506"/>
      <c r="Y2" s="506"/>
      <c r="Z2" s="506"/>
      <c r="AA2" s="238"/>
    </row>
    <row r="3" spans="1:239" ht="21" x14ac:dyDescent="0.4">
      <c r="A3" s="356"/>
      <c r="B3" s="508"/>
      <c r="C3" s="508"/>
      <c r="D3" s="508"/>
      <c r="E3" s="508"/>
      <c r="F3" s="508"/>
      <c r="G3" s="508"/>
      <c r="H3" s="508"/>
      <c r="I3" s="509" t="s">
        <v>258</v>
      </c>
      <c r="J3" s="509"/>
      <c r="K3" s="357"/>
      <c r="L3" s="357"/>
      <c r="M3" s="357"/>
      <c r="N3" s="357"/>
      <c r="O3" s="357"/>
      <c r="P3" s="357"/>
      <c r="Q3" s="357"/>
      <c r="R3" s="357"/>
      <c r="S3" s="358"/>
      <c r="T3" s="359"/>
      <c r="U3" s="360"/>
      <c r="V3" s="357"/>
      <c r="W3" s="358"/>
      <c r="X3" s="359"/>
      <c r="Y3" s="360"/>
      <c r="Z3" s="357"/>
      <c r="AA3" s="239"/>
    </row>
    <row r="4" spans="1:239" ht="60.75" customHeight="1" x14ac:dyDescent="0.35">
      <c r="A4" s="361" t="s">
        <v>394</v>
      </c>
      <c r="B4" s="361" t="s">
        <v>100</v>
      </c>
      <c r="C4" s="332" t="s">
        <v>98</v>
      </c>
      <c r="D4" s="313" t="s">
        <v>40</v>
      </c>
      <c r="E4" s="333" t="s">
        <v>39</v>
      </c>
      <c r="F4" s="333" t="s">
        <v>38</v>
      </c>
      <c r="G4" s="332" t="s">
        <v>14</v>
      </c>
      <c r="H4" s="332" t="s">
        <v>304</v>
      </c>
      <c r="I4" s="332" t="s">
        <v>270</v>
      </c>
      <c r="J4" s="313" t="s">
        <v>271</v>
      </c>
      <c r="K4" s="334" t="s">
        <v>256</v>
      </c>
      <c r="L4" s="332" t="s">
        <v>246</v>
      </c>
      <c r="M4" s="332" t="s">
        <v>247</v>
      </c>
      <c r="N4" s="335" t="s">
        <v>248</v>
      </c>
      <c r="O4" s="332" t="s">
        <v>253</v>
      </c>
      <c r="P4" s="332" t="s">
        <v>254</v>
      </c>
      <c r="Q4" s="332" t="s">
        <v>257</v>
      </c>
      <c r="R4" s="336" t="s">
        <v>256</v>
      </c>
      <c r="S4" s="334" t="s">
        <v>248</v>
      </c>
      <c r="T4" s="334" t="s">
        <v>305</v>
      </c>
      <c r="U4" s="334" t="s">
        <v>251</v>
      </c>
      <c r="V4" s="334" t="s">
        <v>249</v>
      </c>
      <c r="W4" s="336" t="s">
        <v>250</v>
      </c>
      <c r="X4" s="260" t="s">
        <v>34</v>
      </c>
      <c r="Y4" s="260" t="s">
        <v>34</v>
      </c>
      <c r="Z4" s="261" t="s">
        <v>252</v>
      </c>
      <c r="AA4" s="240"/>
    </row>
    <row r="5" spans="1:239" ht="20.25" customHeight="1" x14ac:dyDescent="0.4">
      <c r="A5" s="355"/>
      <c r="B5" s="503" t="s">
        <v>261</v>
      </c>
      <c r="C5" s="503"/>
      <c r="D5" s="503"/>
      <c r="E5" s="503"/>
      <c r="F5" s="503"/>
      <c r="G5" s="503"/>
      <c r="H5" s="503"/>
      <c r="I5" s="503"/>
      <c r="J5" s="503"/>
      <c r="K5" s="503"/>
      <c r="L5" s="503"/>
      <c r="M5" s="503"/>
      <c r="N5" s="503"/>
      <c r="O5" s="503"/>
      <c r="P5" s="503"/>
      <c r="Q5" s="503"/>
      <c r="R5" s="503"/>
      <c r="S5" s="503"/>
      <c r="T5" s="503"/>
      <c r="U5" s="503"/>
      <c r="V5" s="503"/>
      <c r="W5" s="503"/>
      <c r="X5" s="503"/>
      <c r="Y5" s="503"/>
      <c r="Z5" s="503"/>
      <c r="AA5" s="240"/>
    </row>
    <row r="6" spans="1:239" s="51" customFormat="1" ht="105" customHeight="1" x14ac:dyDescent="0.3">
      <c r="A6" s="362">
        <v>1</v>
      </c>
      <c r="B6" s="363" t="s">
        <v>307</v>
      </c>
      <c r="C6" s="334" t="s">
        <v>24</v>
      </c>
      <c r="D6" s="349" t="s">
        <v>422</v>
      </c>
      <c r="E6" s="364"/>
      <c r="F6" s="364"/>
      <c r="G6" s="338">
        <v>1E-3</v>
      </c>
      <c r="H6" s="338">
        <v>0</v>
      </c>
      <c r="I6" s="338">
        <v>1E-3</v>
      </c>
      <c r="J6" s="338">
        <v>0</v>
      </c>
      <c r="K6" s="338"/>
      <c r="L6" s="365"/>
      <c r="M6" s="338">
        <v>1E-3</v>
      </c>
      <c r="N6" s="266"/>
      <c r="O6" s="338"/>
      <c r="P6" s="338"/>
      <c r="Q6" s="338"/>
      <c r="R6" s="338">
        <v>0</v>
      </c>
      <c r="S6" s="338"/>
      <c r="T6" s="338">
        <v>0</v>
      </c>
      <c r="U6" s="338"/>
      <c r="V6" s="338"/>
      <c r="W6" s="338"/>
      <c r="X6" s="264" t="s">
        <v>421</v>
      </c>
      <c r="Y6" s="265"/>
      <c r="Z6" s="266"/>
      <c r="AA6" s="241"/>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2"/>
      <c r="BQ6" s="172"/>
      <c r="BR6" s="172"/>
      <c r="BS6" s="172"/>
      <c r="BT6" s="172"/>
      <c r="BU6" s="172"/>
      <c r="BV6" s="172"/>
      <c r="BW6" s="172"/>
      <c r="BX6" s="172"/>
      <c r="BY6" s="172"/>
      <c r="BZ6" s="172"/>
      <c r="CA6" s="172"/>
      <c r="CB6" s="172"/>
      <c r="CC6" s="172"/>
      <c r="CD6" s="172"/>
      <c r="CE6" s="172"/>
      <c r="CF6" s="172"/>
      <c r="CG6" s="172"/>
      <c r="CH6" s="172"/>
      <c r="CI6" s="172"/>
      <c r="CJ6" s="172"/>
      <c r="CK6" s="172"/>
      <c r="CL6" s="172"/>
      <c r="CM6" s="172"/>
      <c r="CN6" s="172"/>
      <c r="CO6" s="172"/>
      <c r="CP6" s="172"/>
      <c r="CQ6" s="172"/>
      <c r="CR6" s="172"/>
      <c r="CS6" s="172"/>
      <c r="CT6" s="172"/>
      <c r="CU6" s="172"/>
      <c r="CV6" s="172"/>
      <c r="CW6" s="172"/>
      <c r="CX6" s="172"/>
      <c r="CY6" s="172"/>
      <c r="CZ6" s="172"/>
      <c r="DA6" s="172"/>
      <c r="DB6" s="172"/>
      <c r="DC6" s="172"/>
      <c r="DD6" s="172"/>
      <c r="DE6" s="172"/>
      <c r="DF6" s="172"/>
      <c r="DG6" s="172"/>
      <c r="DH6" s="172"/>
      <c r="DI6" s="172"/>
      <c r="DJ6" s="172"/>
      <c r="DK6" s="172"/>
      <c r="DL6" s="172"/>
      <c r="DM6" s="172"/>
      <c r="DN6" s="172"/>
      <c r="DO6" s="172"/>
      <c r="DP6" s="172"/>
      <c r="DQ6" s="172"/>
      <c r="DR6" s="172"/>
      <c r="DS6" s="172"/>
      <c r="DT6" s="172"/>
      <c r="DU6" s="172"/>
      <c r="DV6" s="172"/>
      <c r="DW6" s="172"/>
      <c r="DX6" s="172"/>
      <c r="DY6" s="172"/>
      <c r="DZ6" s="172"/>
      <c r="EA6" s="172"/>
      <c r="EB6" s="172"/>
      <c r="EC6" s="172"/>
      <c r="ED6" s="172"/>
      <c r="EE6" s="172"/>
      <c r="EF6" s="172"/>
      <c r="EG6" s="172"/>
      <c r="EH6" s="172"/>
      <c r="EI6" s="172"/>
      <c r="EJ6" s="172"/>
      <c r="EK6" s="172"/>
      <c r="EL6" s="172"/>
      <c r="EM6" s="172"/>
      <c r="EN6" s="172"/>
      <c r="EO6" s="172"/>
      <c r="EP6" s="172"/>
      <c r="EQ6" s="172"/>
      <c r="ER6" s="172"/>
      <c r="ES6" s="172"/>
      <c r="ET6" s="172"/>
      <c r="EU6" s="172"/>
      <c r="EV6" s="172"/>
      <c r="EW6" s="172"/>
      <c r="EX6" s="172"/>
      <c r="EY6" s="172"/>
      <c r="EZ6" s="172"/>
      <c r="FA6" s="172"/>
      <c r="FB6" s="172"/>
      <c r="FC6" s="172"/>
      <c r="FD6" s="172"/>
      <c r="FE6" s="172"/>
      <c r="FF6" s="172"/>
      <c r="FG6" s="172"/>
      <c r="FH6" s="172"/>
      <c r="FI6" s="172"/>
      <c r="FJ6" s="172"/>
      <c r="FK6" s="172"/>
      <c r="FL6" s="172"/>
      <c r="FM6" s="172"/>
      <c r="FN6" s="172"/>
      <c r="FO6" s="172"/>
      <c r="FP6" s="172"/>
      <c r="FQ6" s="172"/>
      <c r="FR6" s="172"/>
      <c r="FS6" s="172"/>
      <c r="FT6" s="172"/>
      <c r="FU6" s="172"/>
      <c r="FV6" s="172"/>
      <c r="FW6" s="172"/>
      <c r="FX6" s="172"/>
      <c r="FY6" s="172"/>
      <c r="FZ6" s="172"/>
      <c r="GA6" s="172"/>
      <c r="GB6" s="172"/>
      <c r="GC6" s="172"/>
      <c r="GD6" s="172"/>
      <c r="GE6" s="172"/>
      <c r="GF6" s="172"/>
      <c r="GG6" s="172"/>
      <c r="GH6" s="172"/>
      <c r="GI6" s="172"/>
      <c r="GJ6" s="172"/>
      <c r="GK6" s="172"/>
      <c r="GL6" s="172"/>
      <c r="GM6" s="172"/>
      <c r="GN6" s="172"/>
      <c r="GO6" s="172"/>
      <c r="GP6" s="172"/>
      <c r="GQ6" s="172"/>
      <c r="GR6" s="172"/>
      <c r="GS6" s="172"/>
      <c r="GT6" s="172"/>
      <c r="GU6" s="172"/>
      <c r="GV6" s="172"/>
      <c r="GW6" s="172"/>
      <c r="GX6" s="172"/>
      <c r="GY6" s="172"/>
      <c r="GZ6" s="172"/>
      <c r="HA6" s="172"/>
      <c r="HB6" s="172"/>
      <c r="HC6" s="172"/>
      <c r="HD6" s="172"/>
      <c r="HE6" s="172"/>
      <c r="HF6" s="172"/>
      <c r="HG6" s="172"/>
      <c r="HH6" s="172"/>
      <c r="HI6" s="172"/>
      <c r="HJ6" s="172"/>
      <c r="HK6" s="172"/>
      <c r="HL6" s="172"/>
      <c r="HM6" s="172"/>
      <c r="HN6" s="172"/>
      <c r="HO6" s="172"/>
      <c r="HP6" s="172"/>
      <c r="HQ6" s="172"/>
      <c r="HR6" s="172"/>
      <c r="HS6" s="172"/>
      <c r="HT6" s="172"/>
      <c r="HU6" s="172"/>
      <c r="HV6" s="172"/>
      <c r="HW6" s="172"/>
      <c r="HX6" s="172"/>
      <c r="HY6" s="172"/>
      <c r="HZ6" s="172"/>
      <c r="IA6" s="172"/>
      <c r="IB6" s="172"/>
      <c r="IC6" s="172"/>
      <c r="ID6" s="172"/>
      <c r="IE6" s="162"/>
    </row>
    <row r="7" spans="1:239" s="51" customFormat="1" ht="105.75" customHeight="1" x14ac:dyDescent="0.3">
      <c r="A7" s="362">
        <v>2</v>
      </c>
      <c r="B7" s="366" t="s">
        <v>308</v>
      </c>
      <c r="C7" s="334" t="s">
        <v>24</v>
      </c>
      <c r="D7" s="349" t="s">
        <v>423</v>
      </c>
      <c r="E7" s="364"/>
      <c r="F7" s="364"/>
      <c r="G7" s="338">
        <v>76.296999999999997</v>
      </c>
      <c r="H7" s="338">
        <v>0</v>
      </c>
      <c r="I7" s="338">
        <v>0</v>
      </c>
      <c r="J7" s="367">
        <v>20</v>
      </c>
      <c r="K7" s="338"/>
      <c r="L7" s="365"/>
      <c r="M7" s="338">
        <v>20</v>
      </c>
      <c r="N7" s="266"/>
      <c r="O7" s="338"/>
      <c r="P7" s="338"/>
      <c r="Q7" s="338"/>
      <c r="R7" s="338">
        <v>20</v>
      </c>
      <c r="S7" s="338"/>
      <c r="T7" s="338">
        <v>0</v>
      </c>
      <c r="U7" s="338"/>
      <c r="V7" s="338"/>
      <c r="W7" s="338"/>
      <c r="X7" s="264" t="s">
        <v>373</v>
      </c>
      <c r="Y7" s="265"/>
      <c r="Z7" s="266"/>
      <c r="AA7" s="241"/>
      <c r="AB7" s="172"/>
      <c r="AC7" s="172"/>
      <c r="AD7" s="172"/>
      <c r="AE7" s="172"/>
      <c r="AF7" s="172"/>
      <c r="AG7" s="172"/>
      <c r="AH7" s="172"/>
      <c r="AI7" s="172"/>
      <c r="AJ7" s="172"/>
      <c r="AK7" s="172"/>
      <c r="AL7" s="172"/>
      <c r="AM7" s="172"/>
      <c r="AN7" s="172"/>
      <c r="AO7" s="172"/>
      <c r="AP7" s="172"/>
      <c r="AQ7" s="172"/>
      <c r="AR7" s="172"/>
      <c r="AS7" s="172"/>
      <c r="AT7" s="172"/>
      <c r="AU7" s="172"/>
      <c r="AV7" s="172"/>
      <c r="AW7" s="172"/>
      <c r="AX7" s="172"/>
      <c r="AY7" s="172"/>
      <c r="AZ7" s="172"/>
      <c r="BA7" s="172"/>
      <c r="BB7" s="172"/>
      <c r="BC7" s="172"/>
      <c r="BD7" s="172"/>
      <c r="BE7" s="172"/>
      <c r="BF7" s="172"/>
      <c r="BG7" s="172"/>
      <c r="BH7" s="172"/>
      <c r="BI7" s="172"/>
      <c r="BJ7" s="172"/>
      <c r="BK7" s="172"/>
      <c r="BL7" s="172"/>
      <c r="BM7" s="172"/>
      <c r="BN7" s="172"/>
      <c r="BO7" s="172"/>
      <c r="BP7" s="172"/>
      <c r="BQ7" s="172"/>
      <c r="BR7" s="172"/>
      <c r="BS7" s="172"/>
      <c r="BT7" s="172"/>
      <c r="BU7" s="172"/>
      <c r="BV7" s="172"/>
      <c r="BW7" s="172"/>
      <c r="BX7" s="172"/>
      <c r="BY7" s="172"/>
      <c r="BZ7" s="172"/>
      <c r="CA7" s="172"/>
      <c r="CB7" s="172"/>
      <c r="CC7" s="172"/>
      <c r="CD7" s="172"/>
      <c r="CE7" s="172"/>
      <c r="CF7" s="172"/>
      <c r="CG7" s="172"/>
      <c r="CH7" s="172"/>
      <c r="CI7" s="172"/>
      <c r="CJ7" s="172"/>
      <c r="CK7" s="172"/>
      <c r="CL7" s="172"/>
      <c r="CM7" s="172"/>
      <c r="CN7" s="172"/>
      <c r="CO7" s="172"/>
      <c r="CP7" s="172"/>
      <c r="CQ7" s="172"/>
      <c r="CR7" s="172"/>
      <c r="CS7" s="172"/>
      <c r="CT7" s="172"/>
      <c r="CU7" s="172"/>
      <c r="CV7" s="172"/>
      <c r="CW7" s="172"/>
      <c r="CX7" s="172"/>
      <c r="CY7" s="172"/>
      <c r="CZ7" s="172"/>
      <c r="DA7" s="172"/>
      <c r="DB7" s="172"/>
      <c r="DC7" s="172"/>
      <c r="DD7" s="172"/>
      <c r="DE7" s="172"/>
      <c r="DF7" s="172"/>
      <c r="DG7" s="172"/>
      <c r="DH7" s="172"/>
      <c r="DI7" s="172"/>
      <c r="DJ7" s="172"/>
      <c r="DK7" s="172"/>
      <c r="DL7" s="172"/>
      <c r="DM7" s="172"/>
      <c r="DN7" s="172"/>
      <c r="DO7" s="172"/>
      <c r="DP7" s="172"/>
      <c r="DQ7" s="172"/>
      <c r="DR7" s="172"/>
      <c r="DS7" s="172"/>
      <c r="DT7" s="172"/>
      <c r="DU7" s="172"/>
      <c r="DV7" s="172"/>
      <c r="DW7" s="172"/>
      <c r="DX7" s="172"/>
      <c r="DY7" s="172"/>
      <c r="DZ7" s="172"/>
      <c r="EA7" s="172"/>
      <c r="EB7" s="172"/>
      <c r="EC7" s="172"/>
      <c r="ED7" s="172"/>
      <c r="EE7" s="172"/>
      <c r="EF7" s="172"/>
      <c r="EG7" s="172"/>
      <c r="EH7" s="172"/>
      <c r="EI7" s="172"/>
      <c r="EJ7" s="172"/>
      <c r="EK7" s="172"/>
      <c r="EL7" s="172"/>
      <c r="EM7" s="172"/>
      <c r="EN7" s="172"/>
      <c r="EO7" s="172"/>
      <c r="EP7" s="172"/>
      <c r="EQ7" s="172"/>
      <c r="ER7" s="172"/>
      <c r="ES7" s="172"/>
      <c r="ET7" s="172"/>
      <c r="EU7" s="172"/>
      <c r="EV7" s="172"/>
      <c r="EW7" s="172"/>
      <c r="EX7" s="172"/>
      <c r="EY7" s="172"/>
      <c r="EZ7" s="172"/>
      <c r="FA7" s="172"/>
      <c r="FB7" s="172"/>
      <c r="FC7" s="172"/>
      <c r="FD7" s="172"/>
      <c r="FE7" s="172"/>
      <c r="FF7" s="172"/>
      <c r="FG7" s="172"/>
      <c r="FH7" s="172"/>
      <c r="FI7" s="172"/>
      <c r="FJ7" s="172"/>
      <c r="FK7" s="172"/>
      <c r="FL7" s="172"/>
      <c r="FM7" s="172"/>
      <c r="FN7" s="172"/>
      <c r="FO7" s="172"/>
      <c r="FP7" s="172"/>
      <c r="FQ7" s="172"/>
      <c r="FR7" s="172"/>
      <c r="FS7" s="172"/>
      <c r="FT7" s="172"/>
      <c r="FU7" s="172"/>
      <c r="FV7" s="172"/>
      <c r="FW7" s="172"/>
      <c r="FX7" s="172"/>
      <c r="FY7" s="172"/>
      <c r="FZ7" s="172"/>
      <c r="GA7" s="172"/>
      <c r="GB7" s="172"/>
      <c r="GC7" s="172"/>
      <c r="GD7" s="172"/>
      <c r="GE7" s="172"/>
      <c r="GF7" s="172"/>
      <c r="GG7" s="172"/>
      <c r="GH7" s="172"/>
      <c r="GI7" s="172"/>
      <c r="GJ7" s="172"/>
      <c r="GK7" s="172"/>
      <c r="GL7" s="172"/>
      <c r="GM7" s="172"/>
      <c r="GN7" s="172"/>
      <c r="GO7" s="172"/>
      <c r="GP7" s="172"/>
      <c r="GQ7" s="172"/>
      <c r="GR7" s="172"/>
      <c r="GS7" s="172"/>
      <c r="GT7" s="172"/>
      <c r="GU7" s="172"/>
      <c r="GV7" s="172"/>
      <c r="GW7" s="172"/>
      <c r="GX7" s="172"/>
      <c r="GY7" s="172"/>
      <c r="GZ7" s="172"/>
      <c r="HA7" s="172"/>
      <c r="HB7" s="172"/>
      <c r="HC7" s="172"/>
      <c r="HD7" s="172"/>
      <c r="HE7" s="172"/>
      <c r="HF7" s="172"/>
      <c r="HG7" s="172"/>
      <c r="HH7" s="172"/>
      <c r="HI7" s="172"/>
      <c r="HJ7" s="172"/>
      <c r="HK7" s="172"/>
      <c r="HL7" s="172"/>
      <c r="HM7" s="172"/>
      <c r="HN7" s="172"/>
      <c r="HO7" s="172"/>
      <c r="HP7" s="172"/>
      <c r="HQ7" s="172"/>
      <c r="HR7" s="172"/>
      <c r="HS7" s="172"/>
      <c r="HT7" s="172"/>
      <c r="HU7" s="172"/>
      <c r="HV7" s="172"/>
      <c r="HW7" s="172"/>
      <c r="HX7" s="172"/>
      <c r="HY7" s="172"/>
      <c r="HZ7" s="172"/>
      <c r="IA7" s="172"/>
      <c r="IB7" s="172"/>
      <c r="IC7" s="172"/>
      <c r="ID7" s="172"/>
      <c r="IE7" s="162"/>
    </row>
    <row r="8" spans="1:239" s="51" customFormat="1" ht="139.19999999999999" customHeight="1" x14ac:dyDescent="0.3">
      <c r="A8" s="362">
        <v>3</v>
      </c>
      <c r="B8" s="368" t="s">
        <v>309</v>
      </c>
      <c r="C8" s="334" t="s">
        <v>24</v>
      </c>
      <c r="D8" s="349" t="s">
        <v>424</v>
      </c>
      <c r="E8" s="364"/>
      <c r="F8" s="364"/>
      <c r="G8" s="338">
        <v>94.927000000000007</v>
      </c>
      <c r="H8" s="338">
        <v>0</v>
      </c>
      <c r="I8" s="338">
        <v>0</v>
      </c>
      <c r="J8" s="367">
        <v>40.393000000000001</v>
      </c>
      <c r="K8" s="338"/>
      <c r="L8" s="365"/>
      <c r="M8" s="365">
        <v>40.393000000000001</v>
      </c>
      <c r="N8" s="266"/>
      <c r="O8" s="338"/>
      <c r="P8" s="338"/>
      <c r="Q8" s="338"/>
      <c r="R8" s="338">
        <v>40.393000000000001</v>
      </c>
      <c r="S8" s="338"/>
      <c r="T8" s="338">
        <v>0</v>
      </c>
      <c r="U8" s="338"/>
      <c r="V8" s="338"/>
      <c r="W8" s="338"/>
      <c r="X8" s="264" t="s">
        <v>390</v>
      </c>
      <c r="Y8" s="265"/>
      <c r="Z8" s="266"/>
      <c r="AA8" s="241"/>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62"/>
    </row>
    <row r="9" spans="1:239" s="51" customFormat="1" ht="105" customHeight="1" x14ac:dyDescent="0.3">
      <c r="A9" s="362">
        <v>4</v>
      </c>
      <c r="B9" s="369" t="s">
        <v>310</v>
      </c>
      <c r="C9" s="334" t="s">
        <v>24</v>
      </c>
      <c r="D9" s="349" t="s">
        <v>425</v>
      </c>
      <c r="E9" s="364"/>
      <c r="F9" s="364"/>
      <c r="G9" s="365">
        <v>50.975999999999999</v>
      </c>
      <c r="H9" s="338">
        <v>0.98299999999999998</v>
      </c>
      <c r="I9" s="338">
        <v>0</v>
      </c>
      <c r="J9" s="367">
        <v>15</v>
      </c>
      <c r="K9" s="338"/>
      <c r="L9" s="365"/>
      <c r="M9" s="338">
        <v>15</v>
      </c>
      <c r="N9" s="266"/>
      <c r="O9" s="338"/>
      <c r="P9" s="338"/>
      <c r="Q9" s="338"/>
      <c r="R9" s="338">
        <v>15</v>
      </c>
      <c r="S9" s="338"/>
      <c r="T9" s="338">
        <v>0</v>
      </c>
      <c r="U9" s="338"/>
      <c r="V9" s="338"/>
      <c r="W9" s="338"/>
      <c r="X9" s="264" t="s">
        <v>374</v>
      </c>
      <c r="Y9" s="265"/>
      <c r="Z9" s="266"/>
      <c r="AA9" s="241"/>
      <c r="AB9" s="172"/>
      <c r="AC9" s="172"/>
      <c r="AD9" s="172"/>
      <c r="AE9" s="172"/>
      <c r="AF9" s="172"/>
      <c r="AG9" s="172"/>
      <c r="AH9" s="172"/>
      <c r="AI9" s="172"/>
      <c r="AJ9" s="172"/>
      <c r="AK9" s="172"/>
      <c r="AL9" s="172"/>
      <c r="AM9" s="172"/>
      <c r="AN9" s="172"/>
      <c r="AO9" s="172"/>
      <c r="AP9" s="172"/>
      <c r="AQ9" s="172"/>
      <c r="AR9" s="172"/>
      <c r="AS9" s="172"/>
      <c r="AT9" s="172"/>
      <c r="AU9" s="172"/>
      <c r="AV9" s="172"/>
      <c r="AW9" s="172"/>
      <c r="AX9" s="172"/>
      <c r="AY9" s="172"/>
      <c r="AZ9" s="172"/>
      <c r="BA9" s="172"/>
      <c r="BB9" s="172"/>
      <c r="BC9" s="172"/>
      <c r="BD9" s="172"/>
      <c r="BE9" s="172"/>
      <c r="BF9" s="172"/>
      <c r="BG9" s="172"/>
      <c r="BH9" s="172"/>
      <c r="BI9" s="172"/>
      <c r="BJ9" s="172"/>
      <c r="BK9" s="172"/>
      <c r="BL9" s="172"/>
      <c r="BM9" s="172"/>
      <c r="BN9" s="172"/>
      <c r="BO9" s="172"/>
      <c r="BP9" s="172"/>
      <c r="BQ9" s="172"/>
      <c r="BR9" s="172"/>
      <c r="BS9" s="172"/>
      <c r="BT9" s="172"/>
      <c r="BU9" s="172"/>
      <c r="BV9" s="172"/>
      <c r="BW9" s="172"/>
      <c r="BX9" s="172"/>
      <c r="BY9" s="172"/>
      <c r="BZ9" s="172"/>
      <c r="CA9" s="172"/>
      <c r="CB9" s="172"/>
      <c r="CC9" s="172"/>
      <c r="CD9" s="172"/>
      <c r="CE9" s="172"/>
      <c r="CF9" s="172"/>
      <c r="CG9" s="172"/>
      <c r="CH9" s="172"/>
      <c r="CI9" s="172"/>
      <c r="CJ9" s="172"/>
      <c r="CK9" s="172"/>
      <c r="CL9" s="172"/>
      <c r="CM9" s="172"/>
      <c r="CN9" s="172"/>
      <c r="CO9" s="172"/>
      <c r="CP9" s="172"/>
      <c r="CQ9" s="172"/>
      <c r="CR9" s="172"/>
      <c r="CS9" s="172"/>
      <c r="CT9" s="172"/>
      <c r="CU9" s="172"/>
      <c r="CV9" s="172"/>
      <c r="CW9" s="172"/>
      <c r="CX9" s="172"/>
      <c r="CY9" s="172"/>
      <c r="CZ9" s="172"/>
      <c r="DA9" s="172"/>
      <c r="DB9" s="172"/>
      <c r="DC9" s="172"/>
      <c r="DD9" s="172"/>
      <c r="DE9" s="172"/>
      <c r="DF9" s="172"/>
      <c r="DG9" s="172"/>
      <c r="DH9" s="172"/>
      <c r="DI9" s="172"/>
      <c r="DJ9" s="172"/>
      <c r="DK9" s="172"/>
      <c r="DL9" s="172"/>
      <c r="DM9" s="172"/>
      <c r="DN9" s="172"/>
      <c r="DO9" s="172"/>
      <c r="DP9" s="172"/>
      <c r="DQ9" s="172"/>
      <c r="DR9" s="172"/>
      <c r="DS9" s="172"/>
      <c r="DT9" s="172"/>
      <c r="DU9" s="172"/>
      <c r="DV9" s="172"/>
      <c r="DW9" s="172"/>
      <c r="DX9" s="172"/>
      <c r="DY9" s="172"/>
      <c r="DZ9" s="172"/>
      <c r="EA9" s="172"/>
      <c r="EB9" s="172"/>
      <c r="EC9" s="172"/>
      <c r="ED9" s="172"/>
      <c r="EE9" s="172"/>
      <c r="EF9" s="172"/>
      <c r="EG9" s="172"/>
      <c r="EH9" s="172"/>
      <c r="EI9" s="172"/>
      <c r="EJ9" s="172"/>
      <c r="EK9" s="172"/>
      <c r="EL9" s="172"/>
      <c r="EM9" s="172"/>
      <c r="EN9" s="172"/>
      <c r="EO9" s="172"/>
      <c r="EP9" s="172"/>
      <c r="EQ9" s="172"/>
      <c r="ER9" s="172"/>
      <c r="ES9" s="172"/>
      <c r="ET9" s="172"/>
      <c r="EU9" s="172"/>
      <c r="EV9" s="172"/>
      <c r="EW9" s="172"/>
      <c r="EX9" s="172"/>
      <c r="EY9" s="172"/>
      <c r="EZ9" s="172"/>
      <c r="FA9" s="172"/>
      <c r="FB9" s="172"/>
      <c r="FC9" s="172"/>
      <c r="FD9" s="172"/>
      <c r="FE9" s="172"/>
      <c r="FF9" s="172"/>
      <c r="FG9" s="172"/>
      <c r="FH9" s="172"/>
      <c r="FI9" s="172"/>
      <c r="FJ9" s="172"/>
      <c r="FK9" s="172"/>
      <c r="FL9" s="172"/>
      <c r="FM9" s="172"/>
      <c r="FN9" s="172"/>
      <c r="FO9" s="172"/>
      <c r="FP9" s="172"/>
      <c r="FQ9" s="172"/>
      <c r="FR9" s="172"/>
      <c r="FS9" s="172"/>
      <c r="FT9" s="172"/>
      <c r="FU9" s="172"/>
      <c r="FV9" s="172"/>
      <c r="FW9" s="172"/>
      <c r="FX9" s="172"/>
      <c r="FY9" s="172"/>
      <c r="FZ9" s="172"/>
      <c r="GA9" s="172"/>
      <c r="GB9" s="172"/>
      <c r="GC9" s="172"/>
      <c r="GD9" s="172"/>
      <c r="GE9" s="172"/>
      <c r="GF9" s="172"/>
      <c r="GG9" s="172"/>
      <c r="GH9" s="172"/>
      <c r="GI9" s="172"/>
      <c r="GJ9" s="172"/>
      <c r="GK9" s="172"/>
      <c r="GL9" s="172"/>
      <c r="GM9" s="172"/>
      <c r="GN9" s="172"/>
      <c r="GO9" s="172"/>
      <c r="GP9" s="172"/>
      <c r="GQ9" s="172"/>
      <c r="GR9" s="172"/>
      <c r="GS9" s="172"/>
      <c r="GT9" s="172"/>
      <c r="GU9" s="172"/>
      <c r="GV9" s="172"/>
      <c r="GW9" s="172"/>
      <c r="GX9" s="172"/>
      <c r="GY9" s="172"/>
      <c r="GZ9" s="172"/>
      <c r="HA9" s="172"/>
      <c r="HB9" s="172"/>
      <c r="HC9" s="172"/>
      <c r="HD9" s="172"/>
      <c r="HE9" s="172"/>
      <c r="HF9" s="172"/>
      <c r="HG9" s="172"/>
      <c r="HH9" s="172"/>
      <c r="HI9" s="172"/>
      <c r="HJ9" s="172"/>
      <c r="HK9" s="172"/>
      <c r="HL9" s="172"/>
      <c r="HM9" s="172"/>
      <c r="HN9" s="172"/>
      <c r="HO9" s="172"/>
      <c r="HP9" s="172"/>
      <c r="HQ9" s="172"/>
      <c r="HR9" s="172"/>
      <c r="HS9" s="172"/>
      <c r="HT9" s="172"/>
      <c r="HU9" s="172"/>
      <c r="HV9" s="172"/>
      <c r="HW9" s="172"/>
      <c r="HX9" s="172"/>
      <c r="HY9" s="172"/>
      <c r="HZ9" s="172"/>
      <c r="IA9" s="172"/>
      <c r="IB9" s="172"/>
      <c r="IC9" s="172"/>
      <c r="ID9" s="172"/>
      <c r="IE9" s="162"/>
    </row>
    <row r="10" spans="1:239" s="51" customFormat="1" ht="132" customHeight="1" x14ac:dyDescent="0.3">
      <c r="A10" s="362">
        <v>5</v>
      </c>
      <c r="B10" s="370" t="s">
        <v>311</v>
      </c>
      <c r="C10" s="334" t="s">
        <v>24</v>
      </c>
      <c r="D10" s="350" t="s">
        <v>426</v>
      </c>
      <c r="E10" s="371"/>
      <c r="F10" s="371"/>
      <c r="G10" s="371">
        <v>100</v>
      </c>
      <c r="H10" s="371">
        <v>1.869</v>
      </c>
      <c r="I10" s="371">
        <v>0</v>
      </c>
      <c r="J10" s="372">
        <v>50</v>
      </c>
      <c r="K10" s="373"/>
      <c r="L10" s="371"/>
      <c r="M10" s="338">
        <v>50</v>
      </c>
      <c r="N10" s="266"/>
      <c r="O10" s="338"/>
      <c r="P10" s="338"/>
      <c r="Q10" s="338"/>
      <c r="R10" s="338">
        <v>50</v>
      </c>
      <c r="S10" s="338"/>
      <c r="T10" s="338">
        <v>2.9430000000000001</v>
      </c>
      <c r="U10" s="338"/>
      <c r="V10" s="338"/>
      <c r="W10" s="338"/>
      <c r="X10" s="264" t="s">
        <v>375</v>
      </c>
      <c r="Y10" s="265"/>
      <c r="Z10" s="266"/>
      <c r="AA10" s="241"/>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2"/>
      <c r="CU10" s="172"/>
      <c r="CV10" s="172"/>
      <c r="CW10" s="172"/>
      <c r="CX10" s="172"/>
      <c r="CY10" s="172"/>
      <c r="CZ10" s="172"/>
      <c r="DA10" s="172"/>
      <c r="DB10" s="172"/>
      <c r="DC10" s="172"/>
      <c r="DD10" s="172"/>
      <c r="DE10" s="172"/>
      <c r="DF10" s="172"/>
      <c r="DG10" s="172"/>
      <c r="DH10" s="172"/>
      <c r="DI10" s="172"/>
      <c r="DJ10" s="172"/>
      <c r="DK10" s="172"/>
      <c r="DL10" s="172"/>
      <c r="DM10" s="172"/>
      <c r="DN10" s="172"/>
      <c r="DO10" s="172"/>
      <c r="DP10" s="172"/>
      <c r="DQ10" s="172"/>
      <c r="DR10" s="172"/>
      <c r="DS10" s="172"/>
      <c r="DT10" s="172"/>
      <c r="DU10" s="172"/>
      <c r="DV10" s="172"/>
      <c r="DW10" s="172"/>
      <c r="DX10" s="172"/>
      <c r="DY10" s="172"/>
      <c r="DZ10" s="172"/>
      <c r="EA10" s="172"/>
      <c r="EB10" s="172"/>
      <c r="EC10" s="172"/>
      <c r="ED10" s="172"/>
      <c r="EE10" s="172"/>
      <c r="EF10" s="172"/>
      <c r="EG10" s="172"/>
      <c r="EH10" s="172"/>
      <c r="EI10" s="172"/>
      <c r="EJ10" s="172"/>
      <c r="EK10" s="172"/>
      <c r="EL10" s="172"/>
      <c r="EM10" s="172"/>
      <c r="EN10" s="172"/>
      <c r="EO10" s="172"/>
      <c r="EP10" s="172"/>
      <c r="EQ10" s="172"/>
      <c r="ER10" s="172"/>
      <c r="ES10" s="172"/>
      <c r="ET10" s="172"/>
      <c r="EU10" s="172"/>
      <c r="EV10" s="172"/>
      <c r="EW10" s="172"/>
      <c r="EX10" s="172"/>
      <c r="EY10" s="172"/>
      <c r="EZ10" s="172"/>
      <c r="FA10" s="172"/>
      <c r="FB10" s="172"/>
      <c r="FC10" s="172"/>
      <c r="FD10" s="172"/>
      <c r="FE10" s="172"/>
      <c r="FF10" s="172"/>
      <c r="FG10" s="172"/>
      <c r="FH10" s="172"/>
      <c r="FI10" s="172"/>
      <c r="FJ10" s="172"/>
      <c r="FK10" s="172"/>
      <c r="FL10" s="172"/>
      <c r="FM10" s="172"/>
      <c r="FN10" s="172"/>
      <c r="FO10" s="172"/>
      <c r="FP10" s="172"/>
      <c r="FQ10" s="172"/>
      <c r="FR10" s="172"/>
      <c r="FS10" s="172"/>
      <c r="FT10" s="172"/>
      <c r="FU10" s="172"/>
      <c r="FV10" s="172"/>
      <c r="FW10" s="172"/>
      <c r="FX10" s="172"/>
      <c r="FY10" s="172"/>
      <c r="FZ10" s="172"/>
      <c r="GA10" s="172"/>
      <c r="GB10" s="172"/>
      <c r="GC10" s="172"/>
      <c r="GD10" s="172"/>
      <c r="GE10" s="172"/>
      <c r="GF10" s="172"/>
      <c r="GG10" s="172"/>
      <c r="GH10" s="172"/>
      <c r="GI10" s="172"/>
      <c r="GJ10" s="172"/>
      <c r="GK10" s="172"/>
      <c r="GL10" s="172"/>
      <c r="GM10" s="172"/>
      <c r="GN10" s="172"/>
      <c r="GO10" s="172"/>
      <c r="GP10" s="172"/>
      <c r="GQ10" s="172"/>
      <c r="GR10" s="172"/>
      <c r="GS10" s="172"/>
      <c r="GT10" s="172"/>
      <c r="GU10" s="172"/>
      <c r="GV10" s="172"/>
      <c r="GW10" s="172"/>
      <c r="GX10" s="172"/>
      <c r="GY10" s="172"/>
      <c r="GZ10" s="172"/>
      <c r="HA10" s="172"/>
      <c r="HB10" s="172"/>
      <c r="HC10" s="172"/>
      <c r="HD10" s="172"/>
      <c r="HE10" s="172"/>
      <c r="HF10" s="172"/>
      <c r="HG10" s="172"/>
      <c r="HH10" s="172"/>
      <c r="HI10" s="172"/>
      <c r="HJ10" s="172"/>
      <c r="HK10" s="172"/>
      <c r="HL10" s="172"/>
      <c r="HM10" s="172"/>
      <c r="HN10" s="172"/>
      <c r="HO10" s="172"/>
      <c r="HP10" s="172"/>
      <c r="HQ10" s="172"/>
      <c r="HR10" s="172"/>
      <c r="HS10" s="172"/>
      <c r="HT10" s="172"/>
      <c r="HU10" s="172"/>
      <c r="HV10" s="172"/>
      <c r="HW10" s="172"/>
      <c r="HX10" s="172"/>
      <c r="HY10" s="172"/>
      <c r="HZ10" s="172"/>
      <c r="IA10" s="172"/>
      <c r="IB10" s="172"/>
      <c r="IC10" s="172"/>
      <c r="ID10" s="172"/>
      <c r="IE10" s="162"/>
    </row>
    <row r="11" spans="1:239" s="237" customFormat="1" ht="106.5" customHeight="1" x14ac:dyDescent="0.3">
      <c r="A11" s="362">
        <v>6</v>
      </c>
      <c r="B11" s="374" t="s">
        <v>312</v>
      </c>
      <c r="C11" s="375" t="s">
        <v>24</v>
      </c>
      <c r="D11" s="376" t="s">
        <v>268</v>
      </c>
      <c r="E11" s="377"/>
      <c r="F11" s="377"/>
      <c r="G11" s="377">
        <v>320</v>
      </c>
      <c r="H11" s="377">
        <v>0</v>
      </c>
      <c r="I11" s="377">
        <v>67.816000000000003</v>
      </c>
      <c r="J11" s="377">
        <v>0</v>
      </c>
      <c r="K11" s="377"/>
      <c r="L11" s="377"/>
      <c r="M11" s="377">
        <v>67.816000000000003</v>
      </c>
      <c r="N11" s="378"/>
      <c r="O11" s="379"/>
      <c r="P11" s="379"/>
      <c r="Q11" s="379"/>
      <c r="R11" s="379">
        <v>67.816000000000003</v>
      </c>
      <c r="S11" s="379"/>
      <c r="T11" s="379">
        <v>0</v>
      </c>
      <c r="U11" s="379"/>
      <c r="V11" s="379"/>
      <c r="W11" s="379"/>
      <c r="X11" s="380" t="s">
        <v>371</v>
      </c>
      <c r="Y11" s="381"/>
      <c r="Z11" s="378"/>
      <c r="AA11" s="243"/>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c r="AZ11" s="235"/>
      <c r="BA11" s="235"/>
      <c r="BB11" s="235"/>
      <c r="BC11" s="235"/>
      <c r="BD11" s="235"/>
      <c r="BE11" s="235"/>
      <c r="BF11" s="235"/>
      <c r="BG11" s="235"/>
      <c r="BH11" s="235"/>
      <c r="BI11" s="235"/>
      <c r="BJ11" s="235"/>
      <c r="BK11" s="235"/>
      <c r="BL11" s="235"/>
      <c r="BM11" s="235"/>
      <c r="BN11" s="235"/>
      <c r="BO11" s="235"/>
      <c r="BP11" s="235"/>
      <c r="BQ11" s="235"/>
      <c r="BR11" s="235"/>
      <c r="BS11" s="235"/>
      <c r="BT11" s="235"/>
      <c r="BU11" s="235"/>
      <c r="BV11" s="235"/>
      <c r="BW11" s="235"/>
      <c r="BX11" s="235"/>
      <c r="BY11" s="235"/>
      <c r="BZ11" s="235"/>
      <c r="CA11" s="235"/>
      <c r="CB11" s="235"/>
      <c r="CC11" s="235"/>
      <c r="CD11" s="235"/>
      <c r="CE11" s="235"/>
      <c r="CF11" s="235"/>
      <c r="CG11" s="235"/>
      <c r="CH11" s="235"/>
      <c r="CI11" s="235"/>
      <c r="CJ11" s="235"/>
      <c r="CK11" s="235"/>
      <c r="CL11" s="235"/>
      <c r="CM11" s="235"/>
      <c r="CN11" s="235"/>
      <c r="CO11" s="235"/>
      <c r="CP11" s="235"/>
      <c r="CQ11" s="235"/>
      <c r="CR11" s="235"/>
      <c r="CS11" s="235"/>
      <c r="CT11" s="235"/>
      <c r="CU11" s="235"/>
      <c r="CV11" s="235"/>
      <c r="CW11" s="235"/>
      <c r="CX11" s="235"/>
      <c r="CY11" s="235"/>
      <c r="CZ11" s="235"/>
      <c r="DA11" s="235"/>
      <c r="DB11" s="235"/>
      <c r="DC11" s="235"/>
      <c r="DD11" s="235"/>
      <c r="DE11" s="235"/>
      <c r="DF11" s="235"/>
      <c r="DG11" s="235"/>
      <c r="DH11" s="235"/>
      <c r="DI11" s="235"/>
      <c r="DJ11" s="235"/>
      <c r="DK11" s="235"/>
      <c r="DL11" s="235"/>
      <c r="DM11" s="235"/>
      <c r="DN11" s="235"/>
      <c r="DO11" s="235"/>
      <c r="DP11" s="235"/>
      <c r="DQ11" s="235"/>
      <c r="DR11" s="235"/>
      <c r="DS11" s="235"/>
      <c r="DT11" s="235"/>
      <c r="DU11" s="235"/>
      <c r="DV11" s="235"/>
      <c r="DW11" s="235"/>
      <c r="DX11" s="235"/>
      <c r="DY11" s="235"/>
      <c r="DZ11" s="235"/>
      <c r="EA11" s="235"/>
      <c r="EB11" s="235"/>
      <c r="EC11" s="235"/>
      <c r="ED11" s="235"/>
      <c r="EE11" s="235"/>
      <c r="EF11" s="235"/>
      <c r="EG11" s="235"/>
      <c r="EH11" s="235"/>
      <c r="EI11" s="235"/>
      <c r="EJ11" s="235"/>
      <c r="EK11" s="235"/>
      <c r="EL11" s="235"/>
      <c r="EM11" s="235"/>
      <c r="EN11" s="235"/>
      <c r="EO11" s="235"/>
      <c r="EP11" s="235"/>
      <c r="EQ11" s="235"/>
      <c r="ER11" s="235"/>
      <c r="ES11" s="235"/>
      <c r="ET11" s="235"/>
      <c r="EU11" s="235"/>
      <c r="EV11" s="235"/>
      <c r="EW11" s="235"/>
      <c r="EX11" s="235"/>
      <c r="EY11" s="235"/>
      <c r="EZ11" s="235"/>
      <c r="FA11" s="235"/>
      <c r="FB11" s="235"/>
      <c r="FC11" s="235"/>
      <c r="FD11" s="235"/>
      <c r="FE11" s="235"/>
      <c r="FF11" s="235"/>
      <c r="FG11" s="235"/>
      <c r="FH11" s="235"/>
      <c r="FI11" s="235"/>
      <c r="FJ11" s="235"/>
      <c r="FK11" s="235"/>
      <c r="FL11" s="235"/>
      <c r="FM11" s="235"/>
      <c r="FN11" s="235"/>
      <c r="FO11" s="235"/>
      <c r="FP11" s="235"/>
      <c r="FQ11" s="235"/>
      <c r="FR11" s="235"/>
      <c r="FS11" s="235"/>
      <c r="FT11" s="235"/>
      <c r="FU11" s="235"/>
      <c r="FV11" s="235"/>
      <c r="FW11" s="235"/>
      <c r="FX11" s="235"/>
      <c r="FY11" s="235"/>
      <c r="FZ11" s="235"/>
      <c r="GA11" s="235"/>
      <c r="GB11" s="235"/>
      <c r="GC11" s="235"/>
      <c r="GD11" s="235"/>
      <c r="GE11" s="235"/>
      <c r="GF11" s="235"/>
      <c r="GG11" s="235"/>
      <c r="GH11" s="235"/>
      <c r="GI11" s="235"/>
      <c r="GJ11" s="235"/>
      <c r="GK11" s="235"/>
      <c r="GL11" s="235"/>
      <c r="GM11" s="235"/>
      <c r="GN11" s="235"/>
      <c r="GO11" s="235"/>
      <c r="GP11" s="235"/>
      <c r="GQ11" s="235"/>
      <c r="GR11" s="235"/>
      <c r="GS11" s="235"/>
      <c r="GT11" s="235"/>
      <c r="GU11" s="235"/>
      <c r="GV11" s="235"/>
      <c r="GW11" s="235"/>
      <c r="GX11" s="235"/>
      <c r="GY11" s="235"/>
      <c r="GZ11" s="235"/>
      <c r="HA11" s="235"/>
      <c r="HB11" s="235"/>
      <c r="HC11" s="235"/>
      <c r="HD11" s="235"/>
      <c r="HE11" s="235"/>
      <c r="HF11" s="235"/>
      <c r="HG11" s="235"/>
      <c r="HH11" s="235"/>
      <c r="HI11" s="235"/>
      <c r="HJ11" s="235"/>
      <c r="HK11" s="235"/>
      <c r="HL11" s="235"/>
      <c r="HM11" s="235"/>
      <c r="HN11" s="235"/>
      <c r="HO11" s="235"/>
      <c r="HP11" s="235"/>
      <c r="HQ11" s="235"/>
      <c r="HR11" s="235"/>
      <c r="HS11" s="235"/>
      <c r="HT11" s="235"/>
      <c r="HU11" s="235"/>
      <c r="HV11" s="235"/>
      <c r="HW11" s="235"/>
      <c r="HX11" s="235"/>
      <c r="HY11" s="235"/>
      <c r="HZ11" s="235"/>
      <c r="IA11" s="235"/>
      <c r="IB11" s="235"/>
      <c r="IC11" s="235"/>
      <c r="ID11" s="235"/>
      <c r="IE11" s="236"/>
    </row>
    <row r="12" spans="1:239" s="144" customFormat="1" ht="23.25" customHeight="1" x14ac:dyDescent="0.4">
      <c r="A12" s="382"/>
      <c r="B12" s="519" t="s">
        <v>26</v>
      </c>
      <c r="C12" s="519"/>
      <c r="D12" s="519"/>
      <c r="E12" s="344">
        <f t="shared" ref="E12:R12" si="0">SUM(E6:E11)</f>
        <v>0</v>
      </c>
      <c r="F12" s="344">
        <f t="shared" si="0"/>
        <v>0</v>
      </c>
      <c r="G12" s="344">
        <f t="shared" si="0"/>
        <v>642.20100000000002</v>
      </c>
      <c r="H12" s="344">
        <f t="shared" si="0"/>
        <v>2.8519999999999999</v>
      </c>
      <c r="I12" s="344">
        <f t="shared" si="0"/>
        <v>67.817000000000007</v>
      </c>
      <c r="J12" s="344">
        <f t="shared" si="0"/>
        <v>125.393</v>
      </c>
      <c r="K12" s="344">
        <f t="shared" si="0"/>
        <v>0</v>
      </c>
      <c r="L12" s="344">
        <f t="shared" si="0"/>
        <v>0</v>
      </c>
      <c r="M12" s="344">
        <f t="shared" si="0"/>
        <v>193.21</v>
      </c>
      <c r="N12" s="344">
        <f t="shared" si="0"/>
        <v>0</v>
      </c>
      <c r="O12" s="344">
        <f t="shared" si="0"/>
        <v>0</v>
      </c>
      <c r="P12" s="344">
        <f t="shared" si="0"/>
        <v>0</v>
      </c>
      <c r="Q12" s="344">
        <f t="shared" si="0"/>
        <v>0</v>
      </c>
      <c r="R12" s="344">
        <f t="shared" si="0"/>
        <v>193.209</v>
      </c>
      <c r="S12" s="351"/>
      <c r="T12" s="351">
        <f>SUM(T6:T11)</f>
        <v>2.9430000000000001</v>
      </c>
      <c r="U12" s="260"/>
      <c r="V12" s="260"/>
      <c r="W12" s="345"/>
      <c r="X12" s="383"/>
      <c r="Y12" s="346"/>
      <c r="Z12" s="347"/>
      <c r="AA12" s="24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c r="AX12" s="174"/>
      <c r="AY12" s="174"/>
      <c r="AZ12" s="174"/>
      <c r="BA12" s="174"/>
      <c r="BB12" s="174"/>
      <c r="BC12" s="174"/>
      <c r="BD12" s="174"/>
      <c r="BE12" s="174"/>
      <c r="BF12" s="174"/>
      <c r="BG12" s="174"/>
      <c r="BH12" s="174"/>
      <c r="BI12" s="174"/>
      <c r="BJ12" s="174"/>
      <c r="BK12" s="174"/>
      <c r="BL12" s="174"/>
      <c r="BM12" s="174"/>
      <c r="BN12" s="174"/>
      <c r="BO12" s="174"/>
      <c r="BP12" s="174"/>
      <c r="BQ12" s="174"/>
      <c r="BR12" s="174"/>
      <c r="BS12" s="174"/>
      <c r="BT12" s="174"/>
      <c r="BU12" s="174"/>
      <c r="BV12" s="174"/>
      <c r="BW12" s="174"/>
      <c r="BX12" s="174"/>
      <c r="BY12" s="174"/>
      <c r="BZ12" s="174"/>
      <c r="CA12" s="174"/>
      <c r="CB12" s="174"/>
      <c r="CC12" s="174"/>
      <c r="CD12" s="174"/>
      <c r="CE12" s="174"/>
      <c r="CF12" s="174"/>
      <c r="CG12" s="174"/>
      <c r="CH12" s="174"/>
      <c r="CI12" s="174"/>
      <c r="CJ12" s="174"/>
      <c r="CK12" s="174"/>
      <c r="CL12" s="174"/>
      <c r="CM12" s="174"/>
      <c r="CN12" s="174"/>
      <c r="CO12" s="174"/>
      <c r="CP12" s="174"/>
      <c r="CQ12" s="174"/>
      <c r="CR12" s="174"/>
      <c r="CS12" s="174"/>
      <c r="CT12" s="174"/>
      <c r="CU12" s="174"/>
      <c r="CV12" s="174"/>
      <c r="CW12" s="174"/>
      <c r="CX12" s="174"/>
      <c r="CY12" s="174"/>
      <c r="CZ12" s="174"/>
      <c r="DA12" s="174"/>
      <c r="DB12" s="174"/>
      <c r="DC12" s="174"/>
      <c r="DD12" s="174"/>
      <c r="DE12" s="174"/>
      <c r="DF12" s="174"/>
      <c r="DG12" s="174"/>
      <c r="DH12" s="174"/>
      <c r="DI12" s="174"/>
      <c r="DJ12" s="174"/>
      <c r="DK12" s="174"/>
      <c r="DL12" s="174"/>
      <c r="DM12" s="174"/>
      <c r="DN12" s="174"/>
      <c r="DO12" s="174"/>
      <c r="DP12" s="174"/>
      <c r="DQ12" s="174"/>
      <c r="DR12" s="174"/>
      <c r="DS12" s="174"/>
      <c r="DT12" s="174"/>
      <c r="DU12" s="174"/>
      <c r="DV12" s="174"/>
      <c r="DW12" s="174"/>
      <c r="DX12" s="174"/>
      <c r="DY12" s="174"/>
      <c r="DZ12" s="174"/>
      <c r="EA12" s="174"/>
      <c r="EB12" s="174"/>
      <c r="EC12" s="174"/>
      <c r="ED12" s="174"/>
      <c r="EE12" s="174"/>
      <c r="EF12" s="174"/>
      <c r="EG12" s="174"/>
      <c r="EH12" s="174"/>
      <c r="EI12" s="174"/>
      <c r="EJ12" s="174"/>
      <c r="EK12" s="174"/>
      <c r="EL12" s="174"/>
      <c r="EM12" s="174"/>
      <c r="EN12" s="174"/>
      <c r="EO12" s="174"/>
      <c r="EP12" s="174"/>
      <c r="EQ12" s="174"/>
      <c r="ER12" s="174"/>
      <c r="ES12" s="174"/>
      <c r="ET12" s="174"/>
      <c r="EU12" s="174"/>
      <c r="EV12" s="174"/>
      <c r="EW12" s="174"/>
      <c r="EX12" s="174"/>
      <c r="EY12" s="174"/>
      <c r="EZ12" s="174"/>
      <c r="FA12" s="174"/>
      <c r="FB12" s="174"/>
      <c r="FC12" s="174"/>
      <c r="FD12" s="174"/>
      <c r="FE12" s="174"/>
      <c r="FF12" s="174"/>
      <c r="FG12" s="174"/>
      <c r="FH12" s="174"/>
      <c r="FI12" s="174"/>
      <c r="FJ12" s="174"/>
      <c r="FK12" s="174"/>
      <c r="FL12" s="174"/>
      <c r="FM12" s="174"/>
      <c r="FN12" s="174"/>
      <c r="FO12" s="174"/>
      <c r="FP12" s="174"/>
      <c r="FQ12" s="174"/>
      <c r="FR12" s="174"/>
      <c r="FS12" s="174"/>
      <c r="FT12" s="174"/>
      <c r="FU12" s="174"/>
      <c r="FV12" s="174"/>
      <c r="FW12" s="174"/>
      <c r="FX12" s="174"/>
      <c r="FY12" s="174"/>
      <c r="FZ12" s="174"/>
      <c r="GA12" s="174"/>
      <c r="GB12" s="174"/>
      <c r="GC12" s="174"/>
      <c r="GD12" s="174"/>
      <c r="GE12" s="174"/>
      <c r="GF12" s="174"/>
      <c r="GG12" s="174"/>
      <c r="GH12" s="174"/>
      <c r="GI12" s="174"/>
      <c r="GJ12" s="174"/>
      <c r="GK12" s="174"/>
      <c r="GL12" s="174"/>
      <c r="GM12" s="174"/>
      <c r="GN12" s="174"/>
      <c r="GO12" s="174"/>
      <c r="GP12" s="174"/>
      <c r="GQ12" s="174"/>
      <c r="GR12" s="174"/>
      <c r="GS12" s="174"/>
      <c r="GT12" s="174"/>
      <c r="GU12" s="174"/>
      <c r="GV12" s="174"/>
      <c r="GW12" s="174"/>
      <c r="GX12" s="174"/>
      <c r="GY12" s="174"/>
      <c r="GZ12" s="174"/>
      <c r="HA12" s="174"/>
      <c r="HB12" s="174"/>
      <c r="HC12" s="174"/>
      <c r="HD12" s="174"/>
      <c r="HE12" s="174"/>
      <c r="HF12" s="174"/>
      <c r="HG12" s="174"/>
      <c r="HH12" s="174"/>
      <c r="HI12" s="174"/>
      <c r="HJ12" s="174"/>
      <c r="HK12" s="174"/>
      <c r="HL12" s="174"/>
      <c r="HM12" s="174"/>
      <c r="HN12" s="174"/>
      <c r="HO12" s="174"/>
      <c r="HP12" s="174"/>
      <c r="HQ12" s="174"/>
      <c r="HR12" s="174"/>
      <c r="HS12" s="174"/>
      <c r="HT12" s="174"/>
      <c r="HU12" s="174"/>
      <c r="HV12" s="174"/>
      <c r="HW12" s="174"/>
      <c r="HX12" s="174"/>
      <c r="HY12" s="174"/>
      <c r="HZ12" s="174"/>
      <c r="IA12" s="174"/>
      <c r="IB12" s="174"/>
      <c r="IC12" s="174"/>
      <c r="ID12" s="174"/>
      <c r="IE12" s="164"/>
    </row>
    <row r="13" spans="1:239" s="51" customFormat="1" ht="23.25" customHeight="1" x14ac:dyDescent="0.3">
      <c r="A13" s="384"/>
      <c r="B13" s="503" t="s">
        <v>260</v>
      </c>
      <c r="C13" s="503"/>
      <c r="D13" s="503"/>
      <c r="E13" s="503"/>
      <c r="F13" s="503"/>
      <c r="G13" s="503"/>
      <c r="H13" s="503"/>
      <c r="I13" s="503"/>
      <c r="J13" s="503"/>
      <c r="K13" s="503"/>
      <c r="L13" s="503"/>
      <c r="M13" s="503"/>
      <c r="N13" s="503"/>
      <c r="O13" s="503"/>
      <c r="P13" s="503"/>
      <c r="Q13" s="503"/>
      <c r="R13" s="503"/>
      <c r="S13" s="503"/>
      <c r="T13" s="503"/>
      <c r="U13" s="503"/>
      <c r="V13" s="503"/>
      <c r="W13" s="503"/>
      <c r="X13" s="503"/>
      <c r="Y13" s="265"/>
      <c r="Z13" s="266"/>
      <c r="AA13" s="241"/>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2"/>
      <c r="CU13" s="172"/>
      <c r="CV13" s="172"/>
      <c r="CW13" s="172"/>
      <c r="CX13" s="172"/>
      <c r="CY13" s="172"/>
      <c r="CZ13" s="172"/>
      <c r="DA13" s="172"/>
      <c r="DB13" s="172"/>
      <c r="DC13" s="172"/>
      <c r="DD13" s="172"/>
      <c r="DE13" s="172"/>
      <c r="DF13" s="172"/>
      <c r="DG13" s="172"/>
      <c r="DH13" s="172"/>
      <c r="DI13" s="172"/>
      <c r="DJ13" s="172"/>
      <c r="DK13" s="172"/>
      <c r="DL13" s="172"/>
      <c r="DM13" s="172"/>
      <c r="DN13" s="172"/>
      <c r="DO13" s="172"/>
      <c r="DP13" s="172"/>
      <c r="DQ13" s="172"/>
      <c r="DR13" s="172"/>
      <c r="DS13" s="172"/>
      <c r="DT13" s="172"/>
      <c r="DU13" s="172"/>
      <c r="DV13" s="172"/>
      <c r="DW13" s="172"/>
      <c r="DX13" s="172"/>
      <c r="DY13" s="172"/>
      <c r="DZ13" s="172"/>
      <c r="EA13" s="172"/>
      <c r="EB13" s="172"/>
      <c r="EC13" s="172"/>
      <c r="ED13" s="172"/>
      <c r="EE13" s="172"/>
      <c r="EF13" s="172"/>
      <c r="EG13" s="172"/>
      <c r="EH13" s="172"/>
      <c r="EI13" s="172"/>
      <c r="EJ13" s="172"/>
      <c r="EK13" s="172"/>
      <c r="EL13" s="172"/>
      <c r="EM13" s="172"/>
      <c r="EN13" s="172"/>
      <c r="EO13" s="172"/>
      <c r="EP13" s="172"/>
      <c r="EQ13" s="172"/>
      <c r="ER13" s="172"/>
      <c r="ES13" s="172"/>
      <c r="ET13" s="172"/>
      <c r="EU13" s="172"/>
      <c r="EV13" s="172"/>
      <c r="EW13" s="172"/>
      <c r="EX13" s="172"/>
      <c r="EY13" s="172"/>
      <c r="EZ13" s="172"/>
      <c r="FA13" s="172"/>
      <c r="FB13" s="172"/>
      <c r="FC13" s="172"/>
      <c r="FD13" s="172"/>
      <c r="FE13" s="172"/>
      <c r="FF13" s="172"/>
      <c r="FG13" s="172"/>
      <c r="FH13" s="172"/>
      <c r="FI13" s="172"/>
      <c r="FJ13" s="172"/>
      <c r="FK13" s="172"/>
      <c r="FL13" s="172"/>
      <c r="FM13" s="172"/>
      <c r="FN13" s="172"/>
      <c r="FO13" s="172"/>
      <c r="FP13" s="172"/>
      <c r="FQ13" s="172"/>
      <c r="FR13" s="172"/>
      <c r="FS13" s="172"/>
      <c r="FT13" s="172"/>
      <c r="FU13" s="172"/>
      <c r="FV13" s="172"/>
      <c r="FW13" s="172"/>
      <c r="FX13" s="172"/>
      <c r="FY13" s="172"/>
      <c r="FZ13" s="172"/>
      <c r="GA13" s="172"/>
      <c r="GB13" s="172"/>
      <c r="GC13" s="172"/>
      <c r="GD13" s="172"/>
      <c r="GE13" s="172"/>
      <c r="GF13" s="172"/>
      <c r="GG13" s="172"/>
      <c r="GH13" s="172"/>
      <c r="GI13" s="172"/>
      <c r="GJ13" s="172"/>
      <c r="GK13" s="172"/>
      <c r="GL13" s="172"/>
      <c r="GM13" s="172"/>
      <c r="GN13" s="172"/>
      <c r="GO13" s="172"/>
      <c r="GP13" s="172"/>
      <c r="GQ13" s="172"/>
      <c r="GR13" s="172"/>
      <c r="GS13" s="172"/>
      <c r="GT13" s="172"/>
      <c r="GU13" s="172"/>
      <c r="GV13" s="172"/>
      <c r="GW13" s="172"/>
      <c r="GX13" s="172"/>
      <c r="GY13" s="172"/>
      <c r="GZ13" s="172"/>
      <c r="HA13" s="172"/>
      <c r="HB13" s="172"/>
      <c r="HC13" s="172"/>
      <c r="HD13" s="172"/>
      <c r="HE13" s="172"/>
      <c r="HF13" s="172"/>
      <c r="HG13" s="172"/>
      <c r="HH13" s="172"/>
      <c r="HI13" s="172"/>
      <c r="HJ13" s="172"/>
      <c r="HK13" s="172"/>
      <c r="HL13" s="172"/>
      <c r="HM13" s="172"/>
      <c r="HN13" s="172"/>
      <c r="HO13" s="172"/>
      <c r="HP13" s="172"/>
      <c r="HQ13" s="172"/>
      <c r="HR13" s="172"/>
      <c r="HS13" s="172"/>
      <c r="HT13" s="172"/>
      <c r="HU13" s="172"/>
      <c r="HV13" s="172"/>
      <c r="HW13" s="172"/>
      <c r="HX13" s="172"/>
      <c r="HY13" s="172"/>
      <c r="HZ13" s="172"/>
      <c r="IA13" s="172"/>
      <c r="IB13" s="172"/>
      <c r="IC13" s="172"/>
      <c r="ID13" s="172"/>
      <c r="IE13" s="162"/>
    </row>
    <row r="14" spans="1:239" s="51" customFormat="1" ht="18" x14ac:dyDescent="0.35">
      <c r="B14" s="245"/>
      <c r="C14" s="245"/>
      <c r="D14" s="246"/>
      <c r="E14" s="247"/>
      <c r="F14" s="247"/>
      <c r="G14" s="248"/>
      <c r="H14" s="248"/>
      <c r="I14" s="248"/>
      <c r="J14" s="248"/>
      <c r="K14" s="248"/>
      <c r="L14" s="248"/>
      <c r="M14" s="248"/>
      <c r="N14" s="249"/>
      <c r="O14" s="248"/>
      <c r="P14" s="248"/>
      <c r="Q14" s="248"/>
      <c r="R14" s="248"/>
      <c r="S14" s="248"/>
      <c r="T14" s="248"/>
      <c r="U14" s="248"/>
      <c r="V14" s="248"/>
      <c r="W14" s="240"/>
      <c r="X14" s="250"/>
      <c r="Y14" s="251"/>
      <c r="Z14" s="249"/>
      <c r="AA14" s="241"/>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2"/>
      <c r="CU14" s="172"/>
      <c r="CV14" s="172"/>
      <c r="CW14" s="172"/>
      <c r="CX14" s="172"/>
      <c r="CY14" s="172"/>
      <c r="CZ14" s="172"/>
      <c r="DA14" s="172"/>
      <c r="DB14" s="172"/>
      <c r="DC14" s="172"/>
      <c r="DD14" s="172"/>
      <c r="DE14" s="172"/>
      <c r="DF14" s="172"/>
      <c r="DG14" s="172"/>
      <c r="DH14" s="172"/>
      <c r="DI14" s="172"/>
      <c r="DJ14" s="172"/>
      <c r="DK14" s="172"/>
      <c r="DL14" s="172"/>
      <c r="DM14" s="172"/>
      <c r="DN14" s="172"/>
      <c r="DO14" s="172"/>
      <c r="DP14" s="172"/>
      <c r="DQ14" s="172"/>
      <c r="DR14" s="172"/>
      <c r="DS14" s="172"/>
      <c r="DT14" s="172"/>
      <c r="DU14" s="172"/>
      <c r="DV14" s="172"/>
      <c r="DW14" s="172"/>
      <c r="DX14" s="172"/>
      <c r="DY14" s="172"/>
      <c r="DZ14" s="172"/>
      <c r="EA14" s="172"/>
      <c r="EB14" s="172"/>
      <c r="EC14" s="172"/>
      <c r="ED14" s="172"/>
      <c r="EE14" s="172"/>
      <c r="EF14" s="172"/>
      <c r="EG14" s="172"/>
      <c r="EH14" s="172"/>
      <c r="EI14" s="172"/>
      <c r="EJ14" s="172"/>
      <c r="EK14" s="172"/>
      <c r="EL14" s="172"/>
      <c r="EM14" s="172"/>
      <c r="EN14" s="172"/>
      <c r="EO14" s="172"/>
      <c r="EP14" s="172"/>
      <c r="EQ14" s="172"/>
      <c r="ER14" s="172"/>
      <c r="ES14" s="172"/>
      <c r="ET14" s="172"/>
      <c r="EU14" s="172"/>
      <c r="EV14" s="172"/>
      <c r="EW14" s="172"/>
      <c r="EX14" s="172"/>
      <c r="EY14" s="172"/>
      <c r="EZ14" s="172"/>
      <c r="FA14" s="172"/>
      <c r="FB14" s="172"/>
      <c r="FC14" s="172"/>
      <c r="FD14" s="172"/>
      <c r="FE14" s="172"/>
      <c r="FF14" s="172"/>
      <c r="FG14" s="172"/>
      <c r="FH14" s="172"/>
      <c r="FI14" s="172"/>
      <c r="FJ14" s="172"/>
      <c r="FK14" s="172"/>
      <c r="FL14" s="172"/>
      <c r="FM14" s="172"/>
      <c r="FN14" s="172"/>
      <c r="FO14" s="172"/>
      <c r="FP14" s="172"/>
      <c r="FQ14" s="172"/>
      <c r="FR14" s="172"/>
      <c r="FS14" s="172"/>
      <c r="FT14" s="172"/>
      <c r="FU14" s="172"/>
      <c r="FV14" s="172"/>
      <c r="FW14" s="172"/>
      <c r="FX14" s="172"/>
      <c r="FY14" s="172"/>
      <c r="FZ14" s="172"/>
      <c r="GA14" s="172"/>
      <c r="GB14" s="172"/>
      <c r="GC14" s="172"/>
      <c r="GD14" s="172"/>
      <c r="GE14" s="172"/>
      <c r="GF14" s="172"/>
      <c r="GG14" s="172"/>
      <c r="GH14" s="172"/>
      <c r="GI14" s="172"/>
      <c r="GJ14" s="172"/>
      <c r="GK14" s="172"/>
      <c r="GL14" s="172"/>
      <c r="GM14" s="172"/>
      <c r="GN14" s="172"/>
      <c r="GO14" s="172"/>
      <c r="GP14" s="172"/>
      <c r="GQ14" s="172"/>
      <c r="GR14" s="172"/>
      <c r="GS14" s="172"/>
      <c r="GT14" s="172"/>
      <c r="GU14" s="172"/>
      <c r="GV14" s="172"/>
      <c r="GW14" s="172"/>
      <c r="GX14" s="172"/>
      <c r="GY14" s="172"/>
      <c r="GZ14" s="172"/>
      <c r="HA14" s="172"/>
      <c r="HB14" s="172"/>
      <c r="HC14" s="172"/>
      <c r="HD14" s="172"/>
      <c r="HE14" s="172"/>
      <c r="HF14" s="172"/>
      <c r="HG14" s="172"/>
      <c r="HH14" s="172"/>
      <c r="HI14" s="172"/>
      <c r="HJ14" s="172"/>
      <c r="HK14" s="172"/>
      <c r="HL14" s="172"/>
      <c r="HM14" s="172"/>
      <c r="HN14" s="172"/>
      <c r="HO14" s="172"/>
      <c r="HP14" s="172"/>
      <c r="HQ14" s="172"/>
      <c r="HR14" s="172"/>
      <c r="HS14" s="172"/>
      <c r="HT14" s="172"/>
      <c r="HU14" s="172"/>
      <c r="HV14" s="172"/>
      <c r="HW14" s="172"/>
      <c r="HX14" s="172"/>
      <c r="HY14" s="172"/>
      <c r="HZ14" s="172"/>
      <c r="IA14" s="172"/>
      <c r="IB14" s="172"/>
      <c r="IC14" s="172"/>
      <c r="ID14" s="172"/>
      <c r="IE14" s="162"/>
    </row>
    <row r="15" spans="1:239" s="51" customFormat="1" ht="106.5" customHeight="1" x14ac:dyDescent="0.3">
      <c r="A15" s="362">
        <v>7</v>
      </c>
      <c r="B15" s="368" t="s">
        <v>313</v>
      </c>
      <c r="C15" s="332" t="s">
        <v>24</v>
      </c>
      <c r="D15" s="385" t="s">
        <v>427</v>
      </c>
      <c r="E15" s="364"/>
      <c r="F15" s="364"/>
      <c r="G15" s="365">
        <v>800</v>
      </c>
      <c r="H15" s="365">
        <v>0</v>
      </c>
      <c r="I15" s="365">
        <v>0</v>
      </c>
      <c r="J15" s="338">
        <v>1E-3</v>
      </c>
      <c r="K15" s="338"/>
      <c r="L15" s="365"/>
      <c r="M15" s="338">
        <v>1E-3</v>
      </c>
      <c r="N15" s="266"/>
      <c r="O15" s="338"/>
      <c r="P15" s="338"/>
      <c r="Q15" s="338"/>
      <c r="R15" s="338"/>
      <c r="S15" s="386"/>
      <c r="T15" s="338">
        <v>0</v>
      </c>
      <c r="U15" s="338"/>
      <c r="V15" s="338"/>
      <c r="W15" s="338"/>
      <c r="X15" s="264" t="s">
        <v>396</v>
      </c>
      <c r="Y15" s="265"/>
      <c r="Z15" s="266">
        <v>0</v>
      </c>
      <c r="AA15" s="387"/>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2"/>
      <c r="CU15" s="172"/>
      <c r="CV15" s="172"/>
      <c r="CW15" s="172"/>
      <c r="CX15" s="172"/>
      <c r="CY15" s="172"/>
      <c r="CZ15" s="172"/>
      <c r="DA15" s="172"/>
      <c r="DB15" s="172"/>
      <c r="DC15" s="172"/>
      <c r="DD15" s="172"/>
      <c r="DE15" s="172"/>
      <c r="DF15" s="172"/>
      <c r="DG15" s="172"/>
      <c r="DH15" s="172"/>
      <c r="DI15" s="172"/>
      <c r="DJ15" s="172"/>
      <c r="DK15" s="172"/>
      <c r="DL15" s="172"/>
      <c r="DM15" s="172"/>
      <c r="DN15" s="172"/>
      <c r="DO15" s="172"/>
      <c r="DP15" s="172"/>
      <c r="DQ15" s="172"/>
      <c r="DR15" s="172"/>
      <c r="DS15" s="172"/>
      <c r="DT15" s="172"/>
      <c r="DU15" s="172"/>
      <c r="DV15" s="172"/>
      <c r="DW15" s="172"/>
      <c r="DX15" s="172"/>
      <c r="DY15" s="172"/>
      <c r="DZ15" s="172"/>
      <c r="EA15" s="172"/>
      <c r="EB15" s="172"/>
      <c r="EC15" s="172"/>
      <c r="ED15" s="172"/>
      <c r="EE15" s="172"/>
      <c r="EF15" s="172"/>
      <c r="EG15" s="172"/>
      <c r="EH15" s="172"/>
      <c r="EI15" s="172"/>
      <c r="EJ15" s="172"/>
      <c r="EK15" s="172"/>
      <c r="EL15" s="172"/>
      <c r="EM15" s="172"/>
      <c r="EN15" s="172"/>
      <c r="EO15" s="172"/>
      <c r="EP15" s="172"/>
      <c r="EQ15" s="172"/>
      <c r="ER15" s="172"/>
      <c r="ES15" s="172"/>
      <c r="ET15" s="172"/>
      <c r="EU15" s="172"/>
      <c r="EV15" s="172"/>
      <c r="EW15" s="172"/>
      <c r="EX15" s="172"/>
      <c r="EY15" s="172"/>
      <c r="EZ15" s="172"/>
      <c r="FA15" s="172"/>
      <c r="FB15" s="172"/>
      <c r="FC15" s="172"/>
      <c r="FD15" s="172"/>
      <c r="FE15" s="172"/>
      <c r="FF15" s="172"/>
      <c r="FG15" s="172"/>
      <c r="FH15" s="172"/>
      <c r="FI15" s="172"/>
      <c r="FJ15" s="172"/>
      <c r="FK15" s="172"/>
      <c r="FL15" s="172"/>
      <c r="FM15" s="172"/>
      <c r="FN15" s="172"/>
      <c r="FO15" s="172"/>
      <c r="FP15" s="172"/>
      <c r="FQ15" s="172"/>
      <c r="FR15" s="172"/>
      <c r="FS15" s="172"/>
      <c r="FT15" s="172"/>
      <c r="FU15" s="172"/>
      <c r="FV15" s="172"/>
      <c r="FW15" s="172"/>
      <c r="FX15" s="172"/>
      <c r="FY15" s="172"/>
      <c r="FZ15" s="172"/>
      <c r="GA15" s="172"/>
      <c r="GB15" s="172"/>
      <c r="GC15" s="172"/>
      <c r="GD15" s="172"/>
      <c r="GE15" s="172"/>
      <c r="GF15" s="172"/>
      <c r="GG15" s="172"/>
      <c r="GH15" s="172"/>
      <c r="GI15" s="172"/>
      <c r="GJ15" s="172"/>
      <c r="GK15" s="172"/>
      <c r="GL15" s="172"/>
      <c r="GM15" s="172"/>
      <c r="GN15" s="172"/>
      <c r="GO15" s="172"/>
      <c r="GP15" s="172"/>
      <c r="GQ15" s="172"/>
      <c r="GR15" s="172"/>
      <c r="GS15" s="172"/>
      <c r="GT15" s="172"/>
      <c r="GU15" s="172"/>
      <c r="GV15" s="172"/>
      <c r="GW15" s="172"/>
      <c r="GX15" s="172"/>
      <c r="GY15" s="172"/>
      <c r="GZ15" s="172"/>
      <c r="HA15" s="172"/>
      <c r="HB15" s="172"/>
      <c r="HC15" s="172"/>
      <c r="HD15" s="172"/>
      <c r="HE15" s="172"/>
      <c r="HF15" s="172"/>
      <c r="HG15" s="172"/>
      <c r="HH15" s="172"/>
      <c r="HI15" s="172"/>
      <c r="HJ15" s="172"/>
      <c r="HK15" s="172"/>
      <c r="HL15" s="172"/>
      <c r="HM15" s="172"/>
      <c r="HN15" s="172"/>
      <c r="HO15" s="172"/>
      <c r="HP15" s="172"/>
      <c r="HQ15" s="172"/>
      <c r="HR15" s="172"/>
      <c r="HS15" s="172"/>
      <c r="HT15" s="172"/>
      <c r="HU15" s="172"/>
      <c r="HV15" s="172"/>
      <c r="HW15" s="172"/>
      <c r="HX15" s="172"/>
      <c r="HY15" s="172"/>
      <c r="HZ15" s="172"/>
      <c r="IA15" s="172"/>
      <c r="IB15" s="172"/>
      <c r="IC15" s="172"/>
      <c r="ID15" s="172"/>
      <c r="IE15" s="162"/>
    </row>
    <row r="16" spans="1:239" s="153" customFormat="1" ht="102.75" customHeight="1" x14ac:dyDescent="0.3">
      <c r="A16" s="362">
        <v>8</v>
      </c>
      <c r="B16" s="370" t="s">
        <v>314</v>
      </c>
      <c r="C16" s="339" t="s">
        <v>24</v>
      </c>
      <c r="D16" s="340" t="s">
        <v>269</v>
      </c>
      <c r="E16" s="388"/>
      <c r="F16" s="388"/>
      <c r="G16" s="367">
        <v>68</v>
      </c>
      <c r="H16" s="367">
        <v>0</v>
      </c>
      <c r="I16" s="367">
        <v>0</v>
      </c>
      <c r="J16" s="342">
        <v>12.601000000000001</v>
      </c>
      <c r="K16" s="342"/>
      <c r="L16" s="367"/>
      <c r="M16" s="342">
        <v>12.601000000000001</v>
      </c>
      <c r="N16" s="341"/>
      <c r="O16" s="342"/>
      <c r="P16" s="342"/>
      <c r="Q16" s="342"/>
      <c r="R16" s="342"/>
      <c r="S16" s="389"/>
      <c r="T16" s="342">
        <v>0</v>
      </c>
      <c r="U16" s="342"/>
      <c r="V16" s="342"/>
      <c r="W16" s="342"/>
      <c r="X16" s="264" t="s">
        <v>395</v>
      </c>
      <c r="Y16" s="343"/>
      <c r="Z16" s="341"/>
      <c r="AA16" s="390"/>
      <c r="AB16" s="173"/>
      <c r="AC16" s="173"/>
      <c r="AD16" s="173"/>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c r="BA16" s="173"/>
      <c r="BB16" s="173"/>
      <c r="BC16" s="173"/>
      <c r="BD16" s="173"/>
      <c r="BE16" s="173"/>
      <c r="BF16" s="173"/>
      <c r="BG16" s="173"/>
      <c r="BH16" s="173"/>
      <c r="BI16" s="173"/>
      <c r="BJ16" s="173"/>
      <c r="BK16" s="173"/>
      <c r="BL16" s="173"/>
      <c r="BM16" s="173"/>
      <c r="BN16" s="173"/>
      <c r="BO16" s="173"/>
      <c r="BP16" s="173"/>
      <c r="BQ16" s="173"/>
      <c r="BR16" s="173"/>
      <c r="BS16" s="173"/>
      <c r="BT16" s="173"/>
      <c r="BU16" s="173"/>
      <c r="BV16" s="173"/>
      <c r="BW16" s="173"/>
      <c r="BX16" s="173"/>
      <c r="BY16" s="173"/>
      <c r="BZ16" s="173"/>
      <c r="CA16" s="173"/>
      <c r="CB16" s="173"/>
      <c r="CC16" s="173"/>
      <c r="CD16" s="173"/>
      <c r="CE16" s="173"/>
      <c r="CF16" s="173"/>
      <c r="CG16" s="173"/>
      <c r="CH16" s="173"/>
      <c r="CI16" s="173"/>
      <c r="CJ16" s="173"/>
      <c r="CK16" s="173"/>
      <c r="CL16" s="173"/>
      <c r="CM16" s="173"/>
      <c r="CN16" s="173"/>
      <c r="CO16" s="173"/>
      <c r="CP16" s="173"/>
      <c r="CQ16" s="173"/>
      <c r="CR16" s="173"/>
      <c r="CS16" s="173"/>
      <c r="CT16" s="173"/>
      <c r="CU16" s="173"/>
      <c r="CV16" s="173"/>
      <c r="CW16" s="173"/>
      <c r="CX16" s="173"/>
      <c r="CY16" s="173"/>
      <c r="CZ16" s="173"/>
      <c r="DA16" s="173"/>
      <c r="DB16" s="173"/>
      <c r="DC16" s="173"/>
      <c r="DD16" s="173"/>
      <c r="DE16" s="173"/>
      <c r="DF16" s="173"/>
      <c r="DG16" s="173"/>
      <c r="DH16" s="173"/>
      <c r="DI16" s="173"/>
      <c r="DJ16" s="173"/>
      <c r="DK16" s="173"/>
      <c r="DL16" s="173"/>
      <c r="DM16" s="173"/>
      <c r="DN16" s="173"/>
      <c r="DO16" s="173"/>
      <c r="DP16" s="173"/>
      <c r="DQ16" s="173"/>
      <c r="DR16" s="173"/>
      <c r="DS16" s="173"/>
      <c r="DT16" s="173"/>
      <c r="DU16" s="173"/>
      <c r="DV16" s="173"/>
      <c r="DW16" s="173"/>
      <c r="DX16" s="173"/>
      <c r="DY16" s="173"/>
      <c r="DZ16" s="173"/>
      <c r="EA16" s="173"/>
      <c r="EB16" s="173"/>
      <c r="EC16" s="173"/>
      <c r="ED16" s="173"/>
      <c r="EE16" s="173"/>
      <c r="EF16" s="173"/>
      <c r="EG16" s="173"/>
      <c r="EH16" s="173"/>
      <c r="EI16" s="173"/>
      <c r="EJ16" s="173"/>
      <c r="EK16" s="173"/>
      <c r="EL16" s="173"/>
      <c r="EM16" s="173"/>
      <c r="EN16" s="173"/>
      <c r="EO16" s="173"/>
      <c r="EP16" s="173"/>
      <c r="EQ16" s="173"/>
      <c r="ER16" s="173"/>
      <c r="ES16" s="173"/>
      <c r="ET16" s="173"/>
      <c r="EU16" s="173"/>
      <c r="EV16" s="173"/>
      <c r="EW16" s="173"/>
      <c r="EX16" s="173"/>
      <c r="EY16" s="173"/>
      <c r="EZ16" s="173"/>
      <c r="FA16" s="173"/>
      <c r="FB16" s="173"/>
      <c r="FC16" s="173"/>
      <c r="FD16" s="173"/>
      <c r="FE16" s="173"/>
      <c r="FF16" s="173"/>
      <c r="FG16" s="173"/>
      <c r="FH16" s="173"/>
      <c r="FI16" s="173"/>
      <c r="FJ16" s="173"/>
      <c r="FK16" s="173"/>
      <c r="FL16" s="173"/>
      <c r="FM16" s="173"/>
      <c r="FN16" s="173"/>
      <c r="FO16" s="173"/>
      <c r="FP16" s="173"/>
      <c r="FQ16" s="173"/>
      <c r="FR16" s="173"/>
      <c r="FS16" s="173"/>
      <c r="FT16" s="173"/>
      <c r="FU16" s="173"/>
      <c r="FV16" s="173"/>
      <c r="FW16" s="173"/>
      <c r="FX16" s="173"/>
      <c r="FY16" s="173"/>
      <c r="FZ16" s="173"/>
      <c r="GA16" s="173"/>
      <c r="GB16" s="173"/>
      <c r="GC16" s="173"/>
      <c r="GD16" s="173"/>
      <c r="GE16" s="173"/>
      <c r="GF16" s="173"/>
      <c r="GG16" s="173"/>
      <c r="GH16" s="173"/>
      <c r="GI16" s="173"/>
      <c r="GJ16" s="173"/>
      <c r="GK16" s="173"/>
      <c r="GL16" s="173"/>
      <c r="GM16" s="173"/>
      <c r="GN16" s="173"/>
      <c r="GO16" s="173"/>
      <c r="GP16" s="173"/>
      <c r="GQ16" s="173"/>
      <c r="GR16" s="173"/>
      <c r="GS16" s="173"/>
      <c r="GT16" s="173"/>
      <c r="GU16" s="173"/>
      <c r="GV16" s="173"/>
      <c r="GW16" s="173"/>
      <c r="GX16" s="173"/>
      <c r="GY16" s="173"/>
      <c r="GZ16" s="173"/>
      <c r="HA16" s="173"/>
      <c r="HB16" s="173"/>
      <c r="HC16" s="173"/>
      <c r="HD16" s="173"/>
      <c r="HE16" s="173"/>
      <c r="HF16" s="173"/>
      <c r="HG16" s="173"/>
      <c r="HH16" s="173"/>
      <c r="HI16" s="173"/>
      <c r="HJ16" s="173"/>
      <c r="HK16" s="173"/>
      <c r="HL16" s="173"/>
      <c r="HM16" s="173"/>
      <c r="HN16" s="173"/>
      <c r="HO16" s="173"/>
      <c r="HP16" s="173"/>
      <c r="HQ16" s="173"/>
      <c r="HR16" s="173"/>
      <c r="HS16" s="173"/>
      <c r="HT16" s="173"/>
      <c r="HU16" s="173"/>
      <c r="HV16" s="173"/>
      <c r="HW16" s="173"/>
      <c r="HX16" s="173"/>
      <c r="HY16" s="173"/>
      <c r="HZ16" s="173"/>
      <c r="IA16" s="173"/>
      <c r="IB16" s="173"/>
      <c r="IC16" s="173"/>
      <c r="ID16" s="173"/>
      <c r="IE16" s="163"/>
    </row>
    <row r="17" spans="1:239" s="153" customFormat="1" ht="89.25" customHeight="1" x14ac:dyDescent="0.3">
      <c r="A17" s="362">
        <v>9</v>
      </c>
      <c r="B17" s="370" t="s">
        <v>315</v>
      </c>
      <c r="C17" s="339" t="s">
        <v>24</v>
      </c>
      <c r="D17" s="340" t="s">
        <v>272</v>
      </c>
      <c r="E17" s="388"/>
      <c r="F17" s="388"/>
      <c r="G17" s="367">
        <v>150</v>
      </c>
      <c r="H17" s="367">
        <v>0</v>
      </c>
      <c r="I17" s="367">
        <v>0</v>
      </c>
      <c r="J17" s="367">
        <v>1</v>
      </c>
      <c r="K17" s="342"/>
      <c r="L17" s="367"/>
      <c r="M17" s="342">
        <v>1</v>
      </c>
      <c r="N17" s="341"/>
      <c r="O17" s="342"/>
      <c r="P17" s="342"/>
      <c r="Q17" s="342"/>
      <c r="R17" s="342"/>
      <c r="S17" s="389"/>
      <c r="T17" s="342">
        <v>0</v>
      </c>
      <c r="U17" s="342"/>
      <c r="V17" s="342"/>
      <c r="W17" s="342"/>
      <c r="X17" s="391" t="s">
        <v>397</v>
      </c>
      <c r="Y17" s="343"/>
      <c r="Z17" s="341"/>
      <c r="AA17" s="390"/>
      <c r="AB17" s="173"/>
      <c r="AC17" s="173"/>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c r="BD17" s="173"/>
      <c r="BE17" s="173"/>
      <c r="BF17" s="173"/>
      <c r="BG17" s="173"/>
      <c r="BH17" s="173"/>
      <c r="BI17" s="173"/>
      <c r="BJ17" s="173"/>
      <c r="BK17" s="173"/>
      <c r="BL17" s="173"/>
      <c r="BM17" s="173"/>
      <c r="BN17" s="173"/>
      <c r="BO17" s="173"/>
      <c r="BP17" s="173"/>
      <c r="BQ17" s="173"/>
      <c r="BR17" s="173"/>
      <c r="BS17" s="173"/>
      <c r="BT17" s="17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173"/>
      <c r="CS17" s="173"/>
      <c r="CT17" s="173"/>
      <c r="CU17" s="173"/>
      <c r="CV17" s="173"/>
      <c r="CW17" s="173"/>
      <c r="CX17" s="173"/>
      <c r="CY17" s="173"/>
      <c r="CZ17" s="173"/>
      <c r="DA17" s="173"/>
      <c r="DB17" s="173"/>
      <c r="DC17" s="173"/>
      <c r="DD17" s="173"/>
      <c r="DE17" s="173"/>
      <c r="DF17" s="173"/>
      <c r="DG17" s="173"/>
      <c r="DH17" s="173"/>
      <c r="DI17" s="173"/>
      <c r="DJ17" s="173"/>
      <c r="DK17" s="173"/>
      <c r="DL17" s="173"/>
      <c r="DM17" s="173"/>
      <c r="DN17" s="173"/>
      <c r="DO17" s="173"/>
      <c r="DP17" s="173"/>
      <c r="DQ17" s="173"/>
      <c r="DR17" s="173"/>
      <c r="DS17" s="173"/>
      <c r="DT17" s="173"/>
      <c r="DU17" s="173"/>
      <c r="DV17" s="173"/>
      <c r="DW17" s="173"/>
      <c r="DX17" s="173"/>
      <c r="DY17" s="173"/>
      <c r="DZ17" s="173"/>
      <c r="EA17" s="173"/>
      <c r="EB17" s="173"/>
      <c r="EC17" s="173"/>
      <c r="ED17" s="173"/>
      <c r="EE17" s="173"/>
      <c r="EF17" s="173"/>
      <c r="EG17" s="173"/>
      <c r="EH17" s="173"/>
      <c r="EI17" s="173"/>
      <c r="EJ17" s="173"/>
      <c r="EK17" s="173"/>
      <c r="EL17" s="173"/>
      <c r="EM17" s="173"/>
      <c r="EN17" s="173"/>
      <c r="EO17" s="173"/>
      <c r="EP17" s="173"/>
      <c r="EQ17" s="173"/>
      <c r="ER17" s="173"/>
      <c r="ES17" s="173"/>
      <c r="ET17" s="173"/>
      <c r="EU17" s="173"/>
      <c r="EV17" s="173"/>
      <c r="EW17" s="173"/>
      <c r="EX17" s="173"/>
      <c r="EY17" s="173"/>
      <c r="EZ17" s="173"/>
      <c r="FA17" s="173"/>
      <c r="FB17" s="173"/>
      <c r="FC17" s="173"/>
      <c r="FD17" s="173"/>
      <c r="FE17" s="173"/>
      <c r="FF17" s="173"/>
      <c r="FG17" s="173"/>
      <c r="FH17" s="173"/>
      <c r="FI17" s="173"/>
      <c r="FJ17" s="173"/>
      <c r="FK17" s="173"/>
      <c r="FL17" s="173"/>
      <c r="FM17" s="173"/>
      <c r="FN17" s="173"/>
      <c r="FO17" s="173"/>
      <c r="FP17" s="173"/>
      <c r="FQ17" s="173"/>
      <c r="FR17" s="173"/>
      <c r="FS17" s="173"/>
      <c r="FT17" s="173"/>
      <c r="FU17" s="173"/>
      <c r="FV17" s="173"/>
      <c r="FW17" s="173"/>
      <c r="FX17" s="173"/>
      <c r="FY17" s="173"/>
      <c r="FZ17" s="173"/>
      <c r="GA17" s="173"/>
      <c r="GB17" s="173"/>
      <c r="GC17" s="173"/>
      <c r="GD17" s="173"/>
      <c r="GE17" s="173"/>
      <c r="GF17" s="173"/>
      <c r="GG17" s="173"/>
      <c r="GH17" s="173"/>
      <c r="GI17" s="173"/>
      <c r="GJ17" s="173"/>
      <c r="GK17" s="173"/>
      <c r="GL17" s="173"/>
      <c r="GM17" s="173"/>
      <c r="GN17" s="173"/>
      <c r="GO17" s="173"/>
      <c r="GP17" s="173"/>
      <c r="GQ17" s="173"/>
      <c r="GR17" s="173"/>
      <c r="GS17" s="173"/>
      <c r="GT17" s="173"/>
      <c r="GU17" s="173"/>
      <c r="GV17" s="173"/>
      <c r="GW17" s="173"/>
      <c r="GX17" s="173"/>
      <c r="GY17" s="173"/>
      <c r="GZ17" s="173"/>
      <c r="HA17" s="173"/>
      <c r="HB17" s="173"/>
      <c r="HC17" s="173"/>
      <c r="HD17" s="173"/>
      <c r="HE17" s="173"/>
      <c r="HF17" s="173"/>
      <c r="HG17" s="173"/>
      <c r="HH17" s="173"/>
      <c r="HI17" s="173"/>
      <c r="HJ17" s="173"/>
      <c r="HK17" s="173"/>
      <c r="HL17" s="173"/>
      <c r="HM17" s="173"/>
      <c r="HN17" s="173"/>
      <c r="HO17" s="173"/>
      <c r="HP17" s="173"/>
      <c r="HQ17" s="173"/>
      <c r="HR17" s="173"/>
      <c r="HS17" s="173"/>
      <c r="HT17" s="173"/>
      <c r="HU17" s="173"/>
      <c r="HV17" s="173"/>
      <c r="HW17" s="173"/>
      <c r="HX17" s="173"/>
      <c r="HY17" s="173"/>
      <c r="HZ17" s="173"/>
      <c r="IA17" s="173"/>
      <c r="IB17" s="173"/>
      <c r="IC17" s="173"/>
      <c r="ID17" s="173"/>
      <c r="IE17" s="163"/>
    </row>
    <row r="18" spans="1:239" s="114" customFormat="1" ht="24.75" customHeight="1" x14ac:dyDescent="0.4">
      <c r="A18" s="392"/>
      <c r="B18" s="512" t="s">
        <v>26</v>
      </c>
      <c r="C18" s="512"/>
      <c r="D18" s="512"/>
      <c r="E18" s="351">
        <f t="shared" ref="E18:M18" si="1">SUM(E15:E17)</f>
        <v>0</v>
      </c>
      <c r="F18" s="351">
        <f t="shared" si="1"/>
        <v>0</v>
      </c>
      <c r="G18" s="351">
        <f t="shared" si="1"/>
        <v>1018</v>
      </c>
      <c r="H18" s="351">
        <f t="shared" si="1"/>
        <v>0</v>
      </c>
      <c r="I18" s="351">
        <f t="shared" si="1"/>
        <v>0</v>
      </c>
      <c r="J18" s="351">
        <f t="shared" si="1"/>
        <v>13.602</v>
      </c>
      <c r="K18" s="351">
        <f t="shared" si="1"/>
        <v>0</v>
      </c>
      <c r="L18" s="351">
        <f t="shared" si="1"/>
        <v>0</v>
      </c>
      <c r="M18" s="351">
        <f t="shared" si="1"/>
        <v>13.602</v>
      </c>
      <c r="N18" s="351"/>
      <c r="O18" s="351"/>
      <c r="P18" s="351"/>
      <c r="Q18" s="351"/>
      <c r="R18" s="351"/>
      <c r="S18" s="351"/>
      <c r="T18" s="351">
        <v>0</v>
      </c>
      <c r="U18" s="351"/>
      <c r="V18" s="351"/>
      <c r="W18" s="336"/>
      <c r="X18" s="507"/>
      <c r="Y18" s="507"/>
      <c r="Z18" s="261" t="e">
        <f>#REF!+#REF!+#REF!+#REF!+#REF!+#REF!+Z15+#REF!+#REF!+#REF!+#REF!+#REF!</f>
        <v>#REF!</v>
      </c>
      <c r="AA18" s="316"/>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65"/>
    </row>
    <row r="19" spans="1:239" s="114" customFormat="1" ht="25.5" customHeight="1" x14ac:dyDescent="0.4">
      <c r="A19" s="392"/>
      <c r="B19" s="505" t="s">
        <v>262</v>
      </c>
      <c r="C19" s="505"/>
      <c r="D19" s="505"/>
      <c r="E19" s="505"/>
      <c r="F19" s="505"/>
      <c r="G19" s="505"/>
      <c r="H19" s="505"/>
      <c r="I19" s="505"/>
      <c r="J19" s="505"/>
      <c r="K19" s="505"/>
      <c r="L19" s="505"/>
      <c r="M19" s="505"/>
      <c r="N19" s="505"/>
      <c r="O19" s="505"/>
      <c r="P19" s="505"/>
      <c r="Q19" s="505"/>
      <c r="R19" s="505"/>
      <c r="S19" s="505"/>
      <c r="T19" s="505"/>
      <c r="U19" s="505"/>
      <c r="V19" s="505"/>
      <c r="W19" s="505"/>
      <c r="X19" s="505"/>
      <c r="Y19" s="505"/>
      <c r="Z19" s="505"/>
      <c r="AA19" s="316"/>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65"/>
    </row>
    <row r="20" spans="1:239" s="234" customFormat="1" ht="62.25" customHeight="1" x14ac:dyDescent="0.4">
      <c r="A20" s="362">
        <v>10</v>
      </c>
      <c r="B20" s="393" t="s">
        <v>316</v>
      </c>
      <c r="C20" s="394" t="s">
        <v>0</v>
      </c>
      <c r="D20" s="395" t="s">
        <v>428</v>
      </c>
      <c r="E20" s="396"/>
      <c r="F20" s="396"/>
      <c r="G20" s="397">
        <v>658.83</v>
      </c>
      <c r="H20" s="397">
        <v>542.19000000000005</v>
      </c>
      <c r="I20" s="397">
        <v>91.548000000000002</v>
      </c>
      <c r="J20" s="397">
        <v>0</v>
      </c>
      <c r="K20" s="379"/>
      <c r="L20" s="397"/>
      <c r="M20" s="397">
        <v>91.548000000000002</v>
      </c>
      <c r="N20" s="378"/>
      <c r="O20" s="379"/>
      <c r="P20" s="379"/>
      <c r="Q20" s="379"/>
      <c r="R20" s="379">
        <f>91548000/1000000</f>
        <v>91.548000000000002</v>
      </c>
      <c r="S20" s="398"/>
      <c r="T20" s="379">
        <v>0</v>
      </c>
      <c r="U20" s="379"/>
      <c r="V20" s="379"/>
      <c r="W20" s="379"/>
      <c r="X20" s="380" t="s">
        <v>376</v>
      </c>
      <c r="Y20" s="394"/>
      <c r="Z20" s="394"/>
      <c r="AA20" s="399"/>
      <c r="AB20" s="232"/>
      <c r="AC20" s="232"/>
      <c r="AD20" s="232"/>
      <c r="AE20" s="232"/>
      <c r="AF20" s="232"/>
      <c r="AG20" s="232"/>
      <c r="AH20" s="232"/>
      <c r="AI20" s="232"/>
      <c r="AJ20" s="232"/>
      <c r="AK20" s="232"/>
      <c r="AL20" s="232"/>
      <c r="AM20" s="232"/>
      <c r="AN20" s="232"/>
      <c r="AO20" s="232"/>
      <c r="AP20" s="232"/>
      <c r="AQ20" s="232"/>
      <c r="AR20" s="232"/>
      <c r="AS20" s="232"/>
      <c r="AT20" s="232"/>
      <c r="AU20" s="232"/>
      <c r="AV20" s="232"/>
      <c r="AW20" s="232"/>
      <c r="AX20" s="232"/>
      <c r="AY20" s="232"/>
      <c r="AZ20" s="232"/>
      <c r="BA20" s="232"/>
      <c r="BB20" s="232"/>
      <c r="BC20" s="232"/>
      <c r="BD20" s="232"/>
      <c r="BE20" s="232"/>
      <c r="BF20" s="232"/>
      <c r="BG20" s="232"/>
      <c r="BH20" s="232"/>
      <c r="BI20" s="232"/>
      <c r="BJ20" s="232"/>
      <c r="BK20" s="232"/>
      <c r="BL20" s="232"/>
      <c r="BM20" s="232"/>
      <c r="BN20" s="232"/>
      <c r="BO20" s="232"/>
      <c r="BP20" s="232"/>
      <c r="BQ20" s="232"/>
      <c r="BR20" s="232"/>
      <c r="BS20" s="232"/>
      <c r="BT20" s="232"/>
      <c r="BU20" s="232"/>
      <c r="BV20" s="232"/>
      <c r="BW20" s="232"/>
      <c r="BX20" s="232"/>
      <c r="BY20" s="232"/>
      <c r="BZ20" s="232"/>
      <c r="CA20" s="232"/>
      <c r="CB20" s="232"/>
      <c r="CC20" s="232"/>
      <c r="CD20" s="232"/>
      <c r="CE20" s="232"/>
      <c r="CF20" s="232"/>
      <c r="CG20" s="232"/>
      <c r="CH20" s="232"/>
      <c r="CI20" s="232"/>
      <c r="CJ20" s="232"/>
      <c r="CK20" s="232"/>
      <c r="CL20" s="232"/>
      <c r="CM20" s="232"/>
      <c r="CN20" s="232"/>
      <c r="CO20" s="232"/>
      <c r="CP20" s="232"/>
      <c r="CQ20" s="232"/>
      <c r="CR20" s="232"/>
      <c r="CS20" s="232"/>
      <c r="CT20" s="232"/>
      <c r="CU20" s="232"/>
      <c r="CV20" s="232"/>
      <c r="CW20" s="232"/>
      <c r="CX20" s="232"/>
      <c r="CY20" s="232"/>
      <c r="CZ20" s="232"/>
      <c r="DA20" s="232"/>
      <c r="DB20" s="232"/>
      <c r="DC20" s="232"/>
      <c r="DD20" s="232"/>
      <c r="DE20" s="232"/>
      <c r="DF20" s="232"/>
      <c r="DG20" s="232"/>
      <c r="DH20" s="232"/>
      <c r="DI20" s="232"/>
      <c r="DJ20" s="232"/>
      <c r="DK20" s="232"/>
      <c r="DL20" s="232"/>
      <c r="DM20" s="232"/>
      <c r="DN20" s="232"/>
      <c r="DO20" s="232"/>
      <c r="DP20" s="232"/>
      <c r="DQ20" s="232"/>
      <c r="DR20" s="232"/>
      <c r="DS20" s="232"/>
      <c r="DT20" s="232"/>
      <c r="DU20" s="232"/>
      <c r="DV20" s="232"/>
      <c r="DW20" s="232"/>
      <c r="DX20" s="232"/>
      <c r="DY20" s="232"/>
      <c r="DZ20" s="232"/>
      <c r="EA20" s="232"/>
      <c r="EB20" s="232"/>
      <c r="EC20" s="232"/>
      <c r="ED20" s="232"/>
      <c r="EE20" s="232"/>
      <c r="EF20" s="232"/>
      <c r="EG20" s="232"/>
      <c r="EH20" s="232"/>
      <c r="EI20" s="232"/>
      <c r="EJ20" s="232"/>
      <c r="EK20" s="232"/>
      <c r="EL20" s="232"/>
      <c r="EM20" s="232"/>
      <c r="EN20" s="232"/>
      <c r="EO20" s="232"/>
      <c r="EP20" s="232"/>
      <c r="EQ20" s="232"/>
      <c r="ER20" s="232"/>
      <c r="ES20" s="232"/>
      <c r="ET20" s="232"/>
      <c r="EU20" s="232"/>
      <c r="EV20" s="232"/>
      <c r="EW20" s="232"/>
      <c r="EX20" s="232"/>
      <c r="EY20" s="232"/>
      <c r="EZ20" s="232"/>
      <c r="FA20" s="232"/>
      <c r="FB20" s="232"/>
      <c r="FC20" s="232"/>
      <c r="FD20" s="232"/>
      <c r="FE20" s="232"/>
      <c r="FF20" s="232"/>
      <c r="FG20" s="232"/>
      <c r="FH20" s="232"/>
      <c r="FI20" s="232"/>
      <c r="FJ20" s="232"/>
      <c r="FK20" s="232"/>
      <c r="FL20" s="232"/>
      <c r="FM20" s="232"/>
      <c r="FN20" s="232"/>
      <c r="FO20" s="232"/>
      <c r="FP20" s="232"/>
      <c r="FQ20" s="232"/>
      <c r="FR20" s="232"/>
      <c r="FS20" s="232"/>
      <c r="FT20" s="232"/>
      <c r="FU20" s="232"/>
      <c r="FV20" s="232"/>
      <c r="FW20" s="232"/>
      <c r="FX20" s="232"/>
      <c r="FY20" s="232"/>
      <c r="FZ20" s="232"/>
      <c r="GA20" s="232"/>
      <c r="GB20" s="232"/>
      <c r="GC20" s="232"/>
      <c r="GD20" s="232"/>
      <c r="GE20" s="232"/>
      <c r="GF20" s="232"/>
      <c r="GG20" s="232"/>
      <c r="GH20" s="232"/>
      <c r="GI20" s="232"/>
      <c r="GJ20" s="232"/>
      <c r="GK20" s="232"/>
      <c r="GL20" s="232"/>
      <c r="GM20" s="232"/>
      <c r="GN20" s="232"/>
      <c r="GO20" s="232"/>
      <c r="GP20" s="232"/>
      <c r="GQ20" s="232"/>
      <c r="GR20" s="232"/>
      <c r="GS20" s="232"/>
      <c r="GT20" s="232"/>
      <c r="GU20" s="232"/>
      <c r="GV20" s="232"/>
      <c r="GW20" s="232"/>
      <c r="GX20" s="232"/>
      <c r="GY20" s="232"/>
      <c r="GZ20" s="232"/>
      <c r="HA20" s="232"/>
      <c r="HB20" s="232"/>
      <c r="HC20" s="232"/>
      <c r="HD20" s="232"/>
      <c r="HE20" s="232"/>
      <c r="HF20" s="232"/>
      <c r="HG20" s="232"/>
      <c r="HH20" s="232"/>
      <c r="HI20" s="232"/>
      <c r="HJ20" s="232"/>
      <c r="HK20" s="232"/>
      <c r="HL20" s="232"/>
      <c r="HM20" s="232"/>
      <c r="HN20" s="232"/>
      <c r="HO20" s="232"/>
      <c r="HP20" s="232"/>
      <c r="HQ20" s="232"/>
      <c r="HR20" s="232"/>
      <c r="HS20" s="232"/>
      <c r="HT20" s="232"/>
      <c r="HU20" s="232"/>
      <c r="HV20" s="232"/>
      <c r="HW20" s="232"/>
      <c r="HX20" s="232"/>
      <c r="HY20" s="232"/>
      <c r="HZ20" s="232"/>
      <c r="IA20" s="232"/>
      <c r="IB20" s="232"/>
      <c r="IC20" s="232"/>
      <c r="ID20" s="232"/>
      <c r="IE20" s="233"/>
    </row>
    <row r="21" spans="1:239" s="297" customFormat="1" ht="126" customHeight="1" x14ac:dyDescent="0.4">
      <c r="A21" s="362">
        <v>11</v>
      </c>
      <c r="B21" s="368" t="s">
        <v>317</v>
      </c>
      <c r="C21" s="400" t="s">
        <v>0</v>
      </c>
      <c r="D21" s="401" t="s">
        <v>429</v>
      </c>
      <c r="E21" s="388"/>
      <c r="F21" s="388"/>
      <c r="G21" s="367">
        <v>2000</v>
      </c>
      <c r="H21" s="367">
        <v>1449.0530000000001</v>
      </c>
      <c r="I21" s="367">
        <v>100</v>
      </c>
      <c r="J21" s="367">
        <v>0</v>
      </c>
      <c r="K21" s="342"/>
      <c r="L21" s="367"/>
      <c r="M21" s="367">
        <v>100</v>
      </c>
      <c r="N21" s="341"/>
      <c r="O21" s="342"/>
      <c r="P21" s="342"/>
      <c r="Q21" s="342"/>
      <c r="R21" s="342">
        <v>100</v>
      </c>
      <c r="S21" s="389"/>
      <c r="T21" s="342">
        <v>20.431000000000001</v>
      </c>
      <c r="U21" s="342"/>
      <c r="V21" s="342"/>
      <c r="W21" s="342"/>
      <c r="X21" s="391" t="s">
        <v>376</v>
      </c>
      <c r="Y21" s="400"/>
      <c r="Z21" s="400"/>
      <c r="AA21" s="402"/>
      <c r="AB21" s="295"/>
      <c r="AC21" s="295"/>
      <c r="AD21" s="295"/>
      <c r="AE21" s="295"/>
      <c r="AF21" s="295"/>
      <c r="AG21" s="295"/>
      <c r="AH21" s="295"/>
      <c r="AI21" s="295"/>
      <c r="AJ21" s="295"/>
      <c r="AK21" s="295"/>
      <c r="AL21" s="295"/>
      <c r="AM21" s="295"/>
      <c r="AN21" s="295"/>
      <c r="AO21" s="295"/>
      <c r="AP21" s="295"/>
      <c r="AQ21" s="295"/>
      <c r="AR21" s="295"/>
      <c r="AS21" s="295"/>
      <c r="AT21" s="295"/>
      <c r="AU21" s="295"/>
      <c r="AV21" s="295"/>
      <c r="AW21" s="295"/>
      <c r="AX21" s="295"/>
      <c r="AY21" s="295"/>
      <c r="AZ21" s="295"/>
      <c r="BA21" s="295"/>
      <c r="BB21" s="295"/>
      <c r="BC21" s="295"/>
      <c r="BD21" s="295"/>
      <c r="BE21" s="295"/>
      <c r="BF21" s="295"/>
      <c r="BG21" s="295"/>
      <c r="BH21" s="295"/>
      <c r="BI21" s="295"/>
      <c r="BJ21" s="295"/>
      <c r="BK21" s="295"/>
      <c r="BL21" s="295"/>
      <c r="BM21" s="295"/>
      <c r="BN21" s="295"/>
      <c r="BO21" s="295"/>
      <c r="BP21" s="295"/>
      <c r="BQ21" s="295"/>
      <c r="BR21" s="295"/>
      <c r="BS21" s="295"/>
      <c r="BT21" s="295"/>
      <c r="BU21" s="295"/>
      <c r="BV21" s="295"/>
      <c r="BW21" s="295"/>
      <c r="BX21" s="295"/>
      <c r="BY21" s="295"/>
      <c r="BZ21" s="295"/>
      <c r="CA21" s="295"/>
      <c r="CB21" s="295"/>
      <c r="CC21" s="295"/>
      <c r="CD21" s="295"/>
      <c r="CE21" s="295"/>
      <c r="CF21" s="295"/>
      <c r="CG21" s="295"/>
      <c r="CH21" s="295"/>
      <c r="CI21" s="295"/>
      <c r="CJ21" s="295"/>
      <c r="CK21" s="295"/>
      <c r="CL21" s="295"/>
      <c r="CM21" s="295"/>
      <c r="CN21" s="295"/>
      <c r="CO21" s="295"/>
      <c r="CP21" s="295"/>
      <c r="CQ21" s="295"/>
      <c r="CR21" s="295"/>
      <c r="CS21" s="295"/>
      <c r="CT21" s="295"/>
      <c r="CU21" s="295"/>
      <c r="CV21" s="295"/>
      <c r="CW21" s="295"/>
      <c r="CX21" s="295"/>
      <c r="CY21" s="295"/>
      <c r="CZ21" s="295"/>
      <c r="DA21" s="295"/>
      <c r="DB21" s="295"/>
      <c r="DC21" s="295"/>
      <c r="DD21" s="295"/>
      <c r="DE21" s="295"/>
      <c r="DF21" s="295"/>
      <c r="DG21" s="295"/>
      <c r="DH21" s="295"/>
      <c r="DI21" s="295"/>
      <c r="DJ21" s="295"/>
      <c r="DK21" s="295"/>
      <c r="DL21" s="295"/>
      <c r="DM21" s="295"/>
      <c r="DN21" s="295"/>
      <c r="DO21" s="295"/>
      <c r="DP21" s="295"/>
      <c r="DQ21" s="295"/>
      <c r="DR21" s="295"/>
      <c r="DS21" s="295"/>
      <c r="DT21" s="295"/>
      <c r="DU21" s="295"/>
      <c r="DV21" s="295"/>
      <c r="DW21" s="295"/>
      <c r="DX21" s="295"/>
      <c r="DY21" s="295"/>
      <c r="DZ21" s="295"/>
      <c r="EA21" s="295"/>
      <c r="EB21" s="295"/>
      <c r="EC21" s="295"/>
      <c r="ED21" s="295"/>
      <c r="EE21" s="295"/>
      <c r="EF21" s="295"/>
      <c r="EG21" s="295"/>
      <c r="EH21" s="295"/>
      <c r="EI21" s="295"/>
      <c r="EJ21" s="295"/>
      <c r="EK21" s="295"/>
      <c r="EL21" s="295"/>
      <c r="EM21" s="295"/>
      <c r="EN21" s="295"/>
      <c r="EO21" s="295"/>
      <c r="EP21" s="295"/>
      <c r="EQ21" s="295"/>
      <c r="ER21" s="295"/>
      <c r="ES21" s="295"/>
      <c r="ET21" s="295"/>
      <c r="EU21" s="295"/>
      <c r="EV21" s="295"/>
      <c r="EW21" s="295"/>
      <c r="EX21" s="295"/>
      <c r="EY21" s="295"/>
      <c r="EZ21" s="295"/>
      <c r="FA21" s="295"/>
      <c r="FB21" s="295"/>
      <c r="FC21" s="295"/>
      <c r="FD21" s="295"/>
      <c r="FE21" s="295"/>
      <c r="FF21" s="295"/>
      <c r="FG21" s="295"/>
      <c r="FH21" s="295"/>
      <c r="FI21" s="295"/>
      <c r="FJ21" s="295"/>
      <c r="FK21" s="295"/>
      <c r="FL21" s="295"/>
      <c r="FM21" s="295"/>
      <c r="FN21" s="295"/>
      <c r="FO21" s="295"/>
      <c r="FP21" s="295"/>
      <c r="FQ21" s="295"/>
      <c r="FR21" s="295"/>
      <c r="FS21" s="295"/>
      <c r="FT21" s="295"/>
      <c r="FU21" s="295"/>
      <c r="FV21" s="295"/>
      <c r="FW21" s="295"/>
      <c r="FX21" s="295"/>
      <c r="FY21" s="295"/>
      <c r="FZ21" s="295"/>
      <c r="GA21" s="295"/>
      <c r="GB21" s="295"/>
      <c r="GC21" s="295"/>
      <c r="GD21" s="295"/>
      <c r="GE21" s="295"/>
      <c r="GF21" s="295"/>
      <c r="GG21" s="295"/>
      <c r="GH21" s="295"/>
      <c r="GI21" s="295"/>
      <c r="GJ21" s="295"/>
      <c r="GK21" s="295"/>
      <c r="GL21" s="295"/>
      <c r="GM21" s="295"/>
      <c r="GN21" s="295"/>
      <c r="GO21" s="295"/>
      <c r="GP21" s="295"/>
      <c r="GQ21" s="295"/>
      <c r="GR21" s="295"/>
      <c r="GS21" s="295"/>
      <c r="GT21" s="295"/>
      <c r="GU21" s="295"/>
      <c r="GV21" s="295"/>
      <c r="GW21" s="295"/>
      <c r="GX21" s="295"/>
      <c r="GY21" s="295"/>
      <c r="GZ21" s="295"/>
      <c r="HA21" s="295"/>
      <c r="HB21" s="295"/>
      <c r="HC21" s="295"/>
      <c r="HD21" s="295"/>
      <c r="HE21" s="295"/>
      <c r="HF21" s="295"/>
      <c r="HG21" s="295"/>
      <c r="HH21" s="295"/>
      <c r="HI21" s="295"/>
      <c r="HJ21" s="295"/>
      <c r="HK21" s="295"/>
      <c r="HL21" s="295"/>
      <c r="HM21" s="295"/>
      <c r="HN21" s="295"/>
      <c r="HO21" s="295"/>
      <c r="HP21" s="295"/>
      <c r="HQ21" s="295"/>
      <c r="HR21" s="295"/>
      <c r="HS21" s="295"/>
      <c r="HT21" s="295"/>
      <c r="HU21" s="295"/>
      <c r="HV21" s="295"/>
      <c r="HW21" s="295"/>
      <c r="HX21" s="295"/>
      <c r="HY21" s="295"/>
      <c r="HZ21" s="295"/>
      <c r="IA21" s="295"/>
      <c r="IB21" s="295"/>
      <c r="IC21" s="295"/>
      <c r="ID21" s="295"/>
      <c r="IE21" s="296"/>
    </row>
    <row r="22" spans="1:239" s="297" customFormat="1" ht="102" customHeight="1" x14ac:dyDescent="0.4">
      <c r="A22" s="362">
        <v>12</v>
      </c>
      <c r="B22" s="368" t="s">
        <v>318</v>
      </c>
      <c r="C22" s="400" t="s">
        <v>0</v>
      </c>
      <c r="D22" s="401" t="s">
        <v>430</v>
      </c>
      <c r="E22" s="388"/>
      <c r="F22" s="388"/>
      <c r="G22" s="367">
        <v>1048</v>
      </c>
      <c r="H22" s="367">
        <v>742.01300000000003</v>
      </c>
      <c r="I22" s="367">
        <v>90</v>
      </c>
      <c r="J22" s="367">
        <v>0</v>
      </c>
      <c r="K22" s="342"/>
      <c r="L22" s="367"/>
      <c r="M22" s="367">
        <v>90</v>
      </c>
      <c r="N22" s="341"/>
      <c r="O22" s="342"/>
      <c r="P22" s="342"/>
      <c r="Q22" s="342"/>
      <c r="R22" s="342">
        <v>90</v>
      </c>
      <c r="S22" s="389"/>
      <c r="T22" s="342">
        <v>2.3159999999999998</v>
      </c>
      <c r="U22" s="342"/>
      <c r="V22" s="342"/>
      <c r="W22" s="342"/>
      <c r="X22" s="391" t="s">
        <v>376</v>
      </c>
      <c r="Y22" s="400"/>
      <c r="Z22" s="400"/>
      <c r="AA22" s="402"/>
      <c r="AB22" s="295"/>
      <c r="AC22" s="295"/>
      <c r="AD22" s="295"/>
      <c r="AE22" s="295"/>
      <c r="AF22" s="295"/>
      <c r="AG22" s="295"/>
      <c r="AH22" s="295"/>
      <c r="AI22" s="295"/>
      <c r="AJ22" s="295"/>
      <c r="AK22" s="295"/>
      <c r="AL22" s="295"/>
      <c r="AM22" s="295"/>
      <c r="AN22" s="295"/>
      <c r="AO22" s="295"/>
      <c r="AP22" s="295"/>
      <c r="AQ22" s="295"/>
      <c r="AR22" s="295"/>
      <c r="AS22" s="295"/>
      <c r="AT22" s="295"/>
      <c r="AU22" s="295"/>
      <c r="AV22" s="295"/>
      <c r="AW22" s="295"/>
      <c r="AX22" s="295"/>
      <c r="AY22" s="295"/>
      <c r="AZ22" s="295"/>
      <c r="BA22" s="295"/>
      <c r="BB22" s="295"/>
      <c r="BC22" s="295"/>
      <c r="BD22" s="295"/>
      <c r="BE22" s="295"/>
      <c r="BF22" s="295"/>
      <c r="BG22" s="295"/>
      <c r="BH22" s="295"/>
      <c r="BI22" s="295"/>
      <c r="BJ22" s="295"/>
      <c r="BK22" s="295"/>
      <c r="BL22" s="295"/>
      <c r="BM22" s="295"/>
      <c r="BN22" s="295"/>
      <c r="BO22" s="295"/>
      <c r="BP22" s="295"/>
      <c r="BQ22" s="295"/>
      <c r="BR22" s="295"/>
      <c r="BS22" s="295"/>
      <c r="BT22" s="295"/>
      <c r="BU22" s="295"/>
      <c r="BV22" s="295"/>
      <c r="BW22" s="295"/>
      <c r="BX22" s="295"/>
      <c r="BY22" s="295"/>
      <c r="BZ22" s="295"/>
      <c r="CA22" s="295"/>
      <c r="CB22" s="295"/>
      <c r="CC22" s="295"/>
      <c r="CD22" s="295"/>
      <c r="CE22" s="295"/>
      <c r="CF22" s="295"/>
      <c r="CG22" s="295"/>
      <c r="CH22" s="295"/>
      <c r="CI22" s="295"/>
      <c r="CJ22" s="295"/>
      <c r="CK22" s="295"/>
      <c r="CL22" s="295"/>
      <c r="CM22" s="295"/>
      <c r="CN22" s="295"/>
      <c r="CO22" s="295"/>
      <c r="CP22" s="295"/>
      <c r="CQ22" s="295"/>
      <c r="CR22" s="295"/>
      <c r="CS22" s="295"/>
      <c r="CT22" s="295"/>
      <c r="CU22" s="295"/>
      <c r="CV22" s="295"/>
      <c r="CW22" s="295"/>
      <c r="CX22" s="295"/>
      <c r="CY22" s="295"/>
      <c r="CZ22" s="295"/>
      <c r="DA22" s="295"/>
      <c r="DB22" s="295"/>
      <c r="DC22" s="295"/>
      <c r="DD22" s="295"/>
      <c r="DE22" s="295"/>
      <c r="DF22" s="295"/>
      <c r="DG22" s="295"/>
      <c r="DH22" s="295"/>
      <c r="DI22" s="295"/>
      <c r="DJ22" s="295"/>
      <c r="DK22" s="295"/>
      <c r="DL22" s="295"/>
      <c r="DM22" s="295"/>
      <c r="DN22" s="295"/>
      <c r="DO22" s="295"/>
      <c r="DP22" s="295"/>
      <c r="DQ22" s="295"/>
      <c r="DR22" s="295"/>
      <c r="DS22" s="295"/>
      <c r="DT22" s="295"/>
      <c r="DU22" s="295"/>
      <c r="DV22" s="295"/>
      <c r="DW22" s="295"/>
      <c r="DX22" s="295"/>
      <c r="DY22" s="295"/>
      <c r="DZ22" s="295"/>
      <c r="EA22" s="295"/>
      <c r="EB22" s="295"/>
      <c r="EC22" s="295"/>
      <c r="ED22" s="295"/>
      <c r="EE22" s="295"/>
      <c r="EF22" s="295"/>
      <c r="EG22" s="295"/>
      <c r="EH22" s="295"/>
      <c r="EI22" s="295"/>
      <c r="EJ22" s="295"/>
      <c r="EK22" s="295"/>
      <c r="EL22" s="295"/>
      <c r="EM22" s="295"/>
      <c r="EN22" s="295"/>
      <c r="EO22" s="295"/>
      <c r="EP22" s="295"/>
      <c r="EQ22" s="295"/>
      <c r="ER22" s="295"/>
      <c r="ES22" s="295"/>
      <c r="ET22" s="295"/>
      <c r="EU22" s="295"/>
      <c r="EV22" s="295"/>
      <c r="EW22" s="295"/>
      <c r="EX22" s="295"/>
      <c r="EY22" s="295"/>
      <c r="EZ22" s="295"/>
      <c r="FA22" s="295"/>
      <c r="FB22" s="295"/>
      <c r="FC22" s="295"/>
      <c r="FD22" s="295"/>
      <c r="FE22" s="295"/>
      <c r="FF22" s="295"/>
      <c r="FG22" s="295"/>
      <c r="FH22" s="295"/>
      <c r="FI22" s="295"/>
      <c r="FJ22" s="295"/>
      <c r="FK22" s="295"/>
      <c r="FL22" s="295"/>
      <c r="FM22" s="295"/>
      <c r="FN22" s="295"/>
      <c r="FO22" s="295"/>
      <c r="FP22" s="295"/>
      <c r="FQ22" s="295"/>
      <c r="FR22" s="295"/>
      <c r="FS22" s="295"/>
      <c r="FT22" s="295"/>
      <c r="FU22" s="295"/>
      <c r="FV22" s="295"/>
      <c r="FW22" s="295"/>
      <c r="FX22" s="295"/>
      <c r="FY22" s="295"/>
      <c r="FZ22" s="295"/>
      <c r="GA22" s="295"/>
      <c r="GB22" s="295"/>
      <c r="GC22" s="295"/>
      <c r="GD22" s="295"/>
      <c r="GE22" s="295"/>
      <c r="GF22" s="295"/>
      <c r="GG22" s="295"/>
      <c r="GH22" s="295"/>
      <c r="GI22" s="295"/>
      <c r="GJ22" s="295"/>
      <c r="GK22" s="295"/>
      <c r="GL22" s="295"/>
      <c r="GM22" s="295"/>
      <c r="GN22" s="295"/>
      <c r="GO22" s="295"/>
      <c r="GP22" s="295"/>
      <c r="GQ22" s="295"/>
      <c r="GR22" s="295"/>
      <c r="GS22" s="295"/>
      <c r="GT22" s="295"/>
      <c r="GU22" s="295"/>
      <c r="GV22" s="295"/>
      <c r="GW22" s="295"/>
      <c r="GX22" s="295"/>
      <c r="GY22" s="295"/>
      <c r="GZ22" s="295"/>
      <c r="HA22" s="295"/>
      <c r="HB22" s="295"/>
      <c r="HC22" s="295"/>
      <c r="HD22" s="295"/>
      <c r="HE22" s="295"/>
      <c r="HF22" s="295"/>
      <c r="HG22" s="295"/>
      <c r="HH22" s="295"/>
      <c r="HI22" s="295"/>
      <c r="HJ22" s="295"/>
      <c r="HK22" s="295"/>
      <c r="HL22" s="295"/>
      <c r="HM22" s="295"/>
      <c r="HN22" s="295"/>
      <c r="HO22" s="295"/>
      <c r="HP22" s="295"/>
      <c r="HQ22" s="295"/>
      <c r="HR22" s="295"/>
      <c r="HS22" s="295"/>
      <c r="HT22" s="295"/>
      <c r="HU22" s="295"/>
      <c r="HV22" s="295"/>
      <c r="HW22" s="295"/>
      <c r="HX22" s="295"/>
      <c r="HY22" s="295"/>
      <c r="HZ22" s="295"/>
      <c r="IA22" s="295"/>
      <c r="IB22" s="295"/>
      <c r="IC22" s="295"/>
      <c r="ID22" s="295"/>
      <c r="IE22" s="296"/>
    </row>
    <row r="23" spans="1:239" s="114" customFormat="1" ht="105.75" customHeight="1" x14ac:dyDescent="0.4">
      <c r="A23" s="362">
        <v>13</v>
      </c>
      <c r="B23" s="366" t="s">
        <v>319</v>
      </c>
      <c r="C23" s="403" t="s">
        <v>0</v>
      </c>
      <c r="D23" s="401" t="s">
        <v>431</v>
      </c>
      <c r="E23" s="388"/>
      <c r="F23" s="388"/>
      <c r="G23" s="367">
        <v>142.608</v>
      </c>
      <c r="H23" s="367">
        <v>94.998999999999995</v>
      </c>
      <c r="I23" s="367">
        <v>0</v>
      </c>
      <c r="J23" s="367">
        <v>20</v>
      </c>
      <c r="K23" s="342"/>
      <c r="L23" s="367"/>
      <c r="M23" s="367">
        <v>20</v>
      </c>
      <c r="N23" s="341"/>
      <c r="O23" s="342"/>
      <c r="P23" s="342"/>
      <c r="Q23" s="342"/>
      <c r="R23" s="342">
        <v>20</v>
      </c>
      <c r="S23" s="389"/>
      <c r="T23" s="342">
        <v>3.133</v>
      </c>
      <c r="U23" s="342"/>
      <c r="V23" s="342"/>
      <c r="W23" s="342"/>
      <c r="X23" s="391" t="s">
        <v>376</v>
      </c>
      <c r="Y23" s="400"/>
      <c r="Z23" s="400"/>
      <c r="AA23" s="316"/>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65"/>
    </row>
    <row r="24" spans="1:239" s="297" customFormat="1" ht="126" customHeight="1" x14ac:dyDescent="0.4">
      <c r="A24" s="362">
        <v>14</v>
      </c>
      <c r="B24" s="369" t="s">
        <v>320</v>
      </c>
      <c r="C24" s="403" t="s">
        <v>0</v>
      </c>
      <c r="D24" s="404" t="s">
        <v>432</v>
      </c>
      <c r="E24" s="388"/>
      <c r="F24" s="388"/>
      <c r="G24" s="367">
        <v>231.57300000000001</v>
      </c>
      <c r="H24" s="367">
        <v>164.024</v>
      </c>
      <c r="I24" s="367">
        <v>74.603999999999999</v>
      </c>
      <c r="J24" s="367">
        <v>0</v>
      </c>
      <c r="K24" s="342"/>
      <c r="L24" s="367"/>
      <c r="M24" s="367">
        <v>74.603999999999999</v>
      </c>
      <c r="N24" s="341"/>
      <c r="O24" s="342"/>
      <c r="P24" s="342"/>
      <c r="Q24" s="342"/>
      <c r="R24" s="342">
        <v>74.603999999999999</v>
      </c>
      <c r="S24" s="389"/>
      <c r="T24" s="342"/>
      <c r="U24" s="342"/>
      <c r="V24" s="342"/>
      <c r="W24" s="342"/>
      <c r="X24" s="391" t="s">
        <v>376</v>
      </c>
      <c r="Y24" s="400"/>
      <c r="Z24" s="400"/>
      <c r="AA24" s="402"/>
      <c r="AB24" s="295"/>
      <c r="AC24" s="295"/>
      <c r="AD24" s="295"/>
      <c r="AE24" s="295"/>
      <c r="AF24" s="295"/>
      <c r="AG24" s="295"/>
      <c r="AH24" s="295"/>
      <c r="AI24" s="295"/>
      <c r="AJ24" s="295"/>
      <c r="AK24" s="295"/>
      <c r="AL24" s="295"/>
      <c r="AM24" s="295"/>
      <c r="AN24" s="295"/>
      <c r="AO24" s="295"/>
      <c r="AP24" s="295"/>
      <c r="AQ24" s="295"/>
      <c r="AR24" s="295"/>
      <c r="AS24" s="295"/>
      <c r="AT24" s="295"/>
      <c r="AU24" s="295"/>
      <c r="AV24" s="295"/>
      <c r="AW24" s="295"/>
      <c r="AX24" s="295"/>
      <c r="AY24" s="295"/>
      <c r="AZ24" s="295"/>
      <c r="BA24" s="295"/>
      <c r="BB24" s="295"/>
      <c r="BC24" s="295"/>
      <c r="BD24" s="295"/>
      <c r="BE24" s="295"/>
      <c r="BF24" s="295"/>
      <c r="BG24" s="295"/>
      <c r="BH24" s="295"/>
      <c r="BI24" s="295"/>
      <c r="BJ24" s="295"/>
      <c r="BK24" s="295"/>
      <c r="BL24" s="295"/>
      <c r="BM24" s="295"/>
      <c r="BN24" s="295"/>
      <c r="BO24" s="295"/>
      <c r="BP24" s="295"/>
      <c r="BQ24" s="295"/>
      <c r="BR24" s="295"/>
      <c r="BS24" s="295"/>
      <c r="BT24" s="295"/>
      <c r="BU24" s="295"/>
      <c r="BV24" s="295"/>
      <c r="BW24" s="295"/>
      <c r="BX24" s="295"/>
      <c r="BY24" s="295"/>
      <c r="BZ24" s="295"/>
      <c r="CA24" s="295"/>
      <c r="CB24" s="295"/>
      <c r="CC24" s="295"/>
      <c r="CD24" s="295"/>
      <c r="CE24" s="295"/>
      <c r="CF24" s="295"/>
      <c r="CG24" s="295"/>
      <c r="CH24" s="295"/>
      <c r="CI24" s="295"/>
      <c r="CJ24" s="295"/>
      <c r="CK24" s="295"/>
      <c r="CL24" s="295"/>
      <c r="CM24" s="295"/>
      <c r="CN24" s="295"/>
      <c r="CO24" s="295"/>
      <c r="CP24" s="295"/>
      <c r="CQ24" s="295"/>
      <c r="CR24" s="295"/>
      <c r="CS24" s="295"/>
      <c r="CT24" s="295"/>
      <c r="CU24" s="295"/>
      <c r="CV24" s="295"/>
      <c r="CW24" s="295"/>
      <c r="CX24" s="295"/>
      <c r="CY24" s="295"/>
      <c r="CZ24" s="295"/>
      <c r="DA24" s="295"/>
      <c r="DB24" s="295"/>
      <c r="DC24" s="295"/>
      <c r="DD24" s="295"/>
      <c r="DE24" s="295"/>
      <c r="DF24" s="295"/>
      <c r="DG24" s="295"/>
      <c r="DH24" s="295"/>
      <c r="DI24" s="295"/>
      <c r="DJ24" s="295"/>
      <c r="DK24" s="295"/>
      <c r="DL24" s="295"/>
      <c r="DM24" s="295"/>
      <c r="DN24" s="295"/>
      <c r="DO24" s="295"/>
      <c r="DP24" s="295"/>
      <c r="DQ24" s="295"/>
      <c r="DR24" s="295"/>
      <c r="DS24" s="295"/>
      <c r="DT24" s="295"/>
      <c r="DU24" s="295"/>
      <c r="DV24" s="295"/>
      <c r="DW24" s="295"/>
      <c r="DX24" s="295"/>
      <c r="DY24" s="295"/>
      <c r="DZ24" s="295"/>
      <c r="EA24" s="295"/>
      <c r="EB24" s="295"/>
      <c r="EC24" s="295"/>
      <c r="ED24" s="295"/>
      <c r="EE24" s="295"/>
      <c r="EF24" s="295"/>
      <c r="EG24" s="295"/>
      <c r="EH24" s="295"/>
      <c r="EI24" s="295"/>
      <c r="EJ24" s="295"/>
      <c r="EK24" s="295"/>
      <c r="EL24" s="295"/>
      <c r="EM24" s="295"/>
      <c r="EN24" s="295"/>
      <c r="EO24" s="295"/>
      <c r="EP24" s="295"/>
      <c r="EQ24" s="295"/>
      <c r="ER24" s="295"/>
      <c r="ES24" s="295"/>
      <c r="ET24" s="295"/>
      <c r="EU24" s="295"/>
      <c r="EV24" s="295"/>
      <c r="EW24" s="295"/>
      <c r="EX24" s="295"/>
      <c r="EY24" s="295"/>
      <c r="EZ24" s="295"/>
      <c r="FA24" s="295"/>
      <c r="FB24" s="295"/>
      <c r="FC24" s="295"/>
      <c r="FD24" s="295"/>
      <c r="FE24" s="295"/>
      <c r="FF24" s="295"/>
      <c r="FG24" s="295"/>
      <c r="FH24" s="295"/>
      <c r="FI24" s="295"/>
      <c r="FJ24" s="295"/>
      <c r="FK24" s="295"/>
      <c r="FL24" s="295"/>
      <c r="FM24" s="295"/>
      <c r="FN24" s="295"/>
      <c r="FO24" s="295"/>
      <c r="FP24" s="295"/>
      <c r="FQ24" s="295"/>
      <c r="FR24" s="295"/>
      <c r="FS24" s="295"/>
      <c r="FT24" s="295"/>
      <c r="FU24" s="295"/>
      <c r="FV24" s="295"/>
      <c r="FW24" s="295"/>
      <c r="FX24" s="295"/>
      <c r="FY24" s="295"/>
      <c r="FZ24" s="295"/>
      <c r="GA24" s="295"/>
      <c r="GB24" s="295"/>
      <c r="GC24" s="295"/>
      <c r="GD24" s="295"/>
      <c r="GE24" s="295"/>
      <c r="GF24" s="295"/>
      <c r="GG24" s="295"/>
      <c r="GH24" s="295"/>
      <c r="GI24" s="295"/>
      <c r="GJ24" s="295"/>
      <c r="GK24" s="295"/>
      <c r="GL24" s="295"/>
      <c r="GM24" s="295"/>
      <c r="GN24" s="295"/>
      <c r="GO24" s="295"/>
      <c r="GP24" s="295"/>
      <c r="GQ24" s="295"/>
      <c r="GR24" s="295"/>
      <c r="GS24" s="295"/>
      <c r="GT24" s="295"/>
      <c r="GU24" s="295"/>
      <c r="GV24" s="295"/>
      <c r="GW24" s="295"/>
      <c r="GX24" s="295"/>
      <c r="GY24" s="295"/>
      <c r="GZ24" s="295"/>
      <c r="HA24" s="295"/>
      <c r="HB24" s="295"/>
      <c r="HC24" s="295"/>
      <c r="HD24" s="295"/>
      <c r="HE24" s="295"/>
      <c r="HF24" s="295"/>
      <c r="HG24" s="295"/>
      <c r="HH24" s="295"/>
      <c r="HI24" s="295"/>
      <c r="HJ24" s="295"/>
      <c r="HK24" s="295"/>
      <c r="HL24" s="295"/>
      <c r="HM24" s="295"/>
      <c r="HN24" s="295"/>
      <c r="HO24" s="295"/>
      <c r="HP24" s="295"/>
      <c r="HQ24" s="295"/>
      <c r="HR24" s="295"/>
      <c r="HS24" s="295"/>
      <c r="HT24" s="295"/>
      <c r="HU24" s="295"/>
      <c r="HV24" s="295"/>
      <c r="HW24" s="295"/>
      <c r="HX24" s="295"/>
      <c r="HY24" s="295"/>
      <c r="HZ24" s="295"/>
      <c r="IA24" s="295"/>
      <c r="IB24" s="295"/>
      <c r="IC24" s="295"/>
      <c r="ID24" s="295"/>
      <c r="IE24" s="296"/>
    </row>
    <row r="25" spans="1:239" s="297" customFormat="1" ht="246.75" customHeight="1" x14ac:dyDescent="0.4">
      <c r="A25" s="362">
        <v>15</v>
      </c>
      <c r="B25" s="369" t="s">
        <v>321</v>
      </c>
      <c r="C25" s="403" t="s">
        <v>0</v>
      </c>
      <c r="D25" s="405" t="s">
        <v>433</v>
      </c>
      <c r="E25" s="388"/>
      <c r="F25" s="388"/>
      <c r="G25" s="367">
        <v>345</v>
      </c>
      <c r="H25" s="367">
        <v>233.73</v>
      </c>
      <c r="I25" s="367">
        <v>40</v>
      </c>
      <c r="J25" s="367">
        <v>0</v>
      </c>
      <c r="K25" s="342"/>
      <c r="L25" s="367"/>
      <c r="M25" s="367">
        <v>40</v>
      </c>
      <c r="N25" s="341"/>
      <c r="O25" s="342"/>
      <c r="P25" s="342"/>
      <c r="Q25" s="342"/>
      <c r="R25" s="342">
        <v>40</v>
      </c>
      <c r="S25" s="389"/>
      <c r="T25" s="342">
        <v>5.923</v>
      </c>
      <c r="U25" s="342"/>
      <c r="V25" s="342"/>
      <c r="W25" s="342"/>
      <c r="X25" s="391" t="s">
        <v>376</v>
      </c>
      <c r="Y25" s="400"/>
      <c r="Z25" s="400"/>
      <c r="AA25" s="402"/>
      <c r="AB25" s="295"/>
      <c r="AC25" s="295"/>
      <c r="AD25" s="295"/>
      <c r="AE25" s="295"/>
      <c r="AF25" s="295"/>
      <c r="AG25" s="295"/>
      <c r="AH25" s="295"/>
      <c r="AI25" s="295"/>
      <c r="AJ25" s="295"/>
      <c r="AK25" s="295"/>
      <c r="AL25" s="295"/>
      <c r="AM25" s="295"/>
      <c r="AN25" s="295"/>
      <c r="AO25" s="295"/>
      <c r="AP25" s="295"/>
      <c r="AQ25" s="295"/>
      <c r="AR25" s="295"/>
      <c r="AS25" s="295"/>
      <c r="AT25" s="295"/>
      <c r="AU25" s="295"/>
      <c r="AV25" s="295"/>
      <c r="AW25" s="295"/>
      <c r="AX25" s="295"/>
      <c r="AY25" s="295"/>
      <c r="AZ25" s="295"/>
      <c r="BA25" s="295"/>
      <c r="BB25" s="295"/>
      <c r="BC25" s="295"/>
      <c r="BD25" s="295"/>
      <c r="BE25" s="295"/>
      <c r="BF25" s="295"/>
      <c r="BG25" s="295"/>
      <c r="BH25" s="295"/>
      <c r="BI25" s="295"/>
      <c r="BJ25" s="295"/>
      <c r="BK25" s="295"/>
      <c r="BL25" s="295"/>
      <c r="BM25" s="295"/>
      <c r="BN25" s="295"/>
      <c r="BO25" s="295"/>
      <c r="BP25" s="295"/>
      <c r="BQ25" s="295"/>
      <c r="BR25" s="295"/>
      <c r="BS25" s="295"/>
      <c r="BT25" s="295"/>
      <c r="BU25" s="295"/>
      <c r="BV25" s="295"/>
      <c r="BW25" s="295"/>
      <c r="BX25" s="295"/>
      <c r="BY25" s="295"/>
      <c r="BZ25" s="295"/>
      <c r="CA25" s="295"/>
      <c r="CB25" s="295"/>
      <c r="CC25" s="295"/>
      <c r="CD25" s="295"/>
      <c r="CE25" s="295"/>
      <c r="CF25" s="295"/>
      <c r="CG25" s="295"/>
      <c r="CH25" s="295"/>
      <c r="CI25" s="295"/>
      <c r="CJ25" s="295"/>
      <c r="CK25" s="295"/>
      <c r="CL25" s="295"/>
      <c r="CM25" s="295"/>
      <c r="CN25" s="295"/>
      <c r="CO25" s="295"/>
      <c r="CP25" s="295"/>
      <c r="CQ25" s="295"/>
      <c r="CR25" s="295"/>
      <c r="CS25" s="295"/>
      <c r="CT25" s="295"/>
      <c r="CU25" s="295"/>
      <c r="CV25" s="295"/>
      <c r="CW25" s="295"/>
      <c r="CX25" s="295"/>
      <c r="CY25" s="295"/>
      <c r="CZ25" s="295"/>
      <c r="DA25" s="295"/>
      <c r="DB25" s="295"/>
      <c r="DC25" s="295"/>
      <c r="DD25" s="295"/>
      <c r="DE25" s="295"/>
      <c r="DF25" s="295"/>
      <c r="DG25" s="295"/>
      <c r="DH25" s="295"/>
      <c r="DI25" s="295"/>
      <c r="DJ25" s="295"/>
      <c r="DK25" s="295"/>
      <c r="DL25" s="295"/>
      <c r="DM25" s="295"/>
      <c r="DN25" s="295"/>
      <c r="DO25" s="295"/>
      <c r="DP25" s="295"/>
      <c r="DQ25" s="295"/>
      <c r="DR25" s="295"/>
      <c r="DS25" s="295"/>
      <c r="DT25" s="295"/>
      <c r="DU25" s="295"/>
      <c r="DV25" s="295"/>
      <c r="DW25" s="295"/>
      <c r="DX25" s="295"/>
      <c r="DY25" s="295"/>
      <c r="DZ25" s="295"/>
      <c r="EA25" s="295"/>
      <c r="EB25" s="295"/>
      <c r="EC25" s="295"/>
      <c r="ED25" s="295"/>
      <c r="EE25" s="295"/>
      <c r="EF25" s="295"/>
      <c r="EG25" s="295"/>
      <c r="EH25" s="295"/>
      <c r="EI25" s="295"/>
      <c r="EJ25" s="295"/>
      <c r="EK25" s="295"/>
      <c r="EL25" s="295"/>
      <c r="EM25" s="295"/>
      <c r="EN25" s="295"/>
      <c r="EO25" s="295"/>
      <c r="EP25" s="295"/>
      <c r="EQ25" s="295"/>
      <c r="ER25" s="295"/>
      <c r="ES25" s="295"/>
      <c r="ET25" s="295"/>
      <c r="EU25" s="295"/>
      <c r="EV25" s="295"/>
      <c r="EW25" s="295"/>
      <c r="EX25" s="295"/>
      <c r="EY25" s="295"/>
      <c r="EZ25" s="295"/>
      <c r="FA25" s="295"/>
      <c r="FB25" s="295"/>
      <c r="FC25" s="295"/>
      <c r="FD25" s="295"/>
      <c r="FE25" s="295"/>
      <c r="FF25" s="295"/>
      <c r="FG25" s="295"/>
      <c r="FH25" s="295"/>
      <c r="FI25" s="295"/>
      <c r="FJ25" s="295"/>
      <c r="FK25" s="295"/>
      <c r="FL25" s="295"/>
      <c r="FM25" s="295"/>
      <c r="FN25" s="295"/>
      <c r="FO25" s="295"/>
      <c r="FP25" s="295"/>
      <c r="FQ25" s="295"/>
      <c r="FR25" s="295"/>
      <c r="FS25" s="295"/>
      <c r="FT25" s="295"/>
      <c r="FU25" s="295"/>
      <c r="FV25" s="295"/>
      <c r="FW25" s="295"/>
      <c r="FX25" s="295"/>
      <c r="FY25" s="295"/>
      <c r="FZ25" s="295"/>
      <c r="GA25" s="295"/>
      <c r="GB25" s="295"/>
      <c r="GC25" s="295"/>
      <c r="GD25" s="295"/>
      <c r="GE25" s="295"/>
      <c r="GF25" s="295"/>
      <c r="GG25" s="295"/>
      <c r="GH25" s="295"/>
      <c r="GI25" s="295"/>
      <c r="GJ25" s="295"/>
      <c r="GK25" s="295"/>
      <c r="GL25" s="295"/>
      <c r="GM25" s="295"/>
      <c r="GN25" s="295"/>
      <c r="GO25" s="295"/>
      <c r="GP25" s="295"/>
      <c r="GQ25" s="295"/>
      <c r="GR25" s="295"/>
      <c r="GS25" s="295"/>
      <c r="GT25" s="295"/>
      <c r="GU25" s="295"/>
      <c r="GV25" s="295"/>
      <c r="GW25" s="295"/>
      <c r="GX25" s="295"/>
      <c r="GY25" s="295"/>
      <c r="GZ25" s="295"/>
      <c r="HA25" s="295"/>
      <c r="HB25" s="295"/>
      <c r="HC25" s="295"/>
      <c r="HD25" s="295"/>
      <c r="HE25" s="295"/>
      <c r="HF25" s="295"/>
      <c r="HG25" s="295"/>
      <c r="HH25" s="295"/>
      <c r="HI25" s="295"/>
      <c r="HJ25" s="295"/>
      <c r="HK25" s="295"/>
      <c r="HL25" s="295"/>
      <c r="HM25" s="295"/>
      <c r="HN25" s="295"/>
      <c r="HO25" s="295"/>
      <c r="HP25" s="295"/>
      <c r="HQ25" s="295"/>
      <c r="HR25" s="295"/>
      <c r="HS25" s="295"/>
      <c r="HT25" s="295"/>
      <c r="HU25" s="295"/>
      <c r="HV25" s="295"/>
      <c r="HW25" s="295"/>
      <c r="HX25" s="295"/>
      <c r="HY25" s="295"/>
      <c r="HZ25" s="295"/>
      <c r="IA25" s="295"/>
      <c r="IB25" s="295"/>
      <c r="IC25" s="295"/>
      <c r="ID25" s="295"/>
      <c r="IE25" s="296"/>
    </row>
    <row r="26" spans="1:239" s="297" customFormat="1" ht="84" customHeight="1" x14ac:dyDescent="0.4">
      <c r="A26" s="362">
        <v>16</v>
      </c>
      <c r="B26" s="369" t="s">
        <v>322</v>
      </c>
      <c r="C26" s="403" t="s">
        <v>0</v>
      </c>
      <c r="D26" s="404" t="s">
        <v>434</v>
      </c>
      <c r="E26" s="388"/>
      <c r="F26" s="388"/>
      <c r="G26" s="367">
        <v>425.02</v>
      </c>
      <c r="H26" s="367">
        <v>146.626</v>
      </c>
      <c r="I26" s="367">
        <v>29.5</v>
      </c>
      <c r="J26" s="367">
        <v>0</v>
      </c>
      <c r="K26" s="342"/>
      <c r="L26" s="367"/>
      <c r="M26" s="367">
        <v>29.5</v>
      </c>
      <c r="N26" s="341"/>
      <c r="O26" s="342"/>
      <c r="P26" s="342"/>
      <c r="Q26" s="342"/>
      <c r="R26" s="342">
        <v>29.5</v>
      </c>
      <c r="S26" s="389"/>
      <c r="T26" s="342">
        <v>21.936</v>
      </c>
      <c r="U26" s="342"/>
      <c r="V26" s="342"/>
      <c r="W26" s="342"/>
      <c r="X26" s="391" t="s">
        <v>376</v>
      </c>
      <c r="Y26" s="400"/>
      <c r="Z26" s="400"/>
      <c r="AA26" s="402"/>
      <c r="AB26" s="295"/>
      <c r="AC26" s="295"/>
      <c r="AD26" s="295"/>
      <c r="AE26" s="295"/>
      <c r="AF26" s="295"/>
      <c r="AG26" s="295"/>
      <c r="AH26" s="295"/>
      <c r="AI26" s="295"/>
      <c r="AJ26" s="295"/>
      <c r="AK26" s="295"/>
      <c r="AL26" s="295"/>
      <c r="AM26" s="295"/>
      <c r="AN26" s="295"/>
      <c r="AO26" s="295"/>
      <c r="AP26" s="295"/>
      <c r="AQ26" s="295"/>
      <c r="AR26" s="295"/>
      <c r="AS26" s="295"/>
      <c r="AT26" s="295"/>
      <c r="AU26" s="295"/>
      <c r="AV26" s="295"/>
      <c r="AW26" s="295"/>
      <c r="AX26" s="295"/>
      <c r="AY26" s="295"/>
      <c r="AZ26" s="295"/>
      <c r="BA26" s="295"/>
      <c r="BB26" s="295"/>
      <c r="BC26" s="295"/>
      <c r="BD26" s="295"/>
      <c r="BE26" s="295"/>
      <c r="BF26" s="295"/>
      <c r="BG26" s="295"/>
      <c r="BH26" s="295"/>
      <c r="BI26" s="295"/>
      <c r="BJ26" s="295"/>
      <c r="BK26" s="295"/>
      <c r="BL26" s="295"/>
      <c r="BM26" s="295"/>
      <c r="BN26" s="295"/>
      <c r="BO26" s="295"/>
      <c r="BP26" s="295"/>
      <c r="BQ26" s="295"/>
      <c r="BR26" s="295"/>
      <c r="BS26" s="295"/>
      <c r="BT26" s="295"/>
      <c r="BU26" s="295"/>
      <c r="BV26" s="295"/>
      <c r="BW26" s="295"/>
      <c r="BX26" s="295"/>
      <c r="BY26" s="295"/>
      <c r="BZ26" s="295"/>
      <c r="CA26" s="295"/>
      <c r="CB26" s="295"/>
      <c r="CC26" s="295"/>
      <c r="CD26" s="295"/>
      <c r="CE26" s="295"/>
      <c r="CF26" s="295"/>
      <c r="CG26" s="295"/>
      <c r="CH26" s="295"/>
      <c r="CI26" s="295"/>
      <c r="CJ26" s="295"/>
      <c r="CK26" s="295"/>
      <c r="CL26" s="295"/>
      <c r="CM26" s="295"/>
      <c r="CN26" s="295"/>
      <c r="CO26" s="295"/>
      <c r="CP26" s="295"/>
      <c r="CQ26" s="295"/>
      <c r="CR26" s="295"/>
      <c r="CS26" s="295"/>
      <c r="CT26" s="295"/>
      <c r="CU26" s="295"/>
      <c r="CV26" s="295"/>
      <c r="CW26" s="295"/>
      <c r="CX26" s="295"/>
      <c r="CY26" s="295"/>
      <c r="CZ26" s="295"/>
      <c r="DA26" s="295"/>
      <c r="DB26" s="295"/>
      <c r="DC26" s="295"/>
      <c r="DD26" s="295"/>
      <c r="DE26" s="295"/>
      <c r="DF26" s="295"/>
      <c r="DG26" s="295"/>
      <c r="DH26" s="295"/>
      <c r="DI26" s="295"/>
      <c r="DJ26" s="295"/>
      <c r="DK26" s="295"/>
      <c r="DL26" s="295"/>
      <c r="DM26" s="295"/>
      <c r="DN26" s="295"/>
      <c r="DO26" s="295"/>
      <c r="DP26" s="295"/>
      <c r="DQ26" s="295"/>
      <c r="DR26" s="295"/>
      <c r="DS26" s="295"/>
      <c r="DT26" s="295"/>
      <c r="DU26" s="295"/>
      <c r="DV26" s="295"/>
      <c r="DW26" s="295"/>
      <c r="DX26" s="295"/>
      <c r="DY26" s="295"/>
      <c r="DZ26" s="295"/>
      <c r="EA26" s="295"/>
      <c r="EB26" s="295"/>
      <c r="EC26" s="295"/>
      <c r="ED26" s="295"/>
      <c r="EE26" s="295"/>
      <c r="EF26" s="295"/>
      <c r="EG26" s="295"/>
      <c r="EH26" s="295"/>
      <c r="EI26" s="295"/>
      <c r="EJ26" s="295"/>
      <c r="EK26" s="295"/>
      <c r="EL26" s="295"/>
      <c r="EM26" s="295"/>
      <c r="EN26" s="295"/>
      <c r="EO26" s="295"/>
      <c r="EP26" s="295"/>
      <c r="EQ26" s="295"/>
      <c r="ER26" s="295"/>
      <c r="ES26" s="295"/>
      <c r="ET26" s="295"/>
      <c r="EU26" s="295"/>
      <c r="EV26" s="295"/>
      <c r="EW26" s="295"/>
      <c r="EX26" s="295"/>
      <c r="EY26" s="295"/>
      <c r="EZ26" s="295"/>
      <c r="FA26" s="295"/>
      <c r="FB26" s="295"/>
      <c r="FC26" s="295"/>
      <c r="FD26" s="295"/>
      <c r="FE26" s="295"/>
      <c r="FF26" s="295"/>
      <c r="FG26" s="295"/>
      <c r="FH26" s="295"/>
      <c r="FI26" s="295"/>
      <c r="FJ26" s="295"/>
      <c r="FK26" s="295"/>
      <c r="FL26" s="295"/>
      <c r="FM26" s="295"/>
      <c r="FN26" s="295"/>
      <c r="FO26" s="295"/>
      <c r="FP26" s="295"/>
      <c r="FQ26" s="295"/>
      <c r="FR26" s="295"/>
      <c r="FS26" s="295"/>
      <c r="FT26" s="295"/>
      <c r="FU26" s="295"/>
      <c r="FV26" s="295"/>
      <c r="FW26" s="295"/>
      <c r="FX26" s="295"/>
      <c r="FY26" s="295"/>
      <c r="FZ26" s="295"/>
      <c r="GA26" s="295"/>
      <c r="GB26" s="295"/>
      <c r="GC26" s="295"/>
      <c r="GD26" s="295"/>
      <c r="GE26" s="295"/>
      <c r="GF26" s="295"/>
      <c r="GG26" s="295"/>
      <c r="GH26" s="295"/>
      <c r="GI26" s="295"/>
      <c r="GJ26" s="295"/>
      <c r="GK26" s="295"/>
      <c r="GL26" s="295"/>
      <c r="GM26" s="295"/>
      <c r="GN26" s="295"/>
      <c r="GO26" s="295"/>
      <c r="GP26" s="295"/>
      <c r="GQ26" s="295"/>
      <c r="GR26" s="295"/>
      <c r="GS26" s="295"/>
      <c r="GT26" s="295"/>
      <c r="GU26" s="295"/>
      <c r="GV26" s="295"/>
      <c r="GW26" s="295"/>
      <c r="GX26" s="295"/>
      <c r="GY26" s="295"/>
      <c r="GZ26" s="295"/>
      <c r="HA26" s="295"/>
      <c r="HB26" s="295"/>
      <c r="HC26" s="295"/>
      <c r="HD26" s="295"/>
      <c r="HE26" s="295"/>
      <c r="HF26" s="295"/>
      <c r="HG26" s="295"/>
      <c r="HH26" s="295"/>
      <c r="HI26" s="295"/>
      <c r="HJ26" s="295"/>
      <c r="HK26" s="295"/>
      <c r="HL26" s="295"/>
      <c r="HM26" s="295"/>
      <c r="HN26" s="295"/>
      <c r="HO26" s="295"/>
      <c r="HP26" s="295"/>
      <c r="HQ26" s="295"/>
      <c r="HR26" s="295"/>
      <c r="HS26" s="295"/>
      <c r="HT26" s="295"/>
      <c r="HU26" s="295"/>
      <c r="HV26" s="295"/>
      <c r="HW26" s="295"/>
      <c r="HX26" s="295"/>
      <c r="HY26" s="295"/>
      <c r="HZ26" s="295"/>
      <c r="IA26" s="295"/>
      <c r="IB26" s="295"/>
      <c r="IC26" s="295"/>
      <c r="ID26" s="295"/>
      <c r="IE26" s="296"/>
    </row>
    <row r="27" spans="1:239" s="297" customFormat="1" ht="87" customHeight="1" x14ac:dyDescent="0.4">
      <c r="A27" s="362">
        <v>17</v>
      </c>
      <c r="B27" s="369" t="s">
        <v>323</v>
      </c>
      <c r="C27" s="403" t="s">
        <v>0</v>
      </c>
      <c r="D27" s="404" t="s">
        <v>435</v>
      </c>
      <c r="E27" s="388"/>
      <c r="F27" s="388"/>
      <c r="G27" s="367">
        <v>218.536</v>
      </c>
      <c r="H27" s="367">
        <v>172.54599999999999</v>
      </c>
      <c r="I27" s="367">
        <v>46.011000000000003</v>
      </c>
      <c r="J27" s="367">
        <v>0</v>
      </c>
      <c r="K27" s="342"/>
      <c r="L27" s="367"/>
      <c r="M27" s="367">
        <v>46.011000000000003</v>
      </c>
      <c r="N27" s="341"/>
      <c r="O27" s="342"/>
      <c r="P27" s="342"/>
      <c r="Q27" s="342"/>
      <c r="R27" s="342">
        <v>46.011000000000003</v>
      </c>
      <c r="S27" s="389"/>
      <c r="T27" s="342"/>
      <c r="U27" s="342"/>
      <c r="V27" s="342"/>
      <c r="W27" s="342"/>
      <c r="X27" s="391" t="s">
        <v>376</v>
      </c>
      <c r="Y27" s="400"/>
      <c r="Z27" s="400"/>
      <c r="AA27" s="402"/>
      <c r="AB27" s="295"/>
      <c r="AC27" s="295"/>
      <c r="AD27" s="295"/>
      <c r="AE27" s="295"/>
      <c r="AF27" s="295"/>
      <c r="AG27" s="295"/>
      <c r="AH27" s="295"/>
      <c r="AI27" s="295"/>
      <c r="AJ27" s="295"/>
      <c r="AK27" s="295"/>
      <c r="AL27" s="295"/>
      <c r="AM27" s="295"/>
      <c r="AN27" s="295"/>
      <c r="AO27" s="295"/>
      <c r="AP27" s="295"/>
      <c r="AQ27" s="295"/>
      <c r="AR27" s="295"/>
      <c r="AS27" s="295"/>
      <c r="AT27" s="295"/>
      <c r="AU27" s="295"/>
      <c r="AV27" s="295"/>
      <c r="AW27" s="295"/>
      <c r="AX27" s="295"/>
      <c r="AY27" s="295"/>
      <c r="AZ27" s="295"/>
      <c r="BA27" s="295"/>
      <c r="BB27" s="295"/>
      <c r="BC27" s="295"/>
      <c r="BD27" s="295"/>
      <c r="BE27" s="295"/>
      <c r="BF27" s="295"/>
      <c r="BG27" s="295"/>
      <c r="BH27" s="295"/>
      <c r="BI27" s="295"/>
      <c r="BJ27" s="295"/>
      <c r="BK27" s="295"/>
      <c r="BL27" s="295"/>
      <c r="BM27" s="295"/>
      <c r="BN27" s="295"/>
      <c r="BO27" s="295"/>
      <c r="BP27" s="295"/>
      <c r="BQ27" s="295"/>
      <c r="BR27" s="295"/>
      <c r="BS27" s="295"/>
      <c r="BT27" s="295"/>
      <c r="BU27" s="295"/>
      <c r="BV27" s="295"/>
      <c r="BW27" s="295"/>
      <c r="BX27" s="295"/>
      <c r="BY27" s="295"/>
      <c r="BZ27" s="295"/>
      <c r="CA27" s="295"/>
      <c r="CB27" s="295"/>
      <c r="CC27" s="295"/>
      <c r="CD27" s="295"/>
      <c r="CE27" s="295"/>
      <c r="CF27" s="295"/>
      <c r="CG27" s="295"/>
      <c r="CH27" s="295"/>
      <c r="CI27" s="295"/>
      <c r="CJ27" s="295"/>
      <c r="CK27" s="295"/>
      <c r="CL27" s="295"/>
      <c r="CM27" s="295"/>
      <c r="CN27" s="295"/>
      <c r="CO27" s="295"/>
      <c r="CP27" s="295"/>
      <c r="CQ27" s="295"/>
      <c r="CR27" s="295"/>
      <c r="CS27" s="295"/>
      <c r="CT27" s="295"/>
      <c r="CU27" s="295"/>
      <c r="CV27" s="295"/>
      <c r="CW27" s="295"/>
      <c r="CX27" s="295"/>
      <c r="CY27" s="295"/>
      <c r="CZ27" s="295"/>
      <c r="DA27" s="295"/>
      <c r="DB27" s="295"/>
      <c r="DC27" s="295"/>
      <c r="DD27" s="295"/>
      <c r="DE27" s="295"/>
      <c r="DF27" s="295"/>
      <c r="DG27" s="295"/>
      <c r="DH27" s="295"/>
      <c r="DI27" s="295"/>
      <c r="DJ27" s="295"/>
      <c r="DK27" s="295"/>
      <c r="DL27" s="295"/>
      <c r="DM27" s="295"/>
      <c r="DN27" s="295"/>
      <c r="DO27" s="295"/>
      <c r="DP27" s="295"/>
      <c r="DQ27" s="295"/>
      <c r="DR27" s="295"/>
      <c r="DS27" s="295"/>
      <c r="DT27" s="295"/>
      <c r="DU27" s="295"/>
      <c r="DV27" s="295"/>
      <c r="DW27" s="295"/>
      <c r="DX27" s="295"/>
      <c r="DY27" s="295"/>
      <c r="DZ27" s="295"/>
      <c r="EA27" s="295"/>
      <c r="EB27" s="295"/>
      <c r="EC27" s="295"/>
      <c r="ED27" s="295"/>
      <c r="EE27" s="295"/>
      <c r="EF27" s="295"/>
      <c r="EG27" s="295"/>
      <c r="EH27" s="295"/>
      <c r="EI27" s="295"/>
      <c r="EJ27" s="295"/>
      <c r="EK27" s="295"/>
      <c r="EL27" s="295"/>
      <c r="EM27" s="295"/>
      <c r="EN27" s="295"/>
      <c r="EO27" s="295"/>
      <c r="EP27" s="295"/>
      <c r="EQ27" s="295"/>
      <c r="ER27" s="295"/>
      <c r="ES27" s="295"/>
      <c r="ET27" s="295"/>
      <c r="EU27" s="295"/>
      <c r="EV27" s="295"/>
      <c r="EW27" s="295"/>
      <c r="EX27" s="295"/>
      <c r="EY27" s="295"/>
      <c r="EZ27" s="295"/>
      <c r="FA27" s="295"/>
      <c r="FB27" s="295"/>
      <c r="FC27" s="295"/>
      <c r="FD27" s="295"/>
      <c r="FE27" s="295"/>
      <c r="FF27" s="295"/>
      <c r="FG27" s="295"/>
      <c r="FH27" s="295"/>
      <c r="FI27" s="295"/>
      <c r="FJ27" s="295"/>
      <c r="FK27" s="295"/>
      <c r="FL27" s="295"/>
      <c r="FM27" s="295"/>
      <c r="FN27" s="295"/>
      <c r="FO27" s="295"/>
      <c r="FP27" s="295"/>
      <c r="FQ27" s="295"/>
      <c r="FR27" s="295"/>
      <c r="FS27" s="295"/>
      <c r="FT27" s="295"/>
      <c r="FU27" s="295"/>
      <c r="FV27" s="295"/>
      <c r="FW27" s="295"/>
      <c r="FX27" s="295"/>
      <c r="FY27" s="295"/>
      <c r="FZ27" s="295"/>
      <c r="GA27" s="295"/>
      <c r="GB27" s="295"/>
      <c r="GC27" s="295"/>
      <c r="GD27" s="295"/>
      <c r="GE27" s="295"/>
      <c r="GF27" s="295"/>
      <c r="GG27" s="295"/>
      <c r="GH27" s="295"/>
      <c r="GI27" s="295"/>
      <c r="GJ27" s="295"/>
      <c r="GK27" s="295"/>
      <c r="GL27" s="295"/>
      <c r="GM27" s="295"/>
      <c r="GN27" s="295"/>
      <c r="GO27" s="295"/>
      <c r="GP27" s="295"/>
      <c r="GQ27" s="295"/>
      <c r="GR27" s="295"/>
      <c r="GS27" s="295"/>
      <c r="GT27" s="295"/>
      <c r="GU27" s="295"/>
      <c r="GV27" s="295"/>
      <c r="GW27" s="295"/>
      <c r="GX27" s="295"/>
      <c r="GY27" s="295"/>
      <c r="GZ27" s="295"/>
      <c r="HA27" s="295"/>
      <c r="HB27" s="295"/>
      <c r="HC27" s="295"/>
      <c r="HD27" s="295"/>
      <c r="HE27" s="295"/>
      <c r="HF27" s="295"/>
      <c r="HG27" s="295"/>
      <c r="HH27" s="295"/>
      <c r="HI27" s="295"/>
      <c r="HJ27" s="295"/>
      <c r="HK27" s="295"/>
      <c r="HL27" s="295"/>
      <c r="HM27" s="295"/>
      <c r="HN27" s="295"/>
      <c r="HO27" s="295"/>
      <c r="HP27" s="295"/>
      <c r="HQ27" s="295"/>
      <c r="HR27" s="295"/>
      <c r="HS27" s="295"/>
      <c r="HT27" s="295"/>
      <c r="HU27" s="295"/>
      <c r="HV27" s="295"/>
      <c r="HW27" s="295"/>
      <c r="HX27" s="295"/>
      <c r="HY27" s="295"/>
      <c r="HZ27" s="295"/>
      <c r="IA27" s="295"/>
      <c r="IB27" s="295"/>
      <c r="IC27" s="295"/>
      <c r="ID27" s="295"/>
      <c r="IE27" s="296"/>
    </row>
    <row r="28" spans="1:239" s="297" customFormat="1" ht="126" customHeight="1" x14ac:dyDescent="0.4">
      <c r="A28" s="362">
        <v>18</v>
      </c>
      <c r="B28" s="369" t="s">
        <v>324</v>
      </c>
      <c r="C28" s="403" t="s">
        <v>0</v>
      </c>
      <c r="D28" s="404" t="s">
        <v>436</v>
      </c>
      <c r="E28" s="388"/>
      <c r="F28" s="388"/>
      <c r="G28" s="367">
        <v>1107.4100000000001</v>
      </c>
      <c r="H28" s="367">
        <v>373.41199999999998</v>
      </c>
      <c r="I28" s="367">
        <v>140</v>
      </c>
      <c r="J28" s="367">
        <v>0</v>
      </c>
      <c r="K28" s="342"/>
      <c r="L28" s="367"/>
      <c r="M28" s="367">
        <v>140</v>
      </c>
      <c r="N28" s="341"/>
      <c r="O28" s="342"/>
      <c r="P28" s="342"/>
      <c r="Q28" s="342"/>
      <c r="R28" s="342">
        <v>140</v>
      </c>
      <c r="S28" s="389"/>
      <c r="T28" s="342">
        <v>85.542000000000002</v>
      </c>
      <c r="U28" s="342"/>
      <c r="V28" s="342"/>
      <c r="W28" s="342"/>
      <c r="X28" s="391" t="s">
        <v>376</v>
      </c>
      <c r="Y28" s="400"/>
      <c r="Z28" s="400"/>
      <c r="AA28" s="402"/>
      <c r="AB28" s="295"/>
      <c r="AC28" s="295"/>
      <c r="AD28" s="295"/>
      <c r="AE28" s="295"/>
      <c r="AF28" s="295"/>
      <c r="AG28" s="295"/>
      <c r="AH28" s="295"/>
      <c r="AI28" s="295"/>
      <c r="AJ28" s="295"/>
      <c r="AK28" s="295"/>
      <c r="AL28" s="295"/>
      <c r="AM28" s="295"/>
      <c r="AN28" s="295"/>
      <c r="AO28" s="295"/>
      <c r="AP28" s="295"/>
      <c r="AQ28" s="295"/>
      <c r="AR28" s="295"/>
      <c r="AS28" s="295"/>
      <c r="AT28" s="295"/>
      <c r="AU28" s="295"/>
      <c r="AV28" s="295"/>
      <c r="AW28" s="295"/>
      <c r="AX28" s="295"/>
      <c r="AY28" s="295"/>
      <c r="AZ28" s="295"/>
      <c r="BA28" s="295"/>
      <c r="BB28" s="295"/>
      <c r="BC28" s="295"/>
      <c r="BD28" s="295"/>
      <c r="BE28" s="295"/>
      <c r="BF28" s="295"/>
      <c r="BG28" s="295"/>
      <c r="BH28" s="295"/>
      <c r="BI28" s="295"/>
      <c r="BJ28" s="295"/>
      <c r="BK28" s="295"/>
      <c r="BL28" s="295"/>
      <c r="BM28" s="295"/>
      <c r="BN28" s="295"/>
      <c r="BO28" s="295"/>
      <c r="BP28" s="295"/>
      <c r="BQ28" s="295"/>
      <c r="BR28" s="295"/>
      <c r="BS28" s="295"/>
      <c r="BT28" s="295"/>
      <c r="BU28" s="295"/>
      <c r="BV28" s="295"/>
      <c r="BW28" s="295"/>
      <c r="BX28" s="295"/>
      <c r="BY28" s="295"/>
      <c r="BZ28" s="295"/>
      <c r="CA28" s="295"/>
      <c r="CB28" s="295"/>
      <c r="CC28" s="295"/>
      <c r="CD28" s="295"/>
      <c r="CE28" s="295"/>
      <c r="CF28" s="295"/>
      <c r="CG28" s="295"/>
      <c r="CH28" s="295"/>
      <c r="CI28" s="295"/>
      <c r="CJ28" s="295"/>
      <c r="CK28" s="295"/>
      <c r="CL28" s="295"/>
      <c r="CM28" s="295"/>
      <c r="CN28" s="295"/>
      <c r="CO28" s="295"/>
      <c r="CP28" s="295"/>
      <c r="CQ28" s="295"/>
      <c r="CR28" s="295"/>
      <c r="CS28" s="295"/>
      <c r="CT28" s="295"/>
      <c r="CU28" s="295"/>
      <c r="CV28" s="295"/>
      <c r="CW28" s="295"/>
      <c r="CX28" s="295"/>
      <c r="CY28" s="295"/>
      <c r="CZ28" s="295"/>
      <c r="DA28" s="295"/>
      <c r="DB28" s="295"/>
      <c r="DC28" s="295"/>
      <c r="DD28" s="295"/>
      <c r="DE28" s="295"/>
      <c r="DF28" s="295"/>
      <c r="DG28" s="295"/>
      <c r="DH28" s="295"/>
      <c r="DI28" s="295"/>
      <c r="DJ28" s="295"/>
      <c r="DK28" s="295"/>
      <c r="DL28" s="295"/>
      <c r="DM28" s="295"/>
      <c r="DN28" s="295"/>
      <c r="DO28" s="295"/>
      <c r="DP28" s="295"/>
      <c r="DQ28" s="295"/>
      <c r="DR28" s="295"/>
      <c r="DS28" s="295"/>
      <c r="DT28" s="295"/>
      <c r="DU28" s="295"/>
      <c r="DV28" s="295"/>
      <c r="DW28" s="295"/>
      <c r="DX28" s="295"/>
      <c r="DY28" s="295"/>
      <c r="DZ28" s="295"/>
      <c r="EA28" s="295"/>
      <c r="EB28" s="295"/>
      <c r="EC28" s="295"/>
      <c r="ED28" s="295"/>
      <c r="EE28" s="295"/>
      <c r="EF28" s="295"/>
      <c r="EG28" s="295"/>
      <c r="EH28" s="295"/>
      <c r="EI28" s="295"/>
      <c r="EJ28" s="295"/>
      <c r="EK28" s="295"/>
      <c r="EL28" s="295"/>
      <c r="EM28" s="295"/>
      <c r="EN28" s="295"/>
      <c r="EO28" s="295"/>
      <c r="EP28" s="295"/>
      <c r="EQ28" s="295"/>
      <c r="ER28" s="295"/>
      <c r="ES28" s="295"/>
      <c r="ET28" s="295"/>
      <c r="EU28" s="295"/>
      <c r="EV28" s="295"/>
      <c r="EW28" s="295"/>
      <c r="EX28" s="295"/>
      <c r="EY28" s="295"/>
      <c r="EZ28" s="295"/>
      <c r="FA28" s="295"/>
      <c r="FB28" s="295"/>
      <c r="FC28" s="295"/>
      <c r="FD28" s="295"/>
      <c r="FE28" s="295"/>
      <c r="FF28" s="295"/>
      <c r="FG28" s="295"/>
      <c r="FH28" s="295"/>
      <c r="FI28" s="295"/>
      <c r="FJ28" s="295"/>
      <c r="FK28" s="295"/>
      <c r="FL28" s="295"/>
      <c r="FM28" s="295"/>
      <c r="FN28" s="295"/>
      <c r="FO28" s="295"/>
      <c r="FP28" s="295"/>
      <c r="FQ28" s="295"/>
      <c r="FR28" s="295"/>
      <c r="FS28" s="295"/>
      <c r="FT28" s="295"/>
      <c r="FU28" s="295"/>
      <c r="FV28" s="295"/>
      <c r="FW28" s="295"/>
      <c r="FX28" s="295"/>
      <c r="FY28" s="295"/>
      <c r="FZ28" s="295"/>
      <c r="GA28" s="295"/>
      <c r="GB28" s="295"/>
      <c r="GC28" s="295"/>
      <c r="GD28" s="295"/>
      <c r="GE28" s="295"/>
      <c r="GF28" s="295"/>
      <c r="GG28" s="295"/>
      <c r="GH28" s="295"/>
      <c r="GI28" s="295"/>
      <c r="GJ28" s="295"/>
      <c r="GK28" s="295"/>
      <c r="GL28" s="295"/>
      <c r="GM28" s="295"/>
      <c r="GN28" s="295"/>
      <c r="GO28" s="295"/>
      <c r="GP28" s="295"/>
      <c r="GQ28" s="295"/>
      <c r="GR28" s="295"/>
      <c r="GS28" s="295"/>
      <c r="GT28" s="295"/>
      <c r="GU28" s="295"/>
      <c r="GV28" s="295"/>
      <c r="GW28" s="295"/>
      <c r="GX28" s="295"/>
      <c r="GY28" s="295"/>
      <c r="GZ28" s="295"/>
      <c r="HA28" s="295"/>
      <c r="HB28" s="295"/>
      <c r="HC28" s="295"/>
      <c r="HD28" s="295"/>
      <c r="HE28" s="295"/>
      <c r="HF28" s="295"/>
      <c r="HG28" s="295"/>
      <c r="HH28" s="295"/>
      <c r="HI28" s="295"/>
      <c r="HJ28" s="295"/>
      <c r="HK28" s="295"/>
      <c r="HL28" s="295"/>
      <c r="HM28" s="295"/>
      <c r="HN28" s="295"/>
      <c r="HO28" s="295"/>
      <c r="HP28" s="295"/>
      <c r="HQ28" s="295"/>
      <c r="HR28" s="295"/>
      <c r="HS28" s="295"/>
      <c r="HT28" s="295"/>
      <c r="HU28" s="295"/>
      <c r="HV28" s="295"/>
      <c r="HW28" s="295"/>
      <c r="HX28" s="295"/>
      <c r="HY28" s="295"/>
      <c r="HZ28" s="295"/>
      <c r="IA28" s="295"/>
      <c r="IB28" s="295"/>
      <c r="IC28" s="295"/>
      <c r="ID28" s="295"/>
      <c r="IE28" s="296"/>
    </row>
    <row r="29" spans="1:239" s="297" customFormat="1" ht="96" customHeight="1" x14ac:dyDescent="0.4">
      <c r="A29" s="362">
        <v>19</v>
      </c>
      <c r="B29" s="369" t="s">
        <v>325</v>
      </c>
      <c r="C29" s="403" t="s">
        <v>0</v>
      </c>
      <c r="D29" s="404" t="s">
        <v>437</v>
      </c>
      <c r="E29" s="388"/>
      <c r="F29" s="388"/>
      <c r="G29" s="367">
        <v>660.59400000000005</v>
      </c>
      <c r="H29" s="367">
        <v>332.06200000000001</v>
      </c>
      <c r="I29" s="367">
        <v>70</v>
      </c>
      <c r="J29" s="367">
        <v>0</v>
      </c>
      <c r="K29" s="342"/>
      <c r="L29" s="367"/>
      <c r="M29" s="367">
        <v>70</v>
      </c>
      <c r="N29" s="341"/>
      <c r="O29" s="342"/>
      <c r="P29" s="342"/>
      <c r="Q29" s="342"/>
      <c r="R29" s="342">
        <v>70</v>
      </c>
      <c r="S29" s="389"/>
      <c r="T29" s="342">
        <v>58.680999999999997</v>
      </c>
      <c r="U29" s="342"/>
      <c r="V29" s="342"/>
      <c r="W29" s="342"/>
      <c r="X29" s="391" t="s">
        <v>376</v>
      </c>
      <c r="Y29" s="400"/>
      <c r="Z29" s="400"/>
      <c r="AA29" s="402"/>
      <c r="AB29" s="295"/>
      <c r="AC29" s="295"/>
      <c r="AD29" s="295"/>
      <c r="AE29" s="295"/>
      <c r="AF29" s="295"/>
      <c r="AG29" s="295"/>
      <c r="AH29" s="295"/>
      <c r="AI29" s="295"/>
      <c r="AJ29" s="295"/>
      <c r="AK29" s="295"/>
      <c r="AL29" s="295"/>
      <c r="AM29" s="295"/>
      <c r="AN29" s="295"/>
      <c r="AO29" s="295"/>
      <c r="AP29" s="295"/>
      <c r="AQ29" s="295"/>
      <c r="AR29" s="295"/>
      <c r="AS29" s="295"/>
      <c r="AT29" s="295"/>
      <c r="AU29" s="295"/>
      <c r="AV29" s="295"/>
      <c r="AW29" s="295"/>
      <c r="AX29" s="295"/>
      <c r="AY29" s="295"/>
      <c r="AZ29" s="295"/>
      <c r="BA29" s="295"/>
      <c r="BB29" s="295"/>
      <c r="BC29" s="295"/>
      <c r="BD29" s="295"/>
      <c r="BE29" s="295"/>
      <c r="BF29" s="295"/>
      <c r="BG29" s="295"/>
      <c r="BH29" s="295"/>
      <c r="BI29" s="295"/>
      <c r="BJ29" s="295"/>
      <c r="BK29" s="295"/>
      <c r="BL29" s="295"/>
      <c r="BM29" s="295"/>
      <c r="BN29" s="295"/>
      <c r="BO29" s="295"/>
      <c r="BP29" s="295"/>
      <c r="BQ29" s="295"/>
      <c r="BR29" s="295"/>
      <c r="BS29" s="295"/>
      <c r="BT29" s="295"/>
      <c r="BU29" s="295"/>
      <c r="BV29" s="295"/>
      <c r="BW29" s="295"/>
      <c r="BX29" s="295"/>
      <c r="BY29" s="295"/>
      <c r="BZ29" s="295"/>
      <c r="CA29" s="295"/>
      <c r="CB29" s="295"/>
      <c r="CC29" s="295"/>
      <c r="CD29" s="295"/>
      <c r="CE29" s="295"/>
      <c r="CF29" s="295"/>
      <c r="CG29" s="295"/>
      <c r="CH29" s="295"/>
      <c r="CI29" s="295"/>
      <c r="CJ29" s="295"/>
      <c r="CK29" s="295"/>
      <c r="CL29" s="295"/>
      <c r="CM29" s="295"/>
      <c r="CN29" s="295"/>
      <c r="CO29" s="295"/>
      <c r="CP29" s="295"/>
      <c r="CQ29" s="295"/>
      <c r="CR29" s="295"/>
      <c r="CS29" s="295"/>
      <c r="CT29" s="295"/>
      <c r="CU29" s="295"/>
      <c r="CV29" s="295"/>
      <c r="CW29" s="295"/>
      <c r="CX29" s="295"/>
      <c r="CY29" s="295"/>
      <c r="CZ29" s="295"/>
      <c r="DA29" s="295"/>
      <c r="DB29" s="295"/>
      <c r="DC29" s="295"/>
      <c r="DD29" s="295"/>
      <c r="DE29" s="295"/>
      <c r="DF29" s="295"/>
      <c r="DG29" s="295"/>
      <c r="DH29" s="295"/>
      <c r="DI29" s="295"/>
      <c r="DJ29" s="295"/>
      <c r="DK29" s="295"/>
      <c r="DL29" s="295"/>
      <c r="DM29" s="295"/>
      <c r="DN29" s="295"/>
      <c r="DO29" s="295"/>
      <c r="DP29" s="295"/>
      <c r="DQ29" s="295"/>
      <c r="DR29" s="295"/>
      <c r="DS29" s="295"/>
      <c r="DT29" s="295"/>
      <c r="DU29" s="295"/>
      <c r="DV29" s="295"/>
      <c r="DW29" s="295"/>
      <c r="DX29" s="295"/>
      <c r="DY29" s="295"/>
      <c r="DZ29" s="295"/>
      <c r="EA29" s="295"/>
      <c r="EB29" s="295"/>
      <c r="EC29" s="295"/>
      <c r="ED29" s="295"/>
      <c r="EE29" s="295"/>
      <c r="EF29" s="295"/>
      <c r="EG29" s="295"/>
      <c r="EH29" s="295"/>
      <c r="EI29" s="295"/>
      <c r="EJ29" s="295"/>
      <c r="EK29" s="295"/>
      <c r="EL29" s="295"/>
      <c r="EM29" s="295"/>
      <c r="EN29" s="295"/>
      <c r="EO29" s="295"/>
      <c r="EP29" s="295"/>
      <c r="EQ29" s="295"/>
      <c r="ER29" s="295"/>
      <c r="ES29" s="295"/>
      <c r="ET29" s="295"/>
      <c r="EU29" s="295"/>
      <c r="EV29" s="295"/>
      <c r="EW29" s="295"/>
      <c r="EX29" s="295"/>
      <c r="EY29" s="295"/>
      <c r="EZ29" s="295"/>
      <c r="FA29" s="295"/>
      <c r="FB29" s="295"/>
      <c r="FC29" s="295"/>
      <c r="FD29" s="295"/>
      <c r="FE29" s="295"/>
      <c r="FF29" s="295"/>
      <c r="FG29" s="295"/>
      <c r="FH29" s="295"/>
      <c r="FI29" s="295"/>
      <c r="FJ29" s="295"/>
      <c r="FK29" s="295"/>
      <c r="FL29" s="295"/>
      <c r="FM29" s="295"/>
      <c r="FN29" s="295"/>
      <c r="FO29" s="295"/>
      <c r="FP29" s="295"/>
      <c r="FQ29" s="295"/>
      <c r="FR29" s="295"/>
      <c r="FS29" s="295"/>
      <c r="FT29" s="295"/>
      <c r="FU29" s="295"/>
      <c r="FV29" s="295"/>
      <c r="FW29" s="295"/>
      <c r="FX29" s="295"/>
      <c r="FY29" s="295"/>
      <c r="FZ29" s="295"/>
      <c r="GA29" s="295"/>
      <c r="GB29" s="295"/>
      <c r="GC29" s="295"/>
      <c r="GD29" s="295"/>
      <c r="GE29" s="295"/>
      <c r="GF29" s="295"/>
      <c r="GG29" s="295"/>
      <c r="GH29" s="295"/>
      <c r="GI29" s="295"/>
      <c r="GJ29" s="295"/>
      <c r="GK29" s="295"/>
      <c r="GL29" s="295"/>
      <c r="GM29" s="295"/>
      <c r="GN29" s="295"/>
      <c r="GO29" s="295"/>
      <c r="GP29" s="295"/>
      <c r="GQ29" s="295"/>
      <c r="GR29" s="295"/>
      <c r="GS29" s="295"/>
      <c r="GT29" s="295"/>
      <c r="GU29" s="295"/>
      <c r="GV29" s="295"/>
      <c r="GW29" s="295"/>
      <c r="GX29" s="295"/>
      <c r="GY29" s="295"/>
      <c r="GZ29" s="295"/>
      <c r="HA29" s="295"/>
      <c r="HB29" s="295"/>
      <c r="HC29" s="295"/>
      <c r="HD29" s="295"/>
      <c r="HE29" s="295"/>
      <c r="HF29" s="295"/>
      <c r="HG29" s="295"/>
      <c r="HH29" s="295"/>
      <c r="HI29" s="295"/>
      <c r="HJ29" s="295"/>
      <c r="HK29" s="295"/>
      <c r="HL29" s="295"/>
      <c r="HM29" s="295"/>
      <c r="HN29" s="295"/>
      <c r="HO29" s="295"/>
      <c r="HP29" s="295"/>
      <c r="HQ29" s="295"/>
      <c r="HR29" s="295"/>
      <c r="HS29" s="295"/>
      <c r="HT29" s="295"/>
      <c r="HU29" s="295"/>
      <c r="HV29" s="295"/>
      <c r="HW29" s="295"/>
      <c r="HX29" s="295"/>
      <c r="HY29" s="295"/>
      <c r="HZ29" s="295"/>
      <c r="IA29" s="295"/>
      <c r="IB29" s="295"/>
      <c r="IC29" s="295"/>
      <c r="ID29" s="295"/>
      <c r="IE29" s="296"/>
    </row>
    <row r="30" spans="1:239" s="114" customFormat="1" ht="60.75" customHeight="1" x14ac:dyDescent="0.4">
      <c r="A30" s="362">
        <v>20</v>
      </c>
      <c r="B30" s="369" t="s">
        <v>326</v>
      </c>
      <c r="C30" s="403" t="s">
        <v>0</v>
      </c>
      <c r="D30" s="404" t="s">
        <v>438</v>
      </c>
      <c r="E30" s="388"/>
      <c r="F30" s="388"/>
      <c r="G30" s="367">
        <v>92.74</v>
      </c>
      <c r="H30" s="367">
        <v>0</v>
      </c>
      <c r="I30" s="367">
        <v>0</v>
      </c>
      <c r="J30" s="367">
        <v>20</v>
      </c>
      <c r="K30" s="342"/>
      <c r="L30" s="367"/>
      <c r="M30" s="367">
        <v>20</v>
      </c>
      <c r="N30" s="341"/>
      <c r="O30" s="342"/>
      <c r="P30" s="342"/>
      <c r="Q30" s="342"/>
      <c r="R30" s="342">
        <v>20</v>
      </c>
      <c r="S30" s="389"/>
      <c r="T30" s="342">
        <v>0</v>
      </c>
      <c r="U30" s="342"/>
      <c r="V30" s="342"/>
      <c r="W30" s="342"/>
      <c r="X30" s="391" t="s">
        <v>376</v>
      </c>
      <c r="Y30" s="400"/>
      <c r="Z30" s="400"/>
      <c r="AA30" s="316"/>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65"/>
    </row>
    <row r="31" spans="1:239" s="297" customFormat="1" ht="81.75" customHeight="1" x14ac:dyDescent="0.4">
      <c r="A31" s="362">
        <v>21</v>
      </c>
      <c r="B31" s="370" t="s">
        <v>327</v>
      </c>
      <c r="C31" s="403" t="s">
        <v>0</v>
      </c>
      <c r="D31" s="340" t="s">
        <v>439</v>
      </c>
      <c r="E31" s="388"/>
      <c r="F31" s="388"/>
      <c r="G31" s="367">
        <v>145.215</v>
      </c>
      <c r="H31" s="367">
        <v>0</v>
      </c>
      <c r="I31" s="367">
        <v>40</v>
      </c>
      <c r="J31" s="367">
        <v>0</v>
      </c>
      <c r="K31" s="342"/>
      <c r="L31" s="367"/>
      <c r="M31" s="367">
        <v>40</v>
      </c>
      <c r="N31" s="341"/>
      <c r="O31" s="342"/>
      <c r="P31" s="342"/>
      <c r="Q31" s="342"/>
      <c r="R31" s="342">
        <v>40</v>
      </c>
      <c r="S31" s="389"/>
      <c r="T31" s="342">
        <v>0</v>
      </c>
      <c r="U31" s="342"/>
      <c r="V31" s="342"/>
      <c r="W31" s="342"/>
      <c r="X31" s="391" t="s">
        <v>376</v>
      </c>
      <c r="Y31" s="400"/>
      <c r="Z31" s="400"/>
      <c r="AA31" s="402"/>
      <c r="AB31" s="295"/>
      <c r="AC31" s="295"/>
      <c r="AD31" s="295"/>
      <c r="AE31" s="295"/>
      <c r="AF31" s="295"/>
      <c r="AG31" s="295"/>
      <c r="AH31" s="295"/>
      <c r="AI31" s="295"/>
      <c r="AJ31" s="295"/>
      <c r="AK31" s="295"/>
      <c r="AL31" s="295"/>
      <c r="AM31" s="295"/>
      <c r="AN31" s="295"/>
      <c r="AO31" s="295"/>
      <c r="AP31" s="295"/>
      <c r="AQ31" s="295"/>
      <c r="AR31" s="295"/>
      <c r="AS31" s="295"/>
      <c r="AT31" s="295"/>
      <c r="AU31" s="295"/>
      <c r="AV31" s="295"/>
      <c r="AW31" s="295"/>
      <c r="AX31" s="295"/>
      <c r="AY31" s="295"/>
      <c r="AZ31" s="295"/>
      <c r="BA31" s="295"/>
      <c r="BB31" s="295"/>
      <c r="BC31" s="295"/>
      <c r="BD31" s="295"/>
      <c r="BE31" s="295"/>
      <c r="BF31" s="295"/>
      <c r="BG31" s="295"/>
      <c r="BH31" s="295"/>
      <c r="BI31" s="295"/>
      <c r="BJ31" s="295"/>
      <c r="BK31" s="295"/>
      <c r="BL31" s="295"/>
      <c r="BM31" s="295"/>
      <c r="BN31" s="295"/>
      <c r="BO31" s="295"/>
      <c r="BP31" s="295"/>
      <c r="BQ31" s="295"/>
      <c r="BR31" s="295"/>
      <c r="BS31" s="295"/>
      <c r="BT31" s="295"/>
      <c r="BU31" s="295"/>
      <c r="BV31" s="295"/>
      <c r="BW31" s="295"/>
      <c r="BX31" s="295"/>
      <c r="BY31" s="295"/>
      <c r="BZ31" s="295"/>
      <c r="CA31" s="295"/>
      <c r="CB31" s="295"/>
      <c r="CC31" s="295"/>
      <c r="CD31" s="295"/>
      <c r="CE31" s="295"/>
      <c r="CF31" s="295"/>
      <c r="CG31" s="295"/>
      <c r="CH31" s="295"/>
      <c r="CI31" s="295"/>
      <c r="CJ31" s="295"/>
      <c r="CK31" s="295"/>
      <c r="CL31" s="295"/>
      <c r="CM31" s="295"/>
      <c r="CN31" s="295"/>
      <c r="CO31" s="295"/>
      <c r="CP31" s="295"/>
      <c r="CQ31" s="295"/>
      <c r="CR31" s="295"/>
      <c r="CS31" s="295"/>
      <c r="CT31" s="295"/>
      <c r="CU31" s="295"/>
      <c r="CV31" s="295"/>
      <c r="CW31" s="295"/>
      <c r="CX31" s="295"/>
      <c r="CY31" s="295"/>
      <c r="CZ31" s="295"/>
      <c r="DA31" s="295"/>
      <c r="DB31" s="295"/>
      <c r="DC31" s="295"/>
      <c r="DD31" s="295"/>
      <c r="DE31" s="295"/>
      <c r="DF31" s="295"/>
      <c r="DG31" s="295"/>
      <c r="DH31" s="295"/>
      <c r="DI31" s="295"/>
      <c r="DJ31" s="295"/>
      <c r="DK31" s="295"/>
      <c r="DL31" s="295"/>
      <c r="DM31" s="295"/>
      <c r="DN31" s="295"/>
      <c r="DO31" s="295"/>
      <c r="DP31" s="295"/>
      <c r="DQ31" s="295"/>
      <c r="DR31" s="295"/>
      <c r="DS31" s="295"/>
      <c r="DT31" s="295"/>
      <c r="DU31" s="295"/>
      <c r="DV31" s="295"/>
      <c r="DW31" s="295"/>
      <c r="DX31" s="295"/>
      <c r="DY31" s="295"/>
      <c r="DZ31" s="295"/>
      <c r="EA31" s="295"/>
      <c r="EB31" s="295"/>
      <c r="EC31" s="295"/>
      <c r="ED31" s="295"/>
      <c r="EE31" s="295"/>
      <c r="EF31" s="295"/>
      <c r="EG31" s="295"/>
      <c r="EH31" s="295"/>
      <c r="EI31" s="295"/>
      <c r="EJ31" s="295"/>
      <c r="EK31" s="295"/>
      <c r="EL31" s="295"/>
      <c r="EM31" s="295"/>
      <c r="EN31" s="295"/>
      <c r="EO31" s="295"/>
      <c r="EP31" s="295"/>
      <c r="EQ31" s="295"/>
      <c r="ER31" s="295"/>
      <c r="ES31" s="295"/>
      <c r="ET31" s="295"/>
      <c r="EU31" s="295"/>
      <c r="EV31" s="295"/>
      <c r="EW31" s="295"/>
      <c r="EX31" s="295"/>
      <c r="EY31" s="295"/>
      <c r="EZ31" s="295"/>
      <c r="FA31" s="295"/>
      <c r="FB31" s="295"/>
      <c r="FC31" s="295"/>
      <c r="FD31" s="295"/>
      <c r="FE31" s="295"/>
      <c r="FF31" s="295"/>
      <c r="FG31" s="295"/>
      <c r="FH31" s="295"/>
      <c r="FI31" s="295"/>
      <c r="FJ31" s="295"/>
      <c r="FK31" s="295"/>
      <c r="FL31" s="295"/>
      <c r="FM31" s="295"/>
      <c r="FN31" s="295"/>
      <c r="FO31" s="295"/>
      <c r="FP31" s="295"/>
      <c r="FQ31" s="295"/>
      <c r="FR31" s="295"/>
      <c r="FS31" s="295"/>
      <c r="FT31" s="295"/>
      <c r="FU31" s="295"/>
      <c r="FV31" s="295"/>
      <c r="FW31" s="295"/>
      <c r="FX31" s="295"/>
      <c r="FY31" s="295"/>
      <c r="FZ31" s="295"/>
      <c r="GA31" s="295"/>
      <c r="GB31" s="295"/>
      <c r="GC31" s="295"/>
      <c r="GD31" s="295"/>
      <c r="GE31" s="295"/>
      <c r="GF31" s="295"/>
      <c r="GG31" s="295"/>
      <c r="GH31" s="295"/>
      <c r="GI31" s="295"/>
      <c r="GJ31" s="295"/>
      <c r="GK31" s="295"/>
      <c r="GL31" s="295"/>
      <c r="GM31" s="295"/>
      <c r="GN31" s="295"/>
      <c r="GO31" s="295"/>
      <c r="GP31" s="295"/>
      <c r="GQ31" s="295"/>
      <c r="GR31" s="295"/>
      <c r="GS31" s="295"/>
      <c r="GT31" s="295"/>
      <c r="GU31" s="295"/>
      <c r="GV31" s="295"/>
      <c r="GW31" s="295"/>
      <c r="GX31" s="295"/>
      <c r="GY31" s="295"/>
      <c r="GZ31" s="295"/>
      <c r="HA31" s="295"/>
      <c r="HB31" s="295"/>
      <c r="HC31" s="295"/>
      <c r="HD31" s="295"/>
      <c r="HE31" s="295"/>
      <c r="HF31" s="295"/>
      <c r="HG31" s="295"/>
      <c r="HH31" s="295"/>
      <c r="HI31" s="295"/>
      <c r="HJ31" s="295"/>
      <c r="HK31" s="295"/>
      <c r="HL31" s="295"/>
      <c r="HM31" s="295"/>
      <c r="HN31" s="295"/>
      <c r="HO31" s="295"/>
      <c r="HP31" s="295"/>
      <c r="HQ31" s="295"/>
      <c r="HR31" s="295"/>
      <c r="HS31" s="295"/>
      <c r="HT31" s="295"/>
      <c r="HU31" s="295"/>
      <c r="HV31" s="295"/>
      <c r="HW31" s="295"/>
      <c r="HX31" s="295"/>
      <c r="HY31" s="295"/>
      <c r="HZ31" s="295"/>
      <c r="IA31" s="295"/>
      <c r="IB31" s="295"/>
      <c r="IC31" s="295"/>
      <c r="ID31" s="295"/>
      <c r="IE31" s="296"/>
    </row>
    <row r="32" spans="1:239" s="297" customFormat="1" ht="98.25" customHeight="1" x14ac:dyDescent="0.4">
      <c r="A32" s="362">
        <v>22</v>
      </c>
      <c r="B32" s="369" t="s">
        <v>328</v>
      </c>
      <c r="C32" s="403" t="s">
        <v>0</v>
      </c>
      <c r="D32" s="404" t="s">
        <v>440</v>
      </c>
      <c r="E32" s="388"/>
      <c r="F32" s="388"/>
      <c r="G32" s="367">
        <v>203.03299999999999</v>
      </c>
      <c r="H32" s="367">
        <v>30.606000000000002</v>
      </c>
      <c r="I32" s="367">
        <v>30</v>
      </c>
      <c r="J32" s="367">
        <v>0</v>
      </c>
      <c r="K32" s="342"/>
      <c r="L32" s="367"/>
      <c r="M32" s="367">
        <v>30</v>
      </c>
      <c r="N32" s="341"/>
      <c r="O32" s="342"/>
      <c r="P32" s="342"/>
      <c r="Q32" s="342"/>
      <c r="R32" s="342">
        <v>30</v>
      </c>
      <c r="S32" s="389"/>
      <c r="T32" s="342">
        <v>30</v>
      </c>
      <c r="U32" s="342"/>
      <c r="V32" s="342"/>
      <c r="W32" s="342"/>
      <c r="X32" s="391" t="s">
        <v>376</v>
      </c>
      <c r="Y32" s="400"/>
      <c r="Z32" s="400"/>
      <c r="AA32" s="402"/>
      <c r="AB32" s="295"/>
      <c r="AC32" s="295"/>
      <c r="AD32" s="295"/>
      <c r="AE32" s="295"/>
      <c r="AF32" s="295"/>
      <c r="AG32" s="295"/>
      <c r="AH32" s="295"/>
      <c r="AI32" s="295"/>
      <c r="AJ32" s="295"/>
      <c r="AK32" s="295"/>
      <c r="AL32" s="295"/>
      <c r="AM32" s="295"/>
      <c r="AN32" s="295"/>
      <c r="AO32" s="295"/>
      <c r="AP32" s="295"/>
      <c r="AQ32" s="295"/>
      <c r="AR32" s="295"/>
      <c r="AS32" s="295"/>
      <c r="AT32" s="295"/>
      <c r="AU32" s="295"/>
      <c r="AV32" s="295"/>
      <c r="AW32" s="295"/>
      <c r="AX32" s="295"/>
      <c r="AY32" s="295"/>
      <c r="AZ32" s="295"/>
      <c r="BA32" s="295"/>
      <c r="BB32" s="295"/>
      <c r="BC32" s="295"/>
      <c r="BD32" s="295"/>
      <c r="BE32" s="295"/>
      <c r="BF32" s="295"/>
      <c r="BG32" s="295"/>
      <c r="BH32" s="295"/>
      <c r="BI32" s="295"/>
      <c r="BJ32" s="295"/>
      <c r="BK32" s="295"/>
      <c r="BL32" s="295"/>
      <c r="BM32" s="295"/>
      <c r="BN32" s="295"/>
      <c r="BO32" s="295"/>
      <c r="BP32" s="295"/>
      <c r="BQ32" s="295"/>
      <c r="BR32" s="295"/>
      <c r="BS32" s="295"/>
      <c r="BT32" s="295"/>
      <c r="BU32" s="295"/>
      <c r="BV32" s="295"/>
      <c r="BW32" s="295"/>
      <c r="BX32" s="295"/>
      <c r="BY32" s="295"/>
      <c r="BZ32" s="295"/>
      <c r="CA32" s="295"/>
      <c r="CB32" s="295"/>
      <c r="CC32" s="295"/>
      <c r="CD32" s="295"/>
      <c r="CE32" s="295"/>
      <c r="CF32" s="295"/>
      <c r="CG32" s="295"/>
      <c r="CH32" s="295"/>
      <c r="CI32" s="295"/>
      <c r="CJ32" s="295"/>
      <c r="CK32" s="295"/>
      <c r="CL32" s="295"/>
      <c r="CM32" s="295"/>
      <c r="CN32" s="295"/>
      <c r="CO32" s="295"/>
      <c r="CP32" s="295"/>
      <c r="CQ32" s="295"/>
      <c r="CR32" s="295"/>
      <c r="CS32" s="295"/>
      <c r="CT32" s="295"/>
      <c r="CU32" s="295"/>
      <c r="CV32" s="295"/>
      <c r="CW32" s="295"/>
      <c r="CX32" s="295"/>
      <c r="CY32" s="295"/>
      <c r="CZ32" s="295"/>
      <c r="DA32" s="295"/>
      <c r="DB32" s="295"/>
      <c r="DC32" s="295"/>
      <c r="DD32" s="295"/>
      <c r="DE32" s="295"/>
      <c r="DF32" s="295"/>
      <c r="DG32" s="295"/>
      <c r="DH32" s="295"/>
      <c r="DI32" s="295"/>
      <c r="DJ32" s="295"/>
      <c r="DK32" s="295"/>
      <c r="DL32" s="295"/>
      <c r="DM32" s="295"/>
      <c r="DN32" s="295"/>
      <c r="DO32" s="295"/>
      <c r="DP32" s="295"/>
      <c r="DQ32" s="295"/>
      <c r="DR32" s="295"/>
      <c r="DS32" s="295"/>
      <c r="DT32" s="295"/>
      <c r="DU32" s="295"/>
      <c r="DV32" s="295"/>
      <c r="DW32" s="295"/>
      <c r="DX32" s="295"/>
      <c r="DY32" s="295"/>
      <c r="DZ32" s="295"/>
      <c r="EA32" s="295"/>
      <c r="EB32" s="295"/>
      <c r="EC32" s="295"/>
      <c r="ED32" s="295"/>
      <c r="EE32" s="295"/>
      <c r="EF32" s="295"/>
      <c r="EG32" s="295"/>
      <c r="EH32" s="295"/>
      <c r="EI32" s="295"/>
      <c r="EJ32" s="295"/>
      <c r="EK32" s="295"/>
      <c r="EL32" s="295"/>
      <c r="EM32" s="295"/>
      <c r="EN32" s="295"/>
      <c r="EO32" s="295"/>
      <c r="EP32" s="295"/>
      <c r="EQ32" s="295"/>
      <c r="ER32" s="295"/>
      <c r="ES32" s="295"/>
      <c r="ET32" s="295"/>
      <c r="EU32" s="295"/>
      <c r="EV32" s="295"/>
      <c r="EW32" s="295"/>
      <c r="EX32" s="295"/>
      <c r="EY32" s="295"/>
      <c r="EZ32" s="295"/>
      <c r="FA32" s="295"/>
      <c r="FB32" s="295"/>
      <c r="FC32" s="295"/>
      <c r="FD32" s="295"/>
      <c r="FE32" s="295"/>
      <c r="FF32" s="295"/>
      <c r="FG32" s="295"/>
      <c r="FH32" s="295"/>
      <c r="FI32" s="295"/>
      <c r="FJ32" s="295"/>
      <c r="FK32" s="295"/>
      <c r="FL32" s="295"/>
      <c r="FM32" s="295"/>
      <c r="FN32" s="295"/>
      <c r="FO32" s="295"/>
      <c r="FP32" s="295"/>
      <c r="FQ32" s="295"/>
      <c r="FR32" s="295"/>
      <c r="FS32" s="295"/>
      <c r="FT32" s="295"/>
      <c r="FU32" s="295"/>
      <c r="FV32" s="295"/>
      <c r="FW32" s="295"/>
      <c r="FX32" s="295"/>
      <c r="FY32" s="295"/>
      <c r="FZ32" s="295"/>
      <c r="GA32" s="295"/>
      <c r="GB32" s="295"/>
      <c r="GC32" s="295"/>
      <c r="GD32" s="295"/>
      <c r="GE32" s="295"/>
      <c r="GF32" s="295"/>
      <c r="GG32" s="295"/>
      <c r="GH32" s="295"/>
      <c r="GI32" s="295"/>
      <c r="GJ32" s="295"/>
      <c r="GK32" s="295"/>
      <c r="GL32" s="295"/>
      <c r="GM32" s="295"/>
      <c r="GN32" s="295"/>
      <c r="GO32" s="295"/>
      <c r="GP32" s="295"/>
      <c r="GQ32" s="295"/>
      <c r="GR32" s="295"/>
      <c r="GS32" s="295"/>
      <c r="GT32" s="295"/>
      <c r="GU32" s="295"/>
      <c r="GV32" s="295"/>
      <c r="GW32" s="295"/>
      <c r="GX32" s="295"/>
      <c r="GY32" s="295"/>
      <c r="GZ32" s="295"/>
      <c r="HA32" s="295"/>
      <c r="HB32" s="295"/>
      <c r="HC32" s="295"/>
      <c r="HD32" s="295"/>
      <c r="HE32" s="295"/>
      <c r="HF32" s="295"/>
      <c r="HG32" s="295"/>
      <c r="HH32" s="295"/>
      <c r="HI32" s="295"/>
      <c r="HJ32" s="295"/>
      <c r="HK32" s="295"/>
      <c r="HL32" s="295"/>
      <c r="HM32" s="295"/>
      <c r="HN32" s="295"/>
      <c r="HO32" s="295"/>
      <c r="HP32" s="295"/>
      <c r="HQ32" s="295"/>
      <c r="HR32" s="295"/>
      <c r="HS32" s="295"/>
      <c r="HT32" s="295"/>
      <c r="HU32" s="295"/>
      <c r="HV32" s="295"/>
      <c r="HW32" s="295"/>
      <c r="HX32" s="295"/>
      <c r="HY32" s="295"/>
      <c r="HZ32" s="295"/>
      <c r="IA32" s="295"/>
      <c r="IB32" s="295"/>
      <c r="IC32" s="295"/>
      <c r="ID32" s="295"/>
      <c r="IE32" s="296"/>
    </row>
    <row r="33" spans="1:239" s="300" customFormat="1" ht="158.25" customHeight="1" x14ac:dyDescent="0.3">
      <c r="A33" s="362">
        <v>23</v>
      </c>
      <c r="B33" s="370" t="s">
        <v>329</v>
      </c>
      <c r="C33" s="403" t="s">
        <v>0</v>
      </c>
      <c r="D33" s="340" t="s">
        <v>441</v>
      </c>
      <c r="E33" s="406"/>
      <c r="F33" s="406"/>
      <c r="G33" s="407">
        <v>1348.3150000000001</v>
      </c>
      <c r="H33" s="367">
        <v>0</v>
      </c>
      <c r="I33" s="407">
        <v>40</v>
      </c>
      <c r="J33" s="407">
        <v>0</v>
      </c>
      <c r="K33" s="406"/>
      <c r="L33" s="406"/>
      <c r="M33" s="407">
        <v>40</v>
      </c>
      <c r="N33" s="341"/>
      <c r="O33" s="342"/>
      <c r="P33" s="342"/>
      <c r="Q33" s="342"/>
      <c r="R33" s="342">
        <v>40</v>
      </c>
      <c r="S33" s="389"/>
      <c r="T33" s="342">
        <v>0</v>
      </c>
      <c r="U33" s="342"/>
      <c r="V33" s="342"/>
      <c r="W33" s="342"/>
      <c r="X33" s="366" t="s">
        <v>412</v>
      </c>
      <c r="Y33" s="400"/>
      <c r="Z33" s="400"/>
      <c r="AA33" s="408"/>
      <c r="AB33" s="298"/>
      <c r="AC33" s="298"/>
      <c r="AD33" s="298"/>
      <c r="AE33" s="298"/>
      <c r="AF33" s="298"/>
      <c r="AG33" s="298"/>
      <c r="AH33" s="298"/>
      <c r="AI33" s="298"/>
      <c r="AJ33" s="298"/>
      <c r="AK33" s="298"/>
      <c r="AL33" s="298"/>
      <c r="AM33" s="298"/>
      <c r="AN33" s="298"/>
      <c r="AO33" s="298"/>
      <c r="AP33" s="298"/>
      <c r="AQ33" s="298"/>
      <c r="AR33" s="298"/>
      <c r="AS33" s="298"/>
      <c r="AT33" s="298"/>
      <c r="AU33" s="298"/>
      <c r="AV33" s="298"/>
      <c r="AW33" s="298"/>
      <c r="AX33" s="298"/>
      <c r="AY33" s="298"/>
      <c r="AZ33" s="298"/>
      <c r="BA33" s="298"/>
      <c r="BB33" s="298"/>
      <c r="BC33" s="298"/>
      <c r="BD33" s="298"/>
      <c r="BE33" s="298"/>
      <c r="BF33" s="298"/>
      <c r="BG33" s="298"/>
      <c r="BH33" s="298"/>
      <c r="BI33" s="298"/>
      <c r="BJ33" s="298"/>
      <c r="BK33" s="298"/>
      <c r="BL33" s="298"/>
      <c r="BM33" s="298"/>
      <c r="BN33" s="298"/>
      <c r="BO33" s="298"/>
      <c r="BP33" s="298"/>
      <c r="BQ33" s="298"/>
      <c r="BR33" s="298"/>
      <c r="BS33" s="298"/>
      <c r="BT33" s="298"/>
      <c r="BU33" s="298"/>
      <c r="BV33" s="298"/>
      <c r="BW33" s="298"/>
      <c r="BX33" s="298"/>
      <c r="BY33" s="298"/>
      <c r="BZ33" s="298"/>
      <c r="CA33" s="298"/>
      <c r="CB33" s="298"/>
      <c r="CC33" s="298"/>
      <c r="CD33" s="298"/>
      <c r="CE33" s="298"/>
      <c r="CF33" s="298"/>
      <c r="CG33" s="298"/>
      <c r="CH33" s="298"/>
      <c r="CI33" s="298"/>
      <c r="CJ33" s="298"/>
      <c r="CK33" s="298"/>
      <c r="CL33" s="298"/>
      <c r="CM33" s="298"/>
      <c r="CN33" s="298"/>
      <c r="CO33" s="298"/>
      <c r="CP33" s="298"/>
      <c r="CQ33" s="298"/>
      <c r="CR33" s="298"/>
      <c r="CS33" s="298"/>
      <c r="CT33" s="298"/>
      <c r="CU33" s="298"/>
      <c r="CV33" s="298"/>
      <c r="CW33" s="298"/>
      <c r="CX33" s="298"/>
      <c r="CY33" s="298"/>
      <c r="CZ33" s="298"/>
      <c r="DA33" s="298"/>
      <c r="DB33" s="298"/>
      <c r="DC33" s="298"/>
      <c r="DD33" s="298"/>
      <c r="DE33" s="298"/>
      <c r="DF33" s="298"/>
      <c r="DG33" s="298"/>
      <c r="DH33" s="298"/>
      <c r="DI33" s="298"/>
      <c r="DJ33" s="298"/>
      <c r="DK33" s="298"/>
      <c r="DL33" s="298"/>
      <c r="DM33" s="298"/>
      <c r="DN33" s="298"/>
      <c r="DO33" s="298"/>
      <c r="DP33" s="298"/>
      <c r="DQ33" s="298"/>
      <c r="DR33" s="298"/>
      <c r="DS33" s="298"/>
      <c r="DT33" s="298"/>
      <c r="DU33" s="298"/>
      <c r="DV33" s="298"/>
      <c r="DW33" s="298"/>
      <c r="DX33" s="298"/>
      <c r="DY33" s="298"/>
      <c r="DZ33" s="298"/>
      <c r="EA33" s="298"/>
      <c r="EB33" s="298"/>
      <c r="EC33" s="298"/>
      <c r="ED33" s="298"/>
      <c r="EE33" s="298"/>
      <c r="EF33" s="298"/>
      <c r="EG33" s="298"/>
      <c r="EH33" s="298"/>
      <c r="EI33" s="298"/>
      <c r="EJ33" s="298"/>
      <c r="EK33" s="298"/>
      <c r="EL33" s="298"/>
      <c r="EM33" s="298"/>
      <c r="EN33" s="298"/>
      <c r="EO33" s="298"/>
      <c r="EP33" s="298"/>
      <c r="EQ33" s="298"/>
      <c r="ER33" s="298"/>
      <c r="ES33" s="298"/>
      <c r="ET33" s="298"/>
      <c r="EU33" s="298"/>
      <c r="EV33" s="298"/>
      <c r="EW33" s="298"/>
      <c r="EX33" s="298"/>
      <c r="EY33" s="298"/>
      <c r="EZ33" s="298"/>
      <c r="FA33" s="298"/>
      <c r="FB33" s="298"/>
      <c r="FC33" s="298"/>
      <c r="FD33" s="298"/>
      <c r="FE33" s="298"/>
      <c r="FF33" s="298"/>
      <c r="FG33" s="298"/>
      <c r="FH33" s="298"/>
      <c r="FI33" s="298"/>
      <c r="FJ33" s="298"/>
      <c r="FK33" s="298"/>
      <c r="FL33" s="298"/>
      <c r="FM33" s="298"/>
      <c r="FN33" s="298"/>
      <c r="FO33" s="298"/>
      <c r="FP33" s="298"/>
      <c r="FQ33" s="298"/>
      <c r="FR33" s="298"/>
      <c r="FS33" s="298"/>
      <c r="FT33" s="298"/>
      <c r="FU33" s="298"/>
      <c r="FV33" s="298"/>
      <c r="FW33" s="298"/>
      <c r="FX33" s="298"/>
      <c r="FY33" s="298"/>
      <c r="FZ33" s="298"/>
      <c r="GA33" s="298"/>
      <c r="GB33" s="298"/>
      <c r="GC33" s="298"/>
      <c r="GD33" s="298"/>
      <c r="GE33" s="298"/>
      <c r="GF33" s="298"/>
      <c r="GG33" s="298"/>
      <c r="GH33" s="298"/>
      <c r="GI33" s="298"/>
      <c r="GJ33" s="298"/>
      <c r="GK33" s="298"/>
      <c r="GL33" s="298"/>
      <c r="GM33" s="298"/>
      <c r="GN33" s="298"/>
      <c r="GO33" s="298"/>
      <c r="GP33" s="298"/>
      <c r="GQ33" s="298"/>
      <c r="GR33" s="298"/>
      <c r="GS33" s="298"/>
      <c r="GT33" s="298"/>
      <c r="GU33" s="298"/>
      <c r="GV33" s="298"/>
      <c r="GW33" s="298"/>
      <c r="GX33" s="298"/>
      <c r="GY33" s="298"/>
      <c r="GZ33" s="298"/>
      <c r="HA33" s="298"/>
      <c r="HB33" s="298"/>
      <c r="HC33" s="298"/>
      <c r="HD33" s="298"/>
      <c r="HE33" s="298"/>
      <c r="HF33" s="298"/>
      <c r="HG33" s="298"/>
      <c r="HH33" s="298"/>
      <c r="HI33" s="298"/>
      <c r="HJ33" s="298"/>
      <c r="HK33" s="298"/>
      <c r="HL33" s="298"/>
      <c r="HM33" s="298"/>
      <c r="HN33" s="298"/>
      <c r="HO33" s="298"/>
      <c r="HP33" s="298"/>
      <c r="HQ33" s="298"/>
      <c r="HR33" s="298"/>
      <c r="HS33" s="298"/>
      <c r="HT33" s="298"/>
      <c r="HU33" s="298"/>
      <c r="HV33" s="298"/>
      <c r="HW33" s="298"/>
      <c r="HX33" s="298"/>
      <c r="HY33" s="298"/>
      <c r="HZ33" s="298"/>
      <c r="IA33" s="298"/>
      <c r="IB33" s="298"/>
      <c r="IC33" s="298"/>
      <c r="ID33" s="298"/>
      <c r="IE33" s="299"/>
    </row>
    <row r="34" spans="1:239" s="300" customFormat="1" ht="63" customHeight="1" x14ac:dyDescent="0.3">
      <c r="A34" s="362">
        <v>24</v>
      </c>
      <c r="B34" s="370" t="s">
        <v>330</v>
      </c>
      <c r="C34" s="403" t="s">
        <v>0</v>
      </c>
      <c r="D34" s="340" t="s">
        <v>442</v>
      </c>
      <c r="E34" s="406"/>
      <c r="F34" s="406"/>
      <c r="G34" s="407">
        <v>25</v>
      </c>
      <c r="H34" s="367">
        <v>0</v>
      </c>
      <c r="I34" s="407">
        <v>5</v>
      </c>
      <c r="J34" s="407">
        <v>0</v>
      </c>
      <c r="K34" s="406"/>
      <c r="L34" s="406"/>
      <c r="M34" s="407">
        <v>5</v>
      </c>
      <c r="N34" s="341"/>
      <c r="O34" s="342"/>
      <c r="P34" s="342"/>
      <c r="Q34" s="342"/>
      <c r="R34" s="342">
        <v>5</v>
      </c>
      <c r="S34" s="389"/>
      <c r="T34" s="342">
        <v>0</v>
      </c>
      <c r="U34" s="342"/>
      <c r="V34" s="342"/>
      <c r="W34" s="342"/>
      <c r="X34" s="409" t="s">
        <v>406</v>
      </c>
      <c r="Y34" s="400"/>
      <c r="Z34" s="400"/>
      <c r="AA34" s="408"/>
      <c r="AB34" s="298"/>
      <c r="AC34" s="298"/>
      <c r="AD34" s="298"/>
      <c r="AE34" s="298"/>
      <c r="AF34" s="298"/>
      <c r="AG34" s="298"/>
      <c r="AH34" s="298"/>
      <c r="AI34" s="298"/>
      <c r="AJ34" s="298"/>
      <c r="AK34" s="298"/>
      <c r="AL34" s="298"/>
      <c r="AM34" s="298"/>
      <c r="AN34" s="298"/>
      <c r="AO34" s="298"/>
      <c r="AP34" s="298"/>
      <c r="AQ34" s="298"/>
      <c r="AR34" s="298"/>
      <c r="AS34" s="298"/>
      <c r="AT34" s="298"/>
      <c r="AU34" s="298"/>
      <c r="AV34" s="298"/>
      <c r="AW34" s="298"/>
      <c r="AX34" s="298"/>
      <c r="AY34" s="298"/>
      <c r="AZ34" s="298"/>
      <c r="BA34" s="298"/>
      <c r="BB34" s="298"/>
      <c r="BC34" s="298"/>
      <c r="BD34" s="298"/>
      <c r="BE34" s="298"/>
      <c r="BF34" s="298"/>
      <c r="BG34" s="298"/>
      <c r="BH34" s="298"/>
      <c r="BI34" s="298"/>
      <c r="BJ34" s="298"/>
      <c r="BK34" s="298"/>
      <c r="BL34" s="298"/>
      <c r="BM34" s="298"/>
      <c r="BN34" s="298"/>
      <c r="BO34" s="298"/>
      <c r="BP34" s="298"/>
      <c r="BQ34" s="298"/>
      <c r="BR34" s="298"/>
      <c r="BS34" s="298"/>
      <c r="BT34" s="298"/>
      <c r="BU34" s="298"/>
      <c r="BV34" s="298"/>
      <c r="BW34" s="298"/>
      <c r="BX34" s="298"/>
      <c r="BY34" s="298"/>
      <c r="BZ34" s="298"/>
      <c r="CA34" s="298"/>
      <c r="CB34" s="298"/>
      <c r="CC34" s="298"/>
      <c r="CD34" s="298"/>
      <c r="CE34" s="298"/>
      <c r="CF34" s="298"/>
      <c r="CG34" s="298"/>
      <c r="CH34" s="298"/>
      <c r="CI34" s="298"/>
      <c r="CJ34" s="298"/>
      <c r="CK34" s="298"/>
      <c r="CL34" s="298"/>
      <c r="CM34" s="298"/>
      <c r="CN34" s="298"/>
      <c r="CO34" s="298"/>
      <c r="CP34" s="298"/>
      <c r="CQ34" s="298"/>
      <c r="CR34" s="298"/>
      <c r="CS34" s="298"/>
      <c r="CT34" s="298"/>
      <c r="CU34" s="298"/>
      <c r="CV34" s="298"/>
      <c r="CW34" s="298"/>
      <c r="CX34" s="298"/>
      <c r="CY34" s="298"/>
      <c r="CZ34" s="298"/>
      <c r="DA34" s="298"/>
      <c r="DB34" s="298"/>
      <c r="DC34" s="298"/>
      <c r="DD34" s="298"/>
      <c r="DE34" s="298"/>
      <c r="DF34" s="298"/>
      <c r="DG34" s="298"/>
      <c r="DH34" s="298"/>
      <c r="DI34" s="298"/>
      <c r="DJ34" s="298"/>
      <c r="DK34" s="298"/>
      <c r="DL34" s="298"/>
      <c r="DM34" s="298"/>
      <c r="DN34" s="298"/>
      <c r="DO34" s="298"/>
      <c r="DP34" s="298"/>
      <c r="DQ34" s="298"/>
      <c r="DR34" s="298"/>
      <c r="DS34" s="298"/>
      <c r="DT34" s="298"/>
      <c r="DU34" s="298"/>
      <c r="DV34" s="298"/>
      <c r="DW34" s="298"/>
      <c r="DX34" s="298"/>
      <c r="DY34" s="298"/>
      <c r="DZ34" s="298"/>
      <c r="EA34" s="298"/>
      <c r="EB34" s="298"/>
      <c r="EC34" s="298"/>
      <c r="ED34" s="298"/>
      <c r="EE34" s="298"/>
      <c r="EF34" s="298"/>
      <c r="EG34" s="298"/>
      <c r="EH34" s="298"/>
      <c r="EI34" s="298"/>
      <c r="EJ34" s="298"/>
      <c r="EK34" s="298"/>
      <c r="EL34" s="298"/>
      <c r="EM34" s="298"/>
      <c r="EN34" s="298"/>
      <c r="EO34" s="298"/>
      <c r="EP34" s="298"/>
      <c r="EQ34" s="298"/>
      <c r="ER34" s="298"/>
      <c r="ES34" s="298"/>
      <c r="ET34" s="298"/>
      <c r="EU34" s="298"/>
      <c r="EV34" s="298"/>
      <c r="EW34" s="298"/>
      <c r="EX34" s="298"/>
      <c r="EY34" s="298"/>
      <c r="EZ34" s="298"/>
      <c r="FA34" s="298"/>
      <c r="FB34" s="298"/>
      <c r="FC34" s="298"/>
      <c r="FD34" s="298"/>
      <c r="FE34" s="298"/>
      <c r="FF34" s="298"/>
      <c r="FG34" s="298"/>
      <c r="FH34" s="298"/>
      <c r="FI34" s="298"/>
      <c r="FJ34" s="298"/>
      <c r="FK34" s="298"/>
      <c r="FL34" s="298"/>
      <c r="FM34" s="298"/>
      <c r="FN34" s="298"/>
      <c r="FO34" s="298"/>
      <c r="FP34" s="298"/>
      <c r="FQ34" s="298"/>
      <c r="FR34" s="298"/>
      <c r="FS34" s="298"/>
      <c r="FT34" s="298"/>
      <c r="FU34" s="298"/>
      <c r="FV34" s="298"/>
      <c r="FW34" s="298"/>
      <c r="FX34" s="298"/>
      <c r="FY34" s="298"/>
      <c r="FZ34" s="298"/>
      <c r="GA34" s="298"/>
      <c r="GB34" s="298"/>
      <c r="GC34" s="298"/>
      <c r="GD34" s="298"/>
      <c r="GE34" s="298"/>
      <c r="GF34" s="298"/>
      <c r="GG34" s="298"/>
      <c r="GH34" s="298"/>
      <c r="GI34" s="298"/>
      <c r="GJ34" s="298"/>
      <c r="GK34" s="298"/>
      <c r="GL34" s="298"/>
      <c r="GM34" s="298"/>
      <c r="GN34" s="298"/>
      <c r="GO34" s="298"/>
      <c r="GP34" s="298"/>
      <c r="GQ34" s="298"/>
      <c r="GR34" s="298"/>
      <c r="GS34" s="298"/>
      <c r="GT34" s="298"/>
      <c r="GU34" s="298"/>
      <c r="GV34" s="298"/>
      <c r="GW34" s="298"/>
      <c r="GX34" s="298"/>
      <c r="GY34" s="298"/>
      <c r="GZ34" s="298"/>
      <c r="HA34" s="298"/>
      <c r="HB34" s="298"/>
      <c r="HC34" s="298"/>
      <c r="HD34" s="298"/>
      <c r="HE34" s="298"/>
      <c r="HF34" s="298"/>
      <c r="HG34" s="298"/>
      <c r="HH34" s="298"/>
      <c r="HI34" s="298"/>
      <c r="HJ34" s="298"/>
      <c r="HK34" s="298"/>
      <c r="HL34" s="298"/>
      <c r="HM34" s="298"/>
      <c r="HN34" s="298"/>
      <c r="HO34" s="298"/>
      <c r="HP34" s="298"/>
      <c r="HQ34" s="298"/>
      <c r="HR34" s="298"/>
      <c r="HS34" s="298"/>
      <c r="HT34" s="298"/>
      <c r="HU34" s="298"/>
      <c r="HV34" s="298"/>
      <c r="HW34" s="298"/>
      <c r="HX34" s="298"/>
      <c r="HY34" s="298"/>
      <c r="HZ34" s="298"/>
      <c r="IA34" s="298"/>
      <c r="IB34" s="298"/>
      <c r="IC34" s="298"/>
      <c r="ID34" s="298"/>
      <c r="IE34" s="299"/>
    </row>
    <row r="35" spans="1:239" ht="15.75" customHeight="1" x14ac:dyDescent="0.4">
      <c r="A35" s="410"/>
      <c r="B35" s="511" t="s">
        <v>26</v>
      </c>
      <c r="C35" s="511"/>
      <c r="D35" s="511"/>
      <c r="E35" s="411">
        <f>SUM(E20:E33)</f>
        <v>0</v>
      </c>
      <c r="F35" s="411">
        <f>SUM(F20:F33)</f>
        <v>0</v>
      </c>
      <c r="G35" s="411">
        <f>SUM(G20:G34)</f>
        <v>8651.8740000000016</v>
      </c>
      <c r="H35" s="411">
        <f>SUM(H20:H34)</f>
        <v>4281.2609999999995</v>
      </c>
      <c r="I35" s="411">
        <f>SUM(I20:I34)</f>
        <v>796.66300000000001</v>
      </c>
      <c r="J35" s="411">
        <f>SUM(J20:J34)</f>
        <v>40</v>
      </c>
      <c r="K35" s="411">
        <f>SUM(K20:K33)</f>
        <v>0</v>
      </c>
      <c r="L35" s="411">
        <f>SUM(L20:L33)</f>
        <v>0</v>
      </c>
      <c r="M35" s="411">
        <f>SUM(M20:M34)</f>
        <v>836.66300000000001</v>
      </c>
      <c r="N35" s="411">
        <f t="shared" ref="N35:S35" si="2">SUM(N20:N34)</f>
        <v>0</v>
      </c>
      <c r="O35" s="411">
        <f t="shared" si="2"/>
        <v>0</v>
      </c>
      <c r="P35" s="411">
        <f t="shared" si="2"/>
        <v>0</v>
      </c>
      <c r="Q35" s="411">
        <f t="shared" si="2"/>
        <v>0</v>
      </c>
      <c r="R35" s="411">
        <f t="shared" si="2"/>
        <v>836.66300000000001</v>
      </c>
      <c r="S35" s="411">
        <f t="shared" si="2"/>
        <v>0</v>
      </c>
      <c r="T35" s="411"/>
      <c r="U35" s="411"/>
      <c r="V35" s="411"/>
      <c r="W35" s="412"/>
      <c r="X35" s="413"/>
      <c r="Y35" s="409"/>
      <c r="Z35" s="414" t="e">
        <f>#REF!+#REF!+#REF!+#REF!+#REF!+#REF!+#REF!+#REF!+#REF!+#REF!+#REF!+#REF!+#REF!+#REF!+#REF!+#REF!+#REF!+#REF!+#REF!+#REF!+#REF!+#REF!+#REF!</f>
        <v>#REF!</v>
      </c>
      <c r="AA35" s="316"/>
    </row>
    <row r="36" spans="1:239" s="133" customFormat="1" ht="26.25" customHeight="1" x14ac:dyDescent="0.4">
      <c r="A36" s="410"/>
      <c r="B36" s="510" t="s">
        <v>273</v>
      </c>
      <c r="C36" s="510"/>
      <c r="D36" s="510"/>
      <c r="E36" s="510"/>
      <c r="F36" s="510"/>
      <c r="G36" s="510"/>
      <c r="H36" s="510"/>
      <c r="I36" s="510"/>
      <c r="J36" s="510"/>
      <c r="K36" s="510"/>
      <c r="L36" s="510"/>
      <c r="M36" s="510"/>
      <c r="N36" s="510"/>
      <c r="O36" s="510"/>
      <c r="P36" s="510"/>
      <c r="Q36" s="510"/>
      <c r="R36" s="510"/>
      <c r="S36" s="510"/>
      <c r="T36" s="510"/>
      <c r="U36" s="510"/>
      <c r="V36" s="510"/>
      <c r="W36" s="510"/>
      <c r="X36" s="510"/>
      <c r="Y36" s="510"/>
      <c r="Z36" s="510"/>
      <c r="AA36" s="41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c r="CS36" s="175"/>
      <c r="CT36" s="175"/>
      <c r="CU36" s="175"/>
      <c r="CV36" s="175"/>
      <c r="CW36" s="175"/>
      <c r="CX36" s="175"/>
      <c r="CY36" s="175"/>
      <c r="CZ36" s="175"/>
      <c r="DA36" s="175"/>
      <c r="DB36" s="175"/>
      <c r="DC36" s="175"/>
      <c r="DD36" s="175"/>
      <c r="DE36" s="175"/>
      <c r="DF36" s="175"/>
      <c r="DG36" s="175"/>
      <c r="DH36" s="175"/>
      <c r="DI36" s="175"/>
      <c r="DJ36" s="175"/>
      <c r="DK36" s="175"/>
      <c r="DL36" s="175"/>
      <c r="DM36" s="175"/>
      <c r="DN36" s="175"/>
      <c r="DO36" s="175"/>
      <c r="DP36" s="175"/>
      <c r="DQ36" s="175"/>
      <c r="DR36" s="175"/>
      <c r="DS36" s="175"/>
      <c r="DT36" s="175"/>
      <c r="DU36" s="175"/>
      <c r="DV36" s="175"/>
      <c r="DW36" s="175"/>
      <c r="DX36" s="175"/>
      <c r="DY36" s="175"/>
      <c r="DZ36" s="175"/>
      <c r="EA36" s="175"/>
      <c r="EB36" s="175"/>
      <c r="EC36" s="175"/>
      <c r="ED36" s="175"/>
      <c r="EE36" s="175"/>
      <c r="EF36" s="175"/>
      <c r="EG36" s="175"/>
      <c r="EH36" s="175"/>
      <c r="EI36" s="175"/>
      <c r="EJ36" s="175"/>
      <c r="EK36" s="175"/>
      <c r="EL36" s="175"/>
      <c r="EM36" s="175"/>
      <c r="EN36" s="175"/>
      <c r="EO36" s="175"/>
      <c r="EP36" s="175"/>
      <c r="EQ36" s="175"/>
      <c r="ER36" s="175"/>
      <c r="ES36" s="175"/>
      <c r="ET36" s="175"/>
      <c r="EU36" s="175"/>
      <c r="EV36" s="175"/>
      <c r="EW36" s="175"/>
      <c r="EX36" s="175"/>
      <c r="EY36" s="175"/>
      <c r="EZ36" s="175"/>
      <c r="FA36" s="175"/>
      <c r="FB36" s="175"/>
      <c r="FC36" s="175"/>
      <c r="FD36" s="175"/>
      <c r="FE36" s="175"/>
      <c r="FF36" s="175"/>
      <c r="FG36" s="175"/>
      <c r="FH36" s="175"/>
      <c r="FI36" s="175"/>
      <c r="FJ36" s="175"/>
      <c r="FK36" s="175"/>
      <c r="FL36" s="175"/>
      <c r="FM36" s="175"/>
      <c r="FN36" s="175"/>
      <c r="FO36" s="175"/>
      <c r="FP36" s="175"/>
      <c r="FQ36" s="175"/>
      <c r="FR36" s="175"/>
      <c r="FS36" s="175"/>
      <c r="FT36" s="175"/>
      <c r="FU36" s="175"/>
      <c r="FV36" s="175"/>
      <c r="FW36" s="175"/>
      <c r="FX36" s="175"/>
      <c r="FY36" s="175"/>
      <c r="FZ36" s="175"/>
      <c r="GA36" s="175"/>
      <c r="GB36" s="175"/>
      <c r="GC36" s="175"/>
      <c r="GD36" s="175"/>
      <c r="GE36" s="175"/>
      <c r="GF36" s="175"/>
      <c r="GG36" s="175"/>
      <c r="GH36" s="175"/>
      <c r="GI36" s="175"/>
      <c r="GJ36" s="175"/>
      <c r="GK36" s="175"/>
      <c r="GL36" s="175"/>
      <c r="GM36" s="175"/>
      <c r="GN36" s="175"/>
      <c r="GO36" s="175"/>
      <c r="GP36" s="175"/>
      <c r="GQ36" s="175"/>
      <c r="GR36" s="175"/>
      <c r="GS36" s="175"/>
      <c r="GT36" s="175"/>
      <c r="GU36" s="175"/>
      <c r="GV36" s="175"/>
      <c r="GW36" s="175"/>
      <c r="GX36" s="175"/>
      <c r="GY36" s="175"/>
      <c r="GZ36" s="175"/>
      <c r="HA36" s="175"/>
      <c r="HB36" s="175"/>
      <c r="HC36" s="175"/>
      <c r="HD36" s="175"/>
      <c r="HE36" s="175"/>
      <c r="HF36" s="175"/>
      <c r="HG36" s="175"/>
      <c r="HH36" s="175"/>
      <c r="HI36" s="175"/>
      <c r="HJ36" s="175"/>
      <c r="HK36" s="175"/>
      <c r="HL36" s="175"/>
      <c r="HM36" s="175"/>
      <c r="HN36" s="175"/>
      <c r="HO36" s="175"/>
      <c r="HP36" s="175"/>
      <c r="HQ36" s="175"/>
      <c r="HR36" s="175"/>
      <c r="HS36" s="175"/>
      <c r="HT36" s="175"/>
      <c r="HU36" s="175"/>
      <c r="HV36" s="175"/>
      <c r="HW36" s="175"/>
      <c r="HX36" s="175"/>
      <c r="HY36" s="175"/>
      <c r="HZ36" s="175"/>
      <c r="IA36" s="175"/>
      <c r="IB36" s="175"/>
      <c r="IC36" s="175"/>
      <c r="ID36" s="175"/>
      <c r="IE36" s="166"/>
    </row>
    <row r="37" spans="1:239" s="303" customFormat="1" ht="61.5" customHeight="1" x14ac:dyDescent="0.4">
      <c r="A37" s="362">
        <v>25</v>
      </c>
      <c r="B37" s="370" t="s">
        <v>331</v>
      </c>
      <c r="C37" s="403" t="s">
        <v>0</v>
      </c>
      <c r="D37" s="340" t="s">
        <v>274</v>
      </c>
      <c r="E37" s="416"/>
      <c r="F37" s="416"/>
      <c r="G37" s="342">
        <v>75.22</v>
      </c>
      <c r="H37" s="342">
        <v>0</v>
      </c>
      <c r="I37" s="342">
        <v>75.22</v>
      </c>
      <c r="J37" s="342">
        <v>0</v>
      </c>
      <c r="K37" s="342"/>
      <c r="L37" s="342"/>
      <c r="M37" s="342">
        <v>75.22</v>
      </c>
      <c r="N37" s="341"/>
      <c r="O37" s="342"/>
      <c r="P37" s="342"/>
      <c r="Q37" s="342"/>
      <c r="R37" s="342"/>
      <c r="S37" s="389"/>
      <c r="T37" s="342">
        <v>0</v>
      </c>
      <c r="U37" s="342"/>
      <c r="V37" s="342"/>
      <c r="W37" s="342"/>
      <c r="X37" s="391" t="s">
        <v>405</v>
      </c>
      <c r="Y37" s="400"/>
      <c r="Z37" s="341">
        <v>0</v>
      </c>
      <c r="AA37" s="402"/>
      <c r="AB37" s="301"/>
      <c r="AC37" s="301"/>
      <c r="AD37" s="301"/>
      <c r="AE37" s="301"/>
      <c r="AF37" s="301"/>
      <c r="AG37" s="301"/>
      <c r="AH37" s="301"/>
      <c r="AI37" s="301"/>
      <c r="AJ37" s="301"/>
      <c r="AK37" s="301"/>
      <c r="AL37" s="301"/>
      <c r="AM37" s="301"/>
      <c r="AN37" s="301"/>
      <c r="AO37" s="301"/>
      <c r="AP37" s="301"/>
      <c r="AQ37" s="301"/>
      <c r="AR37" s="301"/>
      <c r="AS37" s="301"/>
      <c r="AT37" s="301"/>
      <c r="AU37" s="301"/>
      <c r="AV37" s="301"/>
      <c r="AW37" s="301"/>
      <c r="AX37" s="301"/>
      <c r="AY37" s="301"/>
      <c r="AZ37" s="301"/>
      <c r="BA37" s="301"/>
      <c r="BB37" s="301"/>
      <c r="BC37" s="301"/>
      <c r="BD37" s="301"/>
      <c r="BE37" s="301"/>
      <c r="BF37" s="301"/>
      <c r="BG37" s="301"/>
      <c r="BH37" s="301"/>
      <c r="BI37" s="301"/>
      <c r="BJ37" s="301"/>
      <c r="BK37" s="301"/>
      <c r="BL37" s="301"/>
      <c r="BM37" s="301"/>
      <c r="BN37" s="301"/>
      <c r="BO37" s="301"/>
      <c r="BP37" s="301"/>
      <c r="BQ37" s="301"/>
      <c r="BR37" s="301"/>
      <c r="BS37" s="301"/>
      <c r="BT37" s="301"/>
      <c r="BU37" s="301"/>
      <c r="BV37" s="301"/>
      <c r="BW37" s="301"/>
      <c r="BX37" s="301"/>
      <c r="BY37" s="301"/>
      <c r="BZ37" s="301"/>
      <c r="CA37" s="301"/>
      <c r="CB37" s="301"/>
      <c r="CC37" s="301"/>
      <c r="CD37" s="301"/>
      <c r="CE37" s="301"/>
      <c r="CF37" s="301"/>
      <c r="CG37" s="301"/>
      <c r="CH37" s="301"/>
      <c r="CI37" s="301"/>
      <c r="CJ37" s="301"/>
      <c r="CK37" s="301"/>
      <c r="CL37" s="301"/>
      <c r="CM37" s="301"/>
      <c r="CN37" s="301"/>
      <c r="CO37" s="301"/>
      <c r="CP37" s="301"/>
      <c r="CQ37" s="301"/>
      <c r="CR37" s="301"/>
      <c r="CS37" s="301"/>
      <c r="CT37" s="301"/>
      <c r="CU37" s="301"/>
      <c r="CV37" s="301"/>
      <c r="CW37" s="301"/>
      <c r="CX37" s="301"/>
      <c r="CY37" s="301"/>
      <c r="CZ37" s="301"/>
      <c r="DA37" s="301"/>
      <c r="DB37" s="301"/>
      <c r="DC37" s="301"/>
      <c r="DD37" s="301"/>
      <c r="DE37" s="301"/>
      <c r="DF37" s="301"/>
      <c r="DG37" s="301"/>
      <c r="DH37" s="301"/>
      <c r="DI37" s="301"/>
      <c r="DJ37" s="301"/>
      <c r="DK37" s="301"/>
      <c r="DL37" s="301"/>
      <c r="DM37" s="301"/>
      <c r="DN37" s="301"/>
      <c r="DO37" s="301"/>
      <c r="DP37" s="301"/>
      <c r="DQ37" s="301"/>
      <c r="DR37" s="301"/>
      <c r="DS37" s="301"/>
      <c r="DT37" s="301"/>
      <c r="DU37" s="301"/>
      <c r="DV37" s="301"/>
      <c r="DW37" s="301"/>
      <c r="DX37" s="301"/>
      <c r="DY37" s="301"/>
      <c r="DZ37" s="301"/>
      <c r="EA37" s="301"/>
      <c r="EB37" s="301"/>
      <c r="EC37" s="301"/>
      <c r="ED37" s="301"/>
      <c r="EE37" s="301"/>
      <c r="EF37" s="301"/>
      <c r="EG37" s="301"/>
      <c r="EH37" s="301"/>
      <c r="EI37" s="301"/>
      <c r="EJ37" s="301"/>
      <c r="EK37" s="301"/>
      <c r="EL37" s="301"/>
      <c r="EM37" s="301"/>
      <c r="EN37" s="301"/>
      <c r="EO37" s="301"/>
      <c r="EP37" s="301"/>
      <c r="EQ37" s="301"/>
      <c r="ER37" s="301"/>
      <c r="ES37" s="301"/>
      <c r="ET37" s="301"/>
      <c r="EU37" s="301"/>
      <c r="EV37" s="301"/>
      <c r="EW37" s="301"/>
      <c r="EX37" s="301"/>
      <c r="EY37" s="301"/>
      <c r="EZ37" s="301"/>
      <c r="FA37" s="301"/>
      <c r="FB37" s="301"/>
      <c r="FC37" s="301"/>
      <c r="FD37" s="301"/>
      <c r="FE37" s="301"/>
      <c r="FF37" s="301"/>
      <c r="FG37" s="301"/>
      <c r="FH37" s="301"/>
      <c r="FI37" s="301"/>
      <c r="FJ37" s="301"/>
      <c r="FK37" s="301"/>
      <c r="FL37" s="301"/>
      <c r="FM37" s="301"/>
      <c r="FN37" s="301"/>
      <c r="FO37" s="301"/>
      <c r="FP37" s="301"/>
      <c r="FQ37" s="301"/>
      <c r="FR37" s="301"/>
      <c r="FS37" s="301"/>
      <c r="FT37" s="301"/>
      <c r="FU37" s="301"/>
      <c r="FV37" s="301"/>
      <c r="FW37" s="301"/>
      <c r="FX37" s="301"/>
      <c r="FY37" s="301"/>
      <c r="FZ37" s="301"/>
      <c r="GA37" s="301"/>
      <c r="GB37" s="301"/>
      <c r="GC37" s="301"/>
      <c r="GD37" s="301"/>
      <c r="GE37" s="301"/>
      <c r="GF37" s="301"/>
      <c r="GG37" s="301"/>
      <c r="GH37" s="301"/>
      <c r="GI37" s="301"/>
      <c r="GJ37" s="301"/>
      <c r="GK37" s="301"/>
      <c r="GL37" s="301"/>
      <c r="GM37" s="301"/>
      <c r="GN37" s="301"/>
      <c r="GO37" s="301"/>
      <c r="GP37" s="301"/>
      <c r="GQ37" s="301"/>
      <c r="GR37" s="301"/>
      <c r="GS37" s="301"/>
      <c r="GT37" s="301"/>
      <c r="GU37" s="301"/>
      <c r="GV37" s="301"/>
      <c r="GW37" s="301"/>
      <c r="GX37" s="301"/>
      <c r="GY37" s="301"/>
      <c r="GZ37" s="301"/>
      <c r="HA37" s="301"/>
      <c r="HB37" s="301"/>
      <c r="HC37" s="301"/>
      <c r="HD37" s="301"/>
      <c r="HE37" s="301"/>
      <c r="HF37" s="301"/>
      <c r="HG37" s="301"/>
      <c r="HH37" s="301"/>
      <c r="HI37" s="301"/>
      <c r="HJ37" s="301"/>
      <c r="HK37" s="301"/>
      <c r="HL37" s="301"/>
      <c r="HM37" s="301"/>
      <c r="HN37" s="301"/>
      <c r="HO37" s="301"/>
      <c r="HP37" s="301"/>
      <c r="HQ37" s="301"/>
      <c r="HR37" s="301"/>
      <c r="HS37" s="301"/>
      <c r="HT37" s="301"/>
      <c r="HU37" s="301"/>
      <c r="HV37" s="301"/>
      <c r="HW37" s="301"/>
      <c r="HX37" s="301"/>
      <c r="HY37" s="301"/>
      <c r="HZ37" s="301"/>
      <c r="IA37" s="301"/>
      <c r="IB37" s="301"/>
      <c r="IC37" s="301"/>
      <c r="ID37" s="301"/>
      <c r="IE37" s="302"/>
    </row>
    <row r="38" spans="1:239" s="303" customFormat="1" ht="85.5" customHeight="1" x14ac:dyDescent="0.4">
      <c r="A38" s="362">
        <v>26</v>
      </c>
      <c r="B38" s="369" t="s">
        <v>332</v>
      </c>
      <c r="C38" s="403" t="s">
        <v>0</v>
      </c>
      <c r="D38" s="340" t="s">
        <v>275</v>
      </c>
      <c r="E38" s="416"/>
      <c r="F38" s="416"/>
      <c r="G38" s="342">
        <v>100</v>
      </c>
      <c r="H38" s="342">
        <v>0</v>
      </c>
      <c r="I38" s="342">
        <v>2.8</v>
      </c>
      <c r="J38" s="342">
        <v>0</v>
      </c>
      <c r="K38" s="342"/>
      <c r="L38" s="342"/>
      <c r="M38" s="342">
        <v>2.8</v>
      </c>
      <c r="N38" s="341"/>
      <c r="O38" s="342"/>
      <c r="P38" s="342"/>
      <c r="Q38" s="342"/>
      <c r="R38" s="342"/>
      <c r="S38" s="389"/>
      <c r="T38" s="342">
        <v>0</v>
      </c>
      <c r="U38" s="342"/>
      <c r="V38" s="342"/>
      <c r="W38" s="342"/>
      <c r="X38" s="417" t="s">
        <v>413</v>
      </c>
      <c r="Y38" s="400"/>
      <c r="Z38" s="341"/>
      <c r="AA38" s="402"/>
      <c r="AB38" s="301"/>
      <c r="AC38" s="301"/>
      <c r="AD38" s="301"/>
      <c r="AE38" s="301"/>
      <c r="AF38" s="301"/>
      <c r="AG38" s="301"/>
      <c r="AH38" s="301"/>
      <c r="AI38" s="301"/>
      <c r="AJ38" s="301"/>
      <c r="AK38" s="301"/>
      <c r="AL38" s="301"/>
      <c r="AM38" s="301"/>
      <c r="AN38" s="301"/>
      <c r="AO38" s="301"/>
      <c r="AP38" s="301"/>
      <c r="AQ38" s="301"/>
      <c r="AR38" s="301"/>
      <c r="AS38" s="301"/>
      <c r="AT38" s="301"/>
      <c r="AU38" s="301"/>
      <c r="AV38" s="301"/>
      <c r="AW38" s="301"/>
      <c r="AX38" s="301"/>
      <c r="AY38" s="301"/>
      <c r="AZ38" s="301"/>
      <c r="BA38" s="301"/>
      <c r="BB38" s="301"/>
      <c r="BC38" s="301"/>
      <c r="BD38" s="301"/>
      <c r="BE38" s="301"/>
      <c r="BF38" s="301"/>
      <c r="BG38" s="301"/>
      <c r="BH38" s="301"/>
      <c r="BI38" s="301"/>
      <c r="BJ38" s="301"/>
      <c r="BK38" s="301"/>
      <c r="BL38" s="301"/>
      <c r="BM38" s="301"/>
      <c r="BN38" s="301"/>
      <c r="BO38" s="301"/>
      <c r="BP38" s="301"/>
      <c r="BQ38" s="301"/>
      <c r="BR38" s="301"/>
      <c r="BS38" s="301"/>
      <c r="BT38" s="301"/>
      <c r="BU38" s="301"/>
      <c r="BV38" s="301"/>
      <c r="BW38" s="301"/>
      <c r="BX38" s="301"/>
      <c r="BY38" s="301"/>
      <c r="BZ38" s="301"/>
      <c r="CA38" s="301"/>
      <c r="CB38" s="301"/>
      <c r="CC38" s="301"/>
      <c r="CD38" s="301"/>
      <c r="CE38" s="301"/>
      <c r="CF38" s="301"/>
      <c r="CG38" s="301"/>
      <c r="CH38" s="301"/>
      <c r="CI38" s="301"/>
      <c r="CJ38" s="301"/>
      <c r="CK38" s="301"/>
      <c r="CL38" s="301"/>
      <c r="CM38" s="301"/>
      <c r="CN38" s="301"/>
      <c r="CO38" s="301"/>
      <c r="CP38" s="301"/>
      <c r="CQ38" s="301"/>
      <c r="CR38" s="301"/>
      <c r="CS38" s="301"/>
      <c r="CT38" s="301"/>
      <c r="CU38" s="301"/>
      <c r="CV38" s="301"/>
      <c r="CW38" s="301"/>
      <c r="CX38" s="301"/>
      <c r="CY38" s="301"/>
      <c r="CZ38" s="301"/>
      <c r="DA38" s="301"/>
      <c r="DB38" s="301"/>
      <c r="DC38" s="301"/>
      <c r="DD38" s="301"/>
      <c r="DE38" s="301"/>
      <c r="DF38" s="301"/>
      <c r="DG38" s="301"/>
      <c r="DH38" s="301"/>
      <c r="DI38" s="301"/>
      <c r="DJ38" s="301"/>
      <c r="DK38" s="301"/>
      <c r="DL38" s="301"/>
      <c r="DM38" s="301"/>
      <c r="DN38" s="301"/>
      <c r="DO38" s="301"/>
      <c r="DP38" s="301"/>
      <c r="DQ38" s="301"/>
      <c r="DR38" s="301"/>
      <c r="DS38" s="301"/>
      <c r="DT38" s="301"/>
      <c r="DU38" s="301"/>
      <c r="DV38" s="301"/>
      <c r="DW38" s="301"/>
      <c r="DX38" s="301"/>
      <c r="DY38" s="301"/>
      <c r="DZ38" s="301"/>
      <c r="EA38" s="301"/>
      <c r="EB38" s="301"/>
      <c r="EC38" s="301"/>
      <c r="ED38" s="301"/>
      <c r="EE38" s="301"/>
      <c r="EF38" s="301"/>
      <c r="EG38" s="301"/>
      <c r="EH38" s="301"/>
      <c r="EI38" s="301"/>
      <c r="EJ38" s="301"/>
      <c r="EK38" s="301"/>
      <c r="EL38" s="301"/>
      <c r="EM38" s="301"/>
      <c r="EN38" s="301"/>
      <c r="EO38" s="301"/>
      <c r="EP38" s="301"/>
      <c r="EQ38" s="301"/>
      <c r="ER38" s="301"/>
      <c r="ES38" s="301"/>
      <c r="ET38" s="301"/>
      <c r="EU38" s="301"/>
      <c r="EV38" s="301"/>
      <c r="EW38" s="301"/>
      <c r="EX38" s="301"/>
      <c r="EY38" s="301"/>
      <c r="EZ38" s="301"/>
      <c r="FA38" s="301"/>
      <c r="FB38" s="301"/>
      <c r="FC38" s="301"/>
      <c r="FD38" s="301"/>
      <c r="FE38" s="301"/>
      <c r="FF38" s="301"/>
      <c r="FG38" s="301"/>
      <c r="FH38" s="301"/>
      <c r="FI38" s="301"/>
      <c r="FJ38" s="301"/>
      <c r="FK38" s="301"/>
      <c r="FL38" s="301"/>
      <c r="FM38" s="301"/>
      <c r="FN38" s="301"/>
      <c r="FO38" s="301"/>
      <c r="FP38" s="301"/>
      <c r="FQ38" s="301"/>
      <c r="FR38" s="301"/>
      <c r="FS38" s="301"/>
      <c r="FT38" s="301"/>
      <c r="FU38" s="301"/>
      <c r="FV38" s="301"/>
      <c r="FW38" s="301"/>
      <c r="FX38" s="301"/>
      <c r="FY38" s="301"/>
      <c r="FZ38" s="301"/>
      <c r="GA38" s="301"/>
      <c r="GB38" s="301"/>
      <c r="GC38" s="301"/>
      <c r="GD38" s="301"/>
      <c r="GE38" s="301"/>
      <c r="GF38" s="301"/>
      <c r="GG38" s="301"/>
      <c r="GH38" s="301"/>
      <c r="GI38" s="301"/>
      <c r="GJ38" s="301"/>
      <c r="GK38" s="301"/>
      <c r="GL38" s="301"/>
      <c r="GM38" s="301"/>
      <c r="GN38" s="301"/>
      <c r="GO38" s="301"/>
      <c r="GP38" s="301"/>
      <c r="GQ38" s="301"/>
      <c r="GR38" s="301"/>
      <c r="GS38" s="301"/>
      <c r="GT38" s="301"/>
      <c r="GU38" s="301"/>
      <c r="GV38" s="301"/>
      <c r="GW38" s="301"/>
      <c r="GX38" s="301"/>
      <c r="GY38" s="301"/>
      <c r="GZ38" s="301"/>
      <c r="HA38" s="301"/>
      <c r="HB38" s="301"/>
      <c r="HC38" s="301"/>
      <c r="HD38" s="301"/>
      <c r="HE38" s="301"/>
      <c r="HF38" s="301"/>
      <c r="HG38" s="301"/>
      <c r="HH38" s="301"/>
      <c r="HI38" s="301"/>
      <c r="HJ38" s="301"/>
      <c r="HK38" s="301"/>
      <c r="HL38" s="301"/>
      <c r="HM38" s="301"/>
      <c r="HN38" s="301"/>
      <c r="HO38" s="301"/>
      <c r="HP38" s="301"/>
      <c r="HQ38" s="301"/>
      <c r="HR38" s="301"/>
      <c r="HS38" s="301"/>
      <c r="HT38" s="301"/>
      <c r="HU38" s="301"/>
      <c r="HV38" s="301"/>
      <c r="HW38" s="301"/>
      <c r="HX38" s="301"/>
      <c r="HY38" s="301"/>
      <c r="HZ38" s="301"/>
      <c r="IA38" s="301"/>
      <c r="IB38" s="301"/>
      <c r="IC38" s="301"/>
      <c r="ID38" s="301"/>
      <c r="IE38" s="302"/>
    </row>
    <row r="39" spans="1:239" s="306" customFormat="1" ht="86.25" customHeight="1" x14ac:dyDescent="0.4">
      <c r="A39" s="362">
        <v>27</v>
      </c>
      <c r="B39" s="368" t="s">
        <v>333</v>
      </c>
      <c r="C39" s="403" t="s">
        <v>0</v>
      </c>
      <c r="D39" s="340" t="s">
        <v>276</v>
      </c>
      <c r="E39" s="416"/>
      <c r="F39" s="416"/>
      <c r="G39" s="342">
        <v>16.193999999999999</v>
      </c>
      <c r="H39" s="342">
        <v>0</v>
      </c>
      <c r="I39" s="342">
        <v>3.2389999999999999</v>
      </c>
      <c r="J39" s="342">
        <v>0</v>
      </c>
      <c r="K39" s="342"/>
      <c r="L39" s="342"/>
      <c r="M39" s="342">
        <v>3.2389999999999999</v>
      </c>
      <c r="N39" s="341"/>
      <c r="O39" s="342"/>
      <c r="P39" s="342"/>
      <c r="Q39" s="342"/>
      <c r="R39" s="342"/>
      <c r="S39" s="389"/>
      <c r="T39" s="342">
        <v>0</v>
      </c>
      <c r="U39" s="418"/>
      <c r="V39" s="418"/>
      <c r="W39" s="418"/>
      <c r="X39" s="391" t="s">
        <v>407</v>
      </c>
      <c r="Y39" s="343"/>
      <c r="Z39" s="341"/>
      <c r="AA39" s="402"/>
      <c r="AB39" s="304"/>
      <c r="AC39" s="304"/>
      <c r="AD39" s="304"/>
      <c r="AE39" s="304"/>
      <c r="AF39" s="304"/>
      <c r="AG39" s="304"/>
      <c r="AH39" s="304"/>
      <c r="AI39" s="304"/>
      <c r="AJ39" s="304"/>
      <c r="AK39" s="304"/>
      <c r="AL39" s="304"/>
      <c r="AM39" s="304"/>
      <c r="AN39" s="304"/>
      <c r="AO39" s="304"/>
      <c r="AP39" s="304"/>
      <c r="AQ39" s="304"/>
      <c r="AR39" s="304"/>
      <c r="AS39" s="304"/>
      <c r="AT39" s="304"/>
      <c r="AU39" s="304"/>
      <c r="AV39" s="304"/>
      <c r="AW39" s="304"/>
      <c r="AX39" s="304"/>
      <c r="AY39" s="304"/>
      <c r="AZ39" s="304"/>
      <c r="BA39" s="304"/>
      <c r="BB39" s="304"/>
      <c r="BC39" s="304"/>
      <c r="BD39" s="304"/>
      <c r="BE39" s="304"/>
      <c r="BF39" s="304"/>
      <c r="BG39" s="304"/>
      <c r="BH39" s="304"/>
      <c r="BI39" s="304"/>
      <c r="BJ39" s="304"/>
      <c r="BK39" s="304"/>
      <c r="BL39" s="304"/>
      <c r="BM39" s="304"/>
      <c r="BN39" s="304"/>
      <c r="BO39" s="304"/>
      <c r="BP39" s="304"/>
      <c r="BQ39" s="304"/>
      <c r="BR39" s="304"/>
      <c r="BS39" s="304"/>
      <c r="BT39" s="304"/>
      <c r="BU39" s="304"/>
      <c r="BV39" s="304"/>
      <c r="BW39" s="304"/>
      <c r="BX39" s="304"/>
      <c r="BY39" s="304"/>
      <c r="BZ39" s="304"/>
      <c r="CA39" s="304"/>
      <c r="CB39" s="304"/>
      <c r="CC39" s="304"/>
      <c r="CD39" s="304"/>
      <c r="CE39" s="304"/>
      <c r="CF39" s="304"/>
      <c r="CG39" s="304"/>
      <c r="CH39" s="304"/>
      <c r="CI39" s="304"/>
      <c r="CJ39" s="304"/>
      <c r="CK39" s="304"/>
      <c r="CL39" s="304"/>
      <c r="CM39" s="304"/>
      <c r="CN39" s="304"/>
      <c r="CO39" s="304"/>
      <c r="CP39" s="304"/>
      <c r="CQ39" s="304"/>
      <c r="CR39" s="304"/>
      <c r="CS39" s="304"/>
      <c r="CT39" s="304"/>
      <c r="CU39" s="304"/>
      <c r="CV39" s="304"/>
      <c r="CW39" s="304"/>
      <c r="CX39" s="304"/>
      <c r="CY39" s="304"/>
      <c r="CZ39" s="304"/>
      <c r="DA39" s="304"/>
      <c r="DB39" s="304"/>
      <c r="DC39" s="304"/>
      <c r="DD39" s="304"/>
      <c r="DE39" s="304"/>
      <c r="DF39" s="304"/>
      <c r="DG39" s="304"/>
      <c r="DH39" s="304"/>
      <c r="DI39" s="304"/>
      <c r="DJ39" s="304"/>
      <c r="DK39" s="304"/>
      <c r="DL39" s="304"/>
      <c r="DM39" s="304"/>
      <c r="DN39" s="304"/>
      <c r="DO39" s="304"/>
      <c r="DP39" s="304"/>
      <c r="DQ39" s="304"/>
      <c r="DR39" s="304"/>
      <c r="DS39" s="304"/>
      <c r="DT39" s="304"/>
      <c r="DU39" s="304"/>
      <c r="DV39" s="304"/>
      <c r="DW39" s="304"/>
      <c r="DX39" s="304"/>
      <c r="DY39" s="304"/>
      <c r="DZ39" s="304"/>
      <c r="EA39" s="304"/>
      <c r="EB39" s="304"/>
      <c r="EC39" s="304"/>
      <c r="ED39" s="304"/>
      <c r="EE39" s="304"/>
      <c r="EF39" s="304"/>
      <c r="EG39" s="304"/>
      <c r="EH39" s="304"/>
      <c r="EI39" s="304"/>
      <c r="EJ39" s="304"/>
      <c r="EK39" s="304"/>
      <c r="EL39" s="304"/>
      <c r="EM39" s="304"/>
      <c r="EN39" s="304"/>
      <c r="EO39" s="304"/>
      <c r="EP39" s="304"/>
      <c r="EQ39" s="304"/>
      <c r="ER39" s="304"/>
      <c r="ES39" s="304"/>
      <c r="ET39" s="304"/>
      <c r="EU39" s="304"/>
      <c r="EV39" s="304"/>
      <c r="EW39" s="304"/>
      <c r="EX39" s="304"/>
      <c r="EY39" s="304"/>
      <c r="EZ39" s="304"/>
      <c r="FA39" s="304"/>
      <c r="FB39" s="304"/>
      <c r="FC39" s="304"/>
      <c r="FD39" s="304"/>
      <c r="FE39" s="304"/>
      <c r="FF39" s="304"/>
      <c r="FG39" s="304"/>
      <c r="FH39" s="304"/>
      <c r="FI39" s="304"/>
      <c r="FJ39" s="304"/>
      <c r="FK39" s="304"/>
      <c r="FL39" s="304"/>
      <c r="FM39" s="304"/>
      <c r="FN39" s="304"/>
      <c r="FO39" s="304"/>
      <c r="FP39" s="304"/>
      <c r="FQ39" s="304"/>
      <c r="FR39" s="304"/>
      <c r="FS39" s="304"/>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c r="GR39" s="304"/>
      <c r="GS39" s="304"/>
      <c r="GT39" s="304"/>
      <c r="GU39" s="304"/>
      <c r="GV39" s="304"/>
      <c r="GW39" s="304"/>
      <c r="GX39" s="304"/>
      <c r="GY39" s="304"/>
      <c r="GZ39" s="304"/>
      <c r="HA39" s="304"/>
      <c r="HB39" s="304"/>
      <c r="HC39" s="304"/>
      <c r="HD39" s="304"/>
      <c r="HE39" s="304"/>
      <c r="HF39" s="304"/>
      <c r="HG39" s="304"/>
      <c r="HH39" s="304"/>
      <c r="HI39" s="304"/>
      <c r="HJ39" s="304"/>
      <c r="HK39" s="304"/>
      <c r="HL39" s="304"/>
      <c r="HM39" s="304"/>
      <c r="HN39" s="304"/>
      <c r="HO39" s="304"/>
      <c r="HP39" s="304"/>
      <c r="HQ39" s="304"/>
      <c r="HR39" s="304"/>
      <c r="HS39" s="304"/>
      <c r="HT39" s="304"/>
      <c r="HU39" s="304"/>
      <c r="HV39" s="304"/>
      <c r="HW39" s="304"/>
      <c r="HX39" s="304"/>
      <c r="HY39" s="304"/>
      <c r="HZ39" s="304"/>
      <c r="IA39" s="304"/>
      <c r="IB39" s="304"/>
      <c r="IC39" s="304"/>
      <c r="ID39" s="304"/>
      <c r="IE39" s="305"/>
    </row>
    <row r="40" spans="1:239" s="306" customFormat="1" ht="62.25" customHeight="1" x14ac:dyDescent="0.4">
      <c r="A40" s="362">
        <v>28</v>
      </c>
      <c r="B40" s="368" t="s">
        <v>334</v>
      </c>
      <c r="C40" s="400" t="s">
        <v>0</v>
      </c>
      <c r="D40" s="401" t="s">
        <v>370</v>
      </c>
      <c r="E40" s="388"/>
      <c r="F40" s="388"/>
      <c r="G40" s="367">
        <v>90</v>
      </c>
      <c r="H40" s="367">
        <v>0</v>
      </c>
      <c r="I40" s="367">
        <v>2</v>
      </c>
      <c r="J40" s="367">
        <v>0</v>
      </c>
      <c r="K40" s="342"/>
      <c r="L40" s="367"/>
      <c r="M40" s="342">
        <v>2</v>
      </c>
      <c r="N40" s="341"/>
      <c r="O40" s="367"/>
      <c r="P40" s="367"/>
      <c r="Q40" s="367"/>
      <c r="R40" s="342"/>
      <c r="S40" s="389"/>
      <c r="T40" s="342">
        <v>0</v>
      </c>
      <c r="U40" s="342"/>
      <c r="V40" s="342"/>
      <c r="W40" s="342"/>
      <c r="X40" s="391" t="s">
        <v>414</v>
      </c>
      <c r="Y40" s="343"/>
      <c r="Z40" s="341"/>
      <c r="AA40" s="402"/>
      <c r="AB40" s="304"/>
      <c r="AC40" s="304"/>
      <c r="AD40" s="304"/>
      <c r="AE40" s="304"/>
      <c r="AF40" s="304"/>
      <c r="AG40" s="304"/>
      <c r="AH40" s="304"/>
      <c r="AI40" s="304"/>
      <c r="AJ40" s="304"/>
      <c r="AK40" s="304"/>
      <c r="AL40" s="304"/>
      <c r="AM40" s="304"/>
      <c r="AN40" s="304"/>
      <c r="AO40" s="304"/>
      <c r="AP40" s="304"/>
      <c r="AQ40" s="304"/>
      <c r="AR40" s="304"/>
      <c r="AS40" s="304"/>
      <c r="AT40" s="304"/>
      <c r="AU40" s="304"/>
      <c r="AV40" s="304"/>
      <c r="AW40" s="304"/>
      <c r="AX40" s="304"/>
      <c r="AY40" s="304"/>
      <c r="AZ40" s="304"/>
      <c r="BA40" s="304"/>
      <c r="BB40" s="304"/>
      <c r="BC40" s="304"/>
      <c r="BD40" s="304"/>
      <c r="BE40" s="304"/>
      <c r="BF40" s="304"/>
      <c r="BG40" s="304"/>
      <c r="BH40" s="304"/>
      <c r="BI40" s="304"/>
      <c r="BJ40" s="304"/>
      <c r="BK40" s="304"/>
      <c r="BL40" s="304"/>
      <c r="BM40" s="304"/>
      <c r="BN40" s="304"/>
      <c r="BO40" s="304"/>
      <c r="BP40" s="304"/>
      <c r="BQ40" s="304"/>
      <c r="BR40" s="304"/>
      <c r="BS40" s="304"/>
      <c r="BT40" s="304"/>
      <c r="BU40" s="304"/>
      <c r="BV40" s="304"/>
      <c r="BW40" s="304"/>
      <c r="BX40" s="304"/>
      <c r="BY40" s="304"/>
      <c r="BZ40" s="304"/>
      <c r="CA40" s="304"/>
      <c r="CB40" s="304"/>
      <c r="CC40" s="304"/>
      <c r="CD40" s="304"/>
      <c r="CE40" s="304"/>
      <c r="CF40" s="304"/>
      <c r="CG40" s="304"/>
      <c r="CH40" s="304"/>
      <c r="CI40" s="304"/>
      <c r="CJ40" s="304"/>
      <c r="CK40" s="304"/>
      <c r="CL40" s="304"/>
      <c r="CM40" s="304"/>
      <c r="CN40" s="304"/>
      <c r="CO40" s="304"/>
      <c r="CP40" s="304"/>
      <c r="CQ40" s="304"/>
      <c r="CR40" s="304"/>
      <c r="CS40" s="304"/>
      <c r="CT40" s="304"/>
      <c r="CU40" s="304"/>
      <c r="CV40" s="304"/>
      <c r="CW40" s="304"/>
      <c r="CX40" s="304"/>
      <c r="CY40" s="304"/>
      <c r="CZ40" s="304"/>
      <c r="DA40" s="304"/>
      <c r="DB40" s="304"/>
      <c r="DC40" s="304"/>
      <c r="DD40" s="304"/>
      <c r="DE40" s="304"/>
      <c r="DF40" s="304"/>
      <c r="DG40" s="304"/>
      <c r="DH40" s="304"/>
      <c r="DI40" s="304"/>
      <c r="DJ40" s="304"/>
      <c r="DK40" s="304"/>
      <c r="DL40" s="304"/>
      <c r="DM40" s="304"/>
      <c r="DN40" s="304"/>
      <c r="DO40" s="304"/>
      <c r="DP40" s="304"/>
      <c r="DQ40" s="304"/>
      <c r="DR40" s="304"/>
      <c r="DS40" s="304"/>
      <c r="DT40" s="304"/>
      <c r="DU40" s="304"/>
      <c r="DV40" s="304"/>
      <c r="DW40" s="304"/>
      <c r="DX40" s="304"/>
      <c r="DY40" s="304"/>
      <c r="DZ40" s="304"/>
      <c r="EA40" s="304"/>
      <c r="EB40" s="304"/>
      <c r="EC40" s="304"/>
      <c r="ED40" s="304"/>
      <c r="EE40" s="304"/>
      <c r="EF40" s="304"/>
      <c r="EG40" s="304"/>
      <c r="EH40" s="304"/>
      <c r="EI40" s="304"/>
      <c r="EJ40" s="304"/>
      <c r="EK40" s="304"/>
      <c r="EL40" s="304"/>
      <c r="EM40" s="304"/>
      <c r="EN40" s="304"/>
      <c r="EO40" s="304"/>
      <c r="EP40" s="304"/>
      <c r="EQ40" s="304"/>
      <c r="ER40" s="304"/>
      <c r="ES40" s="304"/>
      <c r="ET40" s="304"/>
      <c r="EU40" s="304"/>
      <c r="EV40" s="304"/>
      <c r="EW40" s="304"/>
      <c r="EX40" s="304"/>
      <c r="EY40" s="304"/>
      <c r="EZ40" s="304"/>
      <c r="FA40" s="304"/>
      <c r="FB40" s="304"/>
      <c r="FC40" s="304"/>
      <c r="FD40" s="304"/>
      <c r="FE40" s="304"/>
      <c r="FF40" s="304"/>
      <c r="FG40" s="304"/>
      <c r="FH40" s="304"/>
      <c r="FI40" s="304"/>
      <c r="FJ40" s="304"/>
      <c r="FK40" s="304"/>
      <c r="FL40" s="304"/>
      <c r="FM40" s="304"/>
      <c r="FN40" s="304"/>
      <c r="FO40" s="304"/>
      <c r="FP40" s="304"/>
      <c r="FQ40" s="304"/>
      <c r="FR40" s="304"/>
      <c r="FS40" s="304"/>
      <c r="FT40" s="304"/>
      <c r="FU40" s="304"/>
      <c r="FV40" s="304"/>
      <c r="FW40" s="304"/>
      <c r="FX40" s="304"/>
      <c r="FY40" s="304"/>
      <c r="FZ40" s="304"/>
      <c r="GA40" s="304"/>
      <c r="GB40" s="304"/>
      <c r="GC40" s="304"/>
      <c r="GD40" s="304"/>
      <c r="GE40" s="304"/>
      <c r="GF40" s="304"/>
      <c r="GG40" s="304"/>
      <c r="GH40" s="304"/>
      <c r="GI40" s="304"/>
      <c r="GJ40" s="304"/>
      <c r="GK40" s="304"/>
      <c r="GL40" s="304"/>
      <c r="GM40" s="304"/>
      <c r="GN40" s="304"/>
      <c r="GO40" s="304"/>
      <c r="GP40" s="304"/>
      <c r="GQ40" s="304"/>
      <c r="GR40" s="304"/>
      <c r="GS40" s="304"/>
      <c r="GT40" s="304"/>
      <c r="GU40" s="304"/>
      <c r="GV40" s="304"/>
      <c r="GW40" s="304"/>
      <c r="GX40" s="304"/>
      <c r="GY40" s="304"/>
      <c r="GZ40" s="304"/>
      <c r="HA40" s="304"/>
      <c r="HB40" s="304"/>
      <c r="HC40" s="304"/>
      <c r="HD40" s="304"/>
      <c r="HE40" s="304"/>
      <c r="HF40" s="304"/>
      <c r="HG40" s="304"/>
      <c r="HH40" s="304"/>
      <c r="HI40" s="304"/>
      <c r="HJ40" s="304"/>
      <c r="HK40" s="304"/>
      <c r="HL40" s="304"/>
      <c r="HM40" s="304"/>
      <c r="HN40" s="304"/>
      <c r="HO40" s="304"/>
      <c r="HP40" s="304"/>
      <c r="HQ40" s="304"/>
      <c r="HR40" s="304"/>
      <c r="HS40" s="304"/>
      <c r="HT40" s="304"/>
      <c r="HU40" s="304"/>
      <c r="HV40" s="304"/>
      <c r="HW40" s="304"/>
      <c r="HX40" s="304"/>
      <c r="HY40" s="304"/>
      <c r="HZ40" s="304"/>
      <c r="IA40" s="304"/>
      <c r="IB40" s="304"/>
      <c r="IC40" s="304"/>
      <c r="ID40" s="304"/>
      <c r="IE40" s="305"/>
    </row>
    <row r="41" spans="1:239" s="306" customFormat="1" ht="108.75" customHeight="1" x14ac:dyDescent="0.4">
      <c r="A41" s="362">
        <v>29</v>
      </c>
      <c r="B41" s="368" t="s">
        <v>335</v>
      </c>
      <c r="C41" s="400" t="s">
        <v>0</v>
      </c>
      <c r="D41" s="401" t="s">
        <v>277</v>
      </c>
      <c r="E41" s="388"/>
      <c r="F41" s="388"/>
      <c r="G41" s="367">
        <v>1350</v>
      </c>
      <c r="H41" s="367">
        <v>0</v>
      </c>
      <c r="I41" s="367">
        <v>60</v>
      </c>
      <c r="J41" s="367">
        <v>0</v>
      </c>
      <c r="K41" s="342"/>
      <c r="L41" s="367"/>
      <c r="M41" s="342">
        <v>60</v>
      </c>
      <c r="N41" s="341"/>
      <c r="O41" s="342"/>
      <c r="P41" s="342"/>
      <c r="Q41" s="342"/>
      <c r="R41" s="342"/>
      <c r="S41" s="389"/>
      <c r="T41" s="342">
        <v>0</v>
      </c>
      <c r="U41" s="342"/>
      <c r="V41" s="342"/>
      <c r="W41" s="342"/>
      <c r="X41" s="391" t="s">
        <v>408</v>
      </c>
      <c r="Y41" s="343"/>
      <c r="Z41" s="341"/>
      <c r="AA41" s="402"/>
      <c r="AB41" s="304"/>
      <c r="AC41" s="304"/>
      <c r="AD41" s="304"/>
      <c r="AE41" s="304"/>
      <c r="AF41" s="304"/>
      <c r="AG41" s="304"/>
      <c r="AH41" s="304"/>
      <c r="AI41" s="304"/>
      <c r="AJ41" s="304"/>
      <c r="AK41" s="304"/>
      <c r="AL41" s="304"/>
      <c r="AM41" s="304"/>
      <c r="AN41" s="304"/>
      <c r="AO41" s="304"/>
      <c r="AP41" s="304"/>
      <c r="AQ41" s="304"/>
      <c r="AR41" s="304"/>
      <c r="AS41" s="304"/>
      <c r="AT41" s="304"/>
      <c r="AU41" s="304"/>
      <c r="AV41" s="304"/>
      <c r="AW41" s="304"/>
      <c r="AX41" s="304"/>
      <c r="AY41" s="304"/>
      <c r="AZ41" s="304"/>
      <c r="BA41" s="304"/>
      <c r="BB41" s="304"/>
      <c r="BC41" s="304"/>
      <c r="BD41" s="304"/>
      <c r="BE41" s="304"/>
      <c r="BF41" s="304"/>
      <c r="BG41" s="304"/>
      <c r="BH41" s="304"/>
      <c r="BI41" s="304"/>
      <c r="BJ41" s="304"/>
      <c r="BK41" s="304"/>
      <c r="BL41" s="304"/>
      <c r="BM41" s="304"/>
      <c r="BN41" s="304"/>
      <c r="BO41" s="304"/>
      <c r="BP41" s="304"/>
      <c r="BQ41" s="304"/>
      <c r="BR41" s="304"/>
      <c r="BS41" s="304"/>
      <c r="BT41" s="304"/>
      <c r="BU41" s="304"/>
      <c r="BV41" s="304"/>
      <c r="BW41" s="304"/>
      <c r="BX41" s="304"/>
      <c r="BY41" s="304"/>
      <c r="BZ41" s="304"/>
      <c r="CA41" s="304"/>
      <c r="CB41" s="304"/>
      <c r="CC41" s="304"/>
      <c r="CD41" s="304"/>
      <c r="CE41" s="304"/>
      <c r="CF41" s="304"/>
      <c r="CG41" s="304"/>
      <c r="CH41" s="304"/>
      <c r="CI41" s="304"/>
      <c r="CJ41" s="304"/>
      <c r="CK41" s="304"/>
      <c r="CL41" s="304"/>
      <c r="CM41" s="304"/>
      <c r="CN41" s="304"/>
      <c r="CO41" s="304"/>
      <c r="CP41" s="304"/>
      <c r="CQ41" s="304"/>
      <c r="CR41" s="304"/>
      <c r="CS41" s="304"/>
      <c r="CT41" s="304"/>
      <c r="CU41" s="304"/>
      <c r="CV41" s="304"/>
      <c r="CW41" s="304"/>
      <c r="CX41" s="304"/>
      <c r="CY41" s="304"/>
      <c r="CZ41" s="304"/>
      <c r="DA41" s="304"/>
      <c r="DB41" s="304"/>
      <c r="DC41" s="304"/>
      <c r="DD41" s="304"/>
      <c r="DE41" s="304"/>
      <c r="DF41" s="304"/>
      <c r="DG41" s="304"/>
      <c r="DH41" s="304"/>
      <c r="DI41" s="304"/>
      <c r="DJ41" s="304"/>
      <c r="DK41" s="304"/>
      <c r="DL41" s="304"/>
      <c r="DM41" s="304"/>
      <c r="DN41" s="304"/>
      <c r="DO41" s="304"/>
      <c r="DP41" s="304"/>
      <c r="DQ41" s="304"/>
      <c r="DR41" s="304"/>
      <c r="DS41" s="304"/>
      <c r="DT41" s="304"/>
      <c r="DU41" s="304"/>
      <c r="DV41" s="304"/>
      <c r="DW41" s="304"/>
      <c r="DX41" s="304"/>
      <c r="DY41" s="304"/>
      <c r="DZ41" s="304"/>
      <c r="EA41" s="304"/>
      <c r="EB41" s="304"/>
      <c r="EC41" s="304"/>
      <c r="ED41" s="304"/>
      <c r="EE41" s="304"/>
      <c r="EF41" s="304"/>
      <c r="EG41" s="304"/>
      <c r="EH41" s="304"/>
      <c r="EI41" s="304"/>
      <c r="EJ41" s="304"/>
      <c r="EK41" s="304"/>
      <c r="EL41" s="304"/>
      <c r="EM41" s="304"/>
      <c r="EN41" s="304"/>
      <c r="EO41" s="304"/>
      <c r="EP41" s="304"/>
      <c r="EQ41" s="304"/>
      <c r="ER41" s="304"/>
      <c r="ES41" s="304"/>
      <c r="ET41" s="304"/>
      <c r="EU41" s="304"/>
      <c r="EV41" s="304"/>
      <c r="EW41" s="304"/>
      <c r="EX41" s="304"/>
      <c r="EY41" s="304"/>
      <c r="EZ41" s="304"/>
      <c r="FA41" s="304"/>
      <c r="FB41" s="304"/>
      <c r="FC41" s="304"/>
      <c r="FD41" s="304"/>
      <c r="FE41" s="304"/>
      <c r="FF41" s="304"/>
      <c r="FG41" s="304"/>
      <c r="FH41" s="304"/>
      <c r="FI41" s="304"/>
      <c r="FJ41" s="304"/>
      <c r="FK41" s="304"/>
      <c r="FL41" s="304"/>
      <c r="FM41" s="304"/>
      <c r="FN41" s="304"/>
      <c r="FO41" s="304"/>
      <c r="FP41" s="304"/>
      <c r="FQ41" s="304"/>
      <c r="FR41" s="304"/>
      <c r="FS41" s="304"/>
      <c r="FT41" s="304"/>
      <c r="FU41" s="304"/>
      <c r="FV41" s="304"/>
      <c r="FW41" s="304"/>
      <c r="FX41" s="304"/>
      <c r="FY41" s="304"/>
      <c r="FZ41" s="304"/>
      <c r="GA41" s="304"/>
      <c r="GB41" s="304"/>
      <c r="GC41" s="304"/>
      <c r="GD41" s="304"/>
      <c r="GE41" s="304"/>
      <c r="GF41" s="304"/>
      <c r="GG41" s="304"/>
      <c r="GH41" s="304"/>
      <c r="GI41" s="304"/>
      <c r="GJ41" s="304"/>
      <c r="GK41" s="304"/>
      <c r="GL41" s="304"/>
      <c r="GM41" s="304"/>
      <c r="GN41" s="304"/>
      <c r="GO41" s="304"/>
      <c r="GP41" s="304"/>
      <c r="GQ41" s="304"/>
      <c r="GR41" s="304"/>
      <c r="GS41" s="304"/>
      <c r="GT41" s="304"/>
      <c r="GU41" s="304"/>
      <c r="GV41" s="304"/>
      <c r="GW41" s="304"/>
      <c r="GX41" s="304"/>
      <c r="GY41" s="304"/>
      <c r="GZ41" s="304"/>
      <c r="HA41" s="304"/>
      <c r="HB41" s="304"/>
      <c r="HC41" s="304"/>
      <c r="HD41" s="304"/>
      <c r="HE41" s="304"/>
      <c r="HF41" s="304"/>
      <c r="HG41" s="304"/>
      <c r="HH41" s="304"/>
      <c r="HI41" s="304"/>
      <c r="HJ41" s="304"/>
      <c r="HK41" s="304"/>
      <c r="HL41" s="304"/>
      <c r="HM41" s="304"/>
      <c r="HN41" s="304"/>
      <c r="HO41" s="304"/>
      <c r="HP41" s="304"/>
      <c r="HQ41" s="304"/>
      <c r="HR41" s="304"/>
      <c r="HS41" s="304"/>
      <c r="HT41" s="304"/>
      <c r="HU41" s="304"/>
      <c r="HV41" s="304"/>
      <c r="HW41" s="304"/>
      <c r="HX41" s="304"/>
      <c r="HY41" s="304"/>
      <c r="HZ41" s="304"/>
      <c r="IA41" s="304"/>
      <c r="IB41" s="304"/>
      <c r="IC41" s="304"/>
      <c r="ID41" s="304"/>
      <c r="IE41" s="305"/>
    </row>
    <row r="42" spans="1:239" s="143" customFormat="1" ht="18.75" customHeight="1" x14ac:dyDescent="0.4">
      <c r="A42" s="419"/>
      <c r="B42" s="504" t="s">
        <v>26</v>
      </c>
      <c r="C42" s="504"/>
      <c r="D42" s="504"/>
      <c r="E42" s="336">
        <f t="shared" ref="E42:M42" si="3">SUM(E37:E41)</f>
        <v>0</v>
      </c>
      <c r="F42" s="336">
        <f t="shared" si="3"/>
        <v>0</v>
      </c>
      <c r="G42" s="336">
        <f t="shared" si="3"/>
        <v>1631.414</v>
      </c>
      <c r="H42" s="336">
        <f t="shared" si="3"/>
        <v>0</v>
      </c>
      <c r="I42" s="336">
        <f t="shared" si="3"/>
        <v>143.25900000000001</v>
      </c>
      <c r="J42" s="336">
        <f t="shared" si="3"/>
        <v>0</v>
      </c>
      <c r="K42" s="336">
        <f t="shared" si="3"/>
        <v>0</v>
      </c>
      <c r="L42" s="336">
        <f t="shared" si="3"/>
        <v>0</v>
      </c>
      <c r="M42" s="336">
        <f t="shared" si="3"/>
        <v>143.25900000000001</v>
      </c>
      <c r="N42" s="261"/>
      <c r="O42" s="336"/>
      <c r="P42" s="336"/>
      <c r="Q42" s="336"/>
      <c r="R42" s="336"/>
      <c r="S42" s="420"/>
      <c r="T42" s="336"/>
      <c r="U42" s="336"/>
      <c r="V42" s="336"/>
      <c r="W42" s="336"/>
      <c r="X42" s="421"/>
      <c r="Y42" s="323"/>
      <c r="Z42" s="261"/>
      <c r="AA42" s="422"/>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c r="CF42" s="177"/>
      <c r="CG42" s="177"/>
      <c r="CH42" s="177"/>
      <c r="CI42" s="177"/>
      <c r="CJ42" s="177"/>
      <c r="CK42" s="177"/>
      <c r="CL42" s="177"/>
      <c r="CM42" s="177"/>
      <c r="CN42" s="177"/>
      <c r="CO42" s="177"/>
      <c r="CP42" s="177"/>
      <c r="CQ42" s="177"/>
      <c r="CR42" s="177"/>
      <c r="CS42" s="177"/>
      <c r="CT42" s="177"/>
      <c r="CU42" s="177"/>
      <c r="CV42" s="177"/>
      <c r="CW42" s="177"/>
      <c r="CX42" s="177"/>
      <c r="CY42" s="177"/>
      <c r="CZ42" s="177"/>
      <c r="DA42" s="177"/>
      <c r="DB42" s="177"/>
      <c r="DC42" s="177"/>
      <c r="DD42" s="177"/>
      <c r="DE42" s="177"/>
      <c r="DF42" s="177"/>
      <c r="DG42" s="177"/>
      <c r="DH42" s="177"/>
      <c r="DI42" s="177"/>
      <c r="DJ42" s="177"/>
      <c r="DK42" s="177"/>
      <c r="DL42" s="177"/>
      <c r="DM42" s="177"/>
      <c r="DN42" s="177"/>
      <c r="DO42" s="177"/>
      <c r="DP42" s="177"/>
      <c r="DQ42" s="177"/>
      <c r="DR42" s="177"/>
      <c r="DS42" s="177"/>
      <c r="DT42" s="177"/>
      <c r="DU42" s="177"/>
      <c r="DV42" s="177"/>
      <c r="DW42" s="177"/>
      <c r="DX42" s="177"/>
      <c r="DY42" s="177"/>
      <c r="DZ42" s="177"/>
      <c r="EA42" s="177"/>
      <c r="EB42" s="177"/>
      <c r="EC42" s="177"/>
      <c r="ED42" s="177"/>
      <c r="EE42" s="177"/>
      <c r="EF42" s="177"/>
      <c r="EG42" s="177"/>
      <c r="EH42" s="177"/>
      <c r="EI42" s="177"/>
      <c r="EJ42" s="177"/>
      <c r="EK42" s="177"/>
      <c r="EL42" s="177"/>
      <c r="EM42" s="177"/>
      <c r="EN42" s="177"/>
      <c r="EO42" s="177"/>
      <c r="EP42" s="177"/>
      <c r="EQ42" s="177"/>
      <c r="ER42" s="177"/>
      <c r="ES42" s="177"/>
      <c r="ET42" s="177"/>
      <c r="EU42" s="177"/>
      <c r="EV42" s="177"/>
      <c r="EW42" s="177"/>
      <c r="EX42" s="177"/>
      <c r="EY42" s="177"/>
      <c r="EZ42" s="177"/>
      <c r="FA42" s="177"/>
      <c r="FB42" s="177"/>
      <c r="FC42" s="177"/>
      <c r="FD42" s="177"/>
      <c r="FE42" s="177"/>
      <c r="FF42" s="177"/>
      <c r="FG42" s="177"/>
      <c r="FH42" s="177"/>
      <c r="FI42" s="177"/>
      <c r="FJ42" s="177"/>
      <c r="FK42" s="177"/>
      <c r="FL42" s="177"/>
      <c r="FM42" s="177"/>
      <c r="FN42" s="177"/>
      <c r="FO42" s="177"/>
      <c r="FP42" s="177"/>
      <c r="FQ42" s="177"/>
      <c r="FR42" s="177"/>
      <c r="FS42" s="177"/>
      <c r="FT42" s="177"/>
      <c r="FU42" s="177"/>
      <c r="FV42" s="177"/>
      <c r="FW42" s="177"/>
      <c r="FX42" s="177"/>
      <c r="FY42" s="177"/>
      <c r="FZ42" s="177"/>
      <c r="GA42" s="177"/>
      <c r="GB42" s="177"/>
      <c r="GC42" s="177"/>
      <c r="GD42" s="177"/>
      <c r="GE42" s="177"/>
      <c r="GF42" s="177"/>
      <c r="GG42" s="177"/>
      <c r="GH42" s="177"/>
      <c r="GI42" s="177"/>
      <c r="GJ42" s="177"/>
      <c r="GK42" s="177"/>
      <c r="GL42" s="177"/>
      <c r="GM42" s="177"/>
      <c r="GN42" s="177"/>
      <c r="GO42" s="177"/>
      <c r="GP42" s="177"/>
      <c r="GQ42" s="177"/>
      <c r="GR42" s="177"/>
      <c r="GS42" s="177"/>
      <c r="GT42" s="177"/>
      <c r="GU42" s="177"/>
      <c r="GV42" s="177"/>
      <c r="GW42" s="177"/>
      <c r="GX42" s="177"/>
      <c r="GY42" s="177"/>
      <c r="GZ42" s="177"/>
      <c r="HA42" s="177"/>
      <c r="HB42" s="177"/>
      <c r="HC42" s="177"/>
      <c r="HD42" s="177"/>
      <c r="HE42" s="177"/>
      <c r="HF42" s="177"/>
      <c r="HG42" s="177"/>
      <c r="HH42" s="177"/>
      <c r="HI42" s="177"/>
      <c r="HJ42" s="177"/>
      <c r="HK42" s="177"/>
      <c r="HL42" s="177"/>
      <c r="HM42" s="177"/>
      <c r="HN42" s="177"/>
      <c r="HO42" s="177"/>
      <c r="HP42" s="177"/>
      <c r="HQ42" s="177"/>
      <c r="HR42" s="177"/>
      <c r="HS42" s="177"/>
      <c r="HT42" s="177"/>
      <c r="HU42" s="177"/>
      <c r="HV42" s="177"/>
      <c r="HW42" s="177"/>
      <c r="HX42" s="177"/>
      <c r="HY42" s="177"/>
      <c r="HZ42" s="177"/>
      <c r="IA42" s="177"/>
      <c r="IB42" s="177"/>
      <c r="IC42" s="177"/>
      <c r="ID42" s="177"/>
      <c r="IE42" s="168"/>
    </row>
    <row r="43" spans="1:239" s="182" customFormat="1" ht="23.25" customHeight="1" x14ac:dyDescent="0.4">
      <c r="A43" s="423"/>
      <c r="B43" s="505" t="s">
        <v>263</v>
      </c>
      <c r="C43" s="505"/>
      <c r="D43" s="505"/>
      <c r="E43" s="505"/>
      <c r="F43" s="505"/>
      <c r="G43" s="505"/>
      <c r="H43" s="505"/>
      <c r="I43" s="505"/>
      <c r="J43" s="505"/>
      <c r="K43" s="505"/>
      <c r="L43" s="505"/>
      <c r="M43" s="505"/>
      <c r="N43" s="505"/>
      <c r="O43" s="505"/>
      <c r="P43" s="505"/>
      <c r="Q43" s="505"/>
      <c r="R43" s="505"/>
      <c r="S43" s="505"/>
      <c r="T43" s="505"/>
      <c r="U43" s="505"/>
      <c r="V43" s="505"/>
      <c r="W43" s="505"/>
      <c r="X43" s="505"/>
      <c r="Y43" s="265"/>
      <c r="Z43" s="266"/>
      <c r="AA43" s="316"/>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0"/>
      <c r="BK43" s="180"/>
      <c r="BL43" s="180"/>
      <c r="BM43" s="180"/>
      <c r="BN43" s="180"/>
      <c r="BO43" s="180"/>
      <c r="BP43" s="180"/>
      <c r="BQ43" s="180"/>
      <c r="BR43" s="180"/>
      <c r="BS43" s="180"/>
      <c r="BT43" s="180"/>
      <c r="BU43" s="180"/>
      <c r="BV43" s="180"/>
      <c r="BW43" s="180"/>
      <c r="BX43" s="180"/>
      <c r="BY43" s="180"/>
      <c r="BZ43" s="180"/>
      <c r="CA43" s="180"/>
      <c r="CB43" s="180"/>
      <c r="CC43" s="180"/>
      <c r="CD43" s="180"/>
      <c r="CE43" s="180"/>
      <c r="CF43" s="180"/>
      <c r="CG43" s="180"/>
      <c r="CH43" s="180"/>
      <c r="CI43" s="180"/>
      <c r="CJ43" s="180"/>
      <c r="CK43" s="180"/>
      <c r="CL43" s="180"/>
      <c r="CM43" s="180"/>
      <c r="CN43" s="180"/>
      <c r="CO43" s="180"/>
      <c r="CP43" s="180"/>
      <c r="CQ43" s="180"/>
      <c r="CR43" s="180"/>
      <c r="CS43" s="180"/>
      <c r="CT43" s="180"/>
      <c r="CU43" s="180"/>
      <c r="CV43" s="180"/>
      <c r="CW43" s="180"/>
      <c r="CX43" s="180"/>
      <c r="CY43" s="180"/>
      <c r="CZ43" s="180"/>
      <c r="DA43" s="180"/>
      <c r="DB43" s="180"/>
      <c r="DC43" s="180"/>
      <c r="DD43" s="180"/>
      <c r="DE43" s="180"/>
      <c r="DF43" s="180"/>
      <c r="DG43" s="180"/>
      <c r="DH43" s="180"/>
      <c r="DI43" s="180"/>
      <c r="DJ43" s="180"/>
      <c r="DK43" s="180"/>
      <c r="DL43" s="180"/>
      <c r="DM43" s="180"/>
      <c r="DN43" s="180"/>
      <c r="DO43" s="180"/>
      <c r="DP43" s="180"/>
      <c r="DQ43" s="180"/>
      <c r="DR43" s="180"/>
      <c r="DS43" s="180"/>
      <c r="DT43" s="180"/>
      <c r="DU43" s="180"/>
      <c r="DV43" s="180"/>
      <c r="DW43" s="180"/>
      <c r="DX43" s="180"/>
      <c r="DY43" s="180"/>
      <c r="DZ43" s="180"/>
      <c r="EA43" s="180"/>
      <c r="EB43" s="180"/>
      <c r="EC43" s="180"/>
      <c r="ED43" s="180"/>
      <c r="EE43" s="180"/>
      <c r="EF43" s="180"/>
      <c r="EG43" s="180"/>
      <c r="EH43" s="180"/>
      <c r="EI43" s="180"/>
      <c r="EJ43" s="180"/>
      <c r="EK43" s="180"/>
      <c r="EL43" s="180"/>
      <c r="EM43" s="180"/>
      <c r="EN43" s="180"/>
      <c r="EO43" s="180"/>
      <c r="EP43" s="180"/>
      <c r="EQ43" s="180"/>
      <c r="ER43" s="180"/>
      <c r="ES43" s="180"/>
      <c r="ET43" s="180"/>
      <c r="EU43" s="180"/>
      <c r="EV43" s="180"/>
      <c r="EW43" s="180"/>
      <c r="EX43" s="180"/>
      <c r="EY43" s="180"/>
      <c r="EZ43" s="180"/>
      <c r="FA43" s="180"/>
      <c r="FB43" s="180"/>
      <c r="FC43" s="180"/>
      <c r="FD43" s="180"/>
      <c r="FE43" s="180"/>
      <c r="FF43" s="180"/>
      <c r="FG43" s="180"/>
      <c r="FH43" s="180"/>
      <c r="FI43" s="180"/>
      <c r="FJ43" s="180"/>
      <c r="FK43" s="180"/>
      <c r="FL43" s="180"/>
      <c r="FM43" s="180"/>
      <c r="FN43" s="180"/>
      <c r="FO43" s="180"/>
      <c r="FP43" s="180"/>
      <c r="FQ43" s="180"/>
      <c r="FR43" s="180"/>
      <c r="FS43" s="180"/>
      <c r="FT43" s="180"/>
      <c r="FU43" s="180"/>
      <c r="FV43" s="180"/>
      <c r="FW43" s="180"/>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1"/>
    </row>
    <row r="44" spans="1:239" s="115" customFormat="1" ht="84" x14ac:dyDescent="0.4">
      <c r="A44" s="362">
        <v>30</v>
      </c>
      <c r="B44" s="424" t="s">
        <v>336</v>
      </c>
      <c r="C44" s="260" t="s">
        <v>11</v>
      </c>
      <c r="D44" s="349" t="s">
        <v>443</v>
      </c>
      <c r="E44" s="416"/>
      <c r="F44" s="416"/>
      <c r="G44" s="342">
        <v>410.01900000000001</v>
      </c>
      <c r="H44" s="342">
        <v>356.923</v>
      </c>
      <c r="I44" s="342">
        <v>20</v>
      </c>
      <c r="J44" s="342">
        <v>0</v>
      </c>
      <c r="K44" s="342"/>
      <c r="L44" s="342"/>
      <c r="M44" s="342">
        <v>20</v>
      </c>
      <c r="N44" s="341"/>
      <c r="O44" s="342"/>
      <c r="P44" s="342"/>
      <c r="Q44" s="342"/>
      <c r="R44" s="342">
        <f>20000000/1000000</f>
        <v>20</v>
      </c>
      <c r="S44" s="389"/>
      <c r="T44" s="342"/>
      <c r="U44" s="342"/>
      <c r="V44" s="342"/>
      <c r="W44" s="342"/>
      <c r="X44" s="391" t="s">
        <v>398</v>
      </c>
      <c r="Y44" s="265"/>
      <c r="Z44" s="266">
        <v>0</v>
      </c>
      <c r="AA44" s="316"/>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c r="BK44" s="178"/>
      <c r="BL44" s="178"/>
      <c r="BM44" s="178"/>
      <c r="BN44" s="178"/>
      <c r="BO44" s="178"/>
      <c r="BP44" s="178"/>
      <c r="BQ44" s="178"/>
      <c r="BR44" s="178"/>
      <c r="BS44" s="178"/>
      <c r="BT44" s="178"/>
      <c r="BU44" s="178"/>
      <c r="BV44" s="178"/>
      <c r="BW44" s="178"/>
      <c r="BX44" s="178"/>
      <c r="BY44" s="178"/>
      <c r="BZ44" s="178"/>
      <c r="CA44" s="178"/>
      <c r="CB44" s="178"/>
      <c r="CC44" s="178"/>
      <c r="CD44" s="178"/>
      <c r="CE44" s="178"/>
      <c r="CF44" s="178"/>
      <c r="CG44" s="178"/>
      <c r="CH44" s="178"/>
      <c r="CI44" s="178"/>
      <c r="CJ44" s="178"/>
      <c r="CK44" s="178"/>
      <c r="CL44" s="178"/>
      <c r="CM44" s="178"/>
      <c r="CN44" s="178"/>
      <c r="CO44" s="178"/>
      <c r="CP44" s="178"/>
      <c r="CQ44" s="178"/>
      <c r="CR44" s="178"/>
      <c r="CS44" s="178"/>
      <c r="CT44" s="178"/>
      <c r="CU44" s="178"/>
      <c r="CV44" s="178"/>
      <c r="CW44" s="178"/>
      <c r="CX44" s="178"/>
      <c r="CY44" s="178"/>
      <c r="CZ44" s="178"/>
      <c r="DA44" s="178"/>
      <c r="DB44" s="178"/>
      <c r="DC44" s="178"/>
      <c r="DD44" s="178"/>
      <c r="DE44" s="178"/>
      <c r="DF44" s="178"/>
      <c r="DG44" s="178"/>
      <c r="DH44" s="178"/>
      <c r="DI44" s="178"/>
      <c r="DJ44" s="178"/>
      <c r="DK44" s="178"/>
      <c r="DL44" s="178"/>
      <c r="DM44" s="178"/>
      <c r="DN44" s="178"/>
      <c r="DO44" s="178"/>
      <c r="DP44" s="178"/>
      <c r="DQ44" s="178"/>
      <c r="DR44" s="178"/>
      <c r="DS44" s="178"/>
      <c r="DT44" s="178"/>
      <c r="DU44" s="178"/>
      <c r="DV44" s="178"/>
      <c r="DW44" s="178"/>
      <c r="DX44" s="178"/>
      <c r="DY44" s="178"/>
      <c r="DZ44" s="178"/>
      <c r="EA44" s="178"/>
      <c r="EB44" s="178"/>
      <c r="EC44" s="178"/>
      <c r="ED44" s="178"/>
      <c r="EE44" s="178"/>
      <c r="EF44" s="178"/>
      <c r="EG44" s="178"/>
      <c r="EH44" s="178"/>
      <c r="EI44" s="178"/>
      <c r="EJ44" s="178"/>
      <c r="EK44" s="178"/>
      <c r="EL44" s="178"/>
      <c r="EM44" s="178"/>
      <c r="EN44" s="178"/>
      <c r="EO44" s="178"/>
      <c r="EP44" s="178"/>
      <c r="EQ44" s="178"/>
      <c r="ER44" s="178"/>
      <c r="ES44" s="178"/>
      <c r="ET44" s="178"/>
      <c r="EU44" s="178"/>
      <c r="EV44" s="178"/>
      <c r="EW44" s="178"/>
      <c r="EX44" s="178"/>
      <c r="EY44" s="178"/>
      <c r="EZ44" s="178"/>
      <c r="FA44" s="178"/>
      <c r="FB44" s="178"/>
      <c r="FC44" s="178"/>
      <c r="FD44" s="178"/>
      <c r="FE44" s="178"/>
      <c r="FF44" s="178"/>
      <c r="FG44" s="178"/>
      <c r="FH44" s="178"/>
      <c r="FI44" s="178"/>
      <c r="FJ44" s="178"/>
      <c r="FK44" s="178"/>
      <c r="FL44" s="178"/>
      <c r="FM44" s="178"/>
      <c r="FN44" s="178"/>
      <c r="FO44" s="178"/>
      <c r="FP44" s="178"/>
      <c r="FQ44" s="178"/>
      <c r="FR44" s="178"/>
      <c r="FS44" s="178"/>
      <c r="FT44" s="178"/>
      <c r="FU44" s="178"/>
      <c r="FV44" s="178"/>
      <c r="FW44" s="178"/>
      <c r="FX44" s="178"/>
      <c r="FY44" s="178"/>
      <c r="FZ44" s="178"/>
      <c r="GA44" s="178"/>
      <c r="GB44" s="178"/>
      <c r="GC44" s="178"/>
      <c r="GD44" s="178"/>
      <c r="GE44" s="178"/>
      <c r="GF44" s="178"/>
      <c r="GG44" s="178"/>
      <c r="GH44" s="178"/>
      <c r="GI44" s="178"/>
      <c r="GJ44" s="178"/>
      <c r="GK44" s="178"/>
      <c r="GL44" s="178"/>
      <c r="GM44" s="178"/>
      <c r="GN44" s="178"/>
      <c r="GO44" s="178"/>
      <c r="GP44" s="178"/>
      <c r="GQ44" s="178"/>
      <c r="GR44" s="178"/>
      <c r="GS44" s="178"/>
      <c r="GT44" s="178"/>
      <c r="GU44" s="178"/>
      <c r="GV44" s="178"/>
      <c r="GW44" s="178"/>
      <c r="GX44" s="178"/>
      <c r="GY44" s="178"/>
      <c r="GZ44" s="178"/>
      <c r="HA44" s="178"/>
      <c r="HB44" s="178"/>
      <c r="HC44" s="178"/>
      <c r="HD44" s="178"/>
      <c r="HE44" s="178"/>
      <c r="HF44" s="178"/>
      <c r="HG44" s="178"/>
      <c r="HH44" s="178"/>
      <c r="HI44" s="178"/>
      <c r="HJ44" s="178"/>
      <c r="HK44" s="178"/>
      <c r="HL44" s="178"/>
      <c r="HM44" s="178"/>
      <c r="HN44" s="178"/>
      <c r="HO44" s="178"/>
      <c r="HP44" s="178"/>
      <c r="HQ44" s="178"/>
      <c r="HR44" s="178"/>
      <c r="HS44" s="178"/>
      <c r="HT44" s="178"/>
      <c r="HU44" s="178"/>
      <c r="HV44" s="178"/>
      <c r="HW44" s="178"/>
      <c r="HX44" s="178"/>
      <c r="HY44" s="178"/>
      <c r="HZ44" s="178"/>
      <c r="IA44" s="178"/>
      <c r="IB44" s="178"/>
      <c r="IC44" s="178"/>
      <c r="ID44" s="178"/>
      <c r="IE44" s="169"/>
    </row>
    <row r="45" spans="1:239" s="115" customFormat="1" ht="62.4" x14ac:dyDescent="0.4">
      <c r="A45" s="362">
        <v>31</v>
      </c>
      <c r="B45" s="425" t="s">
        <v>337</v>
      </c>
      <c r="C45" s="313" t="s">
        <v>11</v>
      </c>
      <c r="D45" s="385" t="s">
        <v>444</v>
      </c>
      <c r="E45" s="416"/>
      <c r="F45" s="416"/>
      <c r="G45" s="342">
        <v>1398</v>
      </c>
      <c r="H45" s="342">
        <v>323</v>
      </c>
      <c r="I45" s="342">
        <v>223</v>
      </c>
      <c r="J45" s="342">
        <v>0</v>
      </c>
      <c r="K45" s="342"/>
      <c r="L45" s="342"/>
      <c r="M45" s="342">
        <v>223</v>
      </c>
      <c r="N45" s="341"/>
      <c r="O45" s="342"/>
      <c r="P45" s="342"/>
      <c r="Q45" s="342"/>
      <c r="R45" s="342">
        <f>223000000/1000000</f>
        <v>223</v>
      </c>
      <c r="S45" s="389"/>
      <c r="T45" s="342">
        <v>0</v>
      </c>
      <c r="U45" s="342"/>
      <c r="V45" s="342"/>
      <c r="W45" s="342"/>
      <c r="X45" s="324" t="s">
        <v>376</v>
      </c>
      <c r="Y45" s="265"/>
      <c r="Z45" s="266"/>
      <c r="AA45" s="316"/>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c r="CS45" s="178"/>
      <c r="CT45" s="178"/>
      <c r="CU45" s="178"/>
      <c r="CV45" s="178"/>
      <c r="CW45" s="178"/>
      <c r="CX45" s="178"/>
      <c r="CY45" s="178"/>
      <c r="CZ45" s="178"/>
      <c r="DA45" s="178"/>
      <c r="DB45" s="178"/>
      <c r="DC45" s="178"/>
      <c r="DD45" s="178"/>
      <c r="DE45" s="178"/>
      <c r="DF45" s="178"/>
      <c r="DG45" s="178"/>
      <c r="DH45" s="178"/>
      <c r="DI45" s="178"/>
      <c r="DJ45" s="178"/>
      <c r="DK45" s="178"/>
      <c r="DL45" s="178"/>
      <c r="DM45" s="178"/>
      <c r="DN45" s="178"/>
      <c r="DO45" s="178"/>
      <c r="DP45" s="178"/>
      <c r="DQ45" s="178"/>
      <c r="DR45" s="178"/>
      <c r="DS45" s="178"/>
      <c r="DT45" s="178"/>
      <c r="DU45" s="178"/>
      <c r="DV45" s="178"/>
      <c r="DW45" s="178"/>
      <c r="DX45" s="178"/>
      <c r="DY45" s="178"/>
      <c r="DZ45" s="178"/>
      <c r="EA45" s="178"/>
      <c r="EB45" s="178"/>
      <c r="EC45" s="178"/>
      <c r="ED45" s="178"/>
      <c r="EE45" s="178"/>
      <c r="EF45" s="178"/>
      <c r="EG45" s="178"/>
      <c r="EH45" s="178"/>
      <c r="EI45" s="178"/>
      <c r="EJ45" s="178"/>
      <c r="EK45" s="178"/>
      <c r="EL45" s="178"/>
      <c r="EM45" s="178"/>
      <c r="EN45" s="178"/>
      <c r="EO45" s="178"/>
      <c r="EP45" s="178"/>
      <c r="EQ45" s="178"/>
      <c r="ER45" s="178"/>
      <c r="ES45" s="178"/>
      <c r="ET45" s="178"/>
      <c r="EU45" s="178"/>
      <c r="EV45" s="178"/>
      <c r="EW45" s="178"/>
      <c r="EX45" s="178"/>
      <c r="EY45" s="178"/>
      <c r="EZ45" s="178"/>
      <c r="FA45" s="178"/>
      <c r="FB45" s="178"/>
      <c r="FC45" s="178"/>
      <c r="FD45" s="178"/>
      <c r="FE45" s="178"/>
      <c r="FF45" s="178"/>
      <c r="FG45" s="178"/>
      <c r="FH45" s="178"/>
      <c r="FI45" s="178"/>
      <c r="FJ45" s="178"/>
      <c r="FK45" s="178"/>
      <c r="FL45" s="178"/>
      <c r="FM45" s="178"/>
      <c r="FN45" s="178"/>
      <c r="FO45" s="178"/>
      <c r="FP45" s="178"/>
      <c r="FQ45" s="178"/>
      <c r="FR45" s="178"/>
      <c r="FS45" s="178"/>
      <c r="FT45" s="178"/>
      <c r="FU45" s="178"/>
      <c r="FV45" s="178"/>
      <c r="FW45" s="178"/>
      <c r="FX45" s="178"/>
      <c r="FY45" s="178"/>
      <c r="FZ45" s="178"/>
      <c r="GA45" s="178"/>
      <c r="GB45" s="178"/>
      <c r="GC45" s="178"/>
      <c r="GD45" s="178"/>
      <c r="GE45" s="178"/>
      <c r="GF45" s="178"/>
      <c r="GG45" s="178"/>
      <c r="GH45" s="178"/>
      <c r="GI45" s="178"/>
      <c r="GJ45" s="178"/>
      <c r="GK45" s="178"/>
      <c r="GL45" s="178"/>
      <c r="GM45" s="178"/>
      <c r="GN45" s="178"/>
      <c r="GO45" s="178"/>
      <c r="GP45" s="178"/>
      <c r="GQ45" s="178"/>
      <c r="GR45" s="178"/>
      <c r="GS45" s="178"/>
      <c r="GT45" s="178"/>
      <c r="GU45" s="178"/>
      <c r="GV45" s="178"/>
      <c r="GW45" s="178"/>
      <c r="GX45" s="178"/>
      <c r="GY45" s="178"/>
      <c r="GZ45" s="178"/>
      <c r="HA45" s="178"/>
      <c r="HB45" s="178"/>
      <c r="HC45" s="178"/>
      <c r="HD45" s="178"/>
      <c r="HE45" s="178"/>
      <c r="HF45" s="178"/>
      <c r="HG45" s="178"/>
      <c r="HH45" s="178"/>
      <c r="HI45" s="178"/>
      <c r="HJ45" s="178"/>
      <c r="HK45" s="178"/>
      <c r="HL45" s="178"/>
      <c r="HM45" s="178"/>
      <c r="HN45" s="178"/>
      <c r="HO45" s="178"/>
      <c r="HP45" s="178"/>
      <c r="HQ45" s="178"/>
      <c r="HR45" s="178"/>
      <c r="HS45" s="178"/>
      <c r="HT45" s="178"/>
      <c r="HU45" s="178"/>
      <c r="HV45" s="178"/>
      <c r="HW45" s="178"/>
      <c r="HX45" s="178"/>
      <c r="HY45" s="178"/>
      <c r="HZ45" s="178"/>
      <c r="IA45" s="178"/>
      <c r="IB45" s="178"/>
      <c r="IC45" s="178"/>
      <c r="ID45" s="178"/>
      <c r="IE45" s="169"/>
    </row>
    <row r="46" spans="1:239" s="231" customFormat="1" ht="103.2" customHeight="1" x14ac:dyDescent="0.4">
      <c r="A46" s="362">
        <v>32</v>
      </c>
      <c r="B46" s="426" t="s">
        <v>338</v>
      </c>
      <c r="C46" s="394" t="s">
        <v>11</v>
      </c>
      <c r="D46" s="395" t="s">
        <v>445</v>
      </c>
      <c r="E46" s="427"/>
      <c r="F46" s="427"/>
      <c r="G46" s="379">
        <v>707</v>
      </c>
      <c r="H46" s="379">
        <v>660.68299999999999</v>
      </c>
      <c r="I46" s="379">
        <v>72.596999999999994</v>
      </c>
      <c r="J46" s="379">
        <v>0</v>
      </c>
      <c r="K46" s="379"/>
      <c r="L46" s="379"/>
      <c r="M46" s="379">
        <v>72.596999999999994</v>
      </c>
      <c r="N46" s="378"/>
      <c r="O46" s="379"/>
      <c r="P46" s="379"/>
      <c r="Q46" s="379"/>
      <c r="R46" s="379">
        <v>72.596999999999994</v>
      </c>
      <c r="S46" s="398"/>
      <c r="T46" s="379">
        <v>20.61</v>
      </c>
      <c r="U46" s="379"/>
      <c r="V46" s="379"/>
      <c r="W46" s="379"/>
      <c r="X46" s="380" t="s">
        <v>377</v>
      </c>
      <c r="Y46" s="381"/>
      <c r="Z46" s="378"/>
      <c r="AA46" s="399"/>
      <c r="AB46" s="229"/>
      <c r="AC46" s="229"/>
      <c r="AD46" s="229"/>
      <c r="AE46" s="229"/>
      <c r="AF46" s="229"/>
      <c r="AG46" s="229"/>
      <c r="AH46" s="229"/>
      <c r="AI46" s="229"/>
      <c r="AJ46" s="229"/>
      <c r="AK46" s="229"/>
      <c r="AL46" s="229"/>
      <c r="AM46" s="229"/>
      <c r="AN46" s="229"/>
      <c r="AO46" s="229"/>
      <c r="AP46" s="229"/>
      <c r="AQ46" s="229"/>
      <c r="AR46" s="229"/>
      <c r="AS46" s="229"/>
      <c r="AT46" s="229"/>
      <c r="AU46" s="229"/>
      <c r="AV46" s="229"/>
      <c r="AW46" s="229"/>
      <c r="AX46" s="229"/>
      <c r="AY46" s="229"/>
      <c r="AZ46" s="229"/>
      <c r="BA46" s="229"/>
      <c r="BB46" s="229"/>
      <c r="BC46" s="229"/>
      <c r="BD46" s="229"/>
      <c r="BE46" s="229"/>
      <c r="BF46" s="229"/>
      <c r="BG46" s="229"/>
      <c r="BH46" s="229"/>
      <c r="BI46" s="229"/>
      <c r="BJ46" s="229"/>
      <c r="BK46" s="229"/>
      <c r="BL46" s="229"/>
      <c r="BM46" s="229"/>
      <c r="BN46" s="229"/>
      <c r="BO46" s="229"/>
      <c r="BP46" s="229"/>
      <c r="BQ46" s="229"/>
      <c r="BR46" s="229"/>
      <c r="BS46" s="229"/>
      <c r="BT46" s="229"/>
      <c r="BU46" s="229"/>
      <c r="BV46" s="229"/>
      <c r="BW46" s="229"/>
      <c r="BX46" s="229"/>
      <c r="BY46" s="229"/>
      <c r="BZ46" s="229"/>
      <c r="CA46" s="229"/>
      <c r="CB46" s="229"/>
      <c r="CC46" s="229"/>
      <c r="CD46" s="229"/>
      <c r="CE46" s="229"/>
      <c r="CF46" s="229"/>
      <c r="CG46" s="229"/>
      <c r="CH46" s="229"/>
      <c r="CI46" s="229"/>
      <c r="CJ46" s="229"/>
      <c r="CK46" s="229"/>
      <c r="CL46" s="229"/>
      <c r="CM46" s="229"/>
      <c r="CN46" s="229"/>
      <c r="CO46" s="229"/>
      <c r="CP46" s="229"/>
      <c r="CQ46" s="229"/>
      <c r="CR46" s="229"/>
      <c r="CS46" s="229"/>
      <c r="CT46" s="229"/>
      <c r="CU46" s="229"/>
      <c r="CV46" s="229"/>
      <c r="CW46" s="229"/>
      <c r="CX46" s="229"/>
      <c r="CY46" s="229"/>
      <c r="CZ46" s="229"/>
      <c r="DA46" s="229"/>
      <c r="DB46" s="229"/>
      <c r="DC46" s="229"/>
      <c r="DD46" s="229"/>
      <c r="DE46" s="229"/>
      <c r="DF46" s="229"/>
      <c r="DG46" s="229"/>
      <c r="DH46" s="229"/>
      <c r="DI46" s="229"/>
      <c r="DJ46" s="229"/>
      <c r="DK46" s="229"/>
      <c r="DL46" s="229"/>
      <c r="DM46" s="229"/>
      <c r="DN46" s="229"/>
      <c r="DO46" s="229"/>
      <c r="DP46" s="229"/>
      <c r="DQ46" s="229"/>
      <c r="DR46" s="229"/>
      <c r="DS46" s="229"/>
      <c r="DT46" s="229"/>
      <c r="DU46" s="229"/>
      <c r="DV46" s="229"/>
      <c r="DW46" s="229"/>
      <c r="DX46" s="229"/>
      <c r="DY46" s="229"/>
      <c r="DZ46" s="229"/>
      <c r="EA46" s="229"/>
      <c r="EB46" s="229"/>
      <c r="EC46" s="229"/>
      <c r="ED46" s="229"/>
      <c r="EE46" s="229"/>
      <c r="EF46" s="229"/>
      <c r="EG46" s="229"/>
      <c r="EH46" s="229"/>
      <c r="EI46" s="229"/>
      <c r="EJ46" s="229"/>
      <c r="EK46" s="229"/>
      <c r="EL46" s="229"/>
      <c r="EM46" s="229"/>
      <c r="EN46" s="229"/>
      <c r="EO46" s="229"/>
      <c r="EP46" s="229"/>
      <c r="EQ46" s="229"/>
      <c r="ER46" s="229"/>
      <c r="ES46" s="229"/>
      <c r="ET46" s="229"/>
      <c r="EU46" s="229"/>
      <c r="EV46" s="229"/>
      <c r="EW46" s="229"/>
      <c r="EX46" s="229"/>
      <c r="EY46" s="229"/>
      <c r="EZ46" s="229"/>
      <c r="FA46" s="229"/>
      <c r="FB46" s="229"/>
      <c r="FC46" s="229"/>
      <c r="FD46" s="229"/>
      <c r="FE46" s="229"/>
      <c r="FF46" s="229"/>
      <c r="FG46" s="229"/>
      <c r="FH46" s="229"/>
      <c r="FI46" s="229"/>
      <c r="FJ46" s="229"/>
      <c r="FK46" s="229"/>
      <c r="FL46" s="229"/>
      <c r="FM46" s="229"/>
      <c r="FN46" s="229"/>
      <c r="FO46" s="229"/>
      <c r="FP46" s="229"/>
      <c r="FQ46" s="229"/>
      <c r="FR46" s="229"/>
      <c r="FS46" s="229"/>
      <c r="FT46" s="229"/>
      <c r="FU46" s="229"/>
      <c r="FV46" s="229"/>
      <c r="FW46" s="229"/>
      <c r="FX46" s="229"/>
      <c r="FY46" s="229"/>
      <c r="FZ46" s="229"/>
      <c r="GA46" s="229"/>
      <c r="GB46" s="229"/>
      <c r="GC46" s="229"/>
      <c r="GD46" s="229"/>
      <c r="GE46" s="229"/>
      <c r="GF46" s="229"/>
      <c r="GG46" s="229"/>
      <c r="GH46" s="229"/>
      <c r="GI46" s="229"/>
      <c r="GJ46" s="229"/>
      <c r="GK46" s="229"/>
      <c r="GL46" s="229"/>
      <c r="GM46" s="229"/>
      <c r="GN46" s="229"/>
      <c r="GO46" s="229"/>
      <c r="GP46" s="229"/>
      <c r="GQ46" s="229"/>
      <c r="GR46" s="229"/>
      <c r="GS46" s="229"/>
      <c r="GT46" s="229"/>
      <c r="GU46" s="229"/>
      <c r="GV46" s="229"/>
      <c r="GW46" s="229"/>
      <c r="GX46" s="229"/>
      <c r="GY46" s="229"/>
      <c r="GZ46" s="229"/>
      <c r="HA46" s="229"/>
      <c r="HB46" s="229"/>
      <c r="HC46" s="229"/>
      <c r="HD46" s="229"/>
      <c r="HE46" s="229"/>
      <c r="HF46" s="229"/>
      <c r="HG46" s="229"/>
      <c r="HH46" s="229"/>
      <c r="HI46" s="229"/>
      <c r="HJ46" s="229"/>
      <c r="HK46" s="229"/>
      <c r="HL46" s="229"/>
      <c r="HM46" s="229"/>
      <c r="HN46" s="229"/>
      <c r="HO46" s="229"/>
      <c r="HP46" s="229"/>
      <c r="HQ46" s="229"/>
      <c r="HR46" s="229"/>
      <c r="HS46" s="229"/>
      <c r="HT46" s="229"/>
      <c r="HU46" s="229"/>
      <c r="HV46" s="229"/>
      <c r="HW46" s="229"/>
      <c r="HX46" s="229"/>
      <c r="HY46" s="229"/>
      <c r="HZ46" s="229"/>
      <c r="IA46" s="229"/>
      <c r="IB46" s="229"/>
      <c r="IC46" s="229"/>
      <c r="ID46" s="229"/>
      <c r="IE46" s="230"/>
    </row>
    <row r="47" spans="1:239" s="115" customFormat="1" ht="146.4" x14ac:dyDescent="0.4">
      <c r="A47" s="362">
        <v>33</v>
      </c>
      <c r="B47" s="424" t="s">
        <v>339</v>
      </c>
      <c r="C47" s="260" t="s">
        <v>11</v>
      </c>
      <c r="D47" s="349" t="s">
        <v>446</v>
      </c>
      <c r="E47" s="416"/>
      <c r="F47" s="416"/>
      <c r="G47" s="342">
        <v>450.7</v>
      </c>
      <c r="H47" s="342">
        <v>327.60700000000003</v>
      </c>
      <c r="I47" s="342">
        <v>46.057000000000002</v>
      </c>
      <c r="J47" s="342">
        <v>0</v>
      </c>
      <c r="K47" s="342"/>
      <c r="L47" s="342"/>
      <c r="M47" s="342">
        <v>46.057000000000002</v>
      </c>
      <c r="N47" s="341"/>
      <c r="O47" s="342"/>
      <c r="P47" s="342"/>
      <c r="Q47" s="342"/>
      <c r="R47" s="342">
        <v>46.057000000000002</v>
      </c>
      <c r="S47" s="389"/>
      <c r="T47" s="342">
        <v>17.209</v>
      </c>
      <c r="U47" s="342"/>
      <c r="V47" s="342"/>
      <c r="W47" s="342"/>
      <c r="X47" s="324" t="s">
        <v>376</v>
      </c>
      <c r="Y47" s="265"/>
      <c r="Z47" s="266"/>
      <c r="AA47" s="316"/>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c r="BK47" s="178"/>
      <c r="BL47" s="178"/>
      <c r="BM47" s="178"/>
      <c r="BN47" s="178"/>
      <c r="BO47" s="178"/>
      <c r="BP47" s="178"/>
      <c r="BQ47" s="178"/>
      <c r="BR47" s="178"/>
      <c r="BS47" s="178"/>
      <c r="BT47" s="178"/>
      <c r="BU47" s="178"/>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78"/>
      <c r="CS47" s="178"/>
      <c r="CT47" s="178"/>
      <c r="CU47" s="178"/>
      <c r="CV47" s="178"/>
      <c r="CW47" s="178"/>
      <c r="CX47" s="178"/>
      <c r="CY47" s="178"/>
      <c r="CZ47" s="178"/>
      <c r="DA47" s="178"/>
      <c r="DB47" s="178"/>
      <c r="DC47" s="178"/>
      <c r="DD47" s="178"/>
      <c r="DE47" s="178"/>
      <c r="DF47" s="178"/>
      <c r="DG47" s="178"/>
      <c r="DH47" s="178"/>
      <c r="DI47" s="178"/>
      <c r="DJ47" s="178"/>
      <c r="DK47" s="178"/>
      <c r="DL47" s="178"/>
      <c r="DM47" s="178"/>
      <c r="DN47" s="178"/>
      <c r="DO47" s="178"/>
      <c r="DP47" s="178"/>
      <c r="DQ47" s="178"/>
      <c r="DR47" s="178"/>
      <c r="DS47" s="178"/>
      <c r="DT47" s="178"/>
      <c r="DU47" s="178"/>
      <c r="DV47" s="178"/>
      <c r="DW47" s="178"/>
      <c r="DX47" s="178"/>
      <c r="DY47" s="178"/>
      <c r="DZ47" s="178"/>
      <c r="EA47" s="178"/>
      <c r="EB47" s="178"/>
      <c r="EC47" s="178"/>
      <c r="ED47" s="178"/>
      <c r="EE47" s="178"/>
      <c r="EF47" s="178"/>
      <c r="EG47" s="178"/>
      <c r="EH47" s="178"/>
      <c r="EI47" s="178"/>
      <c r="EJ47" s="178"/>
      <c r="EK47" s="178"/>
      <c r="EL47" s="178"/>
      <c r="EM47" s="178"/>
      <c r="EN47" s="178"/>
      <c r="EO47" s="178"/>
      <c r="EP47" s="178"/>
      <c r="EQ47" s="178"/>
      <c r="ER47" s="178"/>
      <c r="ES47" s="178"/>
      <c r="ET47" s="178"/>
      <c r="EU47" s="178"/>
      <c r="EV47" s="178"/>
      <c r="EW47" s="178"/>
      <c r="EX47" s="178"/>
      <c r="EY47" s="178"/>
      <c r="EZ47" s="178"/>
      <c r="FA47" s="178"/>
      <c r="FB47" s="178"/>
      <c r="FC47" s="178"/>
      <c r="FD47" s="178"/>
      <c r="FE47" s="178"/>
      <c r="FF47" s="178"/>
      <c r="FG47" s="178"/>
      <c r="FH47" s="178"/>
      <c r="FI47" s="178"/>
      <c r="FJ47" s="178"/>
      <c r="FK47" s="178"/>
      <c r="FL47" s="178"/>
      <c r="FM47" s="178"/>
      <c r="FN47" s="178"/>
      <c r="FO47" s="178"/>
      <c r="FP47" s="178"/>
      <c r="FQ47" s="178"/>
      <c r="FR47" s="178"/>
      <c r="FS47" s="178"/>
      <c r="FT47" s="178"/>
      <c r="FU47" s="178"/>
      <c r="FV47" s="178"/>
      <c r="FW47" s="178"/>
      <c r="FX47" s="178"/>
      <c r="FY47" s="178"/>
      <c r="FZ47" s="178"/>
      <c r="GA47" s="178"/>
      <c r="GB47" s="178"/>
      <c r="GC47" s="178"/>
      <c r="GD47" s="178"/>
      <c r="GE47" s="178"/>
      <c r="GF47" s="178"/>
      <c r="GG47" s="178"/>
      <c r="GH47" s="178"/>
      <c r="GI47" s="178"/>
      <c r="GJ47" s="178"/>
      <c r="GK47" s="178"/>
      <c r="GL47" s="178"/>
      <c r="GM47" s="178"/>
      <c r="GN47" s="178"/>
      <c r="GO47" s="178"/>
      <c r="GP47" s="178"/>
      <c r="GQ47" s="178"/>
      <c r="GR47" s="178"/>
      <c r="GS47" s="178"/>
      <c r="GT47" s="178"/>
      <c r="GU47" s="178"/>
      <c r="GV47" s="178"/>
      <c r="GW47" s="178"/>
      <c r="GX47" s="178"/>
      <c r="GY47" s="178"/>
      <c r="GZ47" s="178"/>
      <c r="HA47" s="178"/>
      <c r="HB47" s="178"/>
      <c r="HC47" s="178"/>
      <c r="HD47" s="178"/>
      <c r="HE47" s="178"/>
      <c r="HF47" s="178"/>
      <c r="HG47" s="178"/>
      <c r="HH47" s="178"/>
      <c r="HI47" s="178"/>
      <c r="HJ47" s="178"/>
      <c r="HK47" s="178"/>
      <c r="HL47" s="178"/>
      <c r="HM47" s="178"/>
      <c r="HN47" s="178"/>
      <c r="HO47" s="178"/>
      <c r="HP47" s="178"/>
      <c r="HQ47" s="178"/>
      <c r="HR47" s="178"/>
      <c r="HS47" s="178"/>
      <c r="HT47" s="178"/>
      <c r="HU47" s="178"/>
      <c r="HV47" s="178"/>
      <c r="HW47" s="178"/>
      <c r="HX47" s="178"/>
      <c r="HY47" s="178"/>
      <c r="HZ47" s="178"/>
      <c r="IA47" s="178"/>
      <c r="IB47" s="178"/>
      <c r="IC47" s="178"/>
      <c r="ID47" s="178"/>
      <c r="IE47" s="169"/>
    </row>
    <row r="48" spans="1:239" s="115" customFormat="1" ht="104.4" x14ac:dyDescent="0.4">
      <c r="A48" s="362">
        <v>34</v>
      </c>
      <c r="B48" s="424" t="s">
        <v>340</v>
      </c>
      <c r="C48" s="260" t="s">
        <v>11</v>
      </c>
      <c r="D48" s="349" t="s">
        <v>447</v>
      </c>
      <c r="E48" s="416"/>
      <c r="F48" s="416"/>
      <c r="G48" s="342">
        <v>812.99599999999998</v>
      </c>
      <c r="H48" s="342">
        <v>289.01100000000002</v>
      </c>
      <c r="I48" s="342">
        <v>35.4</v>
      </c>
      <c r="J48" s="342">
        <v>0</v>
      </c>
      <c r="K48" s="342"/>
      <c r="L48" s="342"/>
      <c r="M48" s="342">
        <v>35.4</v>
      </c>
      <c r="N48" s="341"/>
      <c r="O48" s="342"/>
      <c r="P48" s="342"/>
      <c r="Q48" s="342"/>
      <c r="R48" s="342">
        <v>35.4</v>
      </c>
      <c r="S48" s="389"/>
      <c r="T48" s="342">
        <v>10.696999999999999</v>
      </c>
      <c r="U48" s="342"/>
      <c r="V48" s="342"/>
      <c r="W48" s="342"/>
      <c r="X48" s="324" t="s">
        <v>376</v>
      </c>
      <c r="Y48" s="265"/>
      <c r="Z48" s="266"/>
      <c r="AA48" s="316"/>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c r="BK48" s="178"/>
      <c r="BL48" s="178"/>
      <c r="BM48" s="178"/>
      <c r="BN48" s="178"/>
      <c r="BO48" s="178"/>
      <c r="BP48" s="178"/>
      <c r="BQ48" s="178"/>
      <c r="BR48" s="178"/>
      <c r="BS48" s="178"/>
      <c r="BT48" s="178"/>
      <c r="BU48" s="178"/>
      <c r="BV48" s="178"/>
      <c r="BW48" s="178"/>
      <c r="BX48" s="178"/>
      <c r="BY48" s="178"/>
      <c r="BZ48" s="178"/>
      <c r="CA48" s="178"/>
      <c r="CB48" s="178"/>
      <c r="CC48" s="178"/>
      <c r="CD48" s="178"/>
      <c r="CE48" s="178"/>
      <c r="CF48" s="178"/>
      <c r="CG48" s="178"/>
      <c r="CH48" s="178"/>
      <c r="CI48" s="178"/>
      <c r="CJ48" s="178"/>
      <c r="CK48" s="178"/>
      <c r="CL48" s="178"/>
      <c r="CM48" s="178"/>
      <c r="CN48" s="178"/>
      <c r="CO48" s="178"/>
      <c r="CP48" s="178"/>
      <c r="CQ48" s="178"/>
      <c r="CR48" s="178"/>
      <c r="CS48" s="178"/>
      <c r="CT48" s="178"/>
      <c r="CU48" s="178"/>
      <c r="CV48" s="178"/>
      <c r="CW48" s="178"/>
      <c r="CX48" s="178"/>
      <c r="CY48" s="178"/>
      <c r="CZ48" s="178"/>
      <c r="DA48" s="178"/>
      <c r="DB48" s="178"/>
      <c r="DC48" s="178"/>
      <c r="DD48" s="178"/>
      <c r="DE48" s="178"/>
      <c r="DF48" s="178"/>
      <c r="DG48" s="178"/>
      <c r="DH48" s="178"/>
      <c r="DI48" s="178"/>
      <c r="DJ48" s="178"/>
      <c r="DK48" s="178"/>
      <c r="DL48" s="178"/>
      <c r="DM48" s="178"/>
      <c r="DN48" s="178"/>
      <c r="DO48" s="178"/>
      <c r="DP48" s="178"/>
      <c r="DQ48" s="178"/>
      <c r="DR48" s="178"/>
      <c r="DS48" s="178"/>
      <c r="DT48" s="178"/>
      <c r="DU48" s="178"/>
      <c r="DV48" s="178"/>
      <c r="DW48" s="178"/>
      <c r="DX48" s="178"/>
      <c r="DY48" s="178"/>
      <c r="DZ48" s="178"/>
      <c r="EA48" s="178"/>
      <c r="EB48" s="178"/>
      <c r="EC48" s="178"/>
      <c r="ED48" s="178"/>
      <c r="EE48" s="178"/>
      <c r="EF48" s="178"/>
      <c r="EG48" s="178"/>
      <c r="EH48" s="178"/>
      <c r="EI48" s="178"/>
      <c r="EJ48" s="178"/>
      <c r="EK48" s="178"/>
      <c r="EL48" s="178"/>
      <c r="EM48" s="178"/>
      <c r="EN48" s="178"/>
      <c r="EO48" s="178"/>
      <c r="EP48" s="178"/>
      <c r="EQ48" s="178"/>
      <c r="ER48" s="178"/>
      <c r="ES48" s="178"/>
      <c r="ET48" s="178"/>
      <c r="EU48" s="178"/>
      <c r="EV48" s="178"/>
      <c r="EW48" s="178"/>
      <c r="EX48" s="178"/>
      <c r="EY48" s="178"/>
      <c r="EZ48" s="178"/>
      <c r="FA48" s="178"/>
      <c r="FB48" s="178"/>
      <c r="FC48" s="178"/>
      <c r="FD48" s="178"/>
      <c r="FE48" s="178"/>
      <c r="FF48" s="178"/>
      <c r="FG48" s="178"/>
      <c r="FH48" s="178"/>
      <c r="FI48" s="178"/>
      <c r="FJ48" s="178"/>
      <c r="FK48" s="178"/>
      <c r="FL48" s="178"/>
      <c r="FM48" s="178"/>
      <c r="FN48" s="178"/>
      <c r="FO48" s="178"/>
      <c r="FP48" s="178"/>
      <c r="FQ48" s="178"/>
      <c r="FR48" s="178"/>
      <c r="FS48" s="178"/>
      <c r="FT48" s="178"/>
      <c r="FU48" s="178"/>
      <c r="FV48" s="178"/>
      <c r="FW48" s="178"/>
      <c r="FX48" s="178"/>
      <c r="FY48" s="178"/>
      <c r="FZ48" s="178"/>
      <c r="GA48" s="178"/>
      <c r="GB48" s="178"/>
      <c r="GC48" s="178"/>
      <c r="GD48" s="178"/>
      <c r="GE48" s="178"/>
      <c r="GF48" s="178"/>
      <c r="GG48" s="178"/>
      <c r="GH48" s="178"/>
      <c r="GI48" s="178"/>
      <c r="GJ48" s="178"/>
      <c r="GK48" s="178"/>
      <c r="GL48" s="178"/>
      <c r="GM48" s="178"/>
      <c r="GN48" s="178"/>
      <c r="GO48" s="178"/>
      <c r="GP48" s="178"/>
      <c r="GQ48" s="178"/>
      <c r="GR48" s="178"/>
      <c r="GS48" s="178"/>
      <c r="GT48" s="178"/>
      <c r="GU48" s="178"/>
      <c r="GV48" s="178"/>
      <c r="GW48" s="178"/>
      <c r="GX48" s="178"/>
      <c r="GY48" s="178"/>
      <c r="GZ48" s="178"/>
      <c r="HA48" s="178"/>
      <c r="HB48" s="178"/>
      <c r="HC48" s="178"/>
      <c r="HD48" s="178"/>
      <c r="HE48" s="178"/>
      <c r="HF48" s="178"/>
      <c r="HG48" s="178"/>
      <c r="HH48" s="178"/>
      <c r="HI48" s="178"/>
      <c r="HJ48" s="178"/>
      <c r="HK48" s="178"/>
      <c r="HL48" s="178"/>
      <c r="HM48" s="178"/>
      <c r="HN48" s="178"/>
      <c r="HO48" s="178"/>
      <c r="HP48" s="178"/>
      <c r="HQ48" s="178"/>
      <c r="HR48" s="178"/>
      <c r="HS48" s="178"/>
      <c r="HT48" s="178"/>
      <c r="HU48" s="178"/>
      <c r="HV48" s="178"/>
      <c r="HW48" s="178"/>
      <c r="HX48" s="178"/>
      <c r="HY48" s="178"/>
      <c r="HZ48" s="178"/>
      <c r="IA48" s="178"/>
      <c r="IB48" s="178"/>
      <c r="IC48" s="178"/>
      <c r="ID48" s="178"/>
      <c r="IE48" s="169"/>
    </row>
    <row r="49" spans="1:15809" s="231" customFormat="1" ht="104.4" x14ac:dyDescent="0.4">
      <c r="A49" s="362">
        <v>35</v>
      </c>
      <c r="B49" s="426" t="s">
        <v>341</v>
      </c>
      <c r="C49" s="394" t="s">
        <v>11</v>
      </c>
      <c r="D49" s="428" t="s">
        <v>448</v>
      </c>
      <c r="E49" s="427"/>
      <c r="F49" s="427"/>
      <c r="G49" s="379">
        <v>31.606000000000002</v>
      </c>
      <c r="H49" s="379">
        <v>25.931999999999999</v>
      </c>
      <c r="I49" s="379">
        <v>0</v>
      </c>
      <c r="J49" s="379">
        <v>10</v>
      </c>
      <c r="K49" s="379"/>
      <c r="L49" s="379"/>
      <c r="M49" s="379">
        <v>10</v>
      </c>
      <c r="N49" s="378"/>
      <c r="O49" s="379"/>
      <c r="P49" s="379"/>
      <c r="Q49" s="379"/>
      <c r="R49" s="379">
        <v>10</v>
      </c>
      <c r="S49" s="398"/>
      <c r="T49" s="379">
        <v>6.7900000000000002E-2</v>
      </c>
      <c r="U49" s="379"/>
      <c r="V49" s="379"/>
      <c r="W49" s="379"/>
      <c r="X49" s="429" t="s">
        <v>376</v>
      </c>
      <c r="Y49" s="381"/>
      <c r="Z49" s="378"/>
      <c r="AA49" s="399"/>
      <c r="AB49" s="229"/>
      <c r="AC49" s="229"/>
      <c r="AD49" s="229"/>
      <c r="AE49" s="229"/>
      <c r="AF49" s="229"/>
      <c r="AG49" s="229"/>
      <c r="AH49" s="229"/>
      <c r="AI49" s="229"/>
      <c r="AJ49" s="229"/>
      <c r="AK49" s="229"/>
      <c r="AL49" s="229"/>
      <c r="AM49" s="229"/>
      <c r="AN49" s="229"/>
      <c r="AO49" s="229"/>
      <c r="AP49" s="229"/>
      <c r="AQ49" s="229"/>
      <c r="AR49" s="229"/>
      <c r="AS49" s="229"/>
      <c r="AT49" s="229"/>
      <c r="AU49" s="229"/>
      <c r="AV49" s="229"/>
      <c r="AW49" s="229"/>
      <c r="AX49" s="229"/>
      <c r="AY49" s="229"/>
      <c r="AZ49" s="229"/>
      <c r="BA49" s="229"/>
      <c r="BB49" s="229"/>
      <c r="BC49" s="229"/>
      <c r="BD49" s="229"/>
      <c r="BE49" s="229"/>
      <c r="BF49" s="229"/>
      <c r="BG49" s="229"/>
      <c r="BH49" s="229"/>
      <c r="BI49" s="229"/>
      <c r="BJ49" s="229"/>
      <c r="BK49" s="229"/>
      <c r="BL49" s="229"/>
      <c r="BM49" s="229"/>
      <c r="BN49" s="229"/>
      <c r="BO49" s="229"/>
      <c r="BP49" s="229"/>
      <c r="BQ49" s="229"/>
      <c r="BR49" s="229"/>
      <c r="BS49" s="229"/>
      <c r="BT49" s="229"/>
      <c r="BU49" s="229"/>
      <c r="BV49" s="229"/>
      <c r="BW49" s="229"/>
      <c r="BX49" s="229"/>
      <c r="BY49" s="229"/>
      <c r="BZ49" s="229"/>
      <c r="CA49" s="229"/>
      <c r="CB49" s="229"/>
      <c r="CC49" s="229"/>
      <c r="CD49" s="229"/>
      <c r="CE49" s="229"/>
      <c r="CF49" s="229"/>
      <c r="CG49" s="229"/>
      <c r="CH49" s="229"/>
      <c r="CI49" s="229"/>
      <c r="CJ49" s="229"/>
      <c r="CK49" s="229"/>
      <c r="CL49" s="229"/>
      <c r="CM49" s="229"/>
      <c r="CN49" s="229"/>
      <c r="CO49" s="229"/>
      <c r="CP49" s="229"/>
      <c r="CQ49" s="229"/>
      <c r="CR49" s="229"/>
      <c r="CS49" s="229"/>
      <c r="CT49" s="229"/>
      <c r="CU49" s="229"/>
      <c r="CV49" s="229"/>
      <c r="CW49" s="229"/>
      <c r="CX49" s="229"/>
      <c r="CY49" s="229"/>
      <c r="CZ49" s="229"/>
      <c r="DA49" s="229"/>
      <c r="DB49" s="229"/>
      <c r="DC49" s="229"/>
      <c r="DD49" s="229"/>
      <c r="DE49" s="229"/>
      <c r="DF49" s="229"/>
      <c r="DG49" s="229"/>
      <c r="DH49" s="229"/>
      <c r="DI49" s="229"/>
      <c r="DJ49" s="229"/>
      <c r="DK49" s="229"/>
      <c r="DL49" s="229"/>
      <c r="DM49" s="229"/>
      <c r="DN49" s="229"/>
      <c r="DO49" s="229"/>
      <c r="DP49" s="229"/>
      <c r="DQ49" s="229"/>
      <c r="DR49" s="229"/>
      <c r="DS49" s="229"/>
      <c r="DT49" s="229"/>
      <c r="DU49" s="229"/>
      <c r="DV49" s="229"/>
      <c r="DW49" s="229"/>
      <c r="DX49" s="229"/>
      <c r="DY49" s="229"/>
      <c r="DZ49" s="229"/>
      <c r="EA49" s="229"/>
      <c r="EB49" s="229"/>
      <c r="EC49" s="229"/>
      <c r="ED49" s="229"/>
      <c r="EE49" s="229"/>
      <c r="EF49" s="229"/>
      <c r="EG49" s="229"/>
      <c r="EH49" s="229"/>
      <c r="EI49" s="229"/>
      <c r="EJ49" s="229"/>
      <c r="EK49" s="229"/>
      <c r="EL49" s="229"/>
      <c r="EM49" s="229"/>
      <c r="EN49" s="229"/>
      <c r="EO49" s="229"/>
      <c r="EP49" s="229"/>
      <c r="EQ49" s="229"/>
      <c r="ER49" s="229"/>
      <c r="ES49" s="229"/>
      <c r="ET49" s="229"/>
      <c r="EU49" s="229"/>
      <c r="EV49" s="229"/>
      <c r="EW49" s="229"/>
      <c r="EX49" s="229"/>
      <c r="EY49" s="229"/>
      <c r="EZ49" s="229"/>
      <c r="FA49" s="229"/>
      <c r="FB49" s="229"/>
      <c r="FC49" s="229"/>
      <c r="FD49" s="229"/>
      <c r="FE49" s="229"/>
      <c r="FF49" s="229"/>
      <c r="FG49" s="229"/>
      <c r="FH49" s="229"/>
      <c r="FI49" s="229"/>
      <c r="FJ49" s="229"/>
      <c r="FK49" s="229"/>
      <c r="FL49" s="229"/>
      <c r="FM49" s="229"/>
      <c r="FN49" s="229"/>
      <c r="FO49" s="229"/>
      <c r="FP49" s="229"/>
      <c r="FQ49" s="229"/>
      <c r="FR49" s="229"/>
      <c r="FS49" s="229"/>
      <c r="FT49" s="229"/>
      <c r="FU49" s="229"/>
      <c r="FV49" s="229"/>
      <c r="FW49" s="229"/>
      <c r="FX49" s="229"/>
      <c r="FY49" s="229"/>
      <c r="FZ49" s="229"/>
      <c r="GA49" s="229"/>
      <c r="GB49" s="229"/>
      <c r="GC49" s="229"/>
      <c r="GD49" s="229"/>
      <c r="GE49" s="229"/>
      <c r="GF49" s="229"/>
      <c r="GG49" s="229"/>
      <c r="GH49" s="229"/>
      <c r="GI49" s="229"/>
      <c r="GJ49" s="229"/>
      <c r="GK49" s="229"/>
      <c r="GL49" s="229"/>
      <c r="GM49" s="229"/>
      <c r="GN49" s="229"/>
      <c r="GO49" s="229"/>
      <c r="GP49" s="229"/>
      <c r="GQ49" s="229"/>
      <c r="GR49" s="229"/>
      <c r="GS49" s="229"/>
      <c r="GT49" s="229"/>
      <c r="GU49" s="229"/>
      <c r="GV49" s="229"/>
      <c r="GW49" s="229"/>
      <c r="GX49" s="229"/>
      <c r="GY49" s="229"/>
      <c r="GZ49" s="229"/>
      <c r="HA49" s="229"/>
      <c r="HB49" s="229"/>
      <c r="HC49" s="229"/>
      <c r="HD49" s="229"/>
      <c r="HE49" s="229"/>
      <c r="HF49" s="229"/>
      <c r="HG49" s="229"/>
      <c r="HH49" s="229"/>
      <c r="HI49" s="229"/>
      <c r="HJ49" s="229"/>
      <c r="HK49" s="229"/>
      <c r="HL49" s="229"/>
      <c r="HM49" s="229"/>
      <c r="HN49" s="229"/>
      <c r="HO49" s="229"/>
      <c r="HP49" s="229"/>
      <c r="HQ49" s="229"/>
      <c r="HR49" s="229"/>
      <c r="HS49" s="229"/>
      <c r="HT49" s="229"/>
      <c r="HU49" s="229"/>
      <c r="HV49" s="229"/>
      <c r="HW49" s="229"/>
      <c r="HX49" s="229"/>
      <c r="HY49" s="229"/>
      <c r="HZ49" s="229"/>
      <c r="IA49" s="229"/>
      <c r="IB49" s="229"/>
      <c r="IC49" s="229"/>
      <c r="ID49" s="229"/>
      <c r="IE49" s="230"/>
    </row>
    <row r="50" spans="1:15809" s="115" customFormat="1" ht="106.5" customHeight="1" x14ac:dyDescent="0.4">
      <c r="A50" s="362">
        <v>36</v>
      </c>
      <c r="B50" s="425" t="s">
        <v>342</v>
      </c>
      <c r="C50" s="313" t="s">
        <v>11</v>
      </c>
      <c r="D50" s="349" t="s">
        <v>278</v>
      </c>
      <c r="E50" s="416"/>
      <c r="F50" s="416"/>
      <c r="G50" s="342">
        <v>51.972000000000001</v>
      </c>
      <c r="H50" s="342">
        <v>1.272</v>
      </c>
      <c r="I50" s="342">
        <v>23.6</v>
      </c>
      <c r="J50" s="342">
        <v>0</v>
      </c>
      <c r="K50" s="342"/>
      <c r="L50" s="342"/>
      <c r="M50" s="342">
        <v>23.6</v>
      </c>
      <c r="N50" s="341"/>
      <c r="O50" s="342"/>
      <c r="P50" s="342"/>
      <c r="Q50" s="342"/>
      <c r="R50" s="342">
        <v>23.6</v>
      </c>
      <c r="S50" s="389"/>
      <c r="T50" s="342">
        <v>0</v>
      </c>
      <c r="U50" s="342"/>
      <c r="V50" s="342"/>
      <c r="W50" s="342"/>
      <c r="X50" s="264" t="s">
        <v>373</v>
      </c>
      <c r="Y50" s="265"/>
      <c r="Z50" s="266"/>
      <c r="AA50" s="316"/>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c r="CS50" s="178"/>
      <c r="CT50" s="178"/>
      <c r="CU50" s="178"/>
      <c r="CV50" s="178"/>
      <c r="CW50" s="178"/>
      <c r="CX50" s="178"/>
      <c r="CY50" s="178"/>
      <c r="CZ50" s="178"/>
      <c r="DA50" s="178"/>
      <c r="DB50" s="178"/>
      <c r="DC50" s="178"/>
      <c r="DD50" s="178"/>
      <c r="DE50" s="178"/>
      <c r="DF50" s="178"/>
      <c r="DG50" s="178"/>
      <c r="DH50" s="178"/>
      <c r="DI50" s="178"/>
      <c r="DJ50" s="178"/>
      <c r="DK50" s="178"/>
      <c r="DL50" s="178"/>
      <c r="DM50" s="178"/>
      <c r="DN50" s="178"/>
      <c r="DO50" s="178"/>
      <c r="DP50" s="178"/>
      <c r="DQ50" s="178"/>
      <c r="DR50" s="178"/>
      <c r="DS50" s="178"/>
      <c r="DT50" s="178"/>
      <c r="DU50" s="178"/>
      <c r="DV50" s="178"/>
      <c r="DW50" s="178"/>
      <c r="DX50" s="178"/>
      <c r="DY50" s="178"/>
      <c r="DZ50" s="178"/>
      <c r="EA50" s="178"/>
      <c r="EB50" s="178"/>
      <c r="EC50" s="178"/>
      <c r="ED50" s="178"/>
      <c r="EE50" s="178"/>
      <c r="EF50" s="178"/>
      <c r="EG50" s="178"/>
      <c r="EH50" s="178"/>
      <c r="EI50" s="178"/>
      <c r="EJ50" s="178"/>
      <c r="EK50" s="178"/>
      <c r="EL50" s="178"/>
      <c r="EM50" s="178"/>
      <c r="EN50" s="178"/>
      <c r="EO50" s="178"/>
      <c r="EP50" s="178"/>
      <c r="EQ50" s="178"/>
      <c r="ER50" s="178"/>
      <c r="ES50" s="178"/>
      <c r="ET50" s="178"/>
      <c r="EU50" s="178"/>
      <c r="EV50" s="178"/>
      <c r="EW50" s="178"/>
      <c r="EX50" s="178"/>
      <c r="EY50" s="178"/>
      <c r="EZ50" s="178"/>
      <c r="FA50" s="178"/>
      <c r="FB50" s="178"/>
      <c r="FC50" s="178"/>
      <c r="FD50" s="178"/>
      <c r="FE50" s="178"/>
      <c r="FF50" s="178"/>
      <c r="FG50" s="178"/>
      <c r="FH50" s="178"/>
      <c r="FI50" s="178"/>
      <c r="FJ50" s="178"/>
      <c r="FK50" s="178"/>
      <c r="FL50" s="178"/>
      <c r="FM50" s="178"/>
      <c r="FN50" s="178"/>
      <c r="FO50" s="178"/>
      <c r="FP50" s="178"/>
      <c r="FQ50" s="178"/>
      <c r="FR50" s="178"/>
      <c r="FS50" s="178"/>
      <c r="FT50" s="178"/>
      <c r="FU50" s="178"/>
      <c r="FV50" s="178"/>
      <c r="FW50" s="178"/>
      <c r="FX50" s="178"/>
      <c r="FY50" s="178"/>
      <c r="FZ50" s="178"/>
      <c r="GA50" s="178"/>
      <c r="GB50" s="178"/>
      <c r="GC50" s="178"/>
      <c r="GD50" s="178"/>
      <c r="GE50" s="178"/>
      <c r="GF50" s="178"/>
      <c r="GG50" s="178"/>
      <c r="GH50" s="178"/>
      <c r="GI50" s="178"/>
      <c r="GJ50" s="178"/>
      <c r="GK50" s="178"/>
      <c r="GL50" s="178"/>
      <c r="GM50" s="178"/>
      <c r="GN50" s="178"/>
      <c r="GO50" s="178"/>
      <c r="GP50" s="178"/>
      <c r="GQ50" s="178"/>
      <c r="GR50" s="178"/>
      <c r="GS50" s="178"/>
      <c r="GT50" s="178"/>
      <c r="GU50" s="178"/>
      <c r="GV50" s="178"/>
      <c r="GW50" s="178"/>
      <c r="GX50" s="178"/>
      <c r="GY50" s="178"/>
      <c r="GZ50" s="178"/>
      <c r="HA50" s="178"/>
      <c r="HB50" s="178"/>
      <c r="HC50" s="178"/>
      <c r="HD50" s="178"/>
      <c r="HE50" s="178"/>
      <c r="HF50" s="178"/>
      <c r="HG50" s="178"/>
      <c r="HH50" s="178"/>
      <c r="HI50" s="178"/>
      <c r="HJ50" s="178"/>
      <c r="HK50" s="178"/>
      <c r="HL50" s="178"/>
      <c r="HM50" s="178"/>
      <c r="HN50" s="178"/>
      <c r="HO50" s="178"/>
      <c r="HP50" s="178"/>
      <c r="HQ50" s="178"/>
      <c r="HR50" s="178"/>
      <c r="HS50" s="178"/>
      <c r="HT50" s="178"/>
      <c r="HU50" s="178"/>
      <c r="HV50" s="178"/>
      <c r="HW50" s="178"/>
      <c r="HX50" s="178"/>
      <c r="HY50" s="178"/>
      <c r="HZ50" s="178"/>
      <c r="IA50" s="178"/>
      <c r="IB50" s="178"/>
      <c r="IC50" s="178"/>
      <c r="ID50" s="178"/>
      <c r="IE50" s="169"/>
    </row>
    <row r="51" spans="1:15809" s="155" customFormat="1" ht="80.400000000000006" customHeight="1" x14ac:dyDescent="0.4">
      <c r="A51" s="362">
        <v>37</v>
      </c>
      <c r="B51" s="430" t="s">
        <v>343</v>
      </c>
      <c r="C51" s="431" t="s">
        <v>11</v>
      </c>
      <c r="D51" s="432" t="s">
        <v>279</v>
      </c>
      <c r="E51" s="433"/>
      <c r="F51" s="433"/>
      <c r="G51" s="337">
        <v>68.813000000000002</v>
      </c>
      <c r="H51" s="337">
        <v>4.9880000000000004</v>
      </c>
      <c r="I51" s="337">
        <v>68.811999999999998</v>
      </c>
      <c r="J51" s="337">
        <v>0</v>
      </c>
      <c r="K51" s="337"/>
      <c r="L51" s="337"/>
      <c r="M51" s="337">
        <v>68.811999999999998</v>
      </c>
      <c r="N51" s="331"/>
      <c r="O51" s="337"/>
      <c r="P51" s="337"/>
      <c r="Q51" s="337"/>
      <c r="R51" s="337">
        <v>68.811999999999998</v>
      </c>
      <c r="S51" s="434"/>
      <c r="T51" s="337">
        <v>0</v>
      </c>
      <c r="U51" s="337"/>
      <c r="V51" s="337"/>
      <c r="W51" s="337"/>
      <c r="X51" s="435" t="s">
        <v>376</v>
      </c>
      <c r="Y51" s="330"/>
      <c r="Z51" s="331"/>
      <c r="AA51" s="348"/>
      <c r="AB51" s="179"/>
      <c r="AC51" s="179"/>
      <c r="AD51" s="179"/>
      <c r="AE51" s="179"/>
      <c r="AF51" s="179"/>
      <c r="AG51" s="179"/>
      <c r="AH51" s="179"/>
      <c r="AI51" s="179"/>
      <c r="AJ51" s="179"/>
      <c r="AK51" s="179"/>
      <c r="AL51" s="179"/>
      <c r="AM51" s="179"/>
      <c r="AN51" s="179"/>
      <c r="AO51" s="179"/>
      <c r="AP51" s="179"/>
      <c r="AQ51" s="179"/>
      <c r="AR51" s="179"/>
      <c r="AS51" s="179"/>
      <c r="AT51" s="179"/>
      <c r="AU51" s="179"/>
      <c r="AV51" s="179"/>
      <c r="AW51" s="179"/>
      <c r="AX51" s="179"/>
      <c r="AY51" s="179"/>
      <c r="AZ51" s="179"/>
      <c r="BA51" s="179"/>
      <c r="BB51" s="179"/>
      <c r="BC51" s="179"/>
      <c r="BD51" s="179"/>
      <c r="BE51" s="179"/>
      <c r="BF51" s="179"/>
      <c r="BG51" s="179"/>
      <c r="BH51" s="179"/>
      <c r="BI51" s="179"/>
      <c r="BJ51" s="179"/>
      <c r="BK51" s="179"/>
      <c r="BL51" s="179"/>
      <c r="BM51" s="179"/>
      <c r="BN51" s="179"/>
      <c r="BO51" s="179"/>
      <c r="BP51" s="179"/>
      <c r="BQ51" s="179"/>
      <c r="BR51" s="179"/>
      <c r="BS51" s="179"/>
      <c r="BT51" s="179"/>
      <c r="BU51" s="179"/>
      <c r="BV51" s="179"/>
      <c r="BW51" s="179"/>
      <c r="BX51" s="179"/>
      <c r="BY51" s="179"/>
      <c r="BZ51" s="179"/>
      <c r="CA51" s="179"/>
      <c r="CB51" s="179"/>
      <c r="CC51" s="179"/>
      <c r="CD51" s="179"/>
      <c r="CE51" s="179"/>
      <c r="CF51" s="179"/>
      <c r="CG51" s="179"/>
      <c r="CH51" s="179"/>
      <c r="CI51" s="179"/>
      <c r="CJ51" s="179"/>
      <c r="CK51" s="179"/>
      <c r="CL51" s="179"/>
      <c r="CM51" s="179"/>
      <c r="CN51" s="179"/>
      <c r="CO51" s="179"/>
      <c r="CP51" s="179"/>
      <c r="CQ51" s="179"/>
      <c r="CR51" s="179"/>
      <c r="CS51" s="179"/>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c r="EL51" s="179"/>
      <c r="EM51" s="179"/>
      <c r="EN51" s="179"/>
      <c r="EO51" s="179"/>
      <c r="EP51" s="179"/>
      <c r="EQ51" s="179"/>
      <c r="ER51" s="179"/>
      <c r="ES51" s="179"/>
      <c r="ET51" s="179"/>
      <c r="EU51" s="179"/>
      <c r="EV51" s="179"/>
      <c r="EW51" s="179"/>
      <c r="EX51" s="179"/>
      <c r="EY51" s="179"/>
      <c r="EZ51" s="179"/>
      <c r="FA51" s="179"/>
      <c r="FB51" s="179"/>
      <c r="FC51" s="179"/>
      <c r="FD51" s="179"/>
      <c r="FE51" s="179"/>
      <c r="FF51" s="179"/>
      <c r="FG51" s="179"/>
      <c r="FH51" s="179"/>
      <c r="FI51" s="179"/>
      <c r="FJ51" s="179"/>
      <c r="FK51" s="179"/>
      <c r="FL51" s="179"/>
      <c r="FM51" s="179"/>
      <c r="FN51" s="179"/>
      <c r="FO51" s="179"/>
      <c r="FP51" s="179"/>
      <c r="FQ51" s="179"/>
      <c r="FR51" s="179"/>
      <c r="FS51" s="179"/>
      <c r="FT51" s="179"/>
      <c r="FU51" s="179"/>
      <c r="FV51" s="179"/>
      <c r="FW51" s="179"/>
      <c r="FX51" s="179"/>
      <c r="FY51" s="179"/>
      <c r="FZ51" s="179"/>
      <c r="GA51" s="179"/>
      <c r="GB51" s="179"/>
      <c r="GC51" s="179"/>
      <c r="GD51" s="179"/>
      <c r="GE51" s="179"/>
      <c r="GF51" s="179"/>
      <c r="GG51" s="179"/>
      <c r="GH51" s="179"/>
      <c r="GI51" s="179"/>
      <c r="GJ51" s="179"/>
      <c r="GK51" s="179"/>
      <c r="GL51" s="179"/>
      <c r="GM51" s="179"/>
      <c r="GN51" s="179"/>
      <c r="GO51" s="179"/>
      <c r="GP51" s="179"/>
      <c r="GQ51" s="179"/>
      <c r="GR51" s="179"/>
      <c r="GS51" s="179"/>
      <c r="GT51" s="179"/>
      <c r="GU51" s="179"/>
      <c r="GV51" s="179"/>
      <c r="GW51" s="179"/>
      <c r="GX51" s="179"/>
      <c r="GY51" s="179"/>
      <c r="GZ51" s="179"/>
      <c r="HA51" s="179"/>
      <c r="HB51" s="179"/>
      <c r="HC51" s="179"/>
      <c r="HD51" s="179"/>
      <c r="HE51" s="179"/>
      <c r="HF51" s="179"/>
      <c r="HG51" s="179"/>
      <c r="HH51" s="179"/>
      <c r="HI51" s="179"/>
      <c r="HJ51" s="179"/>
      <c r="HK51" s="179"/>
      <c r="HL51" s="179"/>
      <c r="HM51" s="179"/>
      <c r="HN51" s="179"/>
      <c r="HO51" s="179"/>
      <c r="HP51" s="179"/>
      <c r="HQ51" s="179"/>
      <c r="HR51" s="179"/>
      <c r="HS51" s="179"/>
      <c r="HT51" s="179"/>
      <c r="HU51" s="179"/>
      <c r="HV51" s="179"/>
      <c r="HW51" s="179"/>
      <c r="HX51" s="179"/>
      <c r="HY51" s="179"/>
      <c r="HZ51" s="179"/>
      <c r="IA51" s="179"/>
      <c r="IB51" s="179"/>
      <c r="IC51" s="179"/>
      <c r="ID51" s="179"/>
      <c r="IE51" s="170"/>
    </row>
    <row r="52" spans="1:15809" s="154" customFormat="1" ht="92.25" customHeight="1" x14ac:dyDescent="0.4">
      <c r="A52" s="362">
        <v>38</v>
      </c>
      <c r="B52" s="425" t="s">
        <v>344</v>
      </c>
      <c r="C52" s="400" t="s">
        <v>11</v>
      </c>
      <c r="D52" s="404" t="s">
        <v>280</v>
      </c>
      <c r="E52" s="416"/>
      <c r="F52" s="416"/>
      <c r="G52" s="342">
        <v>3206.45</v>
      </c>
      <c r="H52" s="342">
        <v>0</v>
      </c>
      <c r="I52" s="342">
        <v>35.4</v>
      </c>
      <c r="J52" s="342">
        <v>0</v>
      </c>
      <c r="K52" s="342"/>
      <c r="L52" s="342"/>
      <c r="M52" s="342">
        <v>35.4</v>
      </c>
      <c r="N52" s="341"/>
      <c r="O52" s="342"/>
      <c r="P52" s="342"/>
      <c r="Q52" s="342"/>
      <c r="R52" s="342">
        <v>0</v>
      </c>
      <c r="S52" s="389"/>
      <c r="T52" s="342">
        <v>0</v>
      </c>
      <c r="U52" s="342"/>
      <c r="V52" s="342"/>
      <c r="W52" s="342"/>
      <c r="X52" s="391" t="s">
        <v>378</v>
      </c>
      <c r="Y52" s="343"/>
      <c r="Z52" s="341"/>
      <c r="AA52" s="415"/>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c r="CS52" s="176"/>
      <c r="CT52" s="176"/>
      <c r="CU52" s="176"/>
      <c r="CV52" s="176"/>
      <c r="CW52" s="176"/>
      <c r="CX52" s="176"/>
      <c r="CY52" s="176"/>
      <c r="CZ52" s="176"/>
      <c r="DA52" s="176"/>
      <c r="DB52" s="176"/>
      <c r="DC52" s="176"/>
      <c r="DD52" s="176"/>
      <c r="DE52" s="176"/>
      <c r="DF52" s="176"/>
      <c r="DG52" s="176"/>
      <c r="DH52" s="176"/>
      <c r="DI52" s="176"/>
      <c r="DJ52" s="176"/>
      <c r="DK52" s="176"/>
      <c r="DL52" s="176"/>
      <c r="DM52" s="176"/>
      <c r="DN52" s="176"/>
      <c r="DO52" s="176"/>
      <c r="DP52" s="176"/>
      <c r="DQ52" s="176"/>
      <c r="DR52" s="176"/>
      <c r="DS52" s="176"/>
      <c r="DT52" s="176"/>
      <c r="DU52" s="176"/>
      <c r="DV52" s="176"/>
      <c r="DW52" s="176"/>
      <c r="DX52" s="176"/>
      <c r="DY52" s="176"/>
      <c r="DZ52" s="176"/>
      <c r="EA52" s="176"/>
      <c r="EB52" s="176"/>
      <c r="EC52" s="176"/>
      <c r="ED52" s="176"/>
      <c r="EE52" s="176"/>
      <c r="EF52" s="176"/>
      <c r="EG52" s="176"/>
      <c r="EH52" s="176"/>
      <c r="EI52" s="176"/>
      <c r="EJ52" s="176"/>
      <c r="EK52" s="176"/>
      <c r="EL52" s="176"/>
      <c r="EM52" s="176"/>
      <c r="EN52" s="176"/>
      <c r="EO52" s="176"/>
      <c r="EP52" s="176"/>
      <c r="EQ52" s="176"/>
      <c r="ER52" s="176"/>
      <c r="ES52" s="176"/>
      <c r="ET52" s="176"/>
      <c r="EU52" s="176"/>
      <c r="EV52" s="176"/>
      <c r="EW52" s="176"/>
      <c r="EX52" s="176"/>
      <c r="EY52" s="176"/>
      <c r="EZ52" s="176"/>
      <c r="FA52" s="176"/>
      <c r="FB52" s="176"/>
      <c r="FC52" s="176"/>
      <c r="FD52" s="176"/>
      <c r="FE52" s="176"/>
      <c r="FF52" s="176"/>
      <c r="FG52" s="176"/>
      <c r="FH52" s="176"/>
      <c r="FI52" s="176"/>
      <c r="FJ52" s="176"/>
      <c r="FK52" s="176"/>
      <c r="FL52" s="176"/>
      <c r="FM52" s="176"/>
      <c r="FN52" s="176"/>
      <c r="FO52" s="176"/>
      <c r="FP52" s="176"/>
      <c r="FQ52" s="176"/>
      <c r="FR52" s="176"/>
      <c r="FS52" s="176"/>
      <c r="FT52" s="176"/>
      <c r="FU52" s="176"/>
      <c r="FV52" s="176"/>
      <c r="FW52" s="176"/>
      <c r="FX52" s="176"/>
      <c r="FY52" s="176"/>
      <c r="FZ52" s="176"/>
      <c r="GA52" s="176"/>
      <c r="GB52" s="176"/>
      <c r="GC52" s="176"/>
      <c r="GD52" s="176"/>
      <c r="GE52" s="176"/>
      <c r="GF52" s="176"/>
      <c r="GG52" s="176"/>
      <c r="GH52" s="176"/>
      <c r="GI52" s="176"/>
      <c r="GJ52" s="176"/>
      <c r="GK52" s="176"/>
      <c r="GL52" s="176"/>
      <c r="GM52" s="176"/>
      <c r="GN52" s="176"/>
      <c r="GO52" s="176"/>
      <c r="GP52" s="176"/>
      <c r="GQ52" s="176"/>
      <c r="GR52" s="176"/>
      <c r="GS52" s="176"/>
      <c r="GT52" s="176"/>
      <c r="GU52" s="176"/>
      <c r="GV52" s="176"/>
      <c r="GW52" s="176"/>
      <c r="GX52" s="176"/>
      <c r="GY52" s="176"/>
      <c r="GZ52" s="176"/>
      <c r="HA52" s="176"/>
      <c r="HB52" s="176"/>
      <c r="HC52" s="176"/>
      <c r="HD52" s="176"/>
      <c r="HE52" s="176"/>
      <c r="HF52" s="176"/>
      <c r="HG52" s="176"/>
      <c r="HH52" s="176"/>
      <c r="HI52" s="176"/>
      <c r="HJ52" s="176"/>
      <c r="HK52" s="176"/>
      <c r="HL52" s="176"/>
      <c r="HM52" s="176"/>
      <c r="HN52" s="176"/>
      <c r="HO52" s="176"/>
      <c r="HP52" s="176"/>
      <c r="HQ52" s="176"/>
      <c r="HR52" s="176"/>
      <c r="HS52" s="176"/>
      <c r="HT52" s="176"/>
      <c r="HU52" s="176"/>
      <c r="HV52" s="176"/>
      <c r="HW52" s="176"/>
      <c r="HX52" s="176"/>
      <c r="HY52" s="176"/>
      <c r="HZ52" s="176"/>
      <c r="IA52" s="176"/>
      <c r="IB52" s="176"/>
      <c r="IC52" s="176"/>
      <c r="ID52" s="176"/>
      <c r="IE52" s="167"/>
    </row>
    <row r="53" spans="1:15809" s="143" customFormat="1" ht="21" x14ac:dyDescent="0.4">
      <c r="A53" s="419"/>
      <c r="B53" s="504" t="s">
        <v>26</v>
      </c>
      <c r="C53" s="504"/>
      <c r="D53" s="504"/>
      <c r="E53" s="412">
        <f t="shared" ref="E53:R53" si="4">SUM(E44:E52)</f>
        <v>0</v>
      </c>
      <c r="F53" s="412">
        <f t="shared" si="4"/>
        <v>0</v>
      </c>
      <c r="G53" s="412">
        <f t="shared" si="4"/>
        <v>7137.5560000000005</v>
      </c>
      <c r="H53" s="412">
        <f t="shared" si="4"/>
        <v>1989.4159999999999</v>
      </c>
      <c r="I53" s="412">
        <f t="shared" si="4"/>
        <v>524.86599999999999</v>
      </c>
      <c r="J53" s="412">
        <f t="shared" si="4"/>
        <v>10</v>
      </c>
      <c r="K53" s="412">
        <f t="shared" si="4"/>
        <v>0</v>
      </c>
      <c r="L53" s="412">
        <f t="shared" si="4"/>
        <v>0</v>
      </c>
      <c r="M53" s="412">
        <f t="shared" si="4"/>
        <v>534.86599999999999</v>
      </c>
      <c r="N53" s="412">
        <f t="shared" si="4"/>
        <v>0</v>
      </c>
      <c r="O53" s="412">
        <f t="shared" si="4"/>
        <v>0</v>
      </c>
      <c r="P53" s="412">
        <f t="shared" si="4"/>
        <v>0</v>
      </c>
      <c r="Q53" s="412">
        <f t="shared" si="4"/>
        <v>0</v>
      </c>
      <c r="R53" s="412">
        <f t="shared" si="4"/>
        <v>499.46600000000001</v>
      </c>
      <c r="S53" s="436"/>
      <c r="T53" s="412"/>
      <c r="U53" s="412"/>
      <c r="V53" s="412"/>
      <c r="W53" s="412"/>
      <c r="X53" s="437"/>
      <c r="Y53" s="323"/>
      <c r="Z53" s="261"/>
      <c r="AA53" s="422"/>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177"/>
      <c r="BA53" s="177"/>
      <c r="BB53" s="177"/>
      <c r="BC53" s="177"/>
      <c r="BD53" s="177"/>
      <c r="BE53" s="177"/>
      <c r="BF53" s="177"/>
      <c r="BG53" s="177"/>
      <c r="BH53" s="177"/>
      <c r="BI53" s="177"/>
      <c r="BJ53" s="177"/>
      <c r="BK53" s="177"/>
      <c r="BL53" s="177"/>
      <c r="BM53" s="177"/>
      <c r="BN53" s="177"/>
      <c r="BO53" s="177"/>
      <c r="BP53" s="177"/>
      <c r="BQ53" s="177"/>
      <c r="BR53" s="177"/>
      <c r="BS53" s="177"/>
      <c r="BT53" s="177"/>
      <c r="BU53" s="177"/>
      <c r="BV53" s="177"/>
      <c r="BW53" s="177"/>
      <c r="BX53" s="177"/>
      <c r="BY53" s="177"/>
      <c r="BZ53" s="177"/>
      <c r="CA53" s="177"/>
      <c r="CB53" s="177"/>
      <c r="CC53" s="177"/>
      <c r="CD53" s="177"/>
      <c r="CE53" s="177"/>
      <c r="CF53" s="177"/>
      <c r="CG53" s="177"/>
      <c r="CH53" s="177"/>
      <c r="CI53" s="177"/>
      <c r="CJ53" s="177"/>
      <c r="CK53" s="177"/>
      <c r="CL53" s="177"/>
      <c r="CM53" s="177"/>
      <c r="CN53" s="177"/>
      <c r="CO53" s="177"/>
      <c r="CP53" s="177"/>
      <c r="CQ53" s="177"/>
      <c r="CR53" s="177"/>
      <c r="CS53" s="177"/>
      <c r="CT53" s="177"/>
      <c r="CU53" s="177"/>
      <c r="CV53" s="177"/>
      <c r="CW53" s="177"/>
      <c r="CX53" s="177"/>
      <c r="CY53" s="177"/>
      <c r="CZ53" s="177"/>
      <c r="DA53" s="177"/>
      <c r="DB53" s="177"/>
      <c r="DC53" s="177"/>
      <c r="DD53" s="177"/>
      <c r="DE53" s="177"/>
      <c r="DF53" s="177"/>
      <c r="DG53" s="177"/>
      <c r="DH53" s="177"/>
      <c r="DI53" s="177"/>
      <c r="DJ53" s="177"/>
      <c r="DK53" s="177"/>
      <c r="DL53" s="177"/>
      <c r="DM53" s="177"/>
      <c r="DN53" s="177"/>
      <c r="DO53" s="177"/>
      <c r="DP53" s="177"/>
      <c r="DQ53" s="177"/>
      <c r="DR53" s="177"/>
      <c r="DS53" s="177"/>
      <c r="DT53" s="177"/>
      <c r="DU53" s="177"/>
      <c r="DV53" s="177"/>
      <c r="DW53" s="177"/>
      <c r="DX53" s="177"/>
      <c r="DY53" s="177"/>
      <c r="DZ53" s="177"/>
      <c r="EA53" s="177"/>
      <c r="EB53" s="177"/>
      <c r="EC53" s="177"/>
      <c r="ED53" s="177"/>
      <c r="EE53" s="177"/>
      <c r="EF53" s="177"/>
      <c r="EG53" s="177"/>
      <c r="EH53" s="177"/>
      <c r="EI53" s="177"/>
      <c r="EJ53" s="177"/>
      <c r="EK53" s="177"/>
      <c r="EL53" s="177"/>
      <c r="EM53" s="177"/>
      <c r="EN53" s="177"/>
      <c r="EO53" s="177"/>
      <c r="EP53" s="177"/>
      <c r="EQ53" s="177"/>
      <c r="ER53" s="177"/>
      <c r="ES53" s="177"/>
      <c r="ET53" s="177"/>
      <c r="EU53" s="177"/>
      <c r="EV53" s="177"/>
      <c r="EW53" s="177"/>
      <c r="EX53" s="177"/>
      <c r="EY53" s="177"/>
      <c r="EZ53" s="177"/>
      <c r="FA53" s="177"/>
      <c r="FB53" s="177"/>
      <c r="FC53" s="177"/>
      <c r="FD53" s="177"/>
      <c r="FE53" s="177"/>
      <c r="FF53" s="177"/>
      <c r="FG53" s="177"/>
      <c r="FH53" s="177"/>
      <c r="FI53" s="177"/>
      <c r="FJ53" s="177"/>
      <c r="FK53" s="177"/>
      <c r="FL53" s="177"/>
      <c r="FM53" s="177"/>
      <c r="FN53" s="177"/>
      <c r="FO53" s="177"/>
      <c r="FP53" s="177"/>
      <c r="FQ53" s="177"/>
      <c r="FR53" s="177"/>
      <c r="FS53" s="177"/>
      <c r="FT53" s="177"/>
      <c r="FU53" s="177"/>
      <c r="FV53" s="177"/>
      <c r="FW53" s="177"/>
      <c r="FX53" s="177"/>
      <c r="FY53" s="177"/>
      <c r="FZ53" s="177"/>
      <c r="GA53" s="177"/>
      <c r="GB53" s="177"/>
      <c r="GC53" s="177"/>
      <c r="GD53" s="177"/>
      <c r="GE53" s="177"/>
      <c r="GF53" s="177"/>
      <c r="GG53" s="177"/>
      <c r="GH53" s="177"/>
      <c r="GI53" s="177"/>
      <c r="GJ53" s="177"/>
      <c r="GK53" s="177"/>
      <c r="GL53" s="177"/>
      <c r="GM53" s="177"/>
      <c r="GN53" s="177"/>
      <c r="GO53" s="177"/>
      <c r="GP53" s="177"/>
      <c r="GQ53" s="177"/>
      <c r="GR53" s="177"/>
      <c r="GS53" s="177"/>
      <c r="GT53" s="177"/>
      <c r="GU53" s="177"/>
      <c r="GV53" s="177"/>
      <c r="GW53" s="177"/>
      <c r="GX53" s="177"/>
      <c r="GY53" s="177"/>
      <c r="GZ53" s="177"/>
      <c r="HA53" s="177"/>
      <c r="HB53" s="177"/>
      <c r="HC53" s="177"/>
      <c r="HD53" s="177"/>
      <c r="HE53" s="177"/>
      <c r="HF53" s="177"/>
      <c r="HG53" s="177"/>
      <c r="HH53" s="177"/>
      <c r="HI53" s="177"/>
      <c r="HJ53" s="177"/>
      <c r="HK53" s="177"/>
      <c r="HL53" s="177"/>
      <c r="HM53" s="177"/>
      <c r="HN53" s="177"/>
      <c r="HO53" s="177"/>
      <c r="HP53" s="177"/>
      <c r="HQ53" s="177"/>
      <c r="HR53" s="177"/>
      <c r="HS53" s="177"/>
      <c r="HT53" s="177"/>
      <c r="HU53" s="177"/>
      <c r="HV53" s="177"/>
      <c r="HW53" s="177"/>
      <c r="HX53" s="177"/>
      <c r="HY53" s="177"/>
      <c r="HZ53" s="177"/>
      <c r="IA53" s="177"/>
      <c r="IB53" s="177"/>
      <c r="IC53" s="177"/>
      <c r="ID53" s="177"/>
      <c r="IE53" s="168"/>
    </row>
    <row r="54" spans="1:15809" s="134" customFormat="1" ht="19.5" customHeight="1" x14ac:dyDescent="0.4">
      <c r="A54" s="438"/>
      <c r="B54" s="505" t="s">
        <v>264</v>
      </c>
      <c r="C54" s="505"/>
      <c r="D54" s="505"/>
      <c r="E54" s="505"/>
      <c r="F54" s="505"/>
      <c r="G54" s="505"/>
      <c r="H54" s="505"/>
      <c r="I54" s="505"/>
      <c r="J54" s="505"/>
      <c r="K54" s="505"/>
      <c r="L54" s="505"/>
      <c r="M54" s="505"/>
      <c r="N54" s="505"/>
      <c r="O54" s="505"/>
      <c r="P54" s="505"/>
      <c r="Q54" s="505"/>
      <c r="R54" s="505"/>
      <c r="S54" s="505"/>
      <c r="T54" s="505"/>
      <c r="U54" s="505"/>
      <c r="V54" s="505"/>
      <c r="W54" s="505"/>
      <c r="X54" s="505"/>
      <c r="Y54" s="505"/>
      <c r="Z54" s="505"/>
      <c r="AA54" s="505"/>
      <c r="AB54" s="513"/>
      <c r="AC54" s="513"/>
      <c r="AD54" s="513"/>
      <c r="AE54" s="513"/>
      <c r="AF54" s="513"/>
      <c r="AG54" s="513"/>
      <c r="AH54" s="513"/>
      <c r="AI54" s="513"/>
      <c r="AJ54" s="513"/>
      <c r="AK54" s="513"/>
      <c r="AL54" s="513"/>
      <c r="AM54" s="513"/>
      <c r="AN54" s="513"/>
      <c r="AO54" s="513"/>
      <c r="AP54" s="513"/>
      <c r="AQ54" s="513"/>
      <c r="AR54" s="513"/>
      <c r="AS54" s="513"/>
      <c r="AT54" s="513"/>
      <c r="AU54" s="513"/>
      <c r="AV54" s="513"/>
      <c r="AW54" s="513"/>
      <c r="AX54" s="513"/>
      <c r="AY54" s="513"/>
      <c r="AZ54" s="513"/>
      <c r="BA54" s="513"/>
      <c r="BB54" s="513"/>
      <c r="BC54" s="513"/>
      <c r="BD54" s="513"/>
      <c r="BE54" s="513"/>
      <c r="BF54" s="513"/>
      <c r="BG54" s="513"/>
      <c r="BH54" s="513"/>
      <c r="BI54" s="513"/>
      <c r="BJ54" s="513"/>
      <c r="BK54" s="513"/>
      <c r="BL54" s="513"/>
      <c r="BM54" s="513"/>
      <c r="BN54" s="513"/>
      <c r="BO54" s="513"/>
      <c r="BP54" s="513"/>
      <c r="BQ54" s="513"/>
      <c r="BR54" s="513"/>
      <c r="BS54" s="513"/>
      <c r="BT54" s="513"/>
      <c r="BU54" s="513"/>
      <c r="BV54" s="513"/>
      <c r="BW54" s="513"/>
      <c r="BX54" s="513"/>
      <c r="BY54" s="513"/>
      <c r="BZ54" s="513"/>
      <c r="CA54" s="513"/>
      <c r="CB54" s="513"/>
      <c r="CC54" s="513"/>
      <c r="CD54" s="513"/>
      <c r="CE54" s="513"/>
      <c r="CF54" s="513"/>
      <c r="CG54" s="513"/>
      <c r="CH54" s="513"/>
      <c r="CI54" s="513"/>
      <c r="CJ54" s="513"/>
      <c r="CK54" s="513"/>
      <c r="CL54" s="513"/>
      <c r="CM54" s="513"/>
      <c r="CN54" s="513"/>
      <c r="CO54" s="513"/>
      <c r="CP54" s="513"/>
      <c r="CQ54" s="513"/>
      <c r="CR54" s="513"/>
      <c r="CS54" s="513"/>
      <c r="CT54" s="513"/>
      <c r="CU54" s="513"/>
      <c r="CV54" s="513"/>
      <c r="CW54" s="513"/>
      <c r="CX54" s="513"/>
      <c r="CY54" s="513"/>
      <c r="CZ54" s="513"/>
      <c r="DA54" s="513"/>
      <c r="DB54" s="513"/>
      <c r="DC54" s="513"/>
      <c r="DD54" s="513"/>
      <c r="DE54" s="513"/>
      <c r="DF54" s="513"/>
      <c r="DG54" s="513"/>
      <c r="DH54" s="513"/>
      <c r="DI54" s="513"/>
      <c r="DJ54" s="513"/>
      <c r="DK54" s="513"/>
      <c r="DL54" s="513"/>
      <c r="DM54" s="513"/>
      <c r="DN54" s="513"/>
      <c r="DO54" s="513"/>
      <c r="DP54" s="513"/>
      <c r="DQ54" s="513"/>
      <c r="DR54" s="513"/>
      <c r="DS54" s="513"/>
      <c r="DT54" s="513"/>
      <c r="DU54" s="513"/>
      <c r="DV54" s="513"/>
      <c r="DW54" s="513"/>
      <c r="DX54" s="513"/>
      <c r="DY54" s="513"/>
      <c r="DZ54" s="513"/>
      <c r="EA54" s="513"/>
      <c r="EB54" s="513"/>
      <c r="EC54" s="513"/>
      <c r="ED54" s="513"/>
      <c r="EE54" s="513"/>
      <c r="EF54" s="513"/>
      <c r="EG54" s="513"/>
      <c r="EH54" s="513"/>
      <c r="EI54" s="513"/>
      <c r="EJ54" s="513"/>
      <c r="EK54" s="513"/>
      <c r="EL54" s="513"/>
      <c r="EM54" s="513"/>
      <c r="EN54" s="513"/>
      <c r="EO54" s="513"/>
      <c r="EP54" s="513"/>
      <c r="EQ54" s="513"/>
      <c r="ER54" s="513"/>
      <c r="ES54" s="513"/>
      <c r="ET54" s="513"/>
      <c r="EU54" s="513"/>
      <c r="EV54" s="513"/>
      <c r="EW54" s="513"/>
      <c r="EX54" s="513"/>
      <c r="EY54" s="513"/>
      <c r="EZ54" s="513"/>
      <c r="FA54" s="513"/>
      <c r="FB54" s="513"/>
      <c r="FC54" s="513"/>
      <c r="FD54" s="513"/>
      <c r="FE54" s="513"/>
      <c r="FF54" s="513"/>
      <c r="FG54" s="513"/>
      <c r="FH54" s="513"/>
      <c r="FI54" s="513"/>
      <c r="FJ54" s="513"/>
      <c r="FK54" s="513"/>
      <c r="FL54" s="513"/>
      <c r="FM54" s="513"/>
      <c r="FN54" s="513"/>
      <c r="FO54" s="513"/>
      <c r="FP54" s="513"/>
      <c r="FQ54" s="513"/>
      <c r="FR54" s="513"/>
      <c r="FS54" s="513"/>
      <c r="FT54" s="513"/>
      <c r="FU54" s="513"/>
      <c r="FV54" s="513"/>
      <c r="FW54" s="513"/>
      <c r="FX54" s="513"/>
      <c r="FY54" s="513"/>
      <c r="FZ54" s="513"/>
      <c r="GA54" s="513"/>
      <c r="GB54" s="513"/>
      <c r="GC54" s="513"/>
      <c r="GD54" s="513"/>
      <c r="GE54" s="513"/>
      <c r="GF54" s="513"/>
      <c r="GG54" s="513"/>
      <c r="GH54" s="513"/>
      <c r="GI54" s="513"/>
      <c r="GJ54" s="513"/>
      <c r="GK54" s="513"/>
      <c r="GL54" s="513"/>
      <c r="GM54" s="513"/>
      <c r="GN54" s="513"/>
      <c r="GO54" s="513"/>
      <c r="GP54" s="513"/>
      <c r="GQ54" s="513"/>
      <c r="GR54" s="513"/>
      <c r="GS54" s="513"/>
      <c r="GT54" s="513"/>
      <c r="GU54" s="513"/>
      <c r="GV54" s="513"/>
      <c r="GW54" s="513"/>
      <c r="GX54" s="513"/>
      <c r="GY54" s="513"/>
      <c r="GZ54" s="513"/>
      <c r="HA54" s="513"/>
      <c r="HB54" s="513"/>
      <c r="HC54" s="513"/>
      <c r="HD54" s="513"/>
      <c r="HE54" s="513"/>
      <c r="HF54" s="513"/>
      <c r="HG54" s="513"/>
      <c r="HH54" s="513"/>
      <c r="HI54" s="513"/>
      <c r="HJ54" s="513"/>
      <c r="HK54" s="513"/>
      <c r="HL54" s="513"/>
      <c r="HM54" s="513"/>
      <c r="HN54" s="513"/>
      <c r="HO54" s="513"/>
      <c r="HP54" s="513"/>
      <c r="HQ54" s="513"/>
      <c r="HR54" s="513"/>
      <c r="HS54" s="513"/>
      <c r="HT54" s="513"/>
      <c r="HU54" s="513"/>
      <c r="HV54" s="513"/>
      <c r="HW54" s="513"/>
      <c r="HX54" s="513"/>
      <c r="HY54" s="513"/>
      <c r="HZ54" s="513"/>
      <c r="IA54" s="513"/>
      <c r="IB54" s="518"/>
      <c r="IC54" s="518"/>
      <c r="ID54" s="518"/>
      <c r="IE54" s="518"/>
      <c r="IF54" s="518"/>
      <c r="IG54" s="518"/>
      <c r="IH54" s="518"/>
      <c r="II54" s="518"/>
      <c r="IJ54" s="518"/>
      <c r="IK54" s="518"/>
      <c r="IL54" s="518"/>
      <c r="IM54" s="518"/>
      <c r="IN54" s="518"/>
      <c r="IO54" s="518"/>
      <c r="IP54" s="518"/>
      <c r="IQ54" s="518"/>
      <c r="IR54" s="518"/>
      <c r="IS54" s="518"/>
      <c r="IT54" s="518"/>
      <c r="IU54" s="518"/>
      <c r="IV54" s="518"/>
      <c r="IW54" s="518"/>
      <c r="IX54" s="518"/>
      <c r="IY54" s="518"/>
      <c r="IZ54" s="518"/>
      <c r="JA54" s="518"/>
      <c r="JB54" s="518"/>
      <c r="JC54" s="518"/>
      <c r="JD54" s="518"/>
      <c r="JE54" s="518"/>
      <c r="JF54" s="518"/>
      <c r="JG54" s="518"/>
      <c r="JH54" s="518"/>
      <c r="JI54" s="518"/>
      <c r="JJ54" s="518"/>
      <c r="JK54" s="518"/>
      <c r="JL54" s="518"/>
      <c r="JM54" s="518"/>
      <c r="JN54" s="518"/>
      <c r="JO54" s="518"/>
      <c r="JP54" s="518"/>
      <c r="JQ54" s="518"/>
      <c r="JR54" s="518"/>
      <c r="JS54" s="518"/>
      <c r="JT54" s="518"/>
      <c r="JU54" s="518"/>
      <c r="JV54" s="518"/>
      <c r="JW54" s="518"/>
      <c r="JX54" s="518"/>
      <c r="JY54" s="518"/>
      <c r="JZ54" s="518"/>
      <c r="KA54" s="518"/>
      <c r="KB54" s="518"/>
      <c r="KC54" s="518"/>
      <c r="KD54" s="518"/>
      <c r="KE54" s="518"/>
      <c r="KF54" s="518"/>
      <c r="KG54" s="518"/>
      <c r="KH54" s="518"/>
      <c r="KI54" s="518"/>
      <c r="KJ54" s="518"/>
      <c r="KK54" s="518"/>
      <c r="KL54" s="518"/>
      <c r="KM54" s="518"/>
      <c r="KN54" s="518"/>
      <c r="KO54" s="518"/>
      <c r="KP54" s="518"/>
      <c r="KQ54" s="518"/>
      <c r="KR54" s="518"/>
      <c r="KS54" s="518"/>
      <c r="KT54" s="518"/>
      <c r="KU54" s="518"/>
      <c r="KV54" s="518"/>
      <c r="KW54" s="518"/>
      <c r="KX54" s="518"/>
      <c r="KY54" s="518"/>
      <c r="KZ54" s="518"/>
      <c r="LA54" s="518"/>
      <c r="LB54" s="518"/>
      <c r="LC54" s="518"/>
      <c r="LD54" s="518"/>
      <c r="LE54" s="518"/>
      <c r="LF54" s="518"/>
      <c r="LG54" s="518"/>
      <c r="LH54" s="518"/>
      <c r="LI54" s="518"/>
      <c r="LJ54" s="518"/>
      <c r="LK54" s="518"/>
      <c r="LL54" s="518"/>
      <c r="LM54" s="518"/>
      <c r="LN54" s="518"/>
      <c r="LO54" s="518"/>
      <c r="LP54" s="518"/>
      <c r="LQ54" s="518"/>
      <c r="LR54" s="518"/>
      <c r="LS54" s="518"/>
      <c r="LT54" s="518"/>
      <c r="LU54" s="518"/>
      <c r="LV54" s="518"/>
      <c r="LW54" s="518"/>
      <c r="LX54" s="518"/>
      <c r="LY54" s="518"/>
      <c r="LZ54" s="518"/>
      <c r="MA54" s="518"/>
      <c r="MB54" s="518"/>
      <c r="MC54" s="518"/>
      <c r="MD54" s="518"/>
      <c r="ME54" s="518"/>
      <c r="MF54" s="518"/>
      <c r="MG54" s="518"/>
      <c r="MH54" s="518"/>
      <c r="MI54" s="518"/>
      <c r="MJ54" s="518"/>
      <c r="MK54" s="518"/>
      <c r="ML54" s="518"/>
      <c r="MM54" s="518"/>
      <c r="MN54" s="518"/>
      <c r="MO54" s="518"/>
      <c r="MP54" s="518"/>
      <c r="MQ54" s="518"/>
      <c r="MR54" s="518"/>
      <c r="MS54" s="518"/>
      <c r="MT54" s="518"/>
      <c r="MU54" s="518"/>
      <c r="MV54" s="518"/>
      <c r="MW54" s="518"/>
      <c r="MX54" s="518"/>
      <c r="MY54" s="518"/>
      <c r="MZ54" s="518"/>
      <c r="NA54" s="518"/>
      <c r="NB54" s="518"/>
      <c r="NC54" s="518"/>
      <c r="ND54" s="518"/>
      <c r="NE54" s="518"/>
      <c r="NF54" s="518"/>
      <c r="NG54" s="518"/>
      <c r="NH54" s="518"/>
      <c r="NI54" s="518"/>
      <c r="NJ54" s="518"/>
      <c r="NK54" s="518"/>
      <c r="NL54" s="518"/>
      <c r="NM54" s="518"/>
      <c r="NN54" s="518"/>
      <c r="NO54" s="518"/>
      <c r="NP54" s="518"/>
      <c r="NQ54" s="518"/>
      <c r="NR54" s="518"/>
      <c r="NS54" s="518"/>
      <c r="NT54" s="518"/>
      <c r="NU54" s="518"/>
      <c r="NV54" s="518"/>
      <c r="NW54" s="518"/>
      <c r="NX54" s="518"/>
      <c r="NY54" s="518"/>
      <c r="NZ54" s="518"/>
      <c r="OA54" s="518"/>
      <c r="OB54" s="518"/>
      <c r="OC54" s="518"/>
      <c r="OD54" s="518"/>
      <c r="OE54" s="518"/>
      <c r="OF54" s="518"/>
      <c r="OG54" s="518"/>
      <c r="OH54" s="518"/>
      <c r="OI54" s="518"/>
      <c r="OJ54" s="518"/>
      <c r="OK54" s="518"/>
      <c r="OL54" s="518"/>
      <c r="OM54" s="518"/>
      <c r="ON54" s="518"/>
      <c r="OO54" s="518"/>
      <c r="OP54" s="518"/>
      <c r="OQ54" s="518"/>
      <c r="OR54" s="518"/>
      <c r="OS54" s="518"/>
      <c r="OT54" s="518"/>
      <c r="OU54" s="518"/>
      <c r="OV54" s="518"/>
      <c r="OW54" s="518"/>
      <c r="OX54" s="518"/>
      <c r="OY54" s="518"/>
      <c r="OZ54" s="518"/>
      <c r="PA54" s="518"/>
      <c r="PB54" s="518"/>
      <c r="PC54" s="518"/>
      <c r="PD54" s="518"/>
      <c r="PE54" s="518"/>
      <c r="PF54" s="518"/>
      <c r="PG54" s="518"/>
      <c r="PH54" s="518"/>
      <c r="PI54" s="518"/>
      <c r="PJ54" s="518"/>
      <c r="PK54" s="518"/>
      <c r="PL54" s="518"/>
      <c r="PM54" s="518"/>
      <c r="PN54" s="518"/>
      <c r="PO54" s="518"/>
      <c r="PP54" s="518"/>
      <c r="PQ54" s="518"/>
      <c r="PR54" s="518"/>
      <c r="PS54" s="518"/>
      <c r="PT54" s="518"/>
      <c r="PU54" s="518"/>
      <c r="PV54" s="518"/>
      <c r="PW54" s="518"/>
      <c r="PX54" s="518"/>
      <c r="PY54" s="518"/>
      <c r="PZ54" s="518"/>
      <c r="QA54" s="518"/>
      <c r="QB54" s="518"/>
      <c r="QC54" s="518"/>
      <c r="QD54" s="518"/>
      <c r="QE54" s="518"/>
      <c r="QF54" s="518"/>
      <c r="QG54" s="518"/>
      <c r="QH54" s="518"/>
      <c r="QI54" s="518"/>
      <c r="QJ54" s="518"/>
      <c r="QK54" s="518"/>
      <c r="QL54" s="518"/>
      <c r="QM54" s="518"/>
      <c r="QN54" s="518"/>
      <c r="QO54" s="518"/>
      <c r="QP54" s="518"/>
      <c r="QQ54" s="518"/>
      <c r="QR54" s="518"/>
      <c r="QS54" s="518"/>
      <c r="QT54" s="518"/>
      <c r="QU54" s="518"/>
      <c r="QV54" s="518"/>
      <c r="QW54" s="518"/>
      <c r="QX54" s="518"/>
      <c r="QY54" s="518"/>
      <c r="QZ54" s="518"/>
      <c r="RA54" s="518"/>
      <c r="RB54" s="518"/>
      <c r="RC54" s="518"/>
      <c r="RD54" s="518"/>
      <c r="RE54" s="518"/>
      <c r="RF54" s="518"/>
      <c r="RG54" s="518"/>
      <c r="RH54" s="518"/>
      <c r="RI54" s="518"/>
      <c r="RJ54" s="518"/>
      <c r="RK54" s="518"/>
      <c r="RL54" s="518"/>
      <c r="RM54" s="518"/>
      <c r="RN54" s="518"/>
      <c r="RO54" s="518"/>
      <c r="RP54" s="518"/>
      <c r="RQ54" s="518"/>
      <c r="RR54" s="518"/>
      <c r="RS54" s="518"/>
      <c r="RT54" s="518"/>
      <c r="RU54" s="518"/>
      <c r="RV54" s="518"/>
      <c r="RW54" s="518"/>
      <c r="RX54" s="518"/>
      <c r="RY54" s="518"/>
      <c r="RZ54" s="518"/>
      <c r="SA54" s="518"/>
      <c r="SB54" s="518"/>
      <c r="SC54" s="518"/>
      <c r="SD54" s="518"/>
      <c r="SE54" s="518"/>
      <c r="SF54" s="518"/>
      <c r="SG54" s="518"/>
      <c r="SH54" s="518"/>
      <c r="SI54" s="518"/>
      <c r="SJ54" s="518"/>
      <c r="SK54" s="518"/>
      <c r="SL54" s="518"/>
      <c r="SM54" s="518"/>
      <c r="SN54" s="518"/>
      <c r="SO54" s="518"/>
      <c r="SP54" s="518"/>
      <c r="SQ54" s="518"/>
      <c r="SR54" s="518"/>
      <c r="SS54" s="518"/>
      <c r="ST54" s="518"/>
      <c r="SU54" s="518"/>
      <c r="SV54" s="518"/>
      <c r="SW54" s="518"/>
      <c r="SX54" s="518"/>
      <c r="SY54" s="518"/>
      <c r="SZ54" s="518"/>
      <c r="TA54" s="518"/>
      <c r="TB54" s="518"/>
      <c r="TC54" s="518"/>
      <c r="TD54" s="518"/>
      <c r="TE54" s="518"/>
      <c r="TF54" s="518"/>
      <c r="TG54" s="518"/>
      <c r="TH54" s="518"/>
      <c r="TI54" s="518"/>
      <c r="TJ54" s="518"/>
      <c r="TK54" s="518"/>
      <c r="TL54" s="518"/>
      <c r="TM54" s="518"/>
      <c r="TN54" s="518"/>
      <c r="TO54" s="518"/>
      <c r="TP54" s="518"/>
      <c r="TQ54" s="518"/>
      <c r="TR54" s="518"/>
      <c r="TS54" s="518"/>
      <c r="TT54" s="518"/>
      <c r="TU54" s="518"/>
      <c r="TV54" s="518"/>
      <c r="TW54" s="518"/>
      <c r="TX54" s="518"/>
      <c r="TY54" s="518"/>
      <c r="TZ54" s="518"/>
      <c r="UA54" s="518"/>
      <c r="UB54" s="518"/>
      <c r="UC54" s="518"/>
      <c r="UD54" s="518"/>
      <c r="UE54" s="518"/>
      <c r="UF54" s="518"/>
      <c r="UG54" s="518"/>
      <c r="UH54" s="518"/>
      <c r="UI54" s="518"/>
      <c r="UJ54" s="518"/>
      <c r="UK54" s="518"/>
      <c r="UL54" s="518"/>
      <c r="UM54" s="518"/>
      <c r="UN54" s="518"/>
      <c r="UO54" s="518"/>
      <c r="UP54" s="518"/>
      <c r="UQ54" s="518"/>
      <c r="UR54" s="518"/>
      <c r="US54" s="518"/>
      <c r="UT54" s="518"/>
      <c r="UU54" s="518"/>
      <c r="UV54" s="518"/>
      <c r="UW54" s="518"/>
      <c r="UX54" s="518"/>
      <c r="UY54" s="518"/>
      <c r="UZ54" s="518"/>
      <c r="VA54" s="518"/>
      <c r="VB54" s="518"/>
      <c r="VC54" s="518"/>
      <c r="VD54" s="518"/>
      <c r="VE54" s="518"/>
      <c r="VF54" s="518"/>
      <c r="VG54" s="518"/>
      <c r="VH54" s="518"/>
      <c r="VI54" s="518"/>
      <c r="VJ54" s="518"/>
      <c r="VK54" s="518"/>
      <c r="VL54" s="518"/>
      <c r="VM54" s="518"/>
      <c r="VN54" s="518"/>
      <c r="VO54" s="518"/>
      <c r="VP54" s="518"/>
      <c r="VQ54" s="518"/>
      <c r="VR54" s="518"/>
      <c r="VS54" s="518"/>
      <c r="VT54" s="518"/>
      <c r="VU54" s="518"/>
      <c r="VV54" s="518"/>
      <c r="VW54" s="518"/>
      <c r="VX54" s="518"/>
      <c r="VY54" s="518"/>
      <c r="VZ54" s="518"/>
      <c r="WA54" s="518"/>
      <c r="WB54" s="518"/>
      <c r="WC54" s="518"/>
      <c r="WD54" s="518"/>
      <c r="WE54" s="518"/>
      <c r="WF54" s="518"/>
      <c r="WG54" s="518"/>
      <c r="WH54" s="518"/>
      <c r="WI54" s="518"/>
      <c r="WJ54" s="518"/>
      <c r="WK54" s="518"/>
      <c r="WL54" s="518"/>
      <c r="WM54" s="518"/>
      <c r="WN54" s="518"/>
      <c r="WO54" s="518"/>
      <c r="WP54" s="518"/>
      <c r="WQ54" s="518"/>
      <c r="WR54" s="518"/>
      <c r="WS54" s="518"/>
      <c r="WT54" s="518"/>
      <c r="WU54" s="518"/>
      <c r="WV54" s="518"/>
      <c r="WW54" s="518"/>
      <c r="WX54" s="518"/>
      <c r="WY54" s="518"/>
      <c r="WZ54" s="518"/>
      <c r="XA54" s="518"/>
      <c r="XB54" s="518"/>
      <c r="XC54" s="518"/>
      <c r="XD54" s="518"/>
      <c r="XE54" s="518"/>
      <c r="XF54" s="518"/>
      <c r="XG54" s="518"/>
      <c r="XH54" s="518"/>
      <c r="XI54" s="518"/>
      <c r="XJ54" s="518"/>
      <c r="XK54" s="518"/>
      <c r="XL54" s="518"/>
      <c r="XM54" s="518"/>
      <c r="XN54" s="518"/>
      <c r="XO54" s="518"/>
      <c r="XP54" s="518"/>
      <c r="XQ54" s="518"/>
      <c r="XR54" s="518"/>
      <c r="XS54" s="518"/>
      <c r="XT54" s="518"/>
      <c r="XU54" s="518"/>
      <c r="XV54" s="518"/>
      <c r="XW54" s="518"/>
      <c r="XX54" s="518"/>
      <c r="XY54" s="518"/>
      <c r="XZ54" s="518"/>
      <c r="YA54" s="518"/>
      <c r="YB54" s="518"/>
      <c r="YC54" s="518"/>
      <c r="YD54" s="518"/>
      <c r="YE54" s="518"/>
      <c r="YF54" s="518"/>
      <c r="YG54" s="518"/>
      <c r="YH54" s="518"/>
      <c r="YI54" s="518"/>
      <c r="YJ54" s="518"/>
      <c r="YK54" s="518"/>
      <c r="YL54" s="518"/>
      <c r="YM54" s="518"/>
      <c r="YN54" s="518"/>
      <c r="YO54" s="518"/>
      <c r="YP54" s="518"/>
      <c r="YQ54" s="518"/>
      <c r="YR54" s="518"/>
      <c r="YS54" s="518"/>
      <c r="YT54" s="518"/>
      <c r="YU54" s="518"/>
      <c r="YV54" s="518"/>
      <c r="YW54" s="518"/>
      <c r="YX54" s="518"/>
      <c r="YY54" s="518"/>
      <c r="YZ54" s="518"/>
      <c r="ZA54" s="518"/>
      <c r="ZB54" s="518"/>
      <c r="ZC54" s="518"/>
      <c r="ZD54" s="518"/>
      <c r="ZE54" s="518"/>
      <c r="ZF54" s="518"/>
      <c r="ZG54" s="518"/>
      <c r="ZH54" s="518"/>
      <c r="ZI54" s="518"/>
      <c r="ZJ54" s="518"/>
      <c r="ZK54" s="518"/>
      <c r="ZL54" s="518"/>
      <c r="ZM54" s="518"/>
      <c r="ZN54" s="518"/>
      <c r="ZO54" s="518"/>
      <c r="ZP54" s="518"/>
      <c r="ZQ54" s="518"/>
      <c r="ZR54" s="518"/>
      <c r="ZS54" s="518"/>
      <c r="ZT54" s="518"/>
      <c r="ZU54" s="518"/>
      <c r="ZV54" s="518"/>
      <c r="ZW54" s="518"/>
      <c r="ZX54" s="518"/>
      <c r="ZY54" s="518"/>
      <c r="ZZ54" s="518"/>
      <c r="AAA54" s="518"/>
      <c r="AAB54" s="518"/>
      <c r="AAC54" s="518"/>
      <c r="AAD54" s="518"/>
      <c r="AAE54" s="518"/>
      <c r="AAF54" s="518"/>
      <c r="AAG54" s="518"/>
      <c r="AAH54" s="518"/>
      <c r="AAI54" s="518"/>
      <c r="AAJ54" s="518"/>
      <c r="AAK54" s="518"/>
      <c r="AAL54" s="518"/>
      <c r="AAM54" s="518"/>
      <c r="AAN54" s="518"/>
      <c r="AAO54" s="518"/>
      <c r="AAP54" s="518"/>
      <c r="AAQ54" s="518"/>
      <c r="AAR54" s="518"/>
      <c r="AAS54" s="518"/>
      <c r="AAT54" s="518"/>
      <c r="AAU54" s="518"/>
      <c r="AAV54" s="518"/>
      <c r="AAW54" s="518"/>
      <c r="AAX54" s="518"/>
      <c r="AAY54" s="518"/>
      <c r="AAZ54" s="518"/>
      <c r="ABA54" s="518"/>
      <c r="ABB54" s="518"/>
      <c r="ABC54" s="518"/>
      <c r="ABD54" s="518"/>
      <c r="ABE54" s="518"/>
      <c r="ABF54" s="518"/>
      <c r="ABG54" s="518"/>
      <c r="ABH54" s="518"/>
      <c r="ABI54" s="518"/>
      <c r="ABJ54" s="518"/>
      <c r="ABK54" s="518"/>
      <c r="ABL54" s="518"/>
      <c r="ABM54" s="518"/>
      <c r="ABN54" s="518"/>
      <c r="ABO54" s="518"/>
      <c r="ABP54" s="518"/>
      <c r="ABQ54" s="518"/>
      <c r="ABR54" s="518"/>
      <c r="ABS54" s="518"/>
      <c r="ABT54" s="518"/>
      <c r="ABU54" s="518"/>
      <c r="ABV54" s="518"/>
      <c r="ABW54" s="518"/>
      <c r="ABX54" s="518"/>
      <c r="ABY54" s="518"/>
      <c r="ABZ54" s="518"/>
      <c r="ACA54" s="518"/>
      <c r="ACB54" s="518"/>
      <c r="ACC54" s="518"/>
      <c r="ACD54" s="518"/>
      <c r="ACE54" s="518"/>
      <c r="ACF54" s="518"/>
      <c r="ACG54" s="518"/>
      <c r="ACH54" s="518"/>
      <c r="ACI54" s="518"/>
      <c r="ACJ54" s="518"/>
      <c r="ACK54" s="518"/>
      <c r="ACL54" s="518"/>
      <c r="ACM54" s="518"/>
      <c r="ACN54" s="518"/>
      <c r="ACO54" s="518"/>
      <c r="ACP54" s="518"/>
      <c r="ACQ54" s="518"/>
      <c r="ACR54" s="518"/>
      <c r="ACS54" s="518"/>
      <c r="ACT54" s="518"/>
      <c r="ACU54" s="518"/>
      <c r="ACV54" s="518"/>
      <c r="ACW54" s="518"/>
      <c r="ACX54" s="518"/>
      <c r="ACY54" s="518"/>
      <c r="ACZ54" s="518"/>
      <c r="ADA54" s="518"/>
      <c r="ADB54" s="518"/>
      <c r="ADC54" s="518"/>
      <c r="ADD54" s="518"/>
      <c r="ADE54" s="518"/>
      <c r="ADF54" s="518"/>
      <c r="ADG54" s="518"/>
      <c r="ADH54" s="518"/>
      <c r="ADI54" s="518"/>
      <c r="ADJ54" s="518"/>
      <c r="ADK54" s="518"/>
      <c r="ADL54" s="518"/>
      <c r="ADM54" s="518"/>
      <c r="ADN54" s="518"/>
      <c r="ADO54" s="518"/>
      <c r="ADP54" s="518"/>
      <c r="ADQ54" s="518"/>
      <c r="ADR54" s="518"/>
      <c r="ADS54" s="518"/>
      <c r="ADT54" s="518"/>
      <c r="ADU54" s="518"/>
      <c r="ADV54" s="518"/>
      <c r="ADW54" s="518"/>
      <c r="ADX54" s="518"/>
      <c r="ADY54" s="518"/>
      <c r="ADZ54" s="518"/>
      <c r="AEA54" s="518"/>
      <c r="AEB54" s="518"/>
      <c r="AEC54" s="518"/>
      <c r="AED54" s="518"/>
      <c r="AEE54" s="518"/>
      <c r="AEF54" s="518"/>
      <c r="AEG54" s="518"/>
      <c r="AEH54" s="518"/>
      <c r="AEI54" s="518"/>
      <c r="AEJ54" s="518"/>
      <c r="AEK54" s="518"/>
      <c r="AEL54" s="518"/>
      <c r="AEM54" s="518"/>
      <c r="AEN54" s="518"/>
      <c r="AEO54" s="518"/>
      <c r="AEP54" s="518"/>
      <c r="AEQ54" s="518"/>
      <c r="AER54" s="518"/>
      <c r="AES54" s="518"/>
      <c r="AET54" s="518"/>
      <c r="AEU54" s="518"/>
      <c r="AEV54" s="518"/>
      <c r="AEW54" s="518"/>
      <c r="AEX54" s="518"/>
      <c r="AEY54" s="518"/>
      <c r="AEZ54" s="518"/>
      <c r="AFA54" s="518"/>
      <c r="AFB54" s="518"/>
      <c r="AFC54" s="518"/>
      <c r="AFD54" s="518"/>
      <c r="AFE54" s="518"/>
      <c r="AFF54" s="518"/>
      <c r="AFG54" s="518"/>
      <c r="AFH54" s="518"/>
      <c r="AFI54" s="518"/>
      <c r="AFJ54" s="518"/>
      <c r="AFK54" s="518"/>
      <c r="AFL54" s="518"/>
      <c r="AFM54" s="518"/>
      <c r="AFN54" s="518"/>
      <c r="AFO54" s="518"/>
      <c r="AFP54" s="518"/>
      <c r="AFQ54" s="518"/>
      <c r="AFR54" s="518"/>
      <c r="AFS54" s="518"/>
      <c r="AFT54" s="518"/>
      <c r="AFU54" s="518"/>
      <c r="AFV54" s="518"/>
      <c r="AFW54" s="518"/>
      <c r="AFX54" s="518"/>
      <c r="AFY54" s="518"/>
      <c r="AFZ54" s="518"/>
      <c r="AGA54" s="518"/>
      <c r="AGB54" s="518"/>
      <c r="AGC54" s="518"/>
      <c r="AGD54" s="518"/>
      <c r="AGE54" s="518"/>
      <c r="AGF54" s="518"/>
      <c r="AGG54" s="518"/>
      <c r="AGH54" s="518"/>
      <c r="AGI54" s="518"/>
      <c r="AGJ54" s="518"/>
      <c r="AGK54" s="518"/>
      <c r="AGL54" s="518"/>
      <c r="AGM54" s="518"/>
      <c r="AGN54" s="518"/>
      <c r="AGO54" s="518"/>
      <c r="AGP54" s="518"/>
      <c r="AGQ54" s="518"/>
      <c r="AGR54" s="518"/>
      <c r="AGS54" s="518"/>
      <c r="AGT54" s="518"/>
      <c r="AGU54" s="518"/>
      <c r="AGV54" s="518"/>
      <c r="AGW54" s="518"/>
      <c r="AGX54" s="518"/>
      <c r="AGY54" s="518"/>
      <c r="AGZ54" s="518"/>
      <c r="AHA54" s="518"/>
      <c r="AHB54" s="518"/>
      <c r="AHC54" s="518"/>
      <c r="AHD54" s="518"/>
      <c r="AHE54" s="518"/>
      <c r="AHF54" s="518"/>
      <c r="AHG54" s="518"/>
      <c r="AHH54" s="518"/>
      <c r="AHI54" s="518"/>
      <c r="AHJ54" s="518"/>
      <c r="AHK54" s="518"/>
      <c r="AHL54" s="518"/>
      <c r="AHM54" s="518"/>
      <c r="AHN54" s="518"/>
      <c r="AHO54" s="518"/>
      <c r="AHP54" s="518"/>
      <c r="AHQ54" s="518"/>
      <c r="AHR54" s="518"/>
      <c r="AHS54" s="518"/>
      <c r="AHT54" s="518"/>
      <c r="AHU54" s="518"/>
      <c r="AHV54" s="518"/>
      <c r="AHW54" s="518"/>
      <c r="AHX54" s="518"/>
      <c r="AHY54" s="518"/>
      <c r="AHZ54" s="518"/>
      <c r="AIA54" s="518"/>
      <c r="AIB54" s="518"/>
      <c r="AIC54" s="518"/>
      <c r="AID54" s="518"/>
      <c r="AIE54" s="518"/>
      <c r="AIF54" s="518"/>
      <c r="AIG54" s="518"/>
      <c r="AIH54" s="518"/>
      <c r="AII54" s="518"/>
      <c r="AIJ54" s="518"/>
      <c r="AIK54" s="518"/>
      <c r="AIL54" s="518"/>
      <c r="AIM54" s="518"/>
      <c r="AIN54" s="518"/>
      <c r="AIO54" s="518"/>
      <c r="AIP54" s="518"/>
      <c r="AIQ54" s="518"/>
      <c r="AIR54" s="518"/>
      <c r="AIS54" s="518"/>
      <c r="AIT54" s="518"/>
      <c r="AIU54" s="518"/>
      <c r="AIV54" s="518"/>
      <c r="AIW54" s="518"/>
      <c r="AIX54" s="518"/>
      <c r="AIY54" s="518"/>
      <c r="AIZ54" s="518"/>
      <c r="AJA54" s="518"/>
      <c r="AJB54" s="518"/>
      <c r="AJC54" s="518"/>
      <c r="AJD54" s="518"/>
      <c r="AJE54" s="518"/>
      <c r="AJF54" s="518"/>
      <c r="AJG54" s="518"/>
      <c r="AJH54" s="518"/>
      <c r="AJI54" s="518"/>
      <c r="AJJ54" s="518"/>
      <c r="AJK54" s="518"/>
      <c r="AJL54" s="518"/>
      <c r="AJM54" s="518"/>
      <c r="AJN54" s="518"/>
      <c r="AJO54" s="518"/>
      <c r="AJP54" s="518"/>
      <c r="AJQ54" s="518"/>
      <c r="AJR54" s="518"/>
      <c r="AJS54" s="518"/>
      <c r="AJT54" s="518"/>
      <c r="AJU54" s="518"/>
      <c r="AJV54" s="518"/>
      <c r="AJW54" s="518"/>
      <c r="AJX54" s="518"/>
      <c r="AJY54" s="518"/>
      <c r="AJZ54" s="518"/>
      <c r="AKA54" s="518"/>
      <c r="AKB54" s="518"/>
      <c r="AKC54" s="518"/>
      <c r="AKD54" s="518"/>
      <c r="AKE54" s="518"/>
      <c r="AKF54" s="518"/>
      <c r="AKG54" s="518"/>
      <c r="AKH54" s="518"/>
      <c r="AKI54" s="518"/>
      <c r="AKJ54" s="518"/>
      <c r="AKK54" s="518"/>
      <c r="AKL54" s="518"/>
      <c r="AKM54" s="518"/>
      <c r="AKN54" s="518"/>
      <c r="AKO54" s="518"/>
      <c r="AKP54" s="518"/>
      <c r="AKQ54" s="518"/>
      <c r="AKR54" s="518"/>
      <c r="AKS54" s="518"/>
      <c r="AKT54" s="518"/>
      <c r="AKU54" s="518"/>
      <c r="AKV54" s="518"/>
      <c r="AKW54" s="518"/>
      <c r="AKX54" s="518"/>
      <c r="AKY54" s="518"/>
      <c r="AKZ54" s="518"/>
      <c r="ALA54" s="518"/>
      <c r="ALB54" s="518"/>
      <c r="ALC54" s="518"/>
      <c r="ALD54" s="518"/>
      <c r="ALE54" s="518"/>
      <c r="ALF54" s="518"/>
      <c r="ALG54" s="518"/>
      <c r="ALH54" s="518"/>
      <c r="ALI54" s="518"/>
      <c r="ALJ54" s="518"/>
      <c r="ALK54" s="518"/>
      <c r="ALL54" s="518"/>
      <c r="ALM54" s="518"/>
      <c r="ALN54" s="518"/>
      <c r="ALO54" s="518"/>
      <c r="ALP54" s="518"/>
      <c r="ALQ54" s="518"/>
      <c r="ALR54" s="518"/>
      <c r="ALS54" s="518"/>
      <c r="ALT54" s="518"/>
      <c r="ALU54" s="518"/>
      <c r="ALV54" s="518"/>
      <c r="ALW54" s="518"/>
      <c r="ALX54" s="518"/>
      <c r="ALY54" s="518"/>
      <c r="ALZ54" s="518"/>
      <c r="AMA54" s="518"/>
      <c r="AMB54" s="518"/>
      <c r="AMC54" s="518"/>
      <c r="AMD54" s="518"/>
      <c r="AME54" s="518"/>
      <c r="AMF54" s="518"/>
      <c r="AMG54" s="518"/>
      <c r="AMH54" s="518"/>
      <c r="AMI54" s="518"/>
      <c r="AMJ54" s="518"/>
      <c r="AMK54" s="518"/>
      <c r="AML54" s="518"/>
      <c r="AMM54" s="518"/>
      <c r="AMN54" s="518"/>
      <c r="AMO54" s="518"/>
      <c r="AMP54" s="518"/>
      <c r="AMQ54" s="518"/>
      <c r="AMR54" s="518"/>
      <c r="AMS54" s="518"/>
      <c r="AMT54" s="518"/>
      <c r="AMU54" s="518"/>
      <c r="AMV54" s="518"/>
      <c r="AMW54" s="518"/>
      <c r="AMX54" s="518"/>
      <c r="AMY54" s="518"/>
      <c r="AMZ54" s="518"/>
      <c r="ANA54" s="518"/>
      <c r="ANB54" s="518"/>
      <c r="ANC54" s="518"/>
      <c r="AND54" s="518"/>
      <c r="ANE54" s="518"/>
      <c r="ANF54" s="518"/>
      <c r="ANG54" s="518"/>
      <c r="ANH54" s="518"/>
      <c r="ANI54" s="518"/>
      <c r="ANJ54" s="518"/>
      <c r="ANK54" s="518"/>
      <c r="ANL54" s="518"/>
      <c r="ANM54" s="518"/>
      <c r="ANN54" s="518"/>
      <c r="ANO54" s="518"/>
      <c r="ANP54" s="518"/>
      <c r="ANQ54" s="518"/>
      <c r="ANR54" s="518"/>
      <c r="ANS54" s="518"/>
      <c r="ANT54" s="518"/>
      <c r="ANU54" s="518"/>
      <c r="ANV54" s="518"/>
      <c r="ANW54" s="518"/>
      <c r="ANX54" s="518"/>
      <c r="ANY54" s="518"/>
      <c r="ANZ54" s="518"/>
      <c r="AOA54" s="518"/>
      <c r="AOB54" s="518"/>
      <c r="AOC54" s="518"/>
      <c r="AOD54" s="518"/>
      <c r="AOE54" s="518"/>
      <c r="AOF54" s="518"/>
      <c r="AOG54" s="518"/>
      <c r="AOH54" s="518"/>
      <c r="AOI54" s="518"/>
      <c r="AOJ54" s="518"/>
      <c r="AOK54" s="518"/>
      <c r="AOL54" s="518"/>
      <c r="AOM54" s="518"/>
      <c r="AON54" s="518"/>
      <c r="AOO54" s="518"/>
      <c r="AOP54" s="518"/>
      <c r="AOQ54" s="518"/>
      <c r="AOR54" s="518"/>
      <c r="AOS54" s="518"/>
      <c r="AOT54" s="518"/>
      <c r="AOU54" s="518"/>
      <c r="AOV54" s="518"/>
      <c r="AOW54" s="518"/>
      <c r="AOX54" s="518"/>
      <c r="AOY54" s="518"/>
      <c r="AOZ54" s="518"/>
      <c r="APA54" s="518"/>
      <c r="APB54" s="518"/>
      <c r="APC54" s="518"/>
      <c r="APD54" s="518"/>
      <c r="APE54" s="518"/>
      <c r="APF54" s="518"/>
      <c r="APG54" s="518"/>
      <c r="APH54" s="518"/>
      <c r="API54" s="518"/>
      <c r="APJ54" s="518"/>
      <c r="APK54" s="518"/>
      <c r="APL54" s="518"/>
      <c r="APM54" s="518"/>
      <c r="APN54" s="518"/>
      <c r="APO54" s="518"/>
      <c r="APP54" s="518"/>
      <c r="APQ54" s="518"/>
      <c r="APR54" s="518"/>
      <c r="APS54" s="518"/>
      <c r="APT54" s="518"/>
      <c r="APU54" s="518"/>
      <c r="APV54" s="518"/>
      <c r="APW54" s="518"/>
      <c r="APX54" s="518"/>
      <c r="APY54" s="518"/>
      <c r="APZ54" s="518"/>
      <c r="AQA54" s="518"/>
      <c r="AQB54" s="518"/>
      <c r="AQC54" s="518"/>
      <c r="AQD54" s="518"/>
      <c r="AQE54" s="518"/>
      <c r="AQF54" s="518"/>
      <c r="AQG54" s="518"/>
      <c r="AQH54" s="518"/>
      <c r="AQI54" s="518"/>
      <c r="AQJ54" s="518"/>
      <c r="AQK54" s="518"/>
      <c r="AQL54" s="518"/>
      <c r="AQM54" s="518"/>
      <c r="AQN54" s="518"/>
      <c r="AQO54" s="518"/>
      <c r="AQP54" s="518"/>
      <c r="AQQ54" s="518"/>
      <c r="AQR54" s="518"/>
      <c r="AQS54" s="518"/>
      <c r="AQT54" s="518"/>
      <c r="AQU54" s="518"/>
      <c r="AQV54" s="518"/>
      <c r="AQW54" s="518"/>
      <c r="AQX54" s="518"/>
      <c r="AQY54" s="518"/>
      <c r="AQZ54" s="518"/>
      <c r="ARA54" s="518"/>
      <c r="ARB54" s="518"/>
      <c r="ARC54" s="518"/>
      <c r="ARD54" s="518"/>
      <c r="ARE54" s="518"/>
      <c r="ARF54" s="518"/>
      <c r="ARG54" s="518"/>
      <c r="ARH54" s="518"/>
      <c r="ARI54" s="518"/>
      <c r="ARJ54" s="518"/>
      <c r="ARK54" s="518"/>
      <c r="ARL54" s="518"/>
      <c r="ARM54" s="518"/>
      <c r="ARN54" s="518"/>
      <c r="ARO54" s="518"/>
      <c r="ARP54" s="518"/>
      <c r="ARQ54" s="518"/>
      <c r="ARR54" s="518"/>
      <c r="ARS54" s="518"/>
      <c r="ART54" s="518"/>
      <c r="ARU54" s="518"/>
      <c r="ARV54" s="518"/>
      <c r="ARW54" s="518"/>
      <c r="ARX54" s="518"/>
      <c r="ARY54" s="518"/>
      <c r="ARZ54" s="518"/>
      <c r="ASA54" s="518"/>
      <c r="ASB54" s="518"/>
      <c r="ASC54" s="518"/>
      <c r="ASD54" s="518"/>
      <c r="ASE54" s="518"/>
      <c r="ASF54" s="518"/>
      <c r="ASG54" s="518"/>
      <c r="ASH54" s="518"/>
      <c r="ASI54" s="518"/>
      <c r="ASJ54" s="518"/>
      <c r="ASK54" s="518"/>
      <c r="ASL54" s="518"/>
      <c r="ASM54" s="518"/>
      <c r="ASN54" s="518"/>
      <c r="ASO54" s="518"/>
      <c r="ASP54" s="518"/>
      <c r="ASQ54" s="518"/>
      <c r="ASR54" s="518"/>
      <c r="ASS54" s="518"/>
      <c r="AST54" s="518"/>
      <c r="ASU54" s="518"/>
      <c r="ASV54" s="518"/>
      <c r="ASW54" s="518"/>
      <c r="ASX54" s="518"/>
      <c r="ASY54" s="518"/>
      <c r="ASZ54" s="518"/>
      <c r="ATA54" s="518"/>
      <c r="ATB54" s="518"/>
      <c r="ATC54" s="518"/>
      <c r="ATD54" s="518"/>
      <c r="ATE54" s="518"/>
      <c r="ATF54" s="518"/>
      <c r="ATG54" s="518"/>
      <c r="ATH54" s="518"/>
      <c r="ATI54" s="518"/>
      <c r="ATJ54" s="518"/>
      <c r="ATK54" s="518"/>
      <c r="ATL54" s="518"/>
      <c r="ATM54" s="518"/>
      <c r="ATN54" s="518"/>
      <c r="ATO54" s="518"/>
      <c r="ATP54" s="518"/>
      <c r="ATQ54" s="518"/>
      <c r="ATR54" s="518"/>
      <c r="ATS54" s="518"/>
      <c r="ATT54" s="518"/>
      <c r="ATU54" s="518"/>
      <c r="ATV54" s="518"/>
      <c r="ATW54" s="518"/>
      <c r="ATX54" s="518"/>
      <c r="ATY54" s="518"/>
      <c r="ATZ54" s="518"/>
      <c r="AUA54" s="518"/>
      <c r="AUB54" s="518"/>
      <c r="AUC54" s="518"/>
      <c r="AUD54" s="518"/>
      <c r="AUE54" s="518"/>
      <c r="AUF54" s="518"/>
      <c r="AUG54" s="518"/>
      <c r="AUH54" s="518"/>
      <c r="AUI54" s="518"/>
      <c r="AUJ54" s="518"/>
      <c r="AUK54" s="518"/>
      <c r="AUL54" s="518"/>
      <c r="AUM54" s="518"/>
      <c r="AUN54" s="518"/>
      <c r="AUO54" s="518"/>
      <c r="AUP54" s="518"/>
      <c r="AUQ54" s="518"/>
      <c r="AUR54" s="518"/>
      <c r="AUS54" s="518"/>
      <c r="AUT54" s="518"/>
      <c r="AUU54" s="518"/>
      <c r="AUV54" s="518"/>
      <c r="AUW54" s="518"/>
      <c r="AUX54" s="518"/>
      <c r="AUY54" s="518"/>
      <c r="AUZ54" s="518"/>
      <c r="AVA54" s="518"/>
      <c r="AVB54" s="518"/>
      <c r="AVC54" s="518"/>
      <c r="AVD54" s="518"/>
      <c r="AVE54" s="518"/>
      <c r="AVF54" s="518"/>
      <c r="AVG54" s="518"/>
      <c r="AVH54" s="518"/>
      <c r="AVI54" s="518"/>
      <c r="AVJ54" s="518"/>
      <c r="AVK54" s="518"/>
      <c r="AVL54" s="518"/>
      <c r="AVM54" s="518"/>
      <c r="AVN54" s="518"/>
      <c r="AVO54" s="518"/>
      <c r="AVP54" s="518"/>
      <c r="AVQ54" s="518"/>
      <c r="AVR54" s="518"/>
      <c r="AVS54" s="518"/>
      <c r="AVT54" s="518"/>
      <c r="AVU54" s="518"/>
      <c r="AVV54" s="518"/>
      <c r="AVW54" s="518"/>
      <c r="AVX54" s="518"/>
      <c r="AVY54" s="518"/>
      <c r="AVZ54" s="518"/>
      <c r="AWA54" s="518"/>
      <c r="AWB54" s="518"/>
      <c r="AWC54" s="518"/>
      <c r="AWD54" s="518"/>
      <c r="AWE54" s="518"/>
      <c r="AWF54" s="518"/>
      <c r="AWG54" s="518"/>
      <c r="AWH54" s="518"/>
      <c r="AWI54" s="518"/>
      <c r="AWJ54" s="518"/>
      <c r="AWK54" s="518"/>
      <c r="AWL54" s="518"/>
      <c r="AWM54" s="518"/>
      <c r="AWN54" s="518"/>
      <c r="AWO54" s="518"/>
      <c r="AWP54" s="518"/>
      <c r="AWQ54" s="518"/>
      <c r="AWR54" s="518"/>
      <c r="AWS54" s="518"/>
      <c r="AWT54" s="518"/>
      <c r="AWU54" s="518"/>
      <c r="AWV54" s="518"/>
      <c r="AWW54" s="518"/>
      <c r="AWX54" s="518"/>
      <c r="AWY54" s="518"/>
      <c r="AWZ54" s="518"/>
      <c r="AXA54" s="518"/>
      <c r="AXB54" s="518"/>
      <c r="AXC54" s="518"/>
      <c r="AXD54" s="518"/>
      <c r="AXE54" s="518"/>
      <c r="AXF54" s="518"/>
      <c r="AXG54" s="518"/>
      <c r="AXH54" s="518"/>
      <c r="AXI54" s="518"/>
      <c r="AXJ54" s="518"/>
      <c r="AXK54" s="518"/>
      <c r="AXL54" s="518"/>
      <c r="AXM54" s="518"/>
      <c r="AXN54" s="518"/>
      <c r="AXO54" s="518"/>
      <c r="AXP54" s="518"/>
      <c r="AXQ54" s="518"/>
      <c r="AXR54" s="518"/>
      <c r="AXS54" s="518"/>
      <c r="AXT54" s="518"/>
      <c r="AXU54" s="518"/>
      <c r="AXV54" s="518"/>
      <c r="AXW54" s="518"/>
      <c r="AXX54" s="518"/>
      <c r="AXY54" s="518"/>
      <c r="AXZ54" s="518"/>
      <c r="AYA54" s="518"/>
      <c r="AYB54" s="518"/>
      <c r="AYC54" s="518"/>
      <c r="AYD54" s="518"/>
      <c r="AYE54" s="518"/>
      <c r="AYF54" s="518"/>
      <c r="AYG54" s="518"/>
      <c r="AYH54" s="518"/>
      <c r="AYI54" s="518"/>
      <c r="AYJ54" s="518"/>
      <c r="AYK54" s="518"/>
      <c r="AYL54" s="518"/>
      <c r="AYM54" s="518"/>
      <c r="AYN54" s="518"/>
      <c r="AYO54" s="518"/>
      <c r="AYP54" s="518"/>
      <c r="AYQ54" s="518"/>
      <c r="AYR54" s="518"/>
      <c r="AYS54" s="518"/>
      <c r="AYT54" s="518"/>
      <c r="AYU54" s="518"/>
      <c r="AYV54" s="518"/>
      <c r="AYW54" s="518"/>
      <c r="AYX54" s="518"/>
      <c r="AYY54" s="518"/>
      <c r="AYZ54" s="518"/>
      <c r="AZA54" s="518"/>
      <c r="AZB54" s="518"/>
      <c r="AZC54" s="518"/>
      <c r="AZD54" s="518"/>
      <c r="AZE54" s="518"/>
      <c r="AZF54" s="518"/>
      <c r="AZG54" s="518"/>
      <c r="AZH54" s="518"/>
      <c r="AZI54" s="518"/>
      <c r="AZJ54" s="518"/>
      <c r="AZK54" s="518"/>
      <c r="AZL54" s="518"/>
      <c r="AZM54" s="518"/>
      <c r="AZN54" s="518"/>
      <c r="AZO54" s="518"/>
      <c r="AZP54" s="518"/>
      <c r="AZQ54" s="518"/>
      <c r="AZR54" s="518"/>
      <c r="AZS54" s="518"/>
      <c r="AZT54" s="518"/>
      <c r="AZU54" s="518"/>
      <c r="AZV54" s="518"/>
      <c r="AZW54" s="518"/>
      <c r="AZX54" s="518"/>
      <c r="AZY54" s="518"/>
      <c r="AZZ54" s="518"/>
      <c r="BAA54" s="518"/>
      <c r="BAB54" s="518"/>
      <c r="BAC54" s="518"/>
      <c r="BAD54" s="518"/>
      <c r="BAE54" s="518"/>
      <c r="BAF54" s="518"/>
      <c r="BAG54" s="518"/>
      <c r="BAH54" s="518"/>
      <c r="BAI54" s="518"/>
      <c r="BAJ54" s="518"/>
      <c r="BAK54" s="518"/>
      <c r="BAL54" s="518"/>
      <c r="BAM54" s="518"/>
      <c r="BAN54" s="518"/>
      <c r="BAO54" s="518"/>
      <c r="BAP54" s="518"/>
      <c r="BAQ54" s="518"/>
      <c r="BAR54" s="518"/>
      <c r="BAS54" s="518"/>
      <c r="BAT54" s="518"/>
      <c r="BAU54" s="518"/>
      <c r="BAV54" s="518"/>
      <c r="BAW54" s="518"/>
      <c r="BAX54" s="518"/>
      <c r="BAY54" s="518"/>
      <c r="BAZ54" s="518"/>
      <c r="BBA54" s="518"/>
      <c r="BBB54" s="518"/>
      <c r="BBC54" s="518"/>
      <c r="BBD54" s="518"/>
      <c r="BBE54" s="518"/>
      <c r="BBF54" s="518"/>
      <c r="BBG54" s="518"/>
      <c r="BBH54" s="518"/>
      <c r="BBI54" s="518"/>
      <c r="BBJ54" s="518"/>
      <c r="BBK54" s="518"/>
      <c r="BBL54" s="518"/>
      <c r="BBM54" s="518"/>
      <c r="BBN54" s="518"/>
      <c r="BBO54" s="518"/>
      <c r="BBP54" s="518"/>
      <c r="BBQ54" s="518"/>
      <c r="BBR54" s="518"/>
      <c r="BBS54" s="518"/>
      <c r="BBT54" s="518"/>
      <c r="BBU54" s="518"/>
      <c r="BBV54" s="518"/>
      <c r="BBW54" s="518"/>
      <c r="BBX54" s="518"/>
      <c r="BBY54" s="518"/>
      <c r="BBZ54" s="518"/>
      <c r="BCA54" s="518"/>
      <c r="BCB54" s="518"/>
      <c r="BCC54" s="518"/>
      <c r="BCD54" s="518"/>
      <c r="BCE54" s="518"/>
      <c r="BCF54" s="518"/>
      <c r="BCG54" s="518"/>
      <c r="BCH54" s="518"/>
      <c r="BCI54" s="518"/>
      <c r="BCJ54" s="518"/>
      <c r="BCK54" s="518"/>
      <c r="BCL54" s="518"/>
      <c r="BCM54" s="518"/>
      <c r="BCN54" s="518"/>
      <c r="BCO54" s="518"/>
      <c r="BCP54" s="518"/>
      <c r="BCQ54" s="518"/>
      <c r="BCR54" s="518"/>
      <c r="BCS54" s="518"/>
      <c r="BCT54" s="518"/>
      <c r="BCU54" s="518"/>
      <c r="BCV54" s="518"/>
      <c r="BCW54" s="518"/>
      <c r="BCX54" s="518"/>
      <c r="BCY54" s="518"/>
      <c r="BCZ54" s="518"/>
      <c r="BDA54" s="518"/>
      <c r="BDB54" s="518"/>
      <c r="BDC54" s="518"/>
      <c r="BDD54" s="518"/>
      <c r="BDE54" s="518"/>
      <c r="BDF54" s="518"/>
      <c r="BDG54" s="518"/>
      <c r="BDH54" s="518"/>
      <c r="BDI54" s="518"/>
      <c r="BDJ54" s="518"/>
      <c r="BDK54" s="518"/>
      <c r="BDL54" s="518"/>
      <c r="BDM54" s="518"/>
      <c r="BDN54" s="518"/>
      <c r="BDO54" s="518"/>
      <c r="BDP54" s="518"/>
      <c r="BDQ54" s="518"/>
      <c r="BDR54" s="518"/>
      <c r="BDS54" s="518"/>
      <c r="BDT54" s="518"/>
      <c r="BDU54" s="518"/>
      <c r="BDV54" s="518"/>
      <c r="BDW54" s="518"/>
      <c r="BDX54" s="518"/>
      <c r="BDY54" s="518"/>
      <c r="BDZ54" s="518"/>
      <c r="BEA54" s="518"/>
      <c r="BEB54" s="518"/>
      <c r="BEC54" s="518"/>
      <c r="BED54" s="518"/>
      <c r="BEE54" s="518"/>
      <c r="BEF54" s="518"/>
      <c r="BEG54" s="518"/>
      <c r="BEH54" s="518"/>
      <c r="BEI54" s="518"/>
      <c r="BEJ54" s="518"/>
      <c r="BEK54" s="518"/>
      <c r="BEL54" s="518"/>
      <c r="BEM54" s="518"/>
      <c r="BEN54" s="518"/>
      <c r="BEO54" s="518"/>
      <c r="BEP54" s="518"/>
      <c r="BEQ54" s="518"/>
      <c r="BER54" s="518"/>
      <c r="BES54" s="518"/>
      <c r="BET54" s="518"/>
      <c r="BEU54" s="518"/>
      <c r="BEV54" s="518"/>
      <c r="BEW54" s="518"/>
      <c r="BEX54" s="518"/>
      <c r="BEY54" s="518"/>
      <c r="BEZ54" s="518"/>
      <c r="BFA54" s="518"/>
      <c r="BFB54" s="518"/>
      <c r="BFC54" s="518"/>
      <c r="BFD54" s="518"/>
      <c r="BFE54" s="518"/>
      <c r="BFF54" s="518"/>
      <c r="BFG54" s="518"/>
      <c r="BFH54" s="518"/>
      <c r="BFI54" s="518"/>
      <c r="BFJ54" s="518"/>
      <c r="BFK54" s="518"/>
      <c r="BFL54" s="518"/>
      <c r="BFM54" s="518"/>
      <c r="BFN54" s="518"/>
      <c r="BFO54" s="518"/>
      <c r="BFP54" s="518"/>
      <c r="BFQ54" s="518"/>
      <c r="BFR54" s="518"/>
      <c r="BFS54" s="518"/>
      <c r="BFT54" s="518"/>
      <c r="BFU54" s="518"/>
      <c r="BFV54" s="518"/>
      <c r="BFW54" s="518"/>
      <c r="BFX54" s="518"/>
      <c r="BFY54" s="518"/>
      <c r="BFZ54" s="518"/>
      <c r="BGA54" s="518"/>
      <c r="BGB54" s="518"/>
      <c r="BGC54" s="518"/>
      <c r="BGD54" s="518"/>
      <c r="BGE54" s="518"/>
      <c r="BGF54" s="518"/>
      <c r="BGG54" s="518"/>
      <c r="BGH54" s="518"/>
      <c r="BGI54" s="518"/>
      <c r="BGJ54" s="518"/>
      <c r="BGK54" s="518"/>
      <c r="BGL54" s="518"/>
      <c r="BGM54" s="518"/>
      <c r="BGN54" s="518"/>
      <c r="BGO54" s="518"/>
      <c r="BGP54" s="518"/>
      <c r="BGQ54" s="518"/>
      <c r="BGR54" s="518"/>
      <c r="BGS54" s="518"/>
      <c r="BGT54" s="518"/>
      <c r="BGU54" s="518"/>
      <c r="BGV54" s="518"/>
      <c r="BGW54" s="518"/>
      <c r="BGX54" s="518"/>
      <c r="BGY54" s="518"/>
      <c r="BGZ54" s="518"/>
      <c r="BHA54" s="518"/>
      <c r="BHB54" s="518"/>
      <c r="BHC54" s="518"/>
      <c r="BHD54" s="518"/>
      <c r="BHE54" s="518"/>
      <c r="BHF54" s="518"/>
      <c r="BHG54" s="518"/>
      <c r="BHH54" s="518"/>
      <c r="BHI54" s="518"/>
      <c r="BHJ54" s="518"/>
      <c r="BHK54" s="518"/>
      <c r="BHL54" s="518"/>
      <c r="BHM54" s="518"/>
      <c r="BHN54" s="518"/>
      <c r="BHO54" s="518"/>
      <c r="BHP54" s="518"/>
      <c r="BHQ54" s="518"/>
      <c r="BHR54" s="518"/>
      <c r="BHS54" s="518"/>
      <c r="BHT54" s="518"/>
      <c r="BHU54" s="518"/>
      <c r="BHV54" s="518"/>
      <c r="BHW54" s="518"/>
      <c r="BHX54" s="518"/>
      <c r="BHY54" s="518"/>
      <c r="BHZ54" s="518"/>
      <c r="BIA54" s="518"/>
      <c r="BIB54" s="518"/>
      <c r="BIC54" s="518"/>
      <c r="BID54" s="518"/>
      <c r="BIE54" s="518"/>
      <c r="BIF54" s="518"/>
      <c r="BIG54" s="518"/>
      <c r="BIH54" s="518"/>
      <c r="BII54" s="518"/>
      <c r="BIJ54" s="518"/>
      <c r="BIK54" s="518"/>
      <c r="BIL54" s="518"/>
      <c r="BIM54" s="518"/>
      <c r="BIN54" s="518"/>
      <c r="BIO54" s="518"/>
      <c r="BIP54" s="518"/>
      <c r="BIQ54" s="518"/>
      <c r="BIR54" s="518"/>
      <c r="BIS54" s="518"/>
      <c r="BIT54" s="518"/>
      <c r="BIU54" s="518"/>
      <c r="BIV54" s="518"/>
      <c r="BIW54" s="518"/>
      <c r="BIX54" s="518"/>
      <c r="BIY54" s="518"/>
      <c r="BIZ54" s="518"/>
      <c r="BJA54" s="518"/>
      <c r="BJB54" s="518"/>
      <c r="BJC54" s="518"/>
      <c r="BJD54" s="518"/>
      <c r="BJE54" s="518"/>
      <c r="BJF54" s="518"/>
      <c r="BJG54" s="518"/>
      <c r="BJH54" s="518"/>
      <c r="BJI54" s="518"/>
      <c r="BJJ54" s="518"/>
      <c r="BJK54" s="518"/>
      <c r="BJL54" s="518"/>
      <c r="BJM54" s="518"/>
      <c r="BJN54" s="518"/>
      <c r="BJO54" s="518"/>
      <c r="BJP54" s="518"/>
      <c r="BJQ54" s="518"/>
      <c r="BJR54" s="518"/>
      <c r="BJS54" s="518"/>
      <c r="BJT54" s="518"/>
      <c r="BJU54" s="518"/>
      <c r="BJV54" s="518"/>
      <c r="BJW54" s="518"/>
      <c r="BJX54" s="518"/>
      <c r="BJY54" s="518"/>
      <c r="BJZ54" s="518"/>
      <c r="BKA54" s="518"/>
      <c r="BKB54" s="518"/>
      <c r="BKC54" s="518"/>
      <c r="BKD54" s="518"/>
      <c r="BKE54" s="518"/>
      <c r="BKF54" s="518"/>
      <c r="BKG54" s="518"/>
      <c r="BKH54" s="518"/>
      <c r="BKI54" s="518"/>
      <c r="BKJ54" s="518"/>
      <c r="BKK54" s="518"/>
      <c r="BKL54" s="518"/>
      <c r="BKM54" s="518"/>
      <c r="BKN54" s="518"/>
      <c r="BKO54" s="518"/>
      <c r="BKP54" s="518"/>
      <c r="BKQ54" s="518"/>
      <c r="BKR54" s="518"/>
      <c r="BKS54" s="518"/>
      <c r="BKT54" s="518"/>
      <c r="BKU54" s="518"/>
      <c r="BKV54" s="518"/>
      <c r="BKW54" s="518"/>
      <c r="BKX54" s="518"/>
      <c r="BKY54" s="518"/>
      <c r="BKZ54" s="518"/>
      <c r="BLA54" s="518"/>
      <c r="BLB54" s="518"/>
      <c r="BLC54" s="518"/>
      <c r="BLD54" s="518"/>
      <c r="BLE54" s="518"/>
      <c r="BLF54" s="518"/>
      <c r="BLG54" s="518"/>
      <c r="BLH54" s="518"/>
      <c r="BLI54" s="518"/>
      <c r="BLJ54" s="518"/>
      <c r="BLK54" s="518"/>
      <c r="BLL54" s="518"/>
      <c r="BLM54" s="518"/>
      <c r="BLN54" s="518"/>
      <c r="BLO54" s="518"/>
      <c r="BLP54" s="518"/>
      <c r="BLQ54" s="518"/>
      <c r="BLR54" s="518"/>
      <c r="BLS54" s="518"/>
      <c r="BLT54" s="518"/>
      <c r="BLU54" s="518"/>
      <c r="BLV54" s="518"/>
      <c r="BLW54" s="518"/>
      <c r="BLX54" s="518"/>
      <c r="BLY54" s="518"/>
      <c r="BLZ54" s="518"/>
      <c r="BMA54" s="518"/>
      <c r="BMB54" s="518"/>
      <c r="BMC54" s="518"/>
      <c r="BMD54" s="518"/>
      <c r="BME54" s="518"/>
      <c r="BMF54" s="518"/>
      <c r="BMG54" s="518"/>
      <c r="BMH54" s="518"/>
      <c r="BMI54" s="518"/>
      <c r="BMJ54" s="518"/>
      <c r="BMK54" s="518"/>
      <c r="BML54" s="518"/>
      <c r="BMM54" s="518"/>
      <c r="BMN54" s="518"/>
      <c r="BMO54" s="518"/>
      <c r="BMP54" s="518"/>
      <c r="BMQ54" s="518"/>
      <c r="BMR54" s="518"/>
      <c r="BMS54" s="518"/>
      <c r="BMT54" s="518"/>
      <c r="BMU54" s="518"/>
      <c r="BMV54" s="518"/>
      <c r="BMW54" s="518"/>
      <c r="BMX54" s="518"/>
      <c r="BMY54" s="518"/>
      <c r="BMZ54" s="518"/>
      <c r="BNA54" s="518"/>
      <c r="BNB54" s="518"/>
      <c r="BNC54" s="518"/>
      <c r="BND54" s="518"/>
      <c r="BNE54" s="518"/>
      <c r="BNF54" s="518"/>
      <c r="BNG54" s="518"/>
      <c r="BNH54" s="518"/>
      <c r="BNI54" s="518"/>
      <c r="BNJ54" s="518"/>
      <c r="BNK54" s="518"/>
      <c r="BNL54" s="518"/>
      <c r="BNM54" s="518"/>
      <c r="BNN54" s="518"/>
      <c r="BNO54" s="518"/>
      <c r="BNP54" s="518"/>
      <c r="BNQ54" s="518"/>
      <c r="BNR54" s="518"/>
      <c r="BNS54" s="518"/>
      <c r="BNT54" s="518"/>
      <c r="BNU54" s="518"/>
      <c r="BNV54" s="518"/>
      <c r="BNW54" s="518"/>
      <c r="BNX54" s="518"/>
      <c r="BNY54" s="518"/>
      <c r="BNZ54" s="518"/>
      <c r="BOA54" s="518"/>
      <c r="BOB54" s="518"/>
      <c r="BOC54" s="518"/>
      <c r="BOD54" s="518"/>
      <c r="BOE54" s="518"/>
      <c r="BOF54" s="518"/>
      <c r="BOG54" s="518"/>
      <c r="BOH54" s="518"/>
      <c r="BOI54" s="518"/>
      <c r="BOJ54" s="518"/>
      <c r="BOK54" s="518"/>
      <c r="BOL54" s="518"/>
      <c r="BOM54" s="518"/>
      <c r="BON54" s="518"/>
      <c r="BOO54" s="518"/>
      <c r="BOP54" s="518"/>
      <c r="BOQ54" s="518"/>
      <c r="BOR54" s="518"/>
      <c r="BOS54" s="518"/>
      <c r="BOT54" s="518"/>
      <c r="BOU54" s="518"/>
      <c r="BOV54" s="518"/>
      <c r="BOW54" s="518"/>
      <c r="BOX54" s="518"/>
      <c r="BOY54" s="518"/>
      <c r="BOZ54" s="518"/>
      <c r="BPA54" s="518"/>
      <c r="BPB54" s="518"/>
      <c r="BPC54" s="518"/>
      <c r="BPD54" s="518"/>
      <c r="BPE54" s="518"/>
      <c r="BPF54" s="518"/>
      <c r="BPG54" s="518"/>
      <c r="BPH54" s="518"/>
      <c r="BPI54" s="518"/>
      <c r="BPJ54" s="518"/>
      <c r="BPK54" s="518"/>
      <c r="BPL54" s="518"/>
      <c r="BPM54" s="518"/>
      <c r="BPN54" s="518"/>
      <c r="BPO54" s="518"/>
      <c r="BPP54" s="518"/>
      <c r="BPQ54" s="518"/>
      <c r="BPR54" s="518"/>
      <c r="BPS54" s="518"/>
      <c r="BPT54" s="518"/>
      <c r="BPU54" s="518"/>
      <c r="BPV54" s="518"/>
      <c r="BPW54" s="518"/>
      <c r="BPX54" s="518"/>
      <c r="BPY54" s="518"/>
      <c r="BPZ54" s="518"/>
      <c r="BQA54" s="518"/>
      <c r="BQB54" s="518"/>
      <c r="BQC54" s="518"/>
      <c r="BQD54" s="518"/>
      <c r="BQE54" s="518"/>
      <c r="BQF54" s="518"/>
      <c r="BQG54" s="518"/>
      <c r="BQH54" s="518"/>
      <c r="BQI54" s="518"/>
      <c r="BQJ54" s="518"/>
      <c r="BQK54" s="518"/>
      <c r="BQL54" s="518"/>
      <c r="BQM54" s="518"/>
      <c r="BQN54" s="518"/>
      <c r="BQO54" s="518"/>
      <c r="BQP54" s="518"/>
      <c r="BQQ54" s="518"/>
      <c r="BQR54" s="518"/>
      <c r="BQS54" s="518"/>
      <c r="BQT54" s="518"/>
      <c r="BQU54" s="518"/>
      <c r="BQV54" s="518"/>
      <c r="BQW54" s="518"/>
      <c r="BQX54" s="518"/>
      <c r="BQY54" s="518"/>
      <c r="BQZ54" s="518"/>
      <c r="BRA54" s="518"/>
      <c r="BRB54" s="518"/>
      <c r="BRC54" s="518"/>
      <c r="BRD54" s="518"/>
      <c r="BRE54" s="518"/>
      <c r="BRF54" s="518"/>
      <c r="BRG54" s="518"/>
      <c r="BRH54" s="518"/>
      <c r="BRI54" s="518"/>
      <c r="BRJ54" s="518"/>
      <c r="BRK54" s="518"/>
      <c r="BRL54" s="518"/>
      <c r="BRM54" s="518"/>
      <c r="BRN54" s="518"/>
      <c r="BRO54" s="518"/>
      <c r="BRP54" s="518"/>
      <c r="BRQ54" s="518"/>
      <c r="BRR54" s="518"/>
      <c r="BRS54" s="518"/>
      <c r="BRT54" s="518"/>
      <c r="BRU54" s="518"/>
      <c r="BRV54" s="518"/>
      <c r="BRW54" s="518"/>
      <c r="BRX54" s="518"/>
      <c r="BRY54" s="518"/>
      <c r="BRZ54" s="518"/>
      <c r="BSA54" s="518"/>
      <c r="BSB54" s="518"/>
      <c r="BSC54" s="518"/>
      <c r="BSD54" s="518"/>
      <c r="BSE54" s="518"/>
      <c r="BSF54" s="518"/>
      <c r="BSG54" s="518"/>
      <c r="BSH54" s="518"/>
      <c r="BSI54" s="518"/>
      <c r="BSJ54" s="518"/>
      <c r="BSK54" s="518"/>
      <c r="BSL54" s="518"/>
      <c r="BSM54" s="518"/>
      <c r="BSN54" s="518"/>
      <c r="BSO54" s="518"/>
      <c r="BSP54" s="518"/>
      <c r="BSQ54" s="518"/>
      <c r="BSR54" s="518"/>
      <c r="BSS54" s="518"/>
      <c r="BST54" s="518"/>
      <c r="BSU54" s="518"/>
      <c r="BSV54" s="518"/>
      <c r="BSW54" s="518"/>
      <c r="BSX54" s="518"/>
      <c r="BSY54" s="518"/>
      <c r="BSZ54" s="518"/>
      <c r="BTA54" s="518"/>
      <c r="BTB54" s="518"/>
      <c r="BTC54" s="518"/>
      <c r="BTD54" s="518"/>
      <c r="BTE54" s="518"/>
      <c r="BTF54" s="518"/>
      <c r="BTG54" s="518"/>
      <c r="BTH54" s="518"/>
      <c r="BTI54" s="518"/>
      <c r="BTJ54" s="518"/>
      <c r="BTK54" s="518"/>
      <c r="BTL54" s="518"/>
      <c r="BTM54" s="518"/>
      <c r="BTN54" s="518"/>
      <c r="BTO54" s="518"/>
      <c r="BTP54" s="518"/>
      <c r="BTQ54" s="518"/>
      <c r="BTR54" s="518"/>
      <c r="BTS54" s="518"/>
      <c r="BTT54" s="518"/>
      <c r="BTU54" s="518"/>
      <c r="BTV54" s="518"/>
      <c r="BTW54" s="518"/>
      <c r="BTX54" s="518"/>
      <c r="BTY54" s="518"/>
      <c r="BTZ54" s="518"/>
      <c r="BUA54" s="518"/>
      <c r="BUB54" s="518"/>
      <c r="BUC54" s="518"/>
      <c r="BUD54" s="518"/>
      <c r="BUE54" s="518"/>
      <c r="BUF54" s="518"/>
      <c r="BUG54" s="518"/>
      <c r="BUH54" s="518"/>
      <c r="BUI54" s="518"/>
      <c r="BUJ54" s="518"/>
      <c r="BUK54" s="518"/>
      <c r="BUL54" s="518"/>
      <c r="BUM54" s="518"/>
      <c r="BUN54" s="518"/>
      <c r="BUO54" s="518"/>
      <c r="BUP54" s="518"/>
      <c r="BUQ54" s="518"/>
      <c r="BUR54" s="518"/>
      <c r="BUS54" s="518"/>
      <c r="BUT54" s="518"/>
      <c r="BUU54" s="518"/>
      <c r="BUV54" s="518"/>
      <c r="BUW54" s="518"/>
      <c r="BUX54" s="518"/>
      <c r="BUY54" s="518"/>
      <c r="BUZ54" s="518"/>
      <c r="BVA54" s="518"/>
      <c r="BVB54" s="518"/>
      <c r="BVC54" s="518"/>
      <c r="BVD54" s="518"/>
      <c r="BVE54" s="518"/>
      <c r="BVF54" s="518"/>
      <c r="BVG54" s="518"/>
      <c r="BVH54" s="518"/>
      <c r="BVI54" s="518"/>
      <c r="BVJ54" s="518"/>
      <c r="BVK54" s="518"/>
      <c r="BVL54" s="518"/>
      <c r="BVM54" s="518"/>
      <c r="BVN54" s="518"/>
      <c r="BVO54" s="518"/>
      <c r="BVP54" s="518"/>
      <c r="BVQ54" s="518"/>
      <c r="BVR54" s="518"/>
      <c r="BVS54" s="518"/>
      <c r="BVT54" s="518"/>
      <c r="BVU54" s="518"/>
      <c r="BVV54" s="518"/>
      <c r="BVW54" s="518"/>
      <c r="BVX54" s="518"/>
      <c r="BVY54" s="518"/>
      <c r="BVZ54" s="518"/>
      <c r="BWA54" s="518"/>
      <c r="BWB54" s="518"/>
      <c r="BWC54" s="518"/>
      <c r="BWD54" s="518"/>
      <c r="BWE54" s="518"/>
      <c r="BWF54" s="518"/>
      <c r="BWG54" s="518"/>
      <c r="BWH54" s="518"/>
      <c r="BWI54" s="518"/>
      <c r="BWJ54" s="518"/>
      <c r="BWK54" s="518"/>
      <c r="BWL54" s="518"/>
      <c r="BWM54" s="518"/>
      <c r="BWN54" s="518"/>
      <c r="BWO54" s="518"/>
      <c r="BWP54" s="518"/>
      <c r="BWQ54" s="518"/>
      <c r="BWR54" s="518"/>
      <c r="BWS54" s="518"/>
      <c r="BWT54" s="518"/>
      <c r="BWU54" s="518"/>
      <c r="BWV54" s="518"/>
      <c r="BWW54" s="518"/>
      <c r="BWX54" s="518"/>
      <c r="BWY54" s="518"/>
      <c r="BWZ54" s="518"/>
      <c r="BXA54" s="518"/>
      <c r="BXB54" s="518"/>
      <c r="BXC54" s="518"/>
      <c r="BXD54" s="518"/>
      <c r="BXE54" s="518"/>
      <c r="BXF54" s="518"/>
      <c r="BXG54" s="518"/>
      <c r="BXH54" s="518"/>
      <c r="BXI54" s="518"/>
      <c r="BXJ54" s="518"/>
      <c r="BXK54" s="518"/>
      <c r="BXL54" s="518"/>
      <c r="BXM54" s="518"/>
      <c r="BXN54" s="518"/>
      <c r="BXO54" s="518"/>
      <c r="BXP54" s="518"/>
      <c r="BXQ54" s="518"/>
      <c r="BXR54" s="518"/>
      <c r="BXS54" s="518"/>
      <c r="BXT54" s="518"/>
      <c r="BXU54" s="518"/>
      <c r="BXV54" s="518"/>
      <c r="BXW54" s="518"/>
      <c r="BXX54" s="518"/>
      <c r="BXY54" s="518"/>
      <c r="BXZ54" s="518"/>
      <c r="BYA54" s="518"/>
      <c r="BYB54" s="518"/>
      <c r="BYC54" s="518"/>
      <c r="BYD54" s="518"/>
      <c r="BYE54" s="518"/>
      <c r="BYF54" s="518"/>
      <c r="BYG54" s="518"/>
      <c r="BYH54" s="518"/>
      <c r="BYI54" s="518"/>
      <c r="BYJ54" s="518"/>
      <c r="BYK54" s="518"/>
      <c r="BYL54" s="518"/>
      <c r="BYM54" s="518"/>
      <c r="BYN54" s="518"/>
      <c r="BYO54" s="518"/>
      <c r="BYP54" s="518"/>
      <c r="BYQ54" s="518"/>
      <c r="BYR54" s="518"/>
      <c r="BYS54" s="518"/>
      <c r="BYT54" s="518"/>
      <c r="BYU54" s="518"/>
      <c r="BYV54" s="518"/>
      <c r="BYW54" s="518"/>
      <c r="BYX54" s="518"/>
      <c r="BYY54" s="518"/>
      <c r="BYZ54" s="518"/>
      <c r="BZA54" s="518"/>
      <c r="BZB54" s="518"/>
      <c r="BZC54" s="518"/>
      <c r="BZD54" s="518"/>
      <c r="BZE54" s="518"/>
      <c r="BZF54" s="518"/>
      <c r="BZG54" s="518"/>
      <c r="BZH54" s="518"/>
      <c r="BZI54" s="518"/>
      <c r="BZJ54" s="518"/>
      <c r="BZK54" s="518"/>
      <c r="BZL54" s="518"/>
      <c r="BZM54" s="518"/>
      <c r="BZN54" s="518"/>
      <c r="BZO54" s="518"/>
      <c r="BZP54" s="518"/>
      <c r="BZQ54" s="518"/>
      <c r="BZR54" s="518"/>
      <c r="BZS54" s="518"/>
      <c r="BZT54" s="518"/>
      <c r="BZU54" s="518"/>
      <c r="BZV54" s="518"/>
      <c r="BZW54" s="518"/>
      <c r="BZX54" s="518"/>
      <c r="BZY54" s="518"/>
      <c r="BZZ54" s="518"/>
      <c r="CAA54" s="518"/>
      <c r="CAB54" s="518"/>
      <c r="CAC54" s="518"/>
      <c r="CAD54" s="518"/>
      <c r="CAE54" s="518"/>
      <c r="CAF54" s="518"/>
      <c r="CAG54" s="518"/>
      <c r="CAH54" s="518"/>
      <c r="CAI54" s="518"/>
      <c r="CAJ54" s="518"/>
      <c r="CAK54" s="518"/>
      <c r="CAL54" s="518"/>
      <c r="CAM54" s="518"/>
      <c r="CAN54" s="518"/>
      <c r="CAO54" s="518"/>
      <c r="CAP54" s="518"/>
      <c r="CAQ54" s="518"/>
      <c r="CAR54" s="518"/>
      <c r="CAS54" s="518"/>
      <c r="CAT54" s="518"/>
      <c r="CAU54" s="518"/>
      <c r="CAV54" s="518"/>
      <c r="CAW54" s="518"/>
      <c r="CAX54" s="518"/>
      <c r="CAY54" s="518"/>
      <c r="CAZ54" s="518"/>
      <c r="CBA54" s="518"/>
      <c r="CBB54" s="518"/>
      <c r="CBC54" s="518"/>
      <c r="CBD54" s="518"/>
      <c r="CBE54" s="518"/>
      <c r="CBF54" s="518"/>
      <c r="CBG54" s="518"/>
      <c r="CBH54" s="518"/>
      <c r="CBI54" s="518"/>
      <c r="CBJ54" s="518"/>
      <c r="CBK54" s="518"/>
      <c r="CBL54" s="518"/>
      <c r="CBM54" s="518"/>
      <c r="CBN54" s="518"/>
      <c r="CBO54" s="518"/>
      <c r="CBP54" s="518"/>
      <c r="CBQ54" s="518"/>
      <c r="CBR54" s="518"/>
      <c r="CBS54" s="518"/>
      <c r="CBT54" s="518"/>
      <c r="CBU54" s="518"/>
      <c r="CBV54" s="518"/>
      <c r="CBW54" s="518"/>
      <c r="CBX54" s="518"/>
      <c r="CBY54" s="518"/>
      <c r="CBZ54" s="518"/>
      <c r="CCA54" s="518"/>
      <c r="CCB54" s="518"/>
      <c r="CCC54" s="518"/>
      <c r="CCD54" s="518"/>
      <c r="CCE54" s="518"/>
      <c r="CCF54" s="518"/>
      <c r="CCG54" s="518"/>
      <c r="CCH54" s="518"/>
      <c r="CCI54" s="518"/>
      <c r="CCJ54" s="518"/>
      <c r="CCK54" s="518"/>
      <c r="CCL54" s="518"/>
      <c r="CCM54" s="518"/>
      <c r="CCN54" s="518"/>
      <c r="CCO54" s="518"/>
      <c r="CCP54" s="518"/>
      <c r="CCQ54" s="518"/>
      <c r="CCR54" s="518"/>
      <c r="CCS54" s="518"/>
      <c r="CCT54" s="518"/>
      <c r="CCU54" s="518"/>
      <c r="CCV54" s="518"/>
      <c r="CCW54" s="518"/>
      <c r="CCX54" s="518"/>
      <c r="CCY54" s="518"/>
      <c r="CCZ54" s="518"/>
      <c r="CDA54" s="518"/>
      <c r="CDB54" s="518"/>
      <c r="CDC54" s="518"/>
      <c r="CDD54" s="518"/>
      <c r="CDE54" s="518"/>
      <c r="CDF54" s="518"/>
      <c r="CDG54" s="518"/>
      <c r="CDH54" s="518"/>
      <c r="CDI54" s="518"/>
      <c r="CDJ54" s="518"/>
      <c r="CDK54" s="518"/>
      <c r="CDL54" s="518"/>
      <c r="CDM54" s="518"/>
      <c r="CDN54" s="518"/>
      <c r="CDO54" s="518"/>
      <c r="CDP54" s="518"/>
      <c r="CDQ54" s="518"/>
      <c r="CDR54" s="518"/>
      <c r="CDS54" s="518"/>
      <c r="CDT54" s="518"/>
      <c r="CDU54" s="518"/>
      <c r="CDV54" s="518"/>
      <c r="CDW54" s="518"/>
      <c r="CDX54" s="518"/>
      <c r="CDY54" s="518"/>
      <c r="CDZ54" s="518"/>
      <c r="CEA54" s="518"/>
      <c r="CEB54" s="518"/>
      <c r="CEC54" s="518"/>
      <c r="CED54" s="518"/>
      <c r="CEE54" s="518"/>
      <c r="CEF54" s="518"/>
      <c r="CEG54" s="518"/>
      <c r="CEH54" s="518"/>
      <c r="CEI54" s="518"/>
      <c r="CEJ54" s="518"/>
      <c r="CEK54" s="518"/>
      <c r="CEL54" s="518"/>
      <c r="CEM54" s="518"/>
      <c r="CEN54" s="518"/>
      <c r="CEO54" s="518"/>
      <c r="CEP54" s="518"/>
      <c r="CEQ54" s="518"/>
      <c r="CER54" s="518"/>
      <c r="CES54" s="518"/>
      <c r="CET54" s="518"/>
      <c r="CEU54" s="518"/>
      <c r="CEV54" s="518"/>
      <c r="CEW54" s="518"/>
      <c r="CEX54" s="518"/>
      <c r="CEY54" s="518"/>
      <c r="CEZ54" s="518"/>
      <c r="CFA54" s="518"/>
      <c r="CFB54" s="518"/>
      <c r="CFC54" s="518"/>
      <c r="CFD54" s="518"/>
      <c r="CFE54" s="518"/>
      <c r="CFF54" s="518"/>
      <c r="CFG54" s="518"/>
      <c r="CFH54" s="518"/>
      <c r="CFI54" s="518"/>
      <c r="CFJ54" s="518"/>
      <c r="CFK54" s="518"/>
      <c r="CFL54" s="518"/>
      <c r="CFM54" s="518"/>
      <c r="CFN54" s="518"/>
      <c r="CFO54" s="518"/>
      <c r="CFP54" s="518"/>
      <c r="CFQ54" s="518"/>
      <c r="CFR54" s="518"/>
      <c r="CFS54" s="518"/>
      <c r="CFT54" s="518"/>
      <c r="CFU54" s="518"/>
      <c r="CFV54" s="518"/>
      <c r="CFW54" s="518"/>
      <c r="CFX54" s="518"/>
      <c r="CFY54" s="518"/>
      <c r="CFZ54" s="518"/>
      <c r="CGA54" s="518"/>
      <c r="CGB54" s="518"/>
      <c r="CGC54" s="518"/>
      <c r="CGD54" s="518"/>
      <c r="CGE54" s="518"/>
      <c r="CGF54" s="518"/>
      <c r="CGG54" s="518"/>
      <c r="CGH54" s="518"/>
      <c r="CGI54" s="518"/>
      <c r="CGJ54" s="518"/>
      <c r="CGK54" s="518"/>
      <c r="CGL54" s="518"/>
      <c r="CGM54" s="518"/>
      <c r="CGN54" s="518"/>
      <c r="CGO54" s="518"/>
      <c r="CGP54" s="518"/>
      <c r="CGQ54" s="518"/>
      <c r="CGR54" s="518"/>
      <c r="CGS54" s="518"/>
      <c r="CGT54" s="518"/>
      <c r="CGU54" s="518"/>
      <c r="CGV54" s="518"/>
      <c r="CGW54" s="518"/>
      <c r="CGX54" s="518"/>
      <c r="CGY54" s="518"/>
      <c r="CGZ54" s="518"/>
      <c r="CHA54" s="518"/>
      <c r="CHB54" s="518"/>
      <c r="CHC54" s="518"/>
      <c r="CHD54" s="518"/>
      <c r="CHE54" s="518"/>
      <c r="CHF54" s="518"/>
      <c r="CHG54" s="518"/>
      <c r="CHH54" s="518"/>
      <c r="CHI54" s="518"/>
      <c r="CHJ54" s="518"/>
      <c r="CHK54" s="518"/>
      <c r="CHL54" s="518"/>
      <c r="CHM54" s="518"/>
      <c r="CHN54" s="518"/>
      <c r="CHO54" s="518"/>
      <c r="CHP54" s="518"/>
      <c r="CHQ54" s="518"/>
      <c r="CHR54" s="518"/>
      <c r="CHS54" s="518"/>
      <c r="CHT54" s="518"/>
      <c r="CHU54" s="518"/>
      <c r="CHV54" s="518"/>
      <c r="CHW54" s="518"/>
      <c r="CHX54" s="518"/>
      <c r="CHY54" s="518"/>
      <c r="CHZ54" s="518"/>
      <c r="CIA54" s="518"/>
      <c r="CIB54" s="518"/>
      <c r="CIC54" s="518"/>
      <c r="CID54" s="518"/>
      <c r="CIE54" s="518"/>
      <c r="CIF54" s="518"/>
      <c r="CIG54" s="518"/>
      <c r="CIH54" s="518"/>
      <c r="CII54" s="518"/>
      <c r="CIJ54" s="518"/>
      <c r="CIK54" s="518"/>
      <c r="CIL54" s="518"/>
      <c r="CIM54" s="518"/>
      <c r="CIN54" s="518"/>
      <c r="CIO54" s="518"/>
      <c r="CIP54" s="518"/>
      <c r="CIQ54" s="518"/>
      <c r="CIR54" s="518"/>
      <c r="CIS54" s="518"/>
      <c r="CIT54" s="518"/>
      <c r="CIU54" s="518"/>
      <c r="CIV54" s="518"/>
      <c r="CIW54" s="518"/>
      <c r="CIX54" s="518"/>
      <c r="CIY54" s="518"/>
      <c r="CIZ54" s="518"/>
      <c r="CJA54" s="518"/>
      <c r="CJB54" s="518"/>
      <c r="CJC54" s="518"/>
      <c r="CJD54" s="518"/>
      <c r="CJE54" s="518"/>
      <c r="CJF54" s="518"/>
      <c r="CJG54" s="518"/>
      <c r="CJH54" s="518"/>
      <c r="CJI54" s="518"/>
      <c r="CJJ54" s="518"/>
      <c r="CJK54" s="518"/>
      <c r="CJL54" s="518"/>
      <c r="CJM54" s="518"/>
      <c r="CJN54" s="518"/>
      <c r="CJO54" s="518"/>
      <c r="CJP54" s="518"/>
      <c r="CJQ54" s="518"/>
      <c r="CJR54" s="518"/>
      <c r="CJS54" s="518"/>
      <c r="CJT54" s="518"/>
      <c r="CJU54" s="518"/>
      <c r="CJV54" s="518"/>
      <c r="CJW54" s="518"/>
      <c r="CJX54" s="518"/>
      <c r="CJY54" s="518"/>
      <c r="CJZ54" s="518"/>
      <c r="CKA54" s="518"/>
      <c r="CKB54" s="518"/>
      <c r="CKC54" s="518"/>
      <c r="CKD54" s="518"/>
      <c r="CKE54" s="518"/>
      <c r="CKF54" s="518"/>
      <c r="CKG54" s="518"/>
      <c r="CKH54" s="518"/>
      <c r="CKI54" s="518"/>
      <c r="CKJ54" s="518"/>
      <c r="CKK54" s="518"/>
      <c r="CKL54" s="518"/>
      <c r="CKM54" s="518"/>
      <c r="CKN54" s="518"/>
      <c r="CKO54" s="518"/>
      <c r="CKP54" s="518"/>
      <c r="CKQ54" s="518"/>
      <c r="CKR54" s="518"/>
      <c r="CKS54" s="518"/>
      <c r="CKT54" s="518"/>
      <c r="CKU54" s="518"/>
      <c r="CKV54" s="518"/>
      <c r="CKW54" s="518"/>
      <c r="CKX54" s="518"/>
      <c r="CKY54" s="518"/>
      <c r="CKZ54" s="518"/>
      <c r="CLA54" s="518"/>
      <c r="CLB54" s="518"/>
      <c r="CLC54" s="518"/>
      <c r="CLD54" s="518"/>
      <c r="CLE54" s="518"/>
      <c r="CLF54" s="518"/>
      <c r="CLG54" s="518"/>
      <c r="CLH54" s="518"/>
      <c r="CLI54" s="518"/>
      <c r="CLJ54" s="518"/>
      <c r="CLK54" s="518"/>
      <c r="CLL54" s="518"/>
      <c r="CLM54" s="518"/>
      <c r="CLN54" s="518"/>
      <c r="CLO54" s="518"/>
      <c r="CLP54" s="518"/>
      <c r="CLQ54" s="518"/>
      <c r="CLR54" s="518"/>
      <c r="CLS54" s="518"/>
      <c r="CLT54" s="518"/>
      <c r="CLU54" s="518"/>
      <c r="CLV54" s="518"/>
      <c r="CLW54" s="518"/>
      <c r="CLX54" s="518"/>
      <c r="CLY54" s="518"/>
      <c r="CLZ54" s="518"/>
      <c r="CMA54" s="518"/>
      <c r="CMB54" s="518"/>
      <c r="CMC54" s="518"/>
      <c r="CMD54" s="518"/>
      <c r="CME54" s="518"/>
      <c r="CMF54" s="518"/>
      <c r="CMG54" s="518"/>
      <c r="CMH54" s="518"/>
      <c r="CMI54" s="518"/>
      <c r="CMJ54" s="518"/>
      <c r="CMK54" s="518"/>
      <c r="CML54" s="518"/>
      <c r="CMM54" s="518"/>
      <c r="CMN54" s="518"/>
      <c r="CMO54" s="518"/>
      <c r="CMP54" s="518"/>
      <c r="CMQ54" s="518"/>
      <c r="CMR54" s="518"/>
      <c r="CMS54" s="518"/>
      <c r="CMT54" s="518"/>
      <c r="CMU54" s="518"/>
      <c r="CMV54" s="518"/>
      <c r="CMW54" s="518"/>
      <c r="CMX54" s="518"/>
      <c r="CMY54" s="518"/>
      <c r="CMZ54" s="518"/>
      <c r="CNA54" s="518"/>
      <c r="CNB54" s="518"/>
      <c r="CNC54" s="518"/>
      <c r="CND54" s="518"/>
      <c r="CNE54" s="518"/>
      <c r="CNF54" s="518"/>
      <c r="CNG54" s="518"/>
      <c r="CNH54" s="518"/>
      <c r="CNI54" s="518"/>
      <c r="CNJ54" s="518"/>
      <c r="CNK54" s="518"/>
      <c r="CNL54" s="518"/>
      <c r="CNM54" s="518"/>
      <c r="CNN54" s="518"/>
      <c r="CNO54" s="518"/>
      <c r="CNP54" s="518"/>
      <c r="CNQ54" s="518"/>
      <c r="CNR54" s="518"/>
      <c r="CNS54" s="518"/>
      <c r="CNT54" s="518"/>
      <c r="CNU54" s="518"/>
      <c r="CNV54" s="518"/>
      <c r="CNW54" s="518"/>
      <c r="CNX54" s="518"/>
      <c r="CNY54" s="518"/>
      <c r="CNZ54" s="518"/>
      <c r="COA54" s="518"/>
      <c r="COB54" s="518"/>
      <c r="COC54" s="518"/>
      <c r="COD54" s="518"/>
      <c r="COE54" s="518"/>
      <c r="COF54" s="518"/>
      <c r="COG54" s="518"/>
      <c r="COH54" s="518"/>
      <c r="COI54" s="518"/>
      <c r="COJ54" s="518"/>
      <c r="COK54" s="518"/>
      <c r="COL54" s="518"/>
      <c r="COM54" s="518"/>
      <c r="CON54" s="518"/>
      <c r="COO54" s="518"/>
      <c r="COP54" s="518"/>
      <c r="COQ54" s="518"/>
      <c r="COR54" s="518"/>
      <c r="COS54" s="518"/>
      <c r="COT54" s="518"/>
      <c r="COU54" s="518"/>
      <c r="COV54" s="518"/>
      <c r="COW54" s="518"/>
      <c r="COX54" s="518"/>
      <c r="COY54" s="518"/>
      <c r="COZ54" s="518"/>
      <c r="CPA54" s="518"/>
      <c r="CPB54" s="518"/>
      <c r="CPC54" s="518"/>
      <c r="CPD54" s="518"/>
      <c r="CPE54" s="518"/>
      <c r="CPF54" s="518"/>
      <c r="CPG54" s="518"/>
      <c r="CPH54" s="518"/>
      <c r="CPI54" s="518"/>
      <c r="CPJ54" s="518"/>
      <c r="CPK54" s="518"/>
      <c r="CPL54" s="518"/>
      <c r="CPM54" s="518"/>
      <c r="CPN54" s="518"/>
      <c r="CPO54" s="518"/>
      <c r="CPP54" s="518"/>
      <c r="CPQ54" s="518"/>
      <c r="CPR54" s="518"/>
      <c r="CPS54" s="518"/>
      <c r="CPT54" s="518"/>
      <c r="CPU54" s="518"/>
      <c r="CPV54" s="518"/>
      <c r="CPW54" s="518"/>
      <c r="CPX54" s="518"/>
      <c r="CPY54" s="518"/>
      <c r="CPZ54" s="518"/>
      <c r="CQA54" s="518"/>
      <c r="CQB54" s="518"/>
      <c r="CQC54" s="518"/>
      <c r="CQD54" s="518"/>
      <c r="CQE54" s="518"/>
      <c r="CQF54" s="518"/>
      <c r="CQG54" s="518"/>
      <c r="CQH54" s="518"/>
      <c r="CQI54" s="518"/>
      <c r="CQJ54" s="518"/>
      <c r="CQK54" s="518"/>
      <c r="CQL54" s="518"/>
      <c r="CQM54" s="518"/>
      <c r="CQN54" s="518"/>
      <c r="CQO54" s="518"/>
      <c r="CQP54" s="518"/>
      <c r="CQQ54" s="518"/>
      <c r="CQR54" s="518"/>
      <c r="CQS54" s="518"/>
      <c r="CQT54" s="518"/>
      <c r="CQU54" s="518"/>
      <c r="CQV54" s="518"/>
      <c r="CQW54" s="518"/>
      <c r="CQX54" s="518"/>
      <c r="CQY54" s="518"/>
      <c r="CQZ54" s="518"/>
      <c r="CRA54" s="518"/>
      <c r="CRB54" s="518"/>
      <c r="CRC54" s="518"/>
      <c r="CRD54" s="518"/>
      <c r="CRE54" s="518"/>
      <c r="CRF54" s="518"/>
      <c r="CRG54" s="518"/>
      <c r="CRH54" s="518"/>
      <c r="CRI54" s="518"/>
      <c r="CRJ54" s="518"/>
      <c r="CRK54" s="518"/>
      <c r="CRL54" s="518"/>
      <c r="CRM54" s="518"/>
      <c r="CRN54" s="518"/>
      <c r="CRO54" s="518"/>
      <c r="CRP54" s="518"/>
      <c r="CRQ54" s="518"/>
      <c r="CRR54" s="518"/>
      <c r="CRS54" s="518"/>
      <c r="CRT54" s="518"/>
      <c r="CRU54" s="518"/>
      <c r="CRV54" s="518"/>
      <c r="CRW54" s="518"/>
      <c r="CRX54" s="518"/>
      <c r="CRY54" s="518"/>
      <c r="CRZ54" s="518"/>
      <c r="CSA54" s="518"/>
      <c r="CSB54" s="518"/>
      <c r="CSC54" s="518"/>
      <c r="CSD54" s="518"/>
      <c r="CSE54" s="518"/>
      <c r="CSF54" s="518"/>
      <c r="CSG54" s="518"/>
      <c r="CSH54" s="518"/>
      <c r="CSI54" s="518"/>
      <c r="CSJ54" s="518"/>
      <c r="CSK54" s="518"/>
      <c r="CSL54" s="518"/>
      <c r="CSM54" s="518"/>
      <c r="CSN54" s="518"/>
      <c r="CSO54" s="518"/>
      <c r="CSP54" s="518"/>
      <c r="CSQ54" s="518"/>
      <c r="CSR54" s="518"/>
      <c r="CSS54" s="518"/>
      <c r="CST54" s="518"/>
      <c r="CSU54" s="518"/>
      <c r="CSV54" s="518"/>
      <c r="CSW54" s="518"/>
      <c r="CSX54" s="518"/>
      <c r="CSY54" s="518"/>
      <c r="CSZ54" s="518"/>
      <c r="CTA54" s="518"/>
      <c r="CTB54" s="518"/>
      <c r="CTC54" s="518"/>
      <c r="CTD54" s="518"/>
      <c r="CTE54" s="518"/>
      <c r="CTF54" s="518"/>
      <c r="CTG54" s="518"/>
      <c r="CTH54" s="518"/>
      <c r="CTI54" s="518"/>
      <c r="CTJ54" s="518"/>
      <c r="CTK54" s="518"/>
      <c r="CTL54" s="518"/>
      <c r="CTM54" s="518"/>
      <c r="CTN54" s="518"/>
      <c r="CTO54" s="518"/>
      <c r="CTP54" s="518"/>
      <c r="CTQ54" s="518"/>
      <c r="CTR54" s="518"/>
      <c r="CTS54" s="518"/>
      <c r="CTT54" s="518"/>
      <c r="CTU54" s="518"/>
      <c r="CTV54" s="518"/>
      <c r="CTW54" s="518"/>
      <c r="CTX54" s="518"/>
      <c r="CTY54" s="518"/>
      <c r="CTZ54" s="518"/>
      <c r="CUA54" s="518"/>
      <c r="CUB54" s="518"/>
      <c r="CUC54" s="518"/>
      <c r="CUD54" s="518"/>
      <c r="CUE54" s="518"/>
      <c r="CUF54" s="518"/>
      <c r="CUG54" s="518"/>
      <c r="CUH54" s="518"/>
      <c r="CUI54" s="518"/>
      <c r="CUJ54" s="518"/>
      <c r="CUK54" s="518"/>
      <c r="CUL54" s="518"/>
      <c r="CUM54" s="518"/>
      <c r="CUN54" s="518"/>
      <c r="CUO54" s="518"/>
      <c r="CUP54" s="518"/>
      <c r="CUQ54" s="518"/>
      <c r="CUR54" s="518"/>
      <c r="CUS54" s="518"/>
      <c r="CUT54" s="518"/>
      <c r="CUU54" s="518"/>
      <c r="CUV54" s="518"/>
      <c r="CUW54" s="518"/>
      <c r="CUX54" s="518"/>
      <c r="CUY54" s="518"/>
      <c r="CUZ54" s="518"/>
      <c r="CVA54" s="518"/>
      <c r="CVB54" s="518"/>
      <c r="CVC54" s="518"/>
      <c r="CVD54" s="518"/>
      <c r="CVE54" s="518"/>
      <c r="CVF54" s="518"/>
      <c r="CVG54" s="518"/>
      <c r="CVH54" s="518"/>
      <c r="CVI54" s="518"/>
      <c r="CVJ54" s="518"/>
      <c r="CVK54" s="518"/>
      <c r="CVL54" s="518"/>
      <c r="CVM54" s="518"/>
      <c r="CVN54" s="518"/>
      <c r="CVO54" s="518"/>
      <c r="CVP54" s="518"/>
      <c r="CVQ54" s="518"/>
      <c r="CVR54" s="518"/>
      <c r="CVS54" s="518"/>
      <c r="CVT54" s="518"/>
      <c r="CVU54" s="518"/>
      <c r="CVV54" s="518"/>
      <c r="CVW54" s="518"/>
      <c r="CVX54" s="518"/>
      <c r="CVY54" s="518"/>
      <c r="CVZ54" s="518"/>
      <c r="CWA54" s="518"/>
      <c r="CWB54" s="518"/>
      <c r="CWC54" s="518"/>
      <c r="CWD54" s="518"/>
      <c r="CWE54" s="518"/>
      <c r="CWF54" s="518"/>
      <c r="CWG54" s="518"/>
      <c r="CWH54" s="518"/>
      <c r="CWI54" s="518"/>
      <c r="CWJ54" s="518"/>
      <c r="CWK54" s="518"/>
      <c r="CWL54" s="518"/>
      <c r="CWM54" s="518"/>
      <c r="CWN54" s="518"/>
      <c r="CWO54" s="518"/>
      <c r="CWP54" s="518"/>
      <c r="CWQ54" s="518"/>
      <c r="CWR54" s="518"/>
      <c r="CWS54" s="518"/>
      <c r="CWT54" s="518"/>
      <c r="CWU54" s="518"/>
      <c r="CWV54" s="518"/>
      <c r="CWW54" s="518"/>
      <c r="CWX54" s="518"/>
      <c r="CWY54" s="518"/>
      <c r="CWZ54" s="518"/>
      <c r="CXA54" s="518"/>
      <c r="CXB54" s="518"/>
      <c r="CXC54" s="518"/>
      <c r="CXD54" s="518"/>
      <c r="CXE54" s="518"/>
      <c r="CXF54" s="518"/>
      <c r="CXG54" s="518"/>
      <c r="CXH54" s="518"/>
      <c r="CXI54" s="518"/>
      <c r="CXJ54" s="518"/>
      <c r="CXK54" s="518"/>
      <c r="CXL54" s="518"/>
      <c r="CXM54" s="518"/>
      <c r="CXN54" s="518"/>
      <c r="CXO54" s="518"/>
      <c r="CXP54" s="518"/>
      <c r="CXQ54" s="518"/>
      <c r="CXR54" s="518"/>
      <c r="CXS54" s="518"/>
      <c r="CXT54" s="518"/>
      <c r="CXU54" s="518"/>
      <c r="CXV54" s="518"/>
      <c r="CXW54" s="518"/>
      <c r="CXX54" s="518"/>
      <c r="CXY54" s="518"/>
      <c r="CXZ54" s="518"/>
      <c r="CYA54" s="518"/>
      <c r="CYB54" s="518"/>
      <c r="CYC54" s="518"/>
      <c r="CYD54" s="518"/>
      <c r="CYE54" s="518"/>
      <c r="CYF54" s="518"/>
      <c r="CYG54" s="518"/>
      <c r="CYH54" s="518"/>
      <c r="CYI54" s="518"/>
      <c r="CYJ54" s="518"/>
      <c r="CYK54" s="518"/>
      <c r="CYL54" s="518"/>
      <c r="CYM54" s="518"/>
      <c r="CYN54" s="518"/>
      <c r="CYO54" s="518"/>
      <c r="CYP54" s="518"/>
      <c r="CYQ54" s="518"/>
      <c r="CYR54" s="518"/>
      <c r="CYS54" s="518"/>
      <c r="CYT54" s="518"/>
      <c r="CYU54" s="518"/>
      <c r="CYV54" s="518"/>
      <c r="CYW54" s="518"/>
      <c r="CYX54" s="518"/>
      <c r="CYY54" s="518"/>
      <c r="CYZ54" s="518"/>
      <c r="CZA54" s="518"/>
      <c r="CZB54" s="518"/>
      <c r="CZC54" s="518"/>
      <c r="CZD54" s="518"/>
      <c r="CZE54" s="518"/>
      <c r="CZF54" s="518"/>
      <c r="CZG54" s="518"/>
      <c r="CZH54" s="518"/>
      <c r="CZI54" s="518"/>
      <c r="CZJ54" s="518"/>
      <c r="CZK54" s="518"/>
      <c r="CZL54" s="518"/>
      <c r="CZM54" s="518"/>
      <c r="CZN54" s="518"/>
      <c r="CZO54" s="518"/>
      <c r="CZP54" s="518"/>
      <c r="CZQ54" s="518"/>
      <c r="CZR54" s="518"/>
      <c r="CZS54" s="518"/>
      <c r="CZT54" s="518"/>
      <c r="CZU54" s="518"/>
      <c r="CZV54" s="518"/>
      <c r="CZW54" s="518"/>
      <c r="CZX54" s="518"/>
      <c r="CZY54" s="518"/>
      <c r="CZZ54" s="518"/>
      <c r="DAA54" s="518"/>
      <c r="DAB54" s="518"/>
      <c r="DAC54" s="518"/>
      <c r="DAD54" s="518"/>
      <c r="DAE54" s="518"/>
      <c r="DAF54" s="518"/>
      <c r="DAG54" s="518"/>
      <c r="DAH54" s="518"/>
      <c r="DAI54" s="518"/>
      <c r="DAJ54" s="518"/>
      <c r="DAK54" s="518"/>
      <c r="DAL54" s="518"/>
      <c r="DAM54" s="518"/>
      <c r="DAN54" s="518"/>
      <c r="DAO54" s="518"/>
      <c r="DAP54" s="518"/>
      <c r="DAQ54" s="518"/>
      <c r="DAR54" s="518"/>
      <c r="DAS54" s="518"/>
      <c r="DAT54" s="518"/>
      <c r="DAU54" s="518"/>
      <c r="DAV54" s="518"/>
      <c r="DAW54" s="518"/>
      <c r="DAX54" s="518"/>
      <c r="DAY54" s="518"/>
      <c r="DAZ54" s="518"/>
      <c r="DBA54" s="518"/>
      <c r="DBB54" s="518"/>
      <c r="DBC54" s="518"/>
      <c r="DBD54" s="518"/>
      <c r="DBE54" s="518"/>
      <c r="DBF54" s="518"/>
      <c r="DBG54" s="518"/>
      <c r="DBH54" s="518"/>
      <c r="DBI54" s="518"/>
      <c r="DBJ54" s="518"/>
      <c r="DBK54" s="518"/>
      <c r="DBL54" s="518"/>
      <c r="DBM54" s="518"/>
      <c r="DBN54" s="518"/>
      <c r="DBO54" s="518"/>
      <c r="DBP54" s="518"/>
      <c r="DBQ54" s="518"/>
      <c r="DBR54" s="518"/>
      <c r="DBS54" s="518"/>
      <c r="DBT54" s="518"/>
      <c r="DBU54" s="518"/>
      <c r="DBV54" s="518"/>
      <c r="DBW54" s="518"/>
      <c r="DBX54" s="518"/>
      <c r="DBY54" s="518"/>
      <c r="DBZ54" s="518"/>
      <c r="DCA54" s="518"/>
      <c r="DCB54" s="518"/>
      <c r="DCC54" s="518"/>
      <c r="DCD54" s="518"/>
      <c r="DCE54" s="518"/>
      <c r="DCF54" s="518"/>
      <c r="DCG54" s="518"/>
      <c r="DCH54" s="518"/>
      <c r="DCI54" s="518"/>
      <c r="DCJ54" s="518"/>
      <c r="DCK54" s="518"/>
      <c r="DCL54" s="518"/>
      <c r="DCM54" s="518"/>
      <c r="DCN54" s="518"/>
      <c r="DCO54" s="518"/>
      <c r="DCP54" s="518"/>
      <c r="DCQ54" s="518"/>
      <c r="DCR54" s="518"/>
      <c r="DCS54" s="518"/>
      <c r="DCT54" s="518"/>
      <c r="DCU54" s="518"/>
      <c r="DCV54" s="518"/>
      <c r="DCW54" s="518"/>
      <c r="DCX54" s="518"/>
      <c r="DCY54" s="518"/>
      <c r="DCZ54" s="518"/>
      <c r="DDA54" s="518"/>
      <c r="DDB54" s="518"/>
      <c r="DDC54" s="518"/>
      <c r="DDD54" s="518"/>
      <c r="DDE54" s="518"/>
      <c r="DDF54" s="518"/>
      <c r="DDG54" s="518"/>
      <c r="DDH54" s="518"/>
      <c r="DDI54" s="518"/>
      <c r="DDJ54" s="518"/>
      <c r="DDK54" s="518"/>
      <c r="DDL54" s="518"/>
      <c r="DDM54" s="518"/>
      <c r="DDN54" s="518"/>
      <c r="DDO54" s="518"/>
      <c r="DDP54" s="518"/>
      <c r="DDQ54" s="518"/>
      <c r="DDR54" s="518"/>
      <c r="DDS54" s="518"/>
      <c r="DDT54" s="518"/>
      <c r="DDU54" s="518"/>
      <c r="DDV54" s="518"/>
      <c r="DDW54" s="518"/>
      <c r="DDX54" s="518"/>
      <c r="DDY54" s="518"/>
      <c r="DDZ54" s="518"/>
      <c r="DEA54" s="518"/>
      <c r="DEB54" s="518"/>
      <c r="DEC54" s="518"/>
      <c r="DED54" s="518"/>
      <c r="DEE54" s="518"/>
      <c r="DEF54" s="518"/>
      <c r="DEG54" s="518"/>
      <c r="DEH54" s="518"/>
      <c r="DEI54" s="518"/>
      <c r="DEJ54" s="518"/>
      <c r="DEK54" s="518"/>
      <c r="DEL54" s="518"/>
      <c r="DEM54" s="518"/>
      <c r="DEN54" s="518"/>
      <c r="DEO54" s="518"/>
      <c r="DEP54" s="518"/>
      <c r="DEQ54" s="518"/>
      <c r="DER54" s="518"/>
      <c r="DES54" s="518"/>
      <c r="DET54" s="518"/>
      <c r="DEU54" s="518"/>
      <c r="DEV54" s="518"/>
      <c r="DEW54" s="518"/>
      <c r="DEX54" s="518"/>
      <c r="DEY54" s="518"/>
      <c r="DEZ54" s="518"/>
      <c r="DFA54" s="518"/>
      <c r="DFB54" s="518"/>
      <c r="DFC54" s="518"/>
      <c r="DFD54" s="518"/>
      <c r="DFE54" s="518"/>
      <c r="DFF54" s="518"/>
      <c r="DFG54" s="518"/>
      <c r="DFH54" s="518"/>
      <c r="DFI54" s="518"/>
      <c r="DFJ54" s="518"/>
      <c r="DFK54" s="518"/>
      <c r="DFL54" s="518"/>
      <c r="DFM54" s="518"/>
      <c r="DFN54" s="518"/>
      <c r="DFO54" s="518"/>
      <c r="DFP54" s="518"/>
      <c r="DFQ54" s="518"/>
      <c r="DFR54" s="518"/>
      <c r="DFS54" s="518"/>
      <c r="DFT54" s="518"/>
      <c r="DFU54" s="518"/>
      <c r="DFV54" s="518"/>
      <c r="DFW54" s="518"/>
      <c r="DFX54" s="518"/>
      <c r="DFY54" s="518"/>
      <c r="DFZ54" s="518"/>
      <c r="DGA54" s="518"/>
      <c r="DGB54" s="518"/>
      <c r="DGC54" s="518"/>
      <c r="DGD54" s="518"/>
      <c r="DGE54" s="518"/>
      <c r="DGF54" s="518"/>
      <c r="DGG54" s="518"/>
      <c r="DGH54" s="518"/>
      <c r="DGI54" s="518"/>
      <c r="DGJ54" s="518"/>
      <c r="DGK54" s="518"/>
      <c r="DGL54" s="518"/>
      <c r="DGM54" s="518"/>
      <c r="DGN54" s="518"/>
      <c r="DGO54" s="518"/>
      <c r="DGP54" s="518"/>
      <c r="DGQ54" s="518"/>
      <c r="DGR54" s="518"/>
      <c r="DGS54" s="518"/>
      <c r="DGT54" s="518"/>
      <c r="DGU54" s="518"/>
      <c r="DGV54" s="518"/>
      <c r="DGW54" s="518"/>
      <c r="DGX54" s="518"/>
      <c r="DGY54" s="518"/>
      <c r="DGZ54" s="518"/>
      <c r="DHA54" s="518"/>
      <c r="DHB54" s="518"/>
      <c r="DHC54" s="518"/>
      <c r="DHD54" s="518"/>
      <c r="DHE54" s="518"/>
      <c r="DHF54" s="518"/>
      <c r="DHG54" s="518"/>
      <c r="DHH54" s="518"/>
      <c r="DHI54" s="518"/>
      <c r="DHJ54" s="518"/>
      <c r="DHK54" s="518"/>
      <c r="DHL54" s="518"/>
      <c r="DHM54" s="518"/>
      <c r="DHN54" s="518"/>
      <c r="DHO54" s="518"/>
      <c r="DHP54" s="518"/>
      <c r="DHQ54" s="518"/>
      <c r="DHR54" s="518"/>
      <c r="DHS54" s="518"/>
      <c r="DHT54" s="518"/>
      <c r="DHU54" s="518"/>
      <c r="DHV54" s="518"/>
      <c r="DHW54" s="518"/>
      <c r="DHX54" s="518"/>
      <c r="DHY54" s="518"/>
      <c r="DHZ54" s="518"/>
      <c r="DIA54" s="518"/>
      <c r="DIB54" s="518"/>
      <c r="DIC54" s="518"/>
      <c r="DID54" s="518"/>
      <c r="DIE54" s="518"/>
      <c r="DIF54" s="518"/>
      <c r="DIG54" s="518"/>
      <c r="DIH54" s="518"/>
      <c r="DII54" s="518"/>
      <c r="DIJ54" s="518"/>
      <c r="DIK54" s="518"/>
      <c r="DIL54" s="518"/>
      <c r="DIM54" s="518"/>
      <c r="DIN54" s="518"/>
      <c r="DIO54" s="518"/>
      <c r="DIP54" s="518"/>
      <c r="DIQ54" s="518"/>
      <c r="DIR54" s="518"/>
      <c r="DIS54" s="518"/>
      <c r="DIT54" s="518"/>
      <c r="DIU54" s="518"/>
      <c r="DIV54" s="518"/>
      <c r="DIW54" s="518"/>
      <c r="DIX54" s="518"/>
      <c r="DIY54" s="518"/>
      <c r="DIZ54" s="518"/>
      <c r="DJA54" s="518"/>
      <c r="DJB54" s="518"/>
      <c r="DJC54" s="518"/>
      <c r="DJD54" s="518"/>
      <c r="DJE54" s="518"/>
      <c r="DJF54" s="518"/>
      <c r="DJG54" s="518"/>
      <c r="DJH54" s="518"/>
      <c r="DJI54" s="518"/>
      <c r="DJJ54" s="518"/>
      <c r="DJK54" s="518"/>
      <c r="DJL54" s="518"/>
      <c r="DJM54" s="518"/>
      <c r="DJN54" s="518"/>
      <c r="DJO54" s="518"/>
      <c r="DJP54" s="518"/>
      <c r="DJQ54" s="518"/>
      <c r="DJR54" s="518"/>
      <c r="DJS54" s="518"/>
      <c r="DJT54" s="518"/>
      <c r="DJU54" s="518"/>
      <c r="DJV54" s="518"/>
      <c r="DJW54" s="518"/>
      <c r="DJX54" s="518"/>
      <c r="DJY54" s="518"/>
      <c r="DJZ54" s="518"/>
      <c r="DKA54" s="518"/>
      <c r="DKB54" s="518"/>
      <c r="DKC54" s="518"/>
      <c r="DKD54" s="518"/>
      <c r="DKE54" s="518"/>
      <c r="DKF54" s="518"/>
      <c r="DKG54" s="518"/>
      <c r="DKH54" s="518"/>
      <c r="DKI54" s="518"/>
      <c r="DKJ54" s="518"/>
      <c r="DKK54" s="518"/>
      <c r="DKL54" s="518"/>
      <c r="DKM54" s="518"/>
      <c r="DKN54" s="518"/>
      <c r="DKO54" s="518"/>
      <c r="DKP54" s="518"/>
      <c r="DKQ54" s="518"/>
      <c r="DKR54" s="518"/>
      <c r="DKS54" s="518"/>
      <c r="DKT54" s="518"/>
      <c r="DKU54" s="518"/>
      <c r="DKV54" s="518"/>
      <c r="DKW54" s="518"/>
      <c r="DKX54" s="518"/>
      <c r="DKY54" s="518"/>
      <c r="DKZ54" s="518"/>
      <c r="DLA54" s="518"/>
      <c r="DLB54" s="518"/>
      <c r="DLC54" s="518"/>
      <c r="DLD54" s="518"/>
      <c r="DLE54" s="518"/>
      <c r="DLF54" s="518"/>
      <c r="DLG54" s="518"/>
      <c r="DLH54" s="518"/>
      <c r="DLI54" s="518"/>
      <c r="DLJ54" s="518"/>
      <c r="DLK54" s="518"/>
      <c r="DLL54" s="518"/>
      <c r="DLM54" s="518"/>
      <c r="DLN54" s="518"/>
      <c r="DLO54" s="518"/>
      <c r="DLP54" s="518"/>
      <c r="DLQ54" s="518"/>
      <c r="DLR54" s="518"/>
      <c r="DLS54" s="518"/>
      <c r="DLT54" s="518"/>
      <c r="DLU54" s="518"/>
      <c r="DLV54" s="518"/>
      <c r="DLW54" s="518"/>
      <c r="DLX54" s="518"/>
      <c r="DLY54" s="518"/>
      <c r="DLZ54" s="518"/>
      <c r="DMA54" s="518"/>
      <c r="DMB54" s="518"/>
      <c r="DMC54" s="518"/>
      <c r="DMD54" s="518"/>
      <c r="DME54" s="518"/>
      <c r="DMF54" s="518"/>
      <c r="DMG54" s="518"/>
      <c r="DMH54" s="518"/>
      <c r="DMI54" s="518"/>
      <c r="DMJ54" s="518"/>
      <c r="DMK54" s="518"/>
      <c r="DML54" s="518"/>
      <c r="DMM54" s="518"/>
      <c r="DMN54" s="518"/>
      <c r="DMO54" s="518"/>
      <c r="DMP54" s="518"/>
      <c r="DMQ54" s="518"/>
      <c r="DMR54" s="518"/>
      <c r="DMS54" s="518"/>
      <c r="DMT54" s="518"/>
      <c r="DMU54" s="518"/>
      <c r="DMV54" s="518"/>
      <c r="DMW54" s="518"/>
      <c r="DMX54" s="518"/>
      <c r="DMY54" s="518"/>
      <c r="DMZ54" s="518"/>
      <c r="DNA54" s="518"/>
      <c r="DNB54" s="518"/>
      <c r="DNC54" s="518"/>
      <c r="DND54" s="518"/>
      <c r="DNE54" s="518"/>
      <c r="DNF54" s="518"/>
      <c r="DNG54" s="518"/>
      <c r="DNH54" s="518"/>
      <c r="DNI54" s="518"/>
      <c r="DNJ54" s="518"/>
      <c r="DNK54" s="518"/>
      <c r="DNL54" s="518"/>
      <c r="DNM54" s="518"/>
      <c r="DNN54" s="518"/>
      <c r="DNO54" s="518"/>
      <c r="DNP54" s="518"/>
      <c r="DNQ54" s="518"/>
      <c r="DNR54" s="518"/>
      <c r="DNS54" s="518"/>
      <c r="DNT54" s="518"/>
      <c r="DNU54" s="518"/>
      <c r="DNV54" s="518"/>
      <c r="DNW54" s="518"/>
      <c r="DNX54" s="518"/>
      <c r="DNY54" s="518"/>
      <c r="DNZ54" s="518"/>
      <c r="DOA54" s="518"/>
      <c r="DOB54" s="518"/>
      <c r="DOC54" s="518"/>
      <c r="DOD54" s="518"/>
      <c r="DOE54" s="518"/>
      <c r="DOF54" s="518"/>
      <c r="DOG54" s="518"/>
      <c r="DOH54" s="518"/>
      <c r="DOI54" s="518"/>
      <c r="DOJ54" s="518"/>
      <c r="DOK54" s="518"/>
      <c r="DOL54" s="518"/>
      <c r="DOM54" s="518"/>
      <c r="DON54" s="518"/>
      <c r="DOO54" s="518"/>
      <c r="DOP54" s="518"/>
      <c r="DOQ54" s="518"/>
      <c r="DOR54" s="518"/>
      <c r="DOS54" s="518"/>
      <c r="DOT54" s="518"/>
      <c r="DOU54" s="518"/>
      <c r="DOV54" s="518"/>
      <c r="DOW54" s="518"/>
      <c r="DOX54" s="518"/>
      <c r="DOY54" s="518"/>
      <c r="DOZ54" s="518"/>
      <c r="DPA54" s="518"/>
      <c r="DPB54" s="518"/>
      <c r="DPC54" s="518"/>
      <c r="DPD54" s="518"/>
      <c r="DPE54" s="518"/>
      <c r="DPF54" s="518"/>
      <c r="DPG54" s="518"/>
      <c r="DPH54" s="518"/>
      <c r="DPI54" s="518"/>
      <c r="DPJ54" s="518"/>
      <c r="DPK54" s="518"/>
      <c r="DPL54" s="518"/>
      <c r="DPM54" s="518"/>
      <c r="DPN54" s="518"/>
      <c r="DPO54" s="518"/>
      <c r="DPP54" s="518"/>
      <c r="DPQ54" s="518"/>
      <c r="DPR54" s="518"/>
      <c r="DPS54" s="518"/>
      <c r="DPT54" s="518"/>
      <c r="DPU54" s="518"/>
      <c r="DPV54" s="518"/>
      <c r="DPW54" s="518"/>
      <c r="DPX54" s="518"/>
      <c r="DPY54" s="518"/>
      <c r="DPZ54" s="518"/>
      <c r="DQA54" s="518"/>
      <c r="DQB54" s="518"/>
      <c r="DQC54" s="518"/>
      <c r="DQD54" s="518"/>
      <c r="DQE54" s="518"/>
      <c r="DQF54" s="518"/>
      <c r="DQG54" s="518"/>
      <c r="DQH54" s="518"/>
      <c r="DQI54" s="518"/>
      <c r="DQJ54" s="518"/>
      <c r="DQK54" s="518"/>
      <c r="DQL54" s="518"/>
      <c r="DQM54" s="518"/>
      <c r="DQN54" s="518"/>
      <c r="DQO54" s="518"/>
      <c r="DQP54" s="518"/>
      <c r="DQQ54" s="518"/>
      <c r="DQR54" s="518"/>
      <c r="DQS54" s="518"/>
      <c r="DQT54" s="518"/>
      <c r="DQU54" s="518"/>
      <c r="DQV54" s="518"/>
      <c r="DQW54" s="518"/>
      <c r="DQX54" s="518"/>
      <c r="DQY54" s="518"/>
      <c r="DQZ54" s="518"/>
      <c r="DRA54" s="518"/>
      <c r="DRB54" s="518"/>
      <c r="DRC54" s="518"/>
      <c r="DRD54" s="518"/>
      <c r="DRE54" s="518"/>
      <c r="DRF54" s="518"/>
      <c r="DRG54" s="518"/>
      <c r="DRH54" s="518"/>
      <c r="DRI54" s="518"/>
      <c r="DRJ54" s="518"/>
      <c r="DRK54" s="518"/>
      <c r="DRL54" s="518"/>
      <c r="DRM54" s="518"/>
      <c r="DRN54" s="518"/>
      <c r="DRO54" s="518"/>
      <c r="DRP54" s="518"/>
      <c r="DRQ54" s="518"/>
      <c r="DRR54" s="518"/>
      <c r="DRS54" s="518"/>
      <c r="DRT54" s="518"/>
      <c r="DRU54" s="518"/>
      <c r="DRV54" s="518"/>
      <c r="DRW54" s="518"/>
      <c r="DRX54" s="518"/>
      <c r="DRY54" s="518"/>
      <c r="DRZ54" s="518"/>
      <c r="DSA54" s="518"/>
      <c r="DSB54" s="518"/>
      <c r="DSC54" s="518"/>
      <c r="DSD54" s="518"/>
      <c r="DSE54" s="518"/>
      <c r="DSF54" s="518"/>
      <c r="DSG54" s="518"/>
      <c r="DSH54" s="518"/>
      <c r="DSI54" s="518"/>
      <c r="DSJ54" s="518"/>
      <c r="DSK54" s="518"/>
      <c r="DSL54" s="518"/>
      <c r="DSM54" s="518"/>
      <c r="DSN54" s="518"/>
      <c r="DSO54" s="518"/>
      <c r="DSP54" s="518"/>
      <c r="DSQ54" s="518"/>
      <c r="DSR54" s="518"/>
      <c r="DSS54" s="518"/>
      <c r="DST54" s="518"/>
      <c r="DSU54" s="518"/>
      <c r="DSV54" s="518"/>
      <c r="DSW54" s="518"/>
      <c r="DSX54" s="518"/>
      <c r="DSY54" s="518"/>
      <c r="DSZ54" s="518"/>
      <c r="DTA54" s="518"/>
      <c r="DTB54" s="518"/>
      <c r="DTC54" s="518"/>
      <c r="DTD54" s="518"/>
      <c r="DTE54" s="518"/>
      <c r="DTF54" s="518"/>
      <c r="DTG54" s="518"/>
      <c r="DTH54" s="518"/>
      <c r="DTI54" s="518"/>
      <c r="DTJ54" s="518"/>
      <c r="DTK54" s="518"/>
      <c r="DTL54" s="518"/>
      <c r="DTM54" s="518"/>
      <c r="DTN54" s="518"/>
      <c r="DTO54" s="518"/>
      <c r="DTP54" s="518"/>
      <c r="DTQ54" s="518"/>
      <c r="DTR54" s="518"/>
      <c r="DTS54" s="518"/>
      <c r="DTT54" s="518"/>
      <c r="DTU54" s="518"/>
      <c r="DTV54" s="518"/>
      <c r="DTW54" s="518"/>
      <c r="DTX54" s="518"/>
      <c r="DTY54" s="518"/>
      <c r="DTZ54" s="518"/>
      <c r="DUA54" s="518"/>
      <c r="DUB54" s="518"/>
      <c r="DUC54" s="518"/>
      <c r="DUD54" s="518"/>
      <c r="DUE54" s="518"/>
      <c r="DUF54" s="518"/>
      <c r="DUG54" s="518"/>
      <c r="DUH54" s="518"/>
      <c r="DUI54" s="518"/>
      <c r="DUJ54" s="518"/>
      <c r="DUK54" s="518"/>
      <c r="DUL54" s="518"/>
      <c r="DUM54" s="518"/>
      <c r="DUN54" s="518"/>
      <c r="DUO54" s="518"/>
      <c r="DUP54" s="518"/>
      <c r="DUQ54" s="518"/>
      <c r="DUR54" s="518"/>
      <c r="DUS54" s="518"/>
      <c r="DUT54" s="518"/>
      <c r="DUU54" s="518"/>
      <c r="DUV54" s="518"/>
      <c r="DUW54" s="518"/>
      <c r="DUX54" s="518"/>
      <c r="DUY54" s="518"/>
      <c r="DUZ54" s="518"/>
      <c r="DVA54" s="518"/>
      <c r="DVB54" s="518"/>
      <c r="DVC54" s="518"/>
      <c r="DVD54" s="518"/>
      <c r="DVE54" s="518"/>
      <c r="DVF54" s="518"/>
      <c r="DVG54" s="518"/>
      <c r="DVH54" s="518"/>
      <c r="DVI54" s="518"/>
      <c r="DVJ54" s="518"/>
      <c r="DVK54" s="518"/>
      <c r="DVL54" s="518"/>
      <c r="DVM54" s="518"/>
      <c r="DVN54" s="518"/>
      <c r="DVO54" s="518"/>
      <c r="DVP54" s="518"/>
      <c r="DVQ54" s="518"/>
      <c r="DVR54" s="518"/>
      <c r="DVS54" s="518"/>
      <c r="DVT54" s="518"/>
      <c r="DVU54" s="518"/>
      <c r="DVV54" s="518"/>
      <c r="DVW54" s="518"/>
      <c r="DVX54" s="518"/>
      <c r="DVY54" s="518"/>
      <c r="DVZ54" s="518"/>
      <c r="DWA54" s="518"/>
      <c r="DWB54" s="518"/>
      <c r="DWC54" s="518"/>
      <c r="DWD54" s="518"/>
      <c r="DWE54" s="518"/>
      <c r="DWF54" s="518"/>
      <c r="DWG54" s="518"/>
      <c r="DWH54" s="518"/>
      <c r="DWI54" s="518"/>
      <c r="DWJ54" s="518"/>
      <c r="DWK54" s="518"/>
      <c r="DWL54" s="518"/>
      <c r="DWM54" s="518"/>
      <c r="DWN54" s="518"/>
      <c r="DWO54" s="518"/>
      <c r="DWP54" s="518"/>
      <c r="DWQ54" s="518"/>
      <c r="DWR54" s="518"/>
      <c r="DWS54" s="518"/>
      <c r="DWT54" s="518"/>
      <c r="DWU54" s="518"/>
      <c r="DWV54" s="518"/>
      <c r="DWW54" s="518"/>
      <c r="DWX54" s="518"/>
      <c r="DWY54" s="518"/>
      <c r="DWZ54" s="518"/>
      <c r="DXA54" s="518"/>
      <c r="DXB54" s="518"/>
      <c r="DXC54" s="518"/>
      <c r="DXD54" s="518"/>
      <c r="DXE54" s="518"/>
      <c r="DXF54" s="518"/>
      <c r="DXG54" s="518"/>
      <c r="DXH54" s="518"/>
      <c r="DXI54" s="518"/>
      <c r="DXJ54" s="518"/>
      <c r="DXK54" s="518"/>
      <c r="DXL54" s="518"/>
      <c r="DXM54" s="518"/>
      <c r="DXN54" s="518"/>
      <c r="DXO54" s="518"/>
      <c r="DXP54" s="518"/>
      <c r="DXQ54" s="518"/>
      <c r="DXR54" s="518"/>
      <c r="DXS54" s="518"/>
      <c r="DXT54" s="518"/>
      <c r="DXU54" s="518"/>
      <c r="DXV54" s="518"/>
      <c r="DXW54" s="518"/>
      <c r="DXX54" s="518"/>
      <c r="DXY54" s="518"/>
      <c r="DXZ54" s="518"/>
      <c r="DYA54" s="518"/>
      <c r="DYB54" s="518"/>
      <c r="DYC54" s="518"/>
      <c r="DYD54" s="518"/>
      <c r="DYE54" s="518"/>
      <c r="DYF54" s="518"/>
      <c r="DYG54" s="518"/>
      <c r="DYH54" s="518"/>
      <c r="DYI54" s="518"/>
      <c r="DYJ54" s="518"/>
      <c r="DYK54" s="518"/>
      <c r="DYL54" s="518"/>
      <c r="DYM54" s="518"/>
      <c r="DYN54" s="518"/>
      <c r="DYO54" s="518"/>
      <c r="DYP54" s="518"/>
      <c r="DYQ54" s="518"/>
      <c r="DYR54" s="518"/>
      <c r="DYS54" s="518"/>
      <c r="DYT54" s="518"/>
      <c r="DYU54" s="518"/>
      <c r="DYV54" s="518"/>
      <c r="DYW54" s="518"/>
      <c r="DYX54" s="518"/>
      <c r="DYY54" s="518"/>
      <c r="DYZ54" s="518"/>
      <c r="DZA54" s="518"/>
      <c r="DZB54" s="518"/>
      <c r="DZC54" s="518"/>
      <c r="DZD54" s="518"/>
      <c r="DZE54" s="518"/>
      <c r="DZF54" s="518"/>
      <c r="DZG54" s="518"/>
      <c r="DZH54" s="518"/>
      <c r="DZI54" s="518"/>
      <c r="DZJ54" s="518"/>
      <c r="DZK54" s="518"/>
      <c r="DZL54" s="518"/>
      <c r="DZM54" s="518"/>
      <c r="DZN54" s="518"/>
      <c r="DZO54" s="518"/>
      <c r="DZP54" s="518"/>
      <c r="DZQ54" s="518"/>
      <c r="DZR54" s="518"/>
      <c r="DZS54" s="518"/>
      <c r="DZT54" s="518"/>
      <c r="DZU54" s="518"/>
      <c r="DZV54" s="518"/>
      <c r="DZW54" s="518"/>
      <c r="DZX54" s="518"/>
      <c r="DZY54" s="518"/>
      <c r="DZZ54" s="518"/>
      <c r="EAA54" s="518"/>
      <c r="EAB54" s="518"/>
      <c r="EAC54" s="518"/>
      <c r="EAD54" s="518"/>
      <c r="EAE54" s="518"/>
      <c r="EAF54" s="518"/>
      <c r="EAG54" s="518"/>
      <c r="EAH54" s="518"/>
      <c r="EAI54" s="518"/>
      <c r="EAJ54" s="518"/>
      <c r="EAK54" s="518"/>
      <c r="EAL54" s="518"/>
      <c r="EAM54" s="518"/>
      <c r="EAN54" s="518"/>
      <c r="EAO54" s="518"/>
      <c r="EAP54" s="518"/>
      <c r="EAQ54" s="518"/>
      <c r="EAR54" s="518"/>
      <c r="EAS54" s="518"/>
      <c r="EAT54" s="518"/>
      <c r="EAU54" s="518"/>
      <c r="EAV54" s="518"/>
      <c r="EAW54" s="518"/>
      <c r="EAX54" s="518"/>
      <c r="EAY54" s="518"/>
      <c r="EAZ54" s="518"/>
      <c r="EBA54" s="518"/>
      <c r="EBB54" s="518"/>
      <c r="EBC54" s="518"/>
      <c r="EBD54" s="518"/>
      <c r="EBE54" s="518"/>
      <c r="EBF54" s="518"/>
      <c r="EBG54" s="518"/>
      <c r="EBH54" s="518"/>
      <c r="EBI54" s="518"/>
      <c r="EBJ54" s="518"/>
      <c r="EBK54" s="518"/>
      <c r="EBL54" s="518"/>
      <c r="EBM54" s="518"/>
      <c r="EBN54" s="518"/>
      <c r="EBO54" s="518"/>
      <c r="EBP54" s="518"/>
      <c r="EBQ54" s="518"/>
      <c r="EBR54" s="518"/>
      <c r="EBS54" s="518"/>
      <c r="EBT54" s="518"/>
      <c r="EBU54" s="518"/>
      <c r="EBV54" s="518"/>
      <c r="EBW54" s="518"/>
      <c r="EBX54" s="518"/>
      <c r="EBY54" s="518"/>
      <c r="EBZ54" s="518"/>
      <c r="ECA54" s="518"/>
      <c r="ECB54" s="518"/>
      <c r="ECC54" s="518"/>
      <c r="ECD54" s="518"/>
      <c r="ECE54" s="518"/>
      <c r="ECF54" s="518"/>
      <c r="ECG54" s="518"/>
      <c r="ECH54" s="518"/>
      <c r="ECI54" s="518"/>
      <c r="ECJ54" s="518"/>
      <c r="ECK54" s="518"/>
      <c r="ECL54" s="518"/>
      <c r="ECM54" s="518"/>
      <c r="ECN54" s="518"/>
      <c r="ECO54" s="518"/>
      <c r="ECP54" s="518"/>
      <c r="ECQ54" s="518"/>
      <c r="ECR54" s="518"/>
      <c r="ECS54" s="518"/>
      <c r="ECT54" s="518"/>
      <c r="ECU54" s="518"/>
      <c r="ECV54" s="518"/>
      <c r="ECW54" s="518"/>
      <c r="ECX54" s="518"/>
      <c r="ECY54" s="518"/>
      <c r="ECZ54" s="518"/>
      <c r="EDA54" s="518"/>
      <c r="EDB54" s="518"/>
      <c r="EDC54" s="518"/>
      <c r="EDD54" s="518"/>
      <c r="EDE54" s="518"/>
      <c r="EDF54" s="518"/>
      <c r="EDG54" s="518"/>
      <c r="EDH54" s="518"/>
      <c r="EDI54" s="518"/>
      <c r="EDJ54" s="518"/>
      <c r="EDK54" s="518"/>
      <c r="EDL54" s="518"/>
      <c r="EDM54" s="518"/>
      <c r="EDN54" s="518"/>
      <c r="EDO54" s="518"/>
      <c r="EDP54" s="518"/>
      <c r="EDQ54" s="518"/>
      <c r="EDR54" s="518"/>
      <c r="EDS54" s="518"/>
      <c r="EDT54" s="518"/>
      <c r="EDU54" s="518"/>
      <c r="EDV54" s="518"/>
      <c r="EDW54" s="518"/>
      <c r="EDX54" s="518"/>
      <c r="EDY54" s="518"/>
      <c r="EDZ54" s="518"/>
      <c r="EEA54" s="518"/>
      <c r="EEB54" s="518"/>
      <c r="EEC54" s="518"/>
      <c r="EED54" s="518"/>
      <c r="EEE54" s="518"/>
      <c r="EEF54" s="518"/>
      <c r="EEG54" s="518"/>
      <c r="EEH54" s="518"/>
      <c r="EEI54" s="518"/>
      <c r="EEJ54" s="518"/>
      <c r="EEK54" s="518"/>
      <c r="EEL54" s="518"/>
      <c r="EEM54" s="518"/>
      <c r="EEN54" s="518"/>
      <c r="EEO54" s="518"/>
      <c r="EEP54" s="518"/>
      <c r="EEQ54" s="518"/>
      <c r="EER54" s="518"/>
      <c r="EES54" s="518"/>
      <c r="EET54" s="518"/>
      <c r="EEU54" s="518"/>
      <c r="EEV54" s="518"/>
      <c r="EEW54" s="518"/>
      <c r="EEX54" s="518"/>
      <c r="EEY54" s="518"/>
      <c r="EEZ54" s="518"/>
      <c r="EFA54" s="518"/>
      <c r="EFB54" s="518"/>
      <c r="EFC54" s="518"/>
      <c r="EFD54" s="518"/>
      <c r="EFE54" s="518"/>
      <c r="EFF54" s="518"/>
      <c r="EFG54" s="518"/>
      <c r="EFH54" s="518"/>
      <c r="EFI54" s="518"/>
      <c r="EFJ54" s="518"/>
      <c r="EFK54" s="518"/>
      <c r="EFL54" s="518"/>
      <c r="EFM54" s="518"/>
      <c r="EFN54" s="518"/>
      <c r="EFO54" s="518"/>
      <c r="EFP54" s="518"/>
      <c r="EFQ54" s="518"/>
      <c r="EFR54" s="518"/>
      <c r="EFS54" s="518"/>
      <c r="EFT54" s="518"/>
      <c r="EFU54" s="518"/>
      <c r="EFV54" s="518"/>
      <c r="EFW54" s="518"/>
      <c r="EFX54" s="518"/>
      <c r="EFY54" s="518"/>
      <c r="EFZ54" s="518"/>
      <c r="EGA54" s="518"/>
      <c r="EGB54" s="518"/>
      <c r="EGC54" s="518"/>
      <c r="EGD54" s="518"/>
      <c r="EGE54" s="518"/>
      <c r="EGF54" s="518"/>
      <c r="EGG54" s="518"/>
      <c r="EGH54" s="518"/>
      <c r="EGI54" s="518"/>
      <c r="EGJ54" s="518"/>
      <c r="EGK54" s="518"/>
      <c r="EGL54" s="518"/>
      <c r="EGM54" s="518"/>
      <c r="EGN54" s="518"/>
      <c r="EGO54" s="518"/>
      <c r="EGP54" s="518"/>
      <c r="EGQ54" s="518"/>
      <c r="EGR54" s="518"/>
      <c r="EGS54" s="518"/>
      <c r="EGT54" s="518"/>
      <c r="EGU54" s="518"/>
      <c r="EGV54" s="518"/>
      <c r="EGW54" s="518"/>
      <c r="EGX54" s="518"/>
      <c r="EGY54" s="518"/>
      <c r="EGZ54" s="518"/>
      <c r="EHA54" s="518"/>
      <c r="EHB54" s="518"/>
      <c r="EHC54" s="518"/>
      <c r="EHD54" s="518"/>
      <c r="EHE54" s="518"/>
      <c r="EHF54" s="518"/>
      <c r="EHG54" s="518"/>
      <c r="EHH54" s="518"/>
      <c r="EHI54" s="518"/>
      <c r="EHJ54" s="518"/>
      <c r="EHK54" s="518"/>
      <c r="EHL54" s="518"/>
      <c r="EHM54" s="518"/>
      <c r="EHN54" s="518"/>
      <c r="EHO54" s="518"/>
      <c r="EHP54" s="518"/>
      <c r="EHQ54" s="518"/>
      <c r="EHR54" s="518"/>
      <c r="EHS54" s="518"/>
      <c r="EHT54" s="518"/>
      <c r="EHU54" s="518"/>
      <c r="EHV54" s="518"/>
      <c r="EHW54" s="518"/>
      <c r="EHX54" s="518"/>
      <c r="EHY54" s="518"/>
      <c r="EHZ54" s="518"/>
      <c r="EIA54" s="518"/>
      <c r="EIB54" s="518"/>
      <c r="EIC54" s="518"/>
      <c r="EID54" s="518"/>
      <c r="EIE54" s="518"/>
      <c r="EIF54" s="518"/>
      <c r="EIG54" s="518"/>
      <c r="EIH54" s="518"/>
      <c r="EII54" s="518"/>
      <c r="EIJ54" s="518"/>
      <c r="EIK54" s="518"/>
      <c r="EIL54" s="518"/>
      <c r="EIM54" s="518"/>
      <c r="EIN54" s="518"/>
      <c r="EIO54" s="518"/>
      <c r="EIP54" s="518"/>
      <c r="EIQ54" s="518"/>
      <c r="EIR54" s="518"/>
      <c r="EIS54" s="518"/>
      <c r="EIT54" s="518"/>
      <c r="EIU54" s="518"/>
      <c r="EIV54" s="518"/>
      <c r="EIW54" s="518"/>
      <c r="EIX54" s="518"/>
      <c r="EIY54" s="518"/>
      <c r="EIZ54" s="518"/>
      <c r="EJA54" s="518"/>
      <c r="EJB54" s="518"/>
      <c r="EJC54" s="518"/>
      <c r="EJD54" s="518"/>
      <c r="EJE54" s="518"/>
      <c r="EJF54" s="518"/>
      <c r="EJG54" s="518"/>
      <c r="EJH54" s="518"/>
      <c r="EJI54" s="518"/>
      <c r="EJJ54" s="518"/>
      <c r="EJK54" s="518"/>
      <c r="EJL54" s="518"/>
      <c r="EJM54" s="518"/>
      <c r="EJN54" s="518"/>
      <c r="EJO54" s="518"/>
      <c r="EJP54" s="518"/>
      <c r="EJQ54" s="518"/>
      <c r="EJR54" s="518"/>
      <c r="EJS54" s="518"/>
      <c r="EJT54" s="518"/>
      <c r="EJU54" s="518"/>
      <c r="EJV54" s="518"/>
      <c r="EJW54" s="518"/>
      <c r="EJX54" s="518"/>
      <c r="EJY54" s="518"/>
      <c r="EJZ54" s="518"/>
      <c r="EKA54" s="518"/>
      <c r="EKB54" s="518"/>
      <c r="EKC54" s="518"/>
      <c r="EKD54" s="518"/>
      <c r="EKE54" s="518"/>
      <c r="EKF54" s="518"/>
      <c r="EKG54" s="518"/>
      <c r="EKH54" s="518"/>
      <c r="EKI54" s="518"/>
      <c r="EKJ54" s="518"/>
      <c r="EKK54" s="518"/>
      <c r="EKL54" s="518"/>
      <c r="EKM54" s="518"/>
      <c r="EKN54" s="518"/>
      <c r="EKO54" s="518"/>
      <c r="EKP54" s="518"/>
      <c r="EKQ54" s="518"/>
      <c r="EKR54" s="518"/>
      <c r="EKS54" s="518"/>
      <c r="EKT54" s="518"/>
      <c r="EKU54" s="518"/>
      <c r="EKV54" s="518"/>
      <c r="EKW54" s="518"/>
      <c r="EKX54" s="518"/>
      <c r="EKY54" s="518"/>
      <c r="EKZ54" s="518"/>
      <c r="ELA54" s="518"/>
      <c r="ELB54" s="518"/>
      <c r="ELC54" s="518"/>
      <c r="ELD54" s="518"/>
      <c r="ELE54" s="518"/>
      <c r="ELF54" s="518"/>
      <c r="ELG54" s="518"/>
      <c r="ELH54" s="518"/>
      <c r="ELI54" s="518"/>
      <c r="ELJ54" s="518"/>
      <c r="ELK54" s="518"/>
      <c r="ELL54" s="518"/>
      <c r="ELM54" s="518"/>
      <c r="ELN54" s="518"/>
      <c r="ELO54" s="518"/>
      <c r="ELP54" s="518"/>
      <c r="ELQ54" s="518"/>
      <c r="ELR54" s="518"/>
      <c r="ELS54" s="518"/>
      <c r="ELT54" s="518"/>
      <c r="ELU54" s="518"/>
      <c r="ELV54" s="518"/>
      <c r="ELW54" s="518"/>
      <c r="ELX54" s="518"/>
      <c r="ELY54" s="518"/>
      <c r="ELZ54" s="518"/>
      <c r="EMA54" s="518"/>
      <c r="EMB54" s="518"/>
      <c r="EMC54" s="518"/>
      <c r="EMD54" s="518"/>
      <c r="EME54" s="518"/>
      <c r="EMF54" s="518"/>
      <c r="EMG54" s="518"/>
      <c r="EMH54" s="518"/>
      <c r="EMI54" s="518"/>
      <c r="EMJ54" s="518"/>
      <c r="EMK54" s="518"/>
      <c r="EML54" s="518"/>
      <c r="EMM54" s="518"/>
      <c r="EMN54" s="518"/>
      <c r="EMO54" s="518"/>
      <c r="EMP54" s="518"/>
      <c r="EMQ54" s="518"/>
      <c r="EMR54" s="518"/>
      <c r="EMS54" s="518"/>
      <c r="EMT54" s="518"/>
      <c r="EMU54" s="518"/>
      <c r="EMV54" s="518"/>
      <c r="EMW54" s="518"/>
      <c r="EMX54" s="518"/>
      <c r="EMY54" s="518"/>
      <c r="EMZ54" s="518"/>
      <c r="ENA54" s="518"/>
      <c r="ENB54" s="518"/>
      <c r="ENC54" s="518"/>
      <c r="END54" s="518"/>
      <c r="ENE54" s="518"/>
      <c r="ENF54" s="518"/>
      <c r="ENG54" s="518"/>
      <c r="ENH54" s="518"/>
      <c r="ENI54" s="518"/>
      <c r="ENJ54" s="518"/>
      <c r="ENK54" s="518"/>
      <c r="ENL54" s="518"/>
      <c r="ENM54" s="518"/>
      <c r="ENN54" s="518"/>
      <c r="ENO54" s="518"/>
      <c r="ENP54" s="518"/>
      <c r="ENQ54" s="518"/>
      <c r="ENR54" s="518"/>
      <c r="ENS54" s="518"/>
      <c r="ENT54" s="518"/>
      <c r="ENU54" s="518"/>
      <c r="ENV54" s="518"/>
      <c r="ENW54" s="518"/>
      <c r="ENX54" s="518"/>
      <c r="ENY54" s="518"/>
      <c r="ENZ54" s="518"/>
      <c r="EOA54" s="518"/>
      <c r="EOB54" s="518"/>
      <c r="EOC54" s="518"/>
      <c r="EOD54" s="518"/>
      <c r="EOE54" s="518"/>
      <c r="EOF54" s="518"/>
      <c r="EOG54" s="518"/>
      <c r="EOH54" s="518"/>
      <c r="EOI54" s="518"/>
      <c r="EOJ54" s="518"/>
      <c r="EOK54" s="518"/>
      <c r="EOL54" s="518"/>
      <c r="EOM54" s="518"/>
      <c r="EON54" s="518"/>
      <c r="EOO54" s="518"/>
      <c r="EOP54" s="518"/>
      <c r="EOQ54" s="518"/>
      <c r="EOR54" s="518"/>
      <c r="EOS54" s="518"/>
      <c r="EOT54" s="518"/>
      <c r="EOU54" s="518"/>
      <c r="EOV54" s="518"/>
      <c r="EOW54" s="518"/>
      <c r="EOX54" s="518"/>
      <c r="EOY54" s="518"/>
      <c r="EOZ54" s="518"/>
      <c r="EPA54" s="518"/>
      <c r="EPB54" s="518"/>
      <c r="EPC54" s="518"/>
      <c r="EPD54" s="518"/>
      <c r="EPE54" s="518"/>
      <c r="EPF54" s="518"/>
      <c r="EPG54" s="518"/>
      <c r="EPH54" s="518"/>
      <c r="EPI54" s="518"/>
      <c r="EPJ54" s="518"/>
      <c r="EPK54" s="518"/>
      <c r="EPL54" s="518"/>
      <c r="EPM54" s="518"/>
      <c r="EPN54" s="518"/>
      <c r="EPO54" s="518"/>
      <c r="EPP54" s="518"/>
      <c r="EPQ54" s="518"/>
      <c r="EPR54" s="518"/>
      <c r="EPS54" s="518"/>
      <c r="EPT54" s="518"/>
      <c r="EPU54" s="518"/>
      <c r="EPV54" s="518"/>
      <c r="EPW54" s="518"/>
      <c r="EPX54" s="518"/>
      <c r="EPY54" s="518"/>
      <c r="EPZ54" s="518"/>
      <c r="EQA54" s="518"/>
      <c r="EQB54" s="518"/>
      <c r="EQC54" s="518"/>
      <c r="EQD54" s="518"/>
      <c r="EQE54" s="518"/>
      <c r="EQF54" s="518"/>
      <c r="EQG54" s="518"/>
      <c r="EQH54" s="518"/>
      <c r="EQI54" s="518"/>
      <c r="EQJ54" s="518"/>
      <c r="EQK54" s="518"/>
      <c r="EQL54" s="518"/>
      <c r="EQM54" s="518"/>
      <c r="EQN54" s="518"/>
      <c r="EQO54" s="518"/>
      <c r="EQP54" s="518"/>
      <c r="EQQ54" s="518"/>
      <c r="EQR54" s="518"/>
      <c r="EQS54" s="518"/>
      <c r="EQT54" s="518"/>
      <c r="EQU54" s="518"/>
      <c r="EQV54" s="518"/>
      <c r="EQW54" s="518"/>
      <c r="EQX54" s="518"/>
      <c r="EQY54" s="518"/>
      <c r="EQZ54" s="518"/>
      <c r="ERA54" s="518"/>
      <c r="ERB54" s="518"/>
      <c r="ERC54" s="518"/>
      <c r="ERD54" s="518"/>
      <c r="ERE54" s="518"/>
      <c r="ERF54" s="518"/>
      <c r="ERG54" s="518"/>
      <c r="ERH54" s="518"/>
      <c r="ERI54" s="518"/>
      <c r="ERJ54" s="518"/>
      <c r="ERK54" s="518"/>
      <c r="ERL54" s="518"/>
      <c r="ERM54" s="518"/>
      <c r="ERN54" s="518"/>
      <c r="ERO54" s="518"/>
      <c r="ERP54" s="518"/>
      <c r="ERQ54" s="518"/>
      <c r="ERR54" s="518"/>
      <c r="ERS54" s="518"/>
      <c r="ERT54" s="518"/>
      <c r="ERU54" s="518"/>
      <c r="ERV54" s="518"/>
      <c r="ERW54" s="518"/>
      <c r="ERX54" s="518"/>
      <c r="ERY54" s="518"/>
      <c r="ERZ54" s="518"/>
      <c r="ESA54" s="518"/>
      <c r="ESB54" s="518"/>
      <c r="ESC54" s="518"/>
      <c r="ESD54" s="518"/>
      <c r="ESE54" s="518"/>
      <c r="ESF54" s="518"/>
      <c r="ESG54" s="518"/>
      <c r="ESH54" s="518"/>
      <c r="ESI54" s="518"/>
      <c r="ESJ54" s="518"/>
      <c r="ESK54" s="518"/>
      <c r="ESL54" s="518"/>
      <c r="ESM54" s="518"/>
      <c r="ESN54" s="518"/>
      <c r="ESO54" s="518"/>
      <c r="ESP54" s="518"/>
      <c r="ESQ54" s="518"/>
      <c r="ESR54" s="518"/>
      <c r="ESS54" s="518"/>
      <c r="EST54" s="518"/>
      <c r="ESU54" s="518"/>
      <c r="ESV54" s="518"/>
      <c r="ESW54" s="518"/>
      <c r="ESX54" s="518"/>
      <c r="ESY54" s="518"/>
      <c r="ESZ54" s="518"/>
      <c r="ETA54" s="518"/>
      <c r="ETB54" s="518"/>
      <c r="ETC54" s="518"/>
      <c r="ETD54" s="518"/>
      <c r="ETE54" s="518"/>
      <c r="ETF54" s="518"/>
      <c r="ETG54" s="518"/>
      <c r="ETH54" s="518"/>
      <c r="ETI54" s="518"/>
      <c r="ETJ54" s="518"/>
      <c r="ETK54" s="518"/>
      <c r="ETL54" s="518"/>
      <c r="ETM54" s="518"/>
      <c r="ETN54" s="518"/>
      <c r="ETO54" s="518"/>
      <c r="ETP54" s="518"/>
      <c r="ETQ54" s="518"/>
      <c r="ETR54" s="518"/>
      <c r="ETS54" s="518"/>
      <c r="ETT54" s="518"/>
      <c r="ETU54" s="518"/>
      <c r="ETV54" s="518"/>
      <c r="ETW54" s="518"/>
      <c r="ETX54" s="518"/>
      <c r="ETY54" s="518"/>
      <c r="ETZ54" s="518"/>
      <c r="EUA54" s="518"/>
      <c r="EUB54" s="518"/>
      <c r="EUC54" s="518"/>
      <c r="EUD54" s="518"/>
      <c r="EUE54" s="518"/>
      <c r="EUF54" s="518"/>
      <c r="EUG54" s="518"/>
      <c r="EUH54" s="518"/>
      <c r="EUI54" s="518"/>
      <c r="EUJ54" s="518"/>
      <c r="EUK54" s="518"/>
      <c r="EUL54" s="518"/>
      <c r="EUM54" s="518"/>
      <c r="EUN54" s="518"/>
      <c r="EUO54" s="518"/>
      <c r="EUP54" s="518"/>
      <c r="EUQ54" s="518"/>
      <c r="EUR54" s="518"/>
      <c r="EUS54" s="518"/>
      <c r="EUT54" s="518"/>
      <c r="EUU54" s="518"/>
      <c r="EUV54" s="518"/>
      <c r="EUW54" s="518"/>
      <c r="EUX54" s="518"/>
      <c r="EUY54" s="518"/>
      <c r="EUZ54" s="518"/>
      <c r="EVA54" s="518"/>
      <c r="EVB54" s="518"/>
      <c r="EVC54" s="518"/>
      <c r="EVD54" s="518"/>
      <c r="EVE54" s="518"/>
      <c r="EVF54" s="518"/>
      <c r="EVG54" s="518"/>
      <c r="EVH54" s="518"/>
      <c r="EVI54" s="518"/>
      <c r="EVJ54" s="518"/>
      <c r="EVK54" s="518"/>
      <c r="EVL54" s="518"/>
      <c r="EVM54" s="518"/>
      <c r="EVN54" s="518"/>
      <c r="EVO54" s="518"/>
      <c r="EVP54" s="518"/>
      <c r="EVQ54" s="518"/>
      <c r="EVR54" s="518"/>
      <c r="EVS54" s="518"/>
      <c r="EVT54" s="518"/>
      <c r="EVU54" s="518"/>
      <c r="EVV54" s="518"/>
      <c r="EVW54" s="518"/>
      <c r="EVX54" s="518"/>
      <c r="EVY54" s="518"/>
      <c r="EVZ54" s="518"/>
      <c r="EWA54" s="518"/>
      <c r="EWB54" s="518"/>
      <c r="EWC54" s="518"/>
      <c r="EWD54" s="518"/>
      <c r="EWE54" s="518"/>
      <c r="EWF54" s="518"/>
      <c r="EWG54" s="518"/>
      <c r="EWH54" s="518"/>
      <c r="EWI54" s="518"/>
      <c r="EWJ54" s="518"/>
      <c r="EWK54" s="518"/>
      <c r="EWL54" s="518"/>
      <c r="EWM54" s="518"/>
      <c r="EWN54" s="518"/>
      <c r="EWO54" s="518"/>
      <c r="EWP54" s="518"/>
      <c r="EWQ54" s="518"/>
      <c r="EWR54" s="518"/>
      <c r="EWS54" s="518"/>
      <c r="EWT54" s="518"/>
      <c r="EWU54" s="518"/>
      <c r="EWV54" s="518"/>
      <c r="EWW54" s="518"/>
      <c r="EWX54" s="518"/>
      <c r="EWY54" s="518"/>
      <c r="EWZ54" s="518"/>
      <c r="EXA54" s="518"/>
      <c r="EXB54" s="518"/>
      <c r="EXC54" s="518"/>
      <c r="EXD54" s="518"/>
      <c r="EXE54" s="518"/>
      <c r="EXF54" s="518"/>
      <c r="EXG54" s="518"/>
      <c r="EXH54" s="518"/>
      <c r="EXI54" s="518"/>
      <c r="EXJ54" s="518"/>
      <c r="EXK54" s="518"/>
      <c r="EXL54" s="518"/>
      <c r="EXM54" s="518"/>
      <c r="EXN54" s="518"/>
      <c r="EXO54" s="518"/>
      <c r="EXP54" s="518"/>
      <c r="EXQ54" s="518"/>
      <c r="EXR54" s="518"/>
      <c r="EXS54" s="518"/>
      <c r="EXT54" s="518"/>
      <c r="EXU54" s="518"/>
      <c r="EXV54" s="518"/>
      <c r="EXW54" s="518"/>
      <c r="EXX54" s="518"/>
      <c r="EXY54" s="518"/>
      <c r="EXZ54" s="518"/>
      <c r="EYA54" s="518"/>
      <c r="EYB54" s="518"/>
      <c r="EYC54" s="518"/>
      <c r="EYD54" s="518"/>
      <c r="EYE54" s="518"/>
      <c r="EYF54" s="518"/>
      <c r="EYG54" s="518"/>
      <c r="EYH54" s="518"/>
      <c r="EYI54" s="518"/>
      <c r="EYJ54" s="518"/>
      <c r="EYK54" s="518"/>
      <c r="EYL54" s="518"/>
      <c r="EYM54" s="518"/>
      <c r="EYN54" s="518"/>
      <c r="EYO54" s="518"/>
      <c r="EYP54" s="518"/>
      <c r="EYQ54" s="518"/>
      <c r="EYR54" s="518"/>
      <c r="EYS54" s="518"/>
      <c r="EYT54" s="518"/>
      <c r="EYU54" s="518"/>
      <c r="EYV54" s="518"/>
      <c r="EYW54" s="518"/>
      <c r="EYX54" s="518"/>
      <c r="EYY54" s="518"/>
      <c r="EYZ54" s="518"/>
      <c r="EZA54" s="518"/>
      <c r="EZB54" s="518"/>
      <c r="EZC54" s="518"/>
      <c r="EZD54" s="518"/>
      <c r="EZE54" s="518"/>
      <c r="EZF54" s="518"/>
      <c r="EZG54" s="518"/>
      <c r="EZH54" s="518"/>
      <c r="EZI54" s="518"/>
      <c r="EZJ54" s="518"/>
      <c r="EZK54" s="518"/>
      <c r="EZL54" s="518"/>
      <c r="EZM54" s="518"/>
      <c r="EZN54" s="518"/>
      <c r="EZO54" s="518"/>
      <c r="EZP54" s="518"/>
      <c r="EZQ54" s="518"/>
      <c r="EZR54" s="518"/>
      <c r="EZS54" s="518"/>
      <c r="EZT54" s="518"/>
      <c r="EZU54" s="518"/>
      <c r="EZV54" s="518"/>
      <c r="EZW54" s="518"/>
      <c r="EZX54" s="518"/>
      <c r="EZY54" s="518"/>
      <c r="EZZ54" s="518"/>
      <c r="FAA54" s="518"/>
      <c r="FAB54" s="518"/>
      <c r="FAC54" s="518"/>
      <c r="FAD54" s="518"/>
      <c r="FAE54" s="518"/>
      <c r="FAF54" s="518"/>
      <c r="FAG54" s="518"/>
      <c r="FAH54" s="518"/>
      <c r="FAI54" s="518"/>
      <c r="FAJ54" s="518"/>
      <c r="FAK54" s="518"/>
      <c r="FAL54" s="518"/>
      <c r="FAM54" s="518"/>
      <c r="FAN54" s="518"/>
      <c r="FAO54" s="518"/>
      <c r="FAP54" s="518"/>
      <c r="FAQ54" s="518"/>
      <c r="FAR54" s="518"/>
      <c r="FAS54" s="518"/>
      <c r="FAT54" s="518"/>
      <c r="FAU54" s="518"/>
      <c r="FAV54" s="518"/>
      <c r="FAW54" s="518"/>
      <c r="FAX54" s="518"/>
      <c r="FAY54" s="518"/>
      <c r="FAZ54" s="518"/>
      <c r="FBA54" s="518"/>
      <c r="FBB54" s="518"/>
      <c r="FBC54" s="518"/>
      <c r="FBD54" s="518"/>
      <c r="FBE54" s="518"/>
      <c r="FBF54" s="518"/>
      <c r="FBG54" s="518"/>
      <c r="FBH54" s="518"/>
      <c r="FBI54" s="518"/>
      <c r="FBJ54" s="518"/>
      <c r="FBK54" s="518"/>
      <c r="FBL54" s="518"/>
      <c r="FBM54" s="518"/>
      <c r="FBN54" s="518"/>
      <c r="FBO54" s="518"/>
      <c r="FBP54" s="518"/>
      <c r="FBQ54" s="518"/>
      <c r="FBR54" s="518"/>
      <c r="FBS54" s="518"/>
      <c r="FBT54" s="518"/>
      <c r="FBU54" s="518"/>
      <c r="FBV54" s="518"/>
      <c r="FBW54" s="518"/>
      <c r="FBX54" s="518"/>
      <c r="FBY54" s="518"/>
      <c r="FBZ54" s="518"/>
      <c r="FCA54" s="518"/>
      <c r="FCB54" s="518"/>
      <c r="FCC54" s="518"/>
      <c r="FCD54" s="518"/>
      <c r="FCE54" s="518"/>
      <c r="FCF54" s="518"/>
      <c r="FCG54" s="518"/>
      <c r="FCH54" s="518"/>
      <c r="FCI54" s="518"/>
      <c r="FCJ54" s="518"/>
      <c r="FCK54" s="518"/>
      <c r="FCL54" s="518"/>
      <c r="FCM54" s="518"/>
      <c r="FCN54" s="518"/>
      <c r="FCO54" s="518"/>
      <c r="FCP54" s="518"/>
      <c r="FCQ54" s="518"/>
      <c r="FCR54" s="518"/>
      <c r="FCS54" s="518"/>
      <c r="FCT54" s="518"/>
      <c r="FCU54" s="518"/>
      <c r="FCV54" s="518"/>
      <c r="FCW54" s="518"/>
      <c r="FCX54" s="518"/>
      <c r="FCY54" s="518"/>
      <c r="FCZ54" s="518"/>
      <c r="FDA54" s="518"/>
      <c r="FDB54" s="518"/>
      <c r="FDC54" s="518"/>
      <c r="FDD54" s="518"/>
      <c r="FDE54" s="518"/>
      <c r="FDF54" s="518"/>
      <c r="FDG54" s="518"/>
      <c r="FDH54" s="518"/>
      <c r="FDI54" s="518"/>
      <c r="FDJ54" s="518"/>
      <c r="FDK54" s="518"/>
      <c r="FDL54" s="518"/>
      <c r="FDM54" s="518"/>
      <c r="FDN54" s="518"/>
      <c r="FDO54" s="518"/>
      <c r="FDP54" s="518"/>
      <c r="FDQ54" s="518"/>
      <c r="FDR54" s="518"/>
      <c r="FDS54" s="518"/>
      <c r="FDT54" s="518"/>
      <c r="FDU54" s="518"/>
      <c r="FDV54" s="518"/>
      <c r="FDW54" s="518"/>
      <c r="FDX54" s="518"/>
      <c r="FDY54" s="518"/>
      <c r="FDZ54" s="518"/>
      <c r="FEA54" s="518"/>
      <c r="FEB54" s="518"/>
      <c r="FEC54" s="518"/>
      <c r="FED54" s="518"/>
      <c r="FEE54" s="518"/>
      <c r="FEF54" s="518"/>
      <c r="FEG54" s="518"/>
      <c r="FEH54" s="518"/>
      <c r="FEI54" s="518"/>
      <c r="FEJ54" s="518"/>
      <c r="FEK54" s="518"/>
      <c r="FEL54" s="518"/>
      <c r="FEM54" s="518"/>
      <c r="FEN54" s="518"/>
      <c r="FEO54" s="518"/>
      <c r="FEP54" s="518"/>
      <c r="FEQ54" s="518"/>
      <c r="FER54" s="518"/>
      <c r="FES54" s="518"/>
      <c r="FET54" s="518"/>
      <c r="FEU54" s="518"/>
      <c r="FEV54" s="518"/>
      <c r="FEW54" s="518"/>
      <c r="FEX54" s="518"/>
      <c r="FEY54" s="518"/>
      <c r="FEZ54" s="518"/>
      <c r="FFA54" s="518"/>
      <c r="FFB54" s="518"/>
      <c r="FFC54" s="518"/>
      <c r="FFD54" s="518"/>
      <c r="FFE54" s="518"/>
      <c r="FFF54" s="518"/>
      <c r="FFG54" s="518"/>
      <c r="FFH54" s="518"/>
      <c r="FFI54" s="518"/>
      <c r="FFJ54" s="518"/>
      <c r="FFK54" s="518"/>
      <c r="FFL54" s="518"/>
      <c r="FFM54" s="518"/>
      <c r="FFN54" s="518"/>
      <c r="FFO54" s="518"/>
      <c r="FFP54" s="518"/>
      <c r="FFQ54" s="518"/>
      <c r="FFR54" s="518"/>
      <c r="FFS54" s="518"/>
      <c r="FFT54" s="518"/>
      <c r="FFU54" s="518"/>
      <c r="FFV54" s="518"/>
      <c r="FFW54" s="518"/>
      <c r="FFX54" s="518"/>
      <c r="FFY54" s="518"/>
      <c r="FFZ54" s="518"/>
      <c r="FGA54" s="518"/>
      <c r="FGB54" s="518"/>
      <c r="FGC54" s="518"/>
      <c r="FGD54" s="518"/>
      <c r="FGE54" s="518"/>
      <c r="FGF54" s="518"/>
      <c r="FGG54" s="518"/>
      <c r="FGH54" s="518"/>
      <c r="FGI54" s="518"/>
      <c r="FGJ54" s="518"/>
      <c r="FGK54" s="518"/>
      <c r="FGL54" s="518"/>
      <c r="FGM54" s="518"/>
      <c r="FGN54" s="518"/>
      <c r="FGO54" s="518"/>
      <c r="FGP54" s="518"/>
      <c r="FGQ54" s="518"/>
      <c r="FGR54" s="518"/>
      <c r="FGS54" s="518"/>
      <c r="FGT54" s="518"/>
      <c r="FGU54" s="518"/>
      <c r="FGV54" s="518"/>
      <c r="FGW54" s="518"/>
      <c r="FGX54" s="518"/>
      <c r="FGY54" s="518"/>
      <c r="FGZ54" s="518"/>
      <c r="FHA54" s="518"/>
      <c r="FHB54" s="518"/>
      <c r="FHC54" s="518"/>
      <c r="FHD54" s="518"/>
      <c r="FHE54" s="518"/>
      <c r="FHF54" s="518"/>
      <c r="FHG54" s="518"/>
      <c r="FHH54" s="518"/>
      <c r="FHI54" s="518"/>
      <c r="FHJ54" s="518"/>
      <c r="FHK54" s="518"/>
      <c r="FHL54" s="518"/>
      <c r="FHM54" s="518"/>
      <c r="FHN54" s="518"/>
      <c r="FHO54" s="518"/>
      <c r="FHP54" s="518"/>
      <c r="FHQ54" s="518"/>
      <c r="FHR54" s="518"/>
      <c r="FHS54" s="518"/>
      <c r="FHT54" s="518"/>
      <c r="FHU54" s="518"/>
      <c r="FHV54" s="518"/>
      <c r="FHW54" s="518"/>
      <c r="FHX54" s="518"/>
      <c r="FHY54" s="518"/>
      <c r="FHZ54" s="518"/>
      <c r="FIA54" s="518"/>
      <c r="FIB54" s="518"/>
      <c r="FIC54" s="518"/>
      <c r="FID54" s="518"/>
      <c r="FIE54" s="518"/>
      <c r="FIF54" s="518"/>
      <c r="FIG54" s="518"/>
      <c r="FIH54" s="518"/>
      <c r="FII54" s="518"/>
      <c r="FIJ54" s="518"/>
      <c r="FIK54" s="518"/>
      <c r="FIL54" s="518"/>
      <c r="FIM54" s="518"/>
      <c r="FIN54" s="518"/>
      <c r="FIO54" s="518"/>
      <c r="FIP54" s="518"/>
      <c r="FIQ54" s="518"/>
      <c r="FIR54" s="518"/>
      <c r="FIS54" s="518"/>
      <c r="FIT54" s="518"/>
      <c r="FIU54" s="518"/>
      <c r="FIV54" s="518"/>
      <c r="FIW54" s="518"/>
      <c r="FIX54" s="518"/>
      <c r="FIY54" s="518"/>
      <c r="FIZ54" s="518"/>
      <c r="FJA54" s="518"/>
      <c r="FJB54" s="518"/>
      <c r="FJC54" s="518"/>
      <c r="FJD54" s="518"/>
      <c r="FJE54" s="518"/>
      <c r="FJF54" s="518"/>
      <c r="FJG54" s="518"/>
      <c r="FJH54" s="518"/>
      <c r="FJI54" s="518"/>
      <c r="FJJ54" s="518"/>
      <c r="FJK54" s="518"/>
      <c r="FJL54" s="518"/>
      <c r="FJM54" s="518"/>
      <c r="FJN54" s="518"/>
      <c r="FJO54" s="518"/>
      <c r="FJP54" s="518"/>
      <c r="FJQ54" s="518"/>
      <c r="FJR54" s="518"/>
      <c r="FJS54" s="518"/>
      <c r="FJT54" s="518"/>
      <c r="FJU54" s="518"/>
      <c r="FJV54" s="518"/>
      <c r="FJW54" s="518"/>
      <c r="FJX54" s="518"/>
      <c r="FJY54" s="518"/>
      <c r="FJZ54" s="518"/>
      <c r="FKA54" s="518"/>
      <c r="FKB54" s="518"/>
      <c r="FKC54" s="518"/>
      <c r="FKD54" s="518"/>
      <c r="FKE54" s="518"/>
      <c r="FKF54" s="518"/>
      <c r="FKG54" s="518"/>
      <c r="FKH54" s="518"/>
      <c r="FKI54" s="518"/>
      <c r="FKJ54" s="518"/>
      <c r="FKK54" s="518"/>
      <c r="FKL54" s="518"/>
      <c r="FKM54" s="518"/>
      <c r="FKN54" s="518"/>
      <c r="FKO54" s="518"/>
      <c r="FKP54" s="518"/>
      <c r="FKQ54" s="518"/>
      <c r="FKR54" s="518"/>
      <c r="FKS54" s="518"/>
      <c r="FKT54" s="518"/>
      <c r="FKU54" s="518"/>
      <c r="FKV54" s="518"/>
      <c r="FKW54" s="518"/>
      <c r="FKX54" s="518"/>
      <c r="FKY54" s="518"/>
      <c r="FKZ54" s="518"/>
      <c r="FLA54" s="518"/>
      <c r="FLB54" s="518"/>
      <c r="FLC54" s="518"/>
      <c r="FLD54" s="518"/>
      <c r="FLE54" s="518"/>
      <c r="FLF54" s="518"/>
      <c r="FLG54" s="518"/>
      <c r="FLH54" s="518"/>
      <c r="FLI54" s="518"/>
      <c r="FLJ54" s="518"/>
      <c r="FLK54" s="518"/>
      <c r="FLL54" s="518"/>
      <c r="FLM54" s="518"/>
      <c r="FLN54" s="518"/>
      <c r="FLO54" s="518"/>
      <c r="FLP54" s="518"/>
      <c r="FLQ54" s="518"/>
      <c r="FLR54" s="518"/>
      <c r="FLS54" s="518"/>
      <c r="FLT54" s="518"/>
      <c r="FLU54" s="518"/>
      <c r="FLV54" s="518"/>
      <c r="FLW54" s="518"/>
      <c r="FLX54" s="518"/>
      <c r="FLY54" s="518"/>
      <c r="FLZ54" s="518"/>
      <c r="FMA54" s="518"/>
      <c r="FMB54" s="518"/>
      <c r="FMC54" s="518"/>
      <c r="FMD54" s="518"/>
      <c r="FME54" s="518"/>
      <c r="FMF54" s="518"/>
      <c r="FMG54" s="518"/>
      <c r="FMH54" s="518"/>
      <c r="FMI54" s="518"/>
      <c r="FMJ54" s="518"/>
      <c r="FMK54" s="518"/>
      <c r="FML54" s="518"/>
      <c r="FMM54" s="518"/>
      <c r="FMN54" s="518"/>
      <c r="FMO54" s="518"/>
      <c r="FMP54" s="518"/>
      <c r="FMQ54" s="518"/>
      <c r="FMR54" s="518"/>
      <c r="FMS54" s="518"/>
      <c r="FMT54" s="518"/>
      <c r="FMU54" s="518"/>
      <c r="FMV54" s="518"/>
      <c r="FMW54" s="518"/>
      <c r="FMX54" s="518"/>
      <c r="FMY54" s="518"/>
      <c r="FMZ54" s="518"/>
      <c r="FNA54" s="518"/>
      <c r="FNB54" s="518"/>
      <c r="FNC54" s="518"/>
      <c r="FND54" s="518"/>
      <c r="FNE54" s="518"/>
      <c r="FNF54" s="518"/>
      <c r="FNG54" s="518"/>
      <c r="FNH54" s="518"/>
      <c r="FNI54" s="518"/>
      <c r="FNJ54" s="518"/>
      <c r="FNK54" s="518"/>
      <c r="FNL54" s="518"/>
      <c r="FNM54" s="518"/>
      <c r="FNN54" s="518"/>
      <c r="FNO54" s="518"/>
      <c r="FNP54" s="518"/>
      <c r="FNQ54" s="518"/>
      <c r="FNR54" s="518"/>
      <c r="FNS54" s="518"/>
      <c r="FNT54" s="518"/>
      <c r="FNU54" s="518"/>
      <c r="FNV54" s="518"/>
      <c r="FNW54" s="518"/>
      <c r="FNX54" s="518"/>
      <c r="FNY54" s="518"/>
      <c r="FNZ54" s="518"/>
      <c r="FOA54" s="518"/>
      <c r="FOB54" s="518"/>
      <c r="FOC54" s="518"/>
      <c r="FOD54" s="518"/>
      <c r="FOE54" s="518"/>
      <c r="FOF54" s="518"/>
      <c r="FOG54" s="518"/>
      <c r="FOH54" s="518"/>
      <c r="FOI54" s="518"/>
      <c r="FOJ54" s="518"/>
      <c r="FOK54" s="518"/>
      <c r="FOL54" s="518"/>
      <c r="FOM54" s="518"/>
      <c r="FON54" s="518"/>
      <c r="FOO54" s="518"/>
      <c r="FOP54" s="518"/>
      <c r="FOQ54" s="518"/>
      <c r="FOR54" s="518"/>
      <c r="FOS54" s="518"/>
      <c r="FOT54" s="518"/>
      <c r="FOU54" s="518"/>
      <c r="FOV54" s="518"/>
      <c r="FOW54" s="518"/>
      <c r="FOX54" s="518"/>
      <c r="FOY54" s="518"/>
      <c r="FOZ54" s="518"/>
      <c r="FPA54" s="518"/>
      <c r="FPB54" s="518"/>
      <c r="FPC54" s="518"/>
      <c r="FPD54" s="518"/>
      <c r="FPE54" s="518"/>
      <c r="FPF54" s="518"/>
      <c r="FPG54" s="518"/>
      <c r="FPH54" s="518"/>
      <c r="FPI54" s="518"/>
      <c r="FPJ54" s="518"/>
      <c r="FPK54" s="518"/>
      <c r="FPL54" s="518"/>
      <c r="FPM54" s="518"/>
      <c r="FPN54" s="518"/>
      <c r="FPO54" s="518"/>
      <c r="FPP54" s="518"/>
      <c r="FPQ54" s="518"/>
      <c r="FPR54" s="518"/>
      <c r="FPS54" s="518"/>
      <c r="FPT54" s="518"/>
      <c r="FPU54" s="518"/>
      <c r="FPV54" s="518"/>
      <c r="FPW54" s="518"/>
      <c r="FPX54" s="518"/>
      <c r="FPY54" s="518"/>
      <c r="FPZ54" s="518"/>
      <c r="FQA54" s="518"/>
      <c r="FQB54" s="518"/>
      <c r="FQC54" s="518"/>
      <c r="FQD54" s="518"/>
      <c r="FQE54" s="518"/>
      <c r="FQF54" s="518"/>
      <c r="FQG54" s="518"/>
      <c r="FQH54" s="518"/>
      <c r="FQI54" s="518"/>
      <c r="FQJ54" s="518"/>
      <c r="FQK54" s="518"/>
      <c r="FQL54" s="518"/>
      <c r="FQM54" s="518"/>
      <c r="FQN54" s="518"/>
      <c r="FQO54" s="518"/>
      <c r="FQP54" s="518"/>
      <c r="FQQ54" s="518"/>
      <c r="FQR54" s="518"/>
      <c r="FQS54" s="518"/>
      <c r="FQT54" s="518"/>
      <c r="FQU54" s="518"/>
      <c r="FQV54" s="518"/>
      <c r="FQW54" s="518"/>
      <c r="FQX54" s="518"/>
      <c r="FQY54" s="518"/>
      <c r="FQZ54" s="518"/>
      <c r="FRA54" s="518"/>
      <c r="FRB54" s="518"/>
      <c r="FRC54" s="518"/>
      <c r="FRD54" s="518"/>
      <c r="FRE54" s="518"/>
      <c r="FRF54" s="518"/>
      <c r="FRG54" s="518"/>
      <c r="FRH54" s="518"/>
      <c r="FRI54" s="518"/>
      <c r="FRJ54" s="518"/>
      <c r="FRK54" s="518"/>
      <c r="FRL54" s="518"/>
      <c r="FRM54" s="518"/>
      <c r="FRN54" s="518"/>
      <c r="FRO54" s="518"/>
      <c r="FRP54" s="518"/>
      <c r="FRQ54" s="518"/>
      <c r="FRR54" s="518"/>
      <c r="FRS54" s="518"/>
      <c r="FRT54" s="518"/>
      <c r="FRU54" s="518"/>
      <c r="FRV54" s="518"/>
      <c r="FRW54" s="518"/>
      <c r="FRX54" s="518"/>
      <c r="FRY54" s="518"/>
      <c r="FRZ54" s="518"/>
      <c r="FSA54" s="518"/>
      <c r="FSB54" s="518"/>
      <c r="FSC54" s="518"/>
      <c r="FSD54" s="518"/>
      <c r="FSE54" s="518"/>
      <c r="FSF54" s="518"/>
      <c r="FSG54" s="518"/>
      <c r="FSH54" s="518"/>
      <c r="FSI54" s="518"/>
      <c r="FSJ54" s="518"/>
      <c r="FSK54" s="518"/>
      <c r="FSL54" s="518"/>
      <c r="FSM54" s="518"/>
      <c r="FSN54" s="518"/>
      <c r="FSO54" s="518"/>
      <c r="FSP54" s="518"/>
      <c r="FSQ54" s="518"/>
      <c r="FSR54" s="518"/>
      <c r="FSS54" s="518"/>
      <c r="FST54" s="518"/>
      <c r="FSU54" s="518"/>
      <c r="FSV54" s="518"/>
      <c r="FSW54" s="518"/>
      <c r="FSX54" s="518"/>
      <c r="FSY54" s="518"/>
      <c r="FSZ54" s="518"/>
      <c r="FTA54" s="518"/>
      <c r="FTB54" s="518"/>
      <c r="FTC54" s="518"/>
      <c r="FTD54" s="518"/>
      <c r="FTE54" s="518"/>
      <c r="FTF54" s="518"/>
      <c r="FTG54" s="518"/>
      <c r="FTH54" s="518"/>
      <c r="FTI54" s="518"/>
      <c r="FTJ54" s="518"/>
      <c r="FTK54" s="518"/>
      <c r="FTL54" s="518"/>
      <c r="FTM54" s="518"/>
      <c r="FTN54" s="518"/>
      <c r="FTO54" s="518"/>
      <c r="FTP54" s="518"/>
      <c r="FTQ54" s="518"/>
      <c r="FTR54" s="518"/>
      <c r="FTS54" s="518"/>
      <c r="FTT54" s="518"/>
      <c r="FTU54" s="518"/>
      <c r="FTV54" s="518"/>
      <c r="FTW54" s="518"/>
      <c r="FTX54" s="518"/>
      <c r="FTY54" s="518"/>
      <c r="FTZ54" s="518"/>
      <c r="FUA54" s="518"/>
      <c r="FUB54" s="518"/>
      <c r="FUC54" s="518"/>
      <c r="FUD54" s="518"/>
      <c r="FUE54" s="518"/>
      <c r="FUF54" s="518"/>
      <c r="FUG54" s="518"/>
      <c r="FUH54" s="518"/>
      <c r="FUI54" s="518"/>
      <c r="FUJ54" s="518"/>
      <c r="FUK54" s="518"/>
      <c r="FUL54" s="518"/>
      <c r="FUM54" s="518"/>
      <c r="FUN54" s="518"/>
      <c r="FUO54" s="518"/>
      <c r="FUP54" s="518"/>
      <c r="FUQ54" s="518"/>
      <c r="FUR54" s="518"/>
      <c r="FUS54" s="518"/>
      <c r="FUT54" s="518"/>
      <c r="FUU54" s="518"/>
      <c r="FUV54" s="518"/>
      <c r="FUW54" s="518"/>
      <c r="FUX54" s="518"/>
      <c r="FUY54" s="518"/>
      <c r="FUZ54" s="518"/>
      <c r="FVA54" s="518"/>
      <c r="FVB54" s="518"/>
      <c r="FVC54" s="518"/>
      <c r="FVD54" s="518"/>
      <c r="FVE54" s="518"/>
      <c r="FVF54" s="518"/>
      <c r="FVG54" s="518"/>
      <c r="FVH54" s="518"/>
      <c r="FVI54" s="518"/>
      <c r="FVJ54" s="518"/>
      <c r="FVK54" s="518"/>
      <c r="FVL54" s="518"/>
      <c r="FVM54" s="518"/>
      <c r="FVN54" s="518"/>
      <c r="FVO54" s="518"/>
      <c r="FVP54" s="518"/>
      <c r="FVQ54" s="518"/>
      <c r="FVR54" s="518"/>
      <c r="FVS54" s="518"/>
      <c r="FVT54" s="518"/>
      <c r="FVU54" s="518"/>
      <c r="FVV54" s="518"/>
      <c r="FVW54" s="518"/>
      <c r="FVX54" s="518"/>
      <c r="FVY54" s="518"/>
      <c r="FVZ54" s="518"/>
      <c r="FWA54" s="518"/>
      <c r="FWB54" s="518"/>
      <c r="FWC54" s="518"/>
      <c r="FWD54" s="518"/>
      <c r="FWE54" s="518"/>
      <c r="FWF54" s="518"/>
      <c r="FWG54" s="518"/>
      <c r="FWH54" s="518"/>
      <c r="FWI54" s="518"/>
      <c r="FWJ54" s="518"/>
      <c r="FWK54" s="518"/>
      <c r="FWL54" s="518"/>
      <c r="FWM54" s="518"/>
      <c r="FWN54" s="518"/>
      <c r="FWO54" s="518"/>
      <c r="FWP54" s="518"/>
      <c r="FWQ54" s="518"/>
      <c r="FWR54" s="518"/>
      <c r="FWS54" s="518"/>
      <c r="FWT54" s="518"/>
      <c r="FWU54" s="518"/>
      <c r="FWV54" s="518"/>
      <c r="FWW54" s="518"/>
      <c r="FWX54" s="518"/>
      <c r="FWY54" s="518"/>
      <c r="FWZ54" s="518"/>
      <c r="FXA54" s="518"/>
      <c r="FXB54" s="518"/>
      <c r="FXC54" s="518"/>
      <c r="FXD54" s="518"/>
      <c r="FXE54" s="518"/>
      <c r="FXF54" s="518"/>
      <c r="FXG54" s="518"/>
      <c r="FXH54" s="518"/>
      <c r="FXI54" s="518"/>
      <c r="FXJ54" s="518"/>
      <c r="FXK54" s="518"/>
      <c r="FXL54" s="518"/>
      <c r="FXM54" s="518"/>
      <c r="FXN54" s="518"/>
      <c r="FXO54" s="518"/>
      <c r="FXP54" s="518"/>
      <c r="FXQ54" s="518"/>
      <c r="FXR54" s="518"/>
      <c r="FXS54" s="518"/>
      <c r="FXT54" s="518"/>
      <c r="FXU54" s="518"/>
      <c r="FXV54" s="518"/>
      <c r="FXW54" s="518"/>
      <c r="FXX54" s="518"/>
      <c r="FXY54" s="518"/>
      <c r="FXZ54" s="518"/>
      <c r="FYA54" s="518"/>
      <c r="FYB54" s="518"/>
      <c r="FYC54" s="518"/>
      <c r="FYD54" s="518"/>
      <c r="FYE54" s="518"/>
      <c r="FYF54" s="518"/>
      <c r="FYG54" s="518"/>
      <c r="FYH54" s="518"/>
      <c r="FYI54" s="518"/>
      <c r="FYJ54" s="518"/>
      <c r="FYK54" s="518"/>
      <c r="FYL54" s="518"/>
      <c r="FYM54" s="518"/>
      <c r="FYN54" s="518"/>
      <c r="FYO54" s="518"/>
      <c r="FYP54" s="518"/>
      <c r="FYQ54" s="518"/>
      <c r="FYR54" s="518"/>
      <c r="FYS54" s="518"/>
      <c r="FYT54" s="518"/>
      <c r="FYU54" s="518"/>
      <c r="FYV54" s="518"/>
      <c r="FYW54" s="518"/>
      <c r="FYX54" s="518"/>
      <c r="FYY54" s="518"/>
      <c r="FYZ54" s="518"/>
      <c r="FZA54" s="518"/>
      <c r="FZB54" s="518"/>
      <c r="FZC54" s="518"/>
      <c r="FZD54" s="518"/>
      <c r="FZE54" s="518"/>
      <c r="FZF54" s="518"/>
      <c r="FZG54" s="518"/>
      <c r="FZH54" s="518"/>
      <c r="FZI54" s="518"/>
      <c r="FZJ54" s="518"/>
      <c r="FZK54" s="518"/>
      <c r="FZL54" s="518"/>
      <c r="FZM54" s="518"/>
      <c r="FZN54" s="518"/>
      <c r="FZO54" s="518"/>
      <c r="FZP54" s="518"/>
      <c r="FZQ54" s="518"/>
      <c r="FZR54" s="518"/>
      <c r="FZS54" s="518"/>
      <c r="FZT54" s="518"/>
      <c r="FZU54" s="518"/>
      <c r="FZV54" s="518"/>
      <c r="FZW54" s="518"/>
      <c r="FZX54" s="518"/>
      <c r="FZY54" s="518"/>
      <c r="FZZ54" s="518"/>
      <c r="GAA54" s="518"/>
      <c r="GAB54" s="518"/>
      <c r="GAC54" s="518"/>
      <c r="GAD54" s="518"/>
      <c r="GAE54" s="518"/>
      <c r="GAF54" s="518"/>
      <c r="GAG54" s="518"/>
      <c r="GAH54" s="518"/>
      <c r="GAI54" s="518"/>
      <c r="GAJ54" s="518"/>
      <c r="GAK54" s="518"/>
      <c r="GAL54" s="518"/>
      <c r="GAM54" s="518"/>
      <c r="GAN54" s="518"/>
      <c r="GAO54" s="518"/>
      <c r="GAP54" s="518"/>
      <c r="GAQ54" s="518"/>
      <c r="GAR54" s="518"/>
      <c r="GAS54" s="518"/>
      <c r="GAT54" s="518"/>
      <c r="GAU54" s="518"/>
      <c r="GAV54" s="518"/>
      <c r="GAW54" s="518"/>
      <c r="GAX54" s="518"/>
      <c r="GAY54" s="518"/>
      <c r="GAZ54" s="518"/>
      <c r="GBA54" s="518"/>
      <c r="GBB54" s="518"/>
      <c r="GBC54" s="518"/>
      <c r="GBD54" s="518"/>
      <c r="GBE54" s="518"/>
      <c r="GBF54" s="518"/>
      <c r="GBG54" s="518"/>
      <c r="GBH54" s="518"/>
      <c r="GBI54" s="518"/>
      <c r="GBJ54" s="518"/>
      <c r="GBK54" s="518"/>
      <c r="GBL54" s="518"/>
      <c r="GBM54" s="518"/>
      <c r="GBN54" s="518"/>
      <c r="GBO54" s="518"/>
      <c r="GBP54" s="518"/>
      <c r="GBQ54" s="518"/>
      <c r="GBR54" s="518"/>
      <c r="GBS54" s="518"/>
      <c r="GBT54" s="518"/>
      <c r="GBU54" s="518"/>
      <c r="GBV54" s="518"/>
      <c r="GBW54" s="518"/>
      <c r="GBX54" s="518"/>
      <c r="GBY54" s="518"/>
      <c r="GBZ54" s="518"/>
      <c r="GCA54" s="518"/>
      <c r="GCB54" s="518"/>
      <c r="GCC54" s="518"/>
      <c r="GCD54" s="518"/>
      <c r="GCE54" s="518"/>
      <c r="GCF54" s="518"/>
      <c r="GCG54" s="518"/>
      <c r="GCH54" s="518"/>
      <c r="GCI54" s="518"/>
      <c r="GCJ54" s="518"/>
      <c r="GCK54" s="518"/>
      <c r="GCL54" s="518"/>
      <c r="GCM54" s="518"/>
      <c r="GCN54" s="518"/>
      <c r="GCO54" s="518"/>
      <c r="GCP54" s="518"/>
      <c r="GCQ54" s="518"/>
      <c r="GCR54" s="518"/>
      <c r="GCS54" s="518"/>
      <c r="GCT54" s="518"/>
      <c r="GCU54" s="518"/>
      <c r="GCV54" s="518"/>
      <c r="GCW54" s="518"/>
      <c r="GCX54" s="518"/>
      <c r="GCY54" s="518"/>
      <c r="GCZ54" s="518"/>
      <c r="GDA54" s="518"/>
      <c r="GDB54" s="518"/>
      <c r="GDC54" s="518"/>
      <c r="GDD54" s="518"/>
      <c r="GDE54" s="518"/>
      <c r="GDF54" s="518"/>
      <c r="GDG54" s="518"/>
      <c r="GDH54" s="518"/>
      <c r="GDI54" s="518"/>
      <c r="GDJ54" s="518"/>
      <c r="GDK54" s="518"/>
      <c r="GDL54" s="518"/>
      <c r="GDM54" s="518"/>
      <c r="GDN54" s="518"/>
      <c r="GDO54" s="518"/>
      <c r="GDP54" s="518"/>
      <c r="GDQ54" s="518"/>
      <c r="GDR54" s="518"/>
      <c r="GDS54" s="518"/>
      <c r="GDT54" s="518"/>
      <c r="GDU54" s="518"/>
      <c r="GDV54" s="518"/>
      <c r="GDW54" s="518"/>
      <c r="GDX54" s="518"/>
      <c r="GDY54" s="518"/>
      <c r="GDZ54" s="518"/>
      <c r="GEA54" s="518"/>
      <c r="GEB54" s="518"/>
      <c r="GEC54" s="518"/>
      <c r="GED54" s="518"/>
      <c r="GEE54" s="518"/>
      <c r="GEF54" s="518"/>
      <c r="GEG54" s="518"/>
      <c r="GEH54" s="518"/>
      <c r="GEI54" s="518"/>
      <c r="GEJ54" s="518"/>
      <c r="GEK54" s="518"/>
      <c r="GEL54" s="518"/>
      <c r="GEM54" s="518"/>
      <c r="GEN54" s="518"/>
      <c r="GEO54" s="518"/>
      <c r="GEP54" s="518"/>
      <c r="GEQ54" s="518"/>
      <c r="GER54" s="518"/>
      <c r="GES54" s="518"/>
      <c r="GET54" s="518"/>
      <c r="GEU54" s="518"/>
      <c r="GEV54" s="518"/>
      <c r="GEW54" s="518"/>
      <c r="GEX54" s="518"/>
      <c r="GEY54" s="518"/>
      <c r="GEZ54" s="518"/>
      <c r="GFA54" s="518"/>
      <c r="GFB54" s="518"/>
      <c r="GFC54" s="518"/>
      <c r="GFD54" s="518"/>
      <c r="GFE54" s="518"/>
      <c r="GFF54" s="518"/>
      <c r="GFG54" s="518"/>
      <c r="GFH54" s="518"/>
      <c r="GFI54" s="518"/>
      <c r="GFJ54" s="518"/>
      <c r="GFK54" s="518"/>
      <c r="GFL54" s="518"/>
      <c r="GFM54" s="518"/>
      <c r="GFN54" s="518"/>
      <c r="GFO54" s="518"/>
      <c r="GFP54" s="518"/>
      <c r="GFQ54" s="518"/>
      <c r="GFR54" s="518"/>
      <c r="GFS54" s="518"/>
      <c r="GFT54" s="518"/>
      <c r="GFU54" s="518"/>
      <c r="GFV54" s="518"/>
      <c r="GFW54" s="518"/>
      <c r="GFX54" s="518"/>
      <c r="GFY54" s="518"/>
      <c r="GFZ54" s="518"/>
      <c r="GGA54" s="518"/>
      <c r="GGB54" s="518"/>
      <c r="GGC54" s="518"/>
      <c r="GGD54" s="518"/>
      <c r="GGE54" s="518"/>
      <c r="GGF54" s="518"/>
      <c r="GGG54" s="518"/>
      <c r="GGH54" s="518"/>
      <c r="GGI54" s="518"/>
      <c r="GGJ54" s="518"/>
      <c r="GGK54" s="518"/>
      <c r="GGL54" s="518"/>
      <c r="GGM54" s="518"/>
      <c r="GGN54" s="518"/>
      <c r="GGO54" s="518"/>
      <c r="GGP54" s="518"/>
      <c r="GGQ54" s="518"/>
      <c r="GGR54" s="518"/>
      <c r="GGS54" s="518"/>
      <c r="GGT54" s="518"/>
      <c r="GGU54" s="518"/>
      <c r="GGV54" s="518"/>
      <c r="GGW54" s="518"/>
      <c r="GGX54" s="518"/>
      <c r="GGY54" s="518"/>
      <c r="GGZ54" s="518"/>
      <c r="GHA54" s="518"/>
      <c r="GHB54" s="518"/>
      <c r="GHC54" s="518"/>
      <c r="GHD54" s="518"/>
      <c r="GHE54" s="518"/>
      <c r="GHF54" s="518"/>
      <c r="GHG54" s="518"/>
      <c r="GHH54" s="518"/>
      <c r="GHI54" s="518"/>
      <c r="GHJ54" s="518"/>
      <c r="GHK54" s="518"/>
      <c r="GHL54" s="518"/>
      <c r="GHM54" s="518"/>
      <c r="GHN54" s="518"/>
      <c r="GHO54" s="518"/>
      <c r="GHP54" s="518"/>
      <c r="GHQ54" s="518"/>
      <c r="GHR54" s="518"/>
      <c r="GHS54" s="518"/>
      <c r="GHT54" s="518"/>
      <c r="GHU54" s="518"/>
      <c r="GHV54" s="518"/>
      <c r="GHW54" s="518"/>
      <c r="GHX54" s="518"/>
      <c r="GHY54" s="518"/>
      <c r="GHZ54" s="518"/>
      <c r="GIA54" s="518"/>
      <c r="GIB54" s="518"/>
      <c r="GIC54" s="518"/>
      <c r="GID54" s="518"/>
      <c r="GIE54" s="518"/>
      <c r="GIF54" s="518"/>
      <c r="GIG54" s="518"/>
      <c r="GIH54" s="518"/>
      <c r="GII54" s="518"/>
      <c r="GIJ54" s="518"/>
      <c r="GIK54" s="518"/>
      <c r="GIL54" s="518"/>
      <c r="GIM54" s="518"/>
      <c r="GIN54" s="518"/>
      <c r="GIO54" s="518"/>
      <c r="GIP54" s="518"/>
      <c r="GIQ54" s="518"/>
      <c r="GIR54" s="518"/>
      <c r="GIS54" s="518"/>
      <c r="GIT54" s="518"/>
      <c r="GIU54" s="518"/>
      <c r="GIV54" s="518"/>
      <c r="GIW54" s="518"/>
      <c r="GIX54" s="518"/>
      <c r="GIY54" s="518"/>
      <c r="GIZ54" s="518"/>
      <c r="GJA54" s="518"/>
      <c r="GJB54" s="518"/>
      <c r="GJC54" s="518"/>
      <c r="GJD54" s="518"/>
      <c r="GJE54" s="518"/>
      <c r="GJF54" s="518"/>
      <c r="GJG54" s="518"/>
      <c r="GJH54" s="518"/>
      <c r="GJI54" s="518"/>
      <c r="GJJ54" s="518"/>
      <c r="GJK54" s="518"/>
      <c r="GJL54" s="518"/>
      <c r="GJM54" s="518"/>
      <c r="GJN54" s="518"/>
      <c r="GJO54" s="518"/>
      <c r="GJP54" s="518"/>
      <c r="GJQ54" s="518"/>
      <c r="GJR54" s="518"/>
      <c r="GJS54" s="518"/>
      <c r="GJT54" s="518"/>
      <c r="GJU54" s="518"/>
      <c r="GJV54" s="518"/>
      <c r="GJW54" s="518"/>
      <c r="GJX54" s="518"/>
      <c r="GJY54" s="518"/>
      <c r="GJZ54" s="518"/>
      <c r="GKA54" s="518"/>
      <c r="GKB54" s="518"/>
      <c r="GKC54" s="518"/>
      <c r="GKD54" s="518"/>
      <c r="GKE54" s="518"/>
      <c r="GKF54" s="518"/>
      <c r="GKG54" s="518"/>
      <c r="GKH54" s="518"/>
      <c r="GKI54" s="518"/>
      <c r="GKJ54" s="518"/>
      <c r="GKK54" s="518"/>
      <c r="GKL54" s="518"/>
      <c r="GKM54" s="518"/>
      <c r="GKN54" s="518"/>
      <c r="GKO54" s="518"/>
      <c r="GKP54" s="518"/>
      <c r="GKQ54" s="518"/>
      <c r="GKR54" s="518"/>
      <c r="GKS54" s="518"/>
      <c r="GKT54" s="518"/>
      <c r="GKU54" s="518"/>
      <c r="GKV54" s="518"/>
      <c r="GKW54" s="518"/>
      <c r="GKX54" s="518"/>
      <c r="GKY54" s="518"/>
      <c r="GKZ54" s="518"/>
      <c r="GLA54" s="518"/>
      <c r="GLB54" s="518"/>
      <c r="GLC54" s="518"/>
      <c r="GLD54" s="518"/>
      <c r="GLE54" s="518"/>
      <c r="GLF54" s="518"/>
      <c r="GLG54" s="518"/>
      <c r="GLH54" s="518"/>
      <c r="GLI54" s="518"/>
      <c r="GLJ54" s="518"/>
      <c r="GLK54" s="518"/>
      <c r="GLL54" s="518"/>
      <c r="GLM54" s="518"/>
      <c r="GLN54" s="518"/>
      <c r="GLO54" s="518"/>
      <c r="GLP54" s="518"/>
      <c r="GLQ54" s="518"/>
      <c r="GLR54" s="518"/>
      <c r="GLS54" s="518"/>
      <c r="GLT54" s="518"/>
      <c r="GLU54" s="518"/>
      <c r="GLV54" s="518"/>
      <c r="GLW54" s="518"/>
      <c r="GLX54" s="518"/>
      <c r="GLY54" s="518"/>
      <c r="GLZ54" s="518"/>
      <c r="GMA54" s="518"/>
      <c r="GMB54" s="518"/>
      <c r="GMC54" s="518"/>
      <c r="GMD54" s="518"/>
      <c r="GME54" s="518"/>
      <c r="GMF54" s="518"/>
      <c r="GMG54" s="518"/>
      <c r="GMH54" s="518"/>
      <c r="GMI54" s="518"/>
      <c r="GMJ54" s="518"/>
      <c r="GMK54" s="518"/>
      <c r="GML54" s="518"/>
      <c r="GMM54" s="518"/>
      <c r="GMN54" s="518"/>
      <c r="GMO54" s="518"/>
      <c r="GMP54" s="518"/>
      <c r="GMQ54" s="518"/>
      <c r="GMR54" s="518"/>
      <c r="GMS54" s="518"/>
      <c r="GMT54" s="518"/>
      <c r="GMU54" s="518"/>
      <c r="GMV54" s="518"/>
      <c r="GMW54" s="518"/>
      <c r="GMX54" s="518"/>
      <c r="GMY54" s="518"/>
      <c r="GMZ54" s="518"/>
      <c r="GNA54" s="518"/>
      <c r="GNB54" s="518"/>
      <c r="GNC54" s="518"/>
      <c r="GND54" s="518"/>
      <c r="GNE54" s="518"/>
      <c r="GNF54" s="518"/>
      <c r="GNG54" s="518"/>
      <c r="GNH54" s="518"/>
      <c r="GNI54" s="518"/>
      <c r="GNJ54" s="518"/>
      <c r="GNK54" s="518"/>
      <c r="GNL54" s="518"/>
      <c r="GNM54" s="518"/>
      <c r="GNN54" s="518"/>
      <c r="GNO54" s="518"/>
      <c r="GNP54" s="518"/>
      <c r="GNQ54" s="518"/>
      <c r="GNR54" s="518"/>
      <c r="GNS54" s="518"/>
      <c r="GNT54" s="518"/>
      <c r="GNU54" s="518"/>
      <c r="GNV54" s="518"/>
      <c r="GNW54" s="518"/>
      <c r="GNX54" s="518"/>
      <c r="GNY54" s="518"/>
      <c r="GNZ54" s="518"/>
      <c r="GOA54" s="518"/>
      <c r="GOB54" s="518"/>
      <c r="GOC54" s="518"/>
      <c r="GOD54" s="518"/>
      <c r="GOE54" s="518"/>
      <c r="GOF54" s="518"/>
      <c r="GOG54" s="518"/>
      <c r="GOH54" s="518"/>
      <c r="GOI54" s="518"/>
      <c r="GOJ54" s="518"/>
      <c r="GOK54" s="518"/>
      <c r="GOL54" s="518"/>
      <c r="GOM54" s="518"/>
      <c r="GON54" s="518"/>
      <c r="GOO54" s="518"/>
      <c r="GOP54" s="518"/>
      <c r="GOQ54" s="518"/>
      <c r="GOR54" s="518"/>
      <c r="GOS54" s="518"/>
      <c r="GOT54" s="518"/>
      <c r="GOU54" s="518"/>
      <c r="GOV54" s="518"/>
      <c r="GOW54" s="518"/>
      <c r="GOX54" s="518"/>
      <c r="GOY54" s="518"/>
      <c r="GOZ54" s="518"/>
      <c r="GPA54" s="518"/>
      <c r="GPB54" s="518"/>
      <c r="GPC54" s="518"/>
      <c r="GPD54" s="518"/>
      <c r="GPE54" s="518"/>
      <c r="GPF54" s="518"/>
      <c r="GPG54" s="518"/>
      <c r="GPH54" s="518"/>
      <c r="GPI54" s="518"/>
      <c r="GPJ54" s="518"/>
      <c r="GPK54" s="518"/>
      <c r="GPL54" s="518"/>
      <c r="GPM54" s="518"/>
      <c r="GPN54" s="518"/>
      <c r="GPO54" s="518"/>
      <c r="GPP54" s="518"/>
      <c r="GPQ54" s="518"/>
      <c r="GPR54" s="518"/>
      <c r="GPS54" s="518"/>
      <c r="GPT54" s="518"/>
      <c r="GPU54" s="518"/>
      <c r="GPV54" s="518"/>
      <c r="GPW54" s="518"/>
      <c r="GPX54" s="518"/>
      <c r="GPY54" s="518"/>
      <c r="GPZ54" s="518"/>
      <c r="GQA54" s="518"/>
      <c r="GQB54" s="518"/>
      <c r="GQC54" s="518"/>
      <c r="GQD54" s="518"/>
      <c r="GQE54" s="518"/>
      <c r="GQF54" s="518"/>
      <c r="GQG54" s="518"/>
      <c r="GQH54" s="518"/>
      <c r="GQI54" s="518"/>
      <c r="GQJ54" s="518"/>
      <c r="GQK54" s="518"/>
      <c r="GQL54" s="518"/>
      <c r="GQM54" s="518"/>
      <c r="GQN54" s="518"/>
      <c r="GQO54" s="518"/>
      <c r="GQP54" s="518"/>
      <c r="GQQ54" s="518"/>
      <c r="GQR54" s="518"/>
      <c r="GQS54" s="518"/>
      <c r="GQT54" s="518"/>
      <c r="GQU54" s="518"/>
      <c r="GQV54" s="518"/>
      <c r="GQW54" s="518"/>
      <c r="GQX54" s="518"/>
      <c r="GQY54" s="518"/>
      <c r="GQZ54" s="518"/>
      <c r="GRA54" s="518"/>
      <c r="GRB54" s="518"/>
      <c r="GRC54" s="518"/>
      <c r="GRD54" s="518"/>
      <c r="GRE54" s="518"/>
      <c r="GRF54" s="518"/>
      <c r="GRG54" s="518"/>
      <c r="GRH54" s="518"/>
      <c r="GRI54" s="518"/>
      <c r="GRJ54" s="518"/>
      <c r="GRK54" s="518"/>
      <c r="GRL54" s="518"/>
      <c r="GRM54" s="518"/>
      <c r="GRN54" s="518"/>
      <c r="GRO54" s="518"/>
      <c r="GRP54" s="518"/>
      <c r="GRQ54" s="518"/>
      <c r="GRR54" s="518"/>
      <c r="GRS54" s="518"/>
      <c r="GRT54" s="518"/>
      <c r="GRU54" s="518"/>
      <c r="GRV54" s="518"/>
      <c r="GRW54" s="518"/>
      <c r="GRX54" s="518"/>
      <c r="GRY54" s="518"/>
      <c r="GRZ54" s="518"/>
      <c r="GSA54" s="518"/>
      <c r="GSB54" s="518"/>
      <c r="GSC54" s="518"/>
      <c r="GSD54" s="518"/>
      <c r="GSE54" s="518"/>
      <c r="GSF54" s="518"/>
      <c r="GSG54" s="518"/>
      <c r="GSH54" s="518"/>
      <c r="GSI54" s="518"/>
      <c r="GSJ54" s="518"/>
      <c r="GSK54" s="518"/>
      <c r="GSL54" s="518"/>
      <c r="GSM54" s="518"/>
      <c r="GSN54" s="518"/>
      <c r="GSO54" s="518"/>
      <c r="GSP54" s="518"/>
      <c r="GSQ54" s="518"/>
      <c r="GSR54" s="518"/>
      <c r="GSS54" s="518"/>
      <c r="GST54" s="518"/>
      <c r="GSU54" s="518"/>
      <c r="GSV54" s="518"/>
      <c r="GSW54" s="518"/>
      <c r="GSX54" s="518"/>
      <c r="GSY54" s="518"/>
      <c r="GSZ54" s="518"/>
      <c r="GTA54" s="518"/>
      <c r="GTB54" s="518"/>
      <c r="GTC54" s="518"/>
      <c r="GTD54" s="518"/>
      <c r="GTE54" s="518"/>
      <c r="GTF54" s="518"/>
      <c r="GTG54" s="518"/>
      <c r="GTH54" s="518"/>
      <c r="GTI54" s="518"/>
      <c r="GTJ54" s="518"/>
      <c r="GTK54" s="518"/>
      <c r="GTL54" s="518"/>
      <c r="GTM54" s="518"/>
      <c r="GTN54" s="518"/>
      <c r="GTO54" s="518"/>
      <c r="GTP54" s="518"/>
      <c r="GTQ54" s="518"/>
      <c r="GTR54" s="518"/>
      <c r="GTS54" s="518"/>
      <c r="GTT54" s="518"/>
      <c r="GTU54" s="518"/>
      <c r="GTV54" s="518"/>
      <c r="GTW54" s="518"/>
      <c r="GTX54" s="518"/>
      <c r="GTY54" s="518"/>
      <c r="GTZ54" s="518"/>
      <c r="GUA54" s="518"/>
      <c r="GUB54" s="518"/>
      <c r="GUC54" s="518"/>
      <c r="GUD54" s="518"/>
      <c r="GUE54" s="518"/>
      <c r="GUF54" s="518"/>
      <c r="GUG54" s="518"/>
      <c r="GUH54" s="518"/>
      <c r="GUI54" s="518"/>
      <c r="GUJ54" s="518"/>
      <c r="GUK54" s="518"/>
      <c r="GUL54" s="518"/>
      <c r="GUM54" s="518"/>
      <c r="GUN54" s="518"/>
      <c r="GUO54" s="518"/>
      <c r="GUP54" s="518"/>
      <c r="GUQ54" s="518"/>
      <c r="GUR54" s="518"/>
      <c r="GUS54" s="518"/>
      <c r="GUT54" s="518"/>
      <c r="GUU54" s="518"/>
      <c r="GUV54" s="518"/>
      <c r="GUW54" s="518"/>
      <c r="GUX54" s="518"/>
      <c r="GUY54" s="518"/>
      <c r="GUZ54" s="518"/>
      <c r="GVA54" s="518"/>
      <c r="GVB54" s="518"/>
      <c r="GVC54" s="518"/>
      <c r="GVD54" s="518"/>
      <c r="GVE54" s="518"/>
      <c r="GVF54" s="518"/>
      <c r="GVG54" s="518"/>
      <c r="GVH54" s="518"/>
      <c r="GVI54" s="518"/>
      <c r="GVJ54" s="518"/>
      <c r="GVK54" s="518"/>
      <c r="GVL54" s="518"/>
      <c r="GVM54" s="518"/>
      <c r="GVN54" s="518"/>
      <c r="GVO54" s="518"/>
      <c r="GVP54" s="518"/>
      <c r="GVQ54" s="518"/>
      <c r="GVR54" s="518"/>
      <c r="GVS54" s="518"/>
      <c r="GVT54" s="518"/>
      <c r="GVU54" s="518"/>
      <c r="GVV54" s="518"/>
      <c r="GVW54" s="518"/>
      <c r="GVX54" s="518"/>
      <c r="GVY54" s="518"/>
      <c r="GVZ54" s="518"/>
      <c r="GWA54" s="518"/>
      <c r="GWB54" s="518"/>
      <c r="GWC54" s="518"/>
      <c r="GWD54" s="518"/>
      <c r="GWE54" s="518"/>
      <c r="GWF54" s="518"/>
      <c r="GWG54" s="518"/>
      <c r="GWH54" s="518"/>
      <c r="GWI54" s="518"/>
      <c r="GWJ54" s="518"/>
      <c r="GWK54" s="518"/>
      <c r="GWL54" s="518"/>
      <c r="GWM54" s="518"/>
      <c r="GWN54" s="518"/>
      <c r="GWO54" s="518"/>
      <c r="GWP54" s="518"/>
      <c r="GWQ54" s="518"/>
      <c r="GWR54" s="518"/>
      <c r="GWS54" s="518"/>
      <c r="GWT54" s="518"/>
      <c r="GWU54" s="518"/>
      <c r="GWV54" s="518"/>
      <c r="GWW54" s="518"/>
      <c r="GWX54" s="518"/>
      <c r="GWY54" s="518"/>
      <c r="GWZ54" s="518"/>
      <c r="GXA54" s="518"/>
      <c r="GXB54" s="518"/>
      <c r="GXC54" s="518"/>
      <c r="GXD54" s="518"/>
      <c r="GXE54" s="518"/>
      <c r="GXF54" s="518"/>
      <c r="GXG54" s="518"/>
      <c r="GXH54" s="518"/>
      <c r="GXI54" s="518"/>
      <c r="GXJ54" s="518"/>
      <c r="GXK54" s="518"/>
      <c r="GXL54" s="518"/>
      <c r="GXM54" s="518"/>
      <c r="GXN54" s="518"/>
      <c r="GXO54" s="518"/>
      <c r="GXP54" s="518"/>
      <c r="GXQ54" s="518"/>
      <c r="GXR54" s="518"/>
      <c r="GXS54" s="518"/>
      <c r="GXT54" s="518"/>
      <c r="GXU54" s="518"/>
      <c r="GXV54" s="518"/>
      <c r="GXW54" s="518"/>
      <c r="GXX54" s="518"/>
      <c r="GXY54" s="518"/>
      <c r="GXZ54" s="518"/>
      <c r="GYA54" s="518"/>
      <c r="GYB54" s="518"/>
      <c r="GYC54" s="518"/>
      <c r="GYD54" s="518"/>
      <c r="GYE54" s="518"/>
      <c r="GYF54" s="518"/>
      <c r="GYG54" s="518"/>
      <c r="GYH54" s="518"/>
      <c r="GYI54" s="518"/>
      <c r="GYJ54" s="518"/>
      <c r="GYK54" s="518"/>
      <c r="GYL54" s="518"/>
      <c r="GYM54" s="518"/>
      <c r="GYN54" s="518"/>
      <c r="GYO54" s="518"/>
      <c r="GYP54" s="518"/>
      <c r="GYQ54" s="518"/>
      <c r="GYR54" s="518"/>
      <c r="GYS54" s="518"/>
      <c r="GYT54" s="518"/>
      <c r="GYU54" s="518"/>
      <c r="GYV54" s="518"/>
      <c r="GYW54" s="518"/>
      <c r="GYX54" s="518"/>
      <c r="GYY54" s="518"/>
      <c r="GYZ54" s="518"/>
      <c r="GZA54" s="518"/>
      <c r="GZB54" s="518"/>
      <c r="GZC54" s="518"/>
      <c r="GZD54" s="518"/>
      <c r="GZE54" s="518"/>
      <c r="GZF54" s="518"/>
      <c r="GZG54" s="518"/>
      <c r="GZH54" s="518"/>
      <c r="GZI54" s="518"/>
      <c r="GZJ54" s="518"/>
      <c r="GZK54" s="518"/>
      <c r="GZL54" s="518"/>
      <c r="GZM54" s="518"/>
      <c r="GZN54" s="518"/>
      <c r="GZO54" s="518"/>
      <c r="GZP54" s="518"/>
      <c r="GZQ54" s="518"/>
      <c r="GZR54" s="518"/>
      <c r="GZS54" s="518"/>
      <c r="GZT54" s="518"/>
      <c r="GZU54" s="518"/>
      <c r="GZV54" s="518"/>
      <c r="GZW54" s="518"/>
      <c r="GZX54" s="518"/>
      <c r="GZY54" s="518"/>
      <c r="GZZ54" s="518"/>
      <c r="HAA54" s="518"/>
      <c r="HAB54" s="518"/>
      <c r="HAC54" s="518"/>
      <c r="HAD54" s="518"/>
      <c r="HAE54" s="518"/>
      <c r="HAF54" s="518"/>
      <c r="HAG54" s="518"/>
      <c r="HAH54" s="518"/>
      <c r="HAI54" s="518"/>
      <c r="HAJ54" s="518"/>
      <c r="HAK54" s="518"/>
      <c r="HAL54" s="518"/>
      <c r="HAM54" s="518"/>
      <c r="HAN54" s="518"/>
      <c r="HAO54" s="518"/>
      <c r="HAP54" s="518"/>
      <c r="HAQ54" s="518"/>
      <c r="HAR54" s="518"/>
      <c r="HAS54" s="518"/>
      <c r="HAT54" s="518"/>
      <c r="HAU54" s="518"/>
      <c r="HAV54" s="518"/>
      <c r="HAW54" s="518"/>
      <c r="HAX54" s="518"/>
      <c r="HAY54" s="518"/>
      <c r="HAZ54" s="518"/>
      <c r="HBA54" s="518"/>
      <c r="HBB54" s="518"/>
      <c r="HBC54" s="518"/>
      <c r="HBD54" s="518"/>
      <c r="HBE54" s="518"/>
      <c r="HBF54" s="518"/>
      <c r="HBG54" s="518"/>
      <c r="HBH54" s="518"/>
      <c r="HBI54" s="518"/>
      <c r="HBJ54" s="518"/>
      <c r="HBK54" s="518"/>
      <c r="HBL54" s="518"/>
      <c r="HBM54" s="518"/>
      <c r="HBN54" s="518"/>
      <c r="HBO54" s="518"/>
      <c r="HBP54" s="518"/>
      <c r="HBQ54" s="518"/>
      <c r="HBR54" s="518"/>
      <c r="HBS54" s="518"/>
      <c r="HBT54" s="518"/>
      <c r="HBU54" s="518"/>
      <c r="HBV54" s="518"/>
      <c r="HBW54" s="518"/>
      <c r="HBX54" s="518"/>
      <c r="HBY54" s="518"/>
      <c r="HBZ54" s="518"/>
      <c r="HCA54" s="518"/>
      <c r="HCB54" s="518"/>
      <c r="HCC54" s="518"/>
      <c r="HCD54" s="518"/>
      <c r="HCE54" s="518"/>
      <c r="HCF54" s="518"/>
      <c r="HCG54" s="518"/>
      <c r="HCH54" s="518"/>
      <c r="HCI54" s="518"/>
      <c r="HCJ54" s="518"/>
      <c r="HCK54" s="518"/>
      <c r="HCL54" s="518"/>
      <c r="HCM54" s="518"/>
      <c r="HCN54" s="518"/>
      <c r="HCO54" s="518"/>
      <c r="HCP54" s="518"/>
      <c r="HCQ54" s="518"/>
      <c r="HCR54" s="518"/>
      <c r="HCS54" s="518"/>
      <c r="HCT54" s="518"/>
      <c r="HCU54" s="518"/>
      <c r="HCV54" s="518"/>
      <c r="HCW54" s="518"/>
      <c r="HCX54" s="518"/>
      <c r="HCY54" s="518"/>
      <c r="HCZ54" s="518"/>
      <c r="HDA54" s="518"/>
      <c r="HDB54" s="518"/>
      <c r="HDC54" s="518"/>
      <c r="HDD54" s="518"/>
      <c r="HDE54" s="518"/>
      <c r="HDF54" s="518"/>
      <c r="HDG54" s="518"/>
      <c r="HDH54" s="518"/>
      <c r="HDI54" s="518"/>
      <c r="HDJ54" s="518"/>
      <c r="HDK54" s="518"/>
      <c r="HDL54" s="518"/>
      <c r="HDM54" s="518"/>
      <c r="HDN54" s="518"/>
      <c r="HDO54" s="518"/>
      <c r="HDP54" s="518"/>
      <c r="HDQ54" s="518"/>
      <c r="HDR54" s="518"/>
      <c r="HDS54" s="518"/>
      <c r="HDT54" s="518"/>
      <c r="HDU54" s="518"/>
      <c r="HDV54" s="518"/>
      <c r="HDW54" s="518"/>
      <c r="HDX54" s="518"/>
      <c r="HDY54" s="518"/>
      <c r="HDZ54" s="518"/>
      <c r="HEA54" s="518"/>
      <c r="HEB54" s="518"/>
      <c r="HEC54" s="518"/>
      <c r="HED54" s="518"/>
      <c r="HEE54" s="518"/>
      <c r="HEF54" s="518"/>
      <c r="HEG54" s="518"/>
      <c r="HEH54" s="518"/>
      <c r="HEI54" s="518"/>
      <c r="HEJ54" s="518"/>
      <c r="HEK54" s="518"/>
      <c r="HEL54" s="518"/>
      <c r="HEM54" s="518"/>
      <c r="HEN54" s="518"/>
      <c r="HEO54" s="518"/>
      <c r="HEP54" s="518"/>
      <c r="HEQ54" s="518"/>
      <c r="HER54" s="518"/>
      <c r="HES54" s="518"/>
      <c r="HET54" s="518"/>
      <c r="HEU54" s="518"/>
      <c r="HEV54" s="518"/>
      <c r="HEW54" s="518"/>
      <c r="HEX54" s="518"/>
      <c r="HEY54" s="518"/>
      <c r="HEZ54" s="518"/>
      <c r="HFA54" s="518"/>
      <c r="HFB54" s="518"/>
      <c r="HFC54" s="518"/>
      <c r="HFD54" s="518"/>
      <c r="HFE54" s="518"/>
      <c r="HFF54" s="518"/>
      <c r="HFG54" s="518"/>
      <c r="HFH54" s="518"/>
      <c r="HFI54" s="518"/>
      <c r="HFJ54" s="518"/>
      <c r="HFK54" s="518"/>
      <c r="HFL54" s="518"/>
      <c r="HFM54" s="518"/>
      <c r="HFN54" s="518"/>
      <c r="HFO54" s="518"/>
      <c r="HFP54" s="518"/>
      <c r="HFQ54" s="518"/>
      <c r="HFR54" s="518"/>
      <c r="HFS54" s="518"/>
      <c r="HFT54" s="518"/>
      <c r="HFU54" s="518"/>
      <c r="HFV54" s="518"/>
      <c r="HFW54" s="518"/>
      <c r="HFX54" s="518"/>
      <c r="HFY54" s="518"/>
      <c r="HFZ54" s="518"/>
      <c r="HGA54" s="518"/>
      <c r="HGB54" s="518"/>
      <c r="HGC54" s="518"/>
      <c r="HGD54" s="518"/>
      <c r="HGE54" s="518"/>
      <c r="HGF54" s="518"/>
      <c r="HGG54" s="518"/>
      <c r="HGH54" s="518"/>
      <c r="HGI54" s="518"/>
      <c r="HGJ54" s="518"/>
      <c r="HGK54" s="518"/>
      <c r="HGL54" s="518"/>
      <c r="HGM54" s="518"/>
      <c r="HGN54" s="518"/>
      <c r="HGO54" s="518"/>
      <c r="HGP54" s="518"/>
      <c r="HGQ54" s="518"/>
      <c r="HGR54" s="518"/>
      <c r="HGS54" s="518"/>
      <c r="HGT54" s="518"/>
      <c r="HGU54" s="518"/>
      <c r="HGV54" s="518"/>
      <c r="HGW54" s="518"/>
      <c r="HGX54" s="518"/>
      <c r="HGY54" s="518"/>
      <c r="HGZ54" s="518"/>
      <c r="HHA54" s="518"/>
      <c r="HHB54" s="518"/>
      <c r="HHC54" s="518"/>
      <c r="HHD54" s="518"/>
      <c r="HHE54" s="518"/>
      <c r="HHF54" s="518"/>
      <c r="HHG54" s="518"/>
      <c r="HHH54" s="518"/>
      <c r="HHI54" s="518"/>
      <c r="HHJ54" s="518"/>
      <c r="HHK54" s="518"/>
      <c r="HHL54" s="518"/>
      <c r="HHM54" s="518"/>
      <c r="HHN54" s="518"/>
      <c r="HHO54" s="518"/>
      <c r="HHP54" s="518"/>
      <c r="HHQ54" s="518"/>
      <c r="HHR54" s="518"/>
      <c r="HHS54" s="518"/>
      <c r="HHT54" s="518"/>
      <c r="HHU54" s="518"/>
      <c r="HHV54" s="518"/>
      <c r="HHW54" s="518"/>
      <c r="HHX54" s="518"/>
      <c r="HHY54" s="518"/>
      <c r="HHZ54" s="518"/>
      <c r="HIA54" s="518"/>
      <c r="HIB54" s="518"/>
      <c r="HIC54" s="518"/>
      <c r="HID54" s="518"/>
      <c r="HIE54" s="518"/>
      <c r="HIF54" s="518"/>
      <c r="HIG54" s="518"/>
      <c r="HIH54" s="518"/>
      <c r="HII54" s="518"/>
      <c r="HIJ54" s="518"/>
      <c r="HIK54" s="518"/>
      <c r="HIL54" s="518"/>
      <c r="HIM54" s="518"/>
      <c r="HIN54" s="518"/>
      <c r="HIO54" s="518"/>
      <c r="HIP54" s="518"/>
      <c r="HIQ54" s="518"/>
      <c r="HIR54" s="518"/>
      <c r="HIS54" s="518"/>
      <c r="HIT54" s="518"/>
      <c r="HIU54" s="518"/>
      <c r="HIV54" s="518"/>
      <c r="HIW54" s="518"/>
      <c r="HIX54" s="518"/>
      <c r="HIY54" s="518"/>
      <c r="HIZ54" s="518"/>
      <c r="HJA54" s="518"/>
      <c r="HJB54" s="518"/>
      <c r="HJC54" s="518"/>
      <c r="HJD54" s="518"/>
      <c r="HJE54" s="518"/>
      <c r="HJF54" s="518"/>
      <c r="HJG54" s="518"/>
      <c r="HJH54" s="518"/>
      <c r="HJI54" s="518"/>
      <c r="HJJ54" s="518"/>
      <c r="HJK54" s="518"/>
      <c r="HJL54" s="518"/>
      <c r="HJM54" s="518"/>
      <c r="HJN54" s="518"/>
      <c r="HJO54" s="518"/>
      <c r="HJP54" s="518"/>
      <c r="HJQ54" s="518"/>
      <c r="HJR54" s="518"/>
      <c r="HJS54" s="518"/>
      <c r="HJT54" s="518"/>
      <c r="HJU54" s="518"/>
      <c r="HJV54" s="518"/>
      <c r="HJW54" s="518"/>
      <c r="HJX54" s="518"/>
      <c r="HJY54" s="518"/>
      <c r="HJZ54" s="518"/>
      <c r="HKA54" s="518"/>
      <c r="HKB54" s="518"/>
      <c r="HKC54" s="518"/>
      <c r="HKD54" s="518"/>
      <c r="HKE54" s="518"/>
      <c r="HKF54" s="518"/>
      <c r="HKG54" s="518"/>
      <c r="HKH54" s="518"/>
      <c r="HKI54" s="518"/>
      <c r="HKJ54" s="518"/>
      <c r="HKK54" s="518"/>
      <c r="HKL54" s="518"/>
      <c r="HKM54" s="518"/>
      <c r="HKN54" s="518"/>
      <c r="HKO54" s="518"/>
      <c r="HKP54" s="518"/>
      <c r="HKQ54" s="518"/>
      <c r="HKR54" s="518"/>
      <c r="HKS54" s="518"/>
      <c r="HKT54" s="518"/>
      <c r="HKU54" s="518"/>
      <c r="HKV54" s="518"/>
      <c r="HKW54" s="518"/>
      <c r="HKX54" s="518"/>
      <c r="HKY54" s="518"/>
      <c r="HKZ54" s="518"/>
      <c r="HLA54" s="518"/>
      <c r="HLB54" s="518"/>
      <c r="HLC54" s="518"/>
      <c r="HLD54" s="518"/>
      <c r="HLE54" s="518"/>
      <c r="HLF54" s="518"/>
      <c r="HLG54" s="518"/>
      <c r="HLH54" s="518"/>
      <c r="HLI54" s="518"/>
      <c r="HLJ54" s="518"/>
      <c r="HLK54" s="518"/>
      <c r="HLL54" s="518"/>
      <c r="HLM54" s="518"/>
      <c r="HLN54" s="518"/>
      <c r="HLO54" s="518"/>
      <c r="HLP54" s="518"/>
      <c r="HLQ54" s="518"/>
      <c r="HLR54" s="518"/>
      <c r="HLS54" s="518"/>
      <c r="HLT54" s="518"/>
      <c r="HLU54" s="518"/>
      <c r="HLV54" s="518"/>
      <c r="HLW54" s="518"/>
      <c r="HLX54" s="518"/>
      <c r="HLY54" s="518"/>
      <c r="HLZ54" s="518"/>
      <c r="HMA54" s="518"/>
      <c r="HMB54" s="518"/>
      <c r="HMC54" s="518"/>
      <c r="HMD54" s="518"/>
      <c r="HME54" s="518"/>
      <c r="HMF54" s="518"/>
      <c r="HMG54" s="518"/>
      <c r="HMH54" s="518"/>
      <c r="HMI54" s="518"/>
      <c r="HMJ54" s="518"/>
      <c r="HMK54" s="518"/>
      <c r="HML54" s="518"/>
      <c r="HMM54" s="518"/>
      <c r="HMN54" s="518"/>
      <c r="HMO54" s="518"/>
      <c r="HMP54" s="518"/>
      <c r="HMQ54" s="518"/>
      <c r="HMR54" s="518"/>
      <c r="HMS54" s="518"/>
      <c r="HMT54" s="518"/>
      <c r="HMU54" s="518"/>
      <c r="HMV54" s="518"/>
      <c r="HMW54" s="518"/>
      <c r="HMX54" s="518"/>
      <c r="HMY54" s="518"/>
      <c r="HMZ54" s="518"/>
      <c r="HNA54" s="518"/>
      <c r="HNB54" s="518"/>
      <c r="HNC54" s="518"/>
      <c r="HND54" s="518"/>
      <c r="HNE54" s="518"/>
      <c r="HNF54" s="518"/>
      <c r="HNG54" s="518"/>
      <c r="HNH54" s="518"/>
      <c r="HNI54" s="518"/>
      <c r="HNJ54" s="518"/>
      <c r="HNK54" s="518"/>
      <c r="HNL54" s="518"/>
      <c r="HNM54" s="518"/>
      <c r="HNN54" s="518"/>
      <c r="HNO54" s="518"/>
      <c r="HNP54" s="518"/>
      <c r="HNQ54" s="518"/>
      <c r="HNR54" s="518"/>
      <c r="HNS54" s="518"/>
      <c r="HNT54" s="518"/>
      <c r="HNU54" s="518"/>
      <c r="HNV54" s="518"/>
      <c r="HNW54" s="518"/>
      <c r="HNX54" s="518"/>
      <c r="HNY54" s="518"/>
      <c r="HNZ54" s="518"/>
      <c r="HOA54" s="518"/>
      <c r="HOB54" s="518"/>
      <c r="HOC54" s="518"/>
      <c r="HOD54" s="518"/>
      <c r="HOE54" s="518"/>
      <c r="HOF54" s="518"/>
      <c r="HOG54" s="518"/>
      <c r="HOH54" s="518"/>
      <c r="HOI54" s="518"/>
      <c r="HOJ54" s="518"/>
      <c r="HOK54" s="518"/>
      <c r="HOL54" s="518"/>
      <c r="HOM54" s="518"/>
      <c r="HON54" s="518"/>
      <c r="HOO54" s="518"/>
      <c r="HOP54" s="518"/>
      <c r="HOQ54" s="518"/>
      <c r="HOR54" s="518"/>
      <c r="HOS54" s="518"/>
      <c r="HOT54" s="518"/>
      <c r="HOU54" s="518"/>
      <c r="HOV54" s="518"/>
      <c r="HOW54" s="518"/>
      <c r="HOX54" s="518"/>
      <c r="HOY54" s="518"/>
      <c r="HOZ54" s="518"/>
      <c r="HPA54" s="518"/>
      <c r="HPB54" s="518"/>
      <c r="HPC54" s="518"/>
      <c r="HPD54" s="518"/>
      <c r="HPE54" s="518"/>
      <c r="HPF54" s="518"/>
      <c r="HPG54" s="518"/>
      <c r="HPH54" s="518"/>
      <c r="HPI54" s="518"/>
      <c r="HPJ54" s="518"/>
      <c r="HPK54" s="518"/>
      <c r="HPL54" s="518"/>
      <c r="HPM54" s="518"/>
      <c r="HPN54" s="518"/>
      <c r="HPO54" s="518"/>
      <c r="HPP54" s="518"/>
      <c r="HPQ54" s="518"/>
      <c r="HPR54" s="518"/>
      <c r="HPS54" s="518"/>
      <c r="HPT54" s="518"/>
      <c r="HPU54" s="518"/>
      <c r="HPV54" s="518"/>
      <c r="HPW54" s="518"/>
      <c r="HPX54" s="518"/>
      <c r="HPY54" s="518"/>
      <c r="HPZ54" s="518"/>
      <c r="HQA54" s="518"/>
      <c r="HQB54" s="518"/>
      <c r="HQC54" s="518"/>
      <c r="HQD54" s="518"/>
      <c r="HQE54" s="518"/>
      <c r="HQF54" s="518"/>
      <c r="HQG54" s="518"/>
      <c r="HQH54" s="518"/>
      <c r="HQI54" s="518"/>
      <c r="HQJ54" s="518"/>
      <c r="HQK54" s="518"/>
      <c r="HQL54" s="518"/>
      <c r="HQM54" s="518"/>
      <c r="HQN54" s="518"/>
      <c r="HQO54" s="518"/>
      <c r="HQP54" s="518"/>
      <c r="HQQ54" s="518"/>
      <c r="HQR54" s="518"/>
      <c r="HQS54" s="518"/>
      <c r="HQT54" s="518"/>
      <c r="HQU54" s="518"/>
      <c r="HQV54" s="518"/>
      <c r="HQW54" s="518"/>
      <c r="HQX54" s="518"/>
      <c r="HQY54" s="518"/>
      <c r="HQZ54" s="518"/>
      <c r="HRA54" s="518"/>
      <c r="HRB54" s="518"/>
      <c r="HRC54" s="518"/>
      <c r="HRD54" s="518"/>
      <c r="HRE54" s="518"/>
      <c r="HRF54" s="518"/>
      <c r="HRG54" s="518"/>
      <c r="HRH54" s="518"/>
      <c r="HRI54" s="518"/>
      <c r="HRJ54" s="518"/>
      <c r="HRK54" s="518"/>
      <c r="HRL54" s="518"/>
      <c r="HRM54" s="518"/>
      <c r="HRN54" s="518"/>
      <c r="HRO54" s="518"/>
      <c r="HRP54" s="518"/>
      <c r="HRQ54" s="518"/>
      <c r="HRR54" s="518"/>
      <c r="HRS54" s="518"/>
      <c r="HRT54" s="518"/>
      <c r="HRU54" s="518"/>
      <c r="HRV54" s="518"/>
      <c r="HRW54" s="518"/>
      <c r="HRX54" s="518"/>
      <c r="HRY54" s="518"/>
      <c r="HRZ54" s="518"/>
      <c r="HSA54" s="518"/>
      <c r="HSB54" s="518"/>
      <c r="HSC54" s="518"/>
      <c r="HSD54" s="518"/>
      <c r="HSE54" s="518"/>
      <c r="HSF54" s="518"/>
      <c r="HSG54" s="518"/>
      <c r="HSH54" s="518"/>
      <c r="HSI54" s="518"/>
      <c r="HSJ54" s="518"/>
      <c r="HSK54" s="518"/>
      <c r="HSL54" s="518"/>
      <c r="HSM54" s="518"/>
      <c r="HSN54" s="518"/>
      <c r="HSO54" s="518"/>
      <c r="HSP54" s="518"/>
      <c r="HSQ54" s="518"/>
      <c r="HSR54" s="518"/>
      <c r="HSS54" s="518"/>
      <c r="HST54" s="518"/>
      <c r="HSU54" s="518"/>
      <c r="HSV54" s="518"/>
      <c r="HSW54" s="518"/>
      <c r="HSX54" s="518"/>
      <c r="HSY54" s="518"/>
      <c r="HSZ54" s="518"/>
      <c r="HTA54" s="518"/>
      <c r="HTB54" s="518"/>
      <c r="HTC54" s="518"/>
      <c r="HTD54" s="518"/>
      <c r="HTE54" s="518"/>
      <c r="HTF54" s="518"/>
      <c r="HTG54" s="518"/>
      <c r="HTH54" s="518"/>
      <c r="HTI54" s="518"/>
      <c r="HTJ54" s="518"/>
      <c r="HTK54" s="518"/>
      <c r="HTL54" s="518"/>
      <c r="HTM54" s="518"/>
      <c r="HTN54" s="518"/>
      <c r="HTO54" s="518"/>
      <c r="HTP54" s="518"/>
      <c r="HTQ54" s="518"/>
      <c r="HTR54" s="518"/>
      <c r="HTS54" s="518"/>
      <c r="HTT54" s="518"/>
      <c r="HTU54" s="518"/>
      <c r="HTV54" s="518"/>
      <c r="HTW54" s="518"/>
      <c r="HTX54" s="518"/>
      <c r="HTY54" s="518"/>
      <c r="HTZ54" s="518"/>
      <c r="HUA54" s="518"/>
      <c r="HUB54" s="518"/>
      <c r="HUC54" s="518"/>
      <c r="HUD54" s="518"/>
      <c r="HUE54" s="518"/>
      <c r="HUF54" s="518"/>
      <c r="HUG54" s="518"/>
      <c r="HUH54" s="518"/>
      <c r="HUI54" s="518"/>
      <c r="HUJ54" s="518"/>
      <c r="HUK54" s="518"/>
      <c r="HUL54" s="518"/>
      <c r="HUM54" s="518"/>
      <c r="HUN54" s="518"/>
      <c r="HUO54" s="518"/>
      <c r="HUP54" s="518"/>
      <c r="HUQ54" s="518"/>
      <c r="HUR54" s="518"/>
      <c r="HUS54" s="518"/>
      <c r="HUT54" s="518"/>
      <c r="HUU54" s="518"/>
      <c r="HUV54" s="518"/>
      <c r="HUW54" s="518"/>
      <c r="HUX54" s="518"/>
      <c r="HUY54" s="518"/>
      <c r="HUZ54" s="518"/>
      <c r="HVA54" s="518"/>
      <c r="HVB54" s="518"/>
      <c r="HVC54" s="518"/>
      <c r="HVD54" s="518"/>
      <c r="HVE54" s="518"/>
      <c r="HVF54" s="518"/>
      <c r="HVG54" s="518"/>
      <c r="HVH54" s="518"/>
      <c r="HVI54" s="518"/>
      <c r="HVJ54" s="518"/>
      <c r="HVK54" s="518"/>
      <c r="HVL54" s="518"/>
      <c r="HVM54" s="518"/>
      <c r="HVN54" s="518"/>
      <c r="HVO54" s="518"/>
      <c r="HVP54" s="518"/>
      <c r="HVQ54" s="518"/>
      <c r="HVR54" s="518"/>
      <c r="HVS54" s="518"/>
      <c r="HVT54" s="518"/>
      <c r="HVU54" s="518"/>
      <c r="HVV54" s="518"/>
      <c r="HVW54" s="518"/>
      <c r="HVX54" s="518"/>
      <c r="HVY54" s="518"/>
      <c r="HVZ54" s="518"/>
      <c r="HWA54" s="518"/>
      <c r="HWB54" s="518"/>
      <c r="HWC54" s="518"/>
      <c r="HWD54" s="518"/>
      <c r="HWE54" s="518"/>
      <c r="HWF54" s="518"/>
      <c r="HWG54" s="518"/>
      <c r="HWH54" s="518"/>
      <c r="HWI54" s="518"/>
      <c r="HWJ54" s="518"/>
      <c r="HWK54" s="518"/>
      <c r="HWL54" s="518"/>
      <c r="HWM54" s="518"/>
      <c r="HWN54" s="518"/>
      <c r="HWO54" s="518"/>
      <c r="HWP54" s="518"/>
      <c r="HWQ54" s="518"/>
      <c r="HWR54" s="518"/>
      <c r="HWS54" s="518"/>
      <c r="HWT54" s="518"/>
      <c r="HWU54" s="518"/>
      <c r="HWV54" s="518"/>
      <c r="HWW54" s="518"/>
      <c r="HWX54" s="518"/>
      <c r="HWY54" s="518"/>
      <c r="HWZ54" s="518"/>
      <c r="HXA54" s="518"/>
      <c r="HXB54" s="518"/>
      <c r="HXC54" s="518"/>
      <c r="HXD54" s="518"/>
      <c r="HXE54" s="518"/>
      <c r="HXF54" s="518"/>
      <c r="HXG54" s="518"/>
      <c r="HXH54" s="518"/>
      <c r="HXI54" s="518"/>
      <c r="HXJ54" s="518"/>
      <c r="HXK54" s="518"/>
      <c r="HXL54" s="518"/>
      <c r="HXM54" s="518"/>
      <c r="HXN54" s="518"/>
      <c r="HXO54" s="518"/>
      <c r="HXP54" s="518"/>
      <c r="HXQ54" s="518"/>
      <c r="HXR54" s="518"/>
      <c r="HXS54" s="518"/>
      <c r="HXT54" s="518"/>
      <c r="HXU54" s="518"/>
      <c r="HXV54" s="518"/>
      <c r="HXW54" s="518"/>
      <c r="HXX54" s="518"/>
      <c r="HXY54" s="518"/>
      <c r="HXZ54" s="518"/>
      <c r="HYA54" s="518"/>
      <c r="HYB54" s="518"/>
      <c r="HYC54" s="518"/>
      <c r="HYD54" s="518"/>
      <c r="HYE54" s="518"/>
      <c r="HYF54" s="518"/>
      <c r="HYG54" s="518"/>
      <c r="HYH54" s="518"/>
      <c r="HYI54" s="518"/>
      <c r="HYJ54" s="518"/>
      <c r="HYK54" s="518"/>
      <c r="HYL54" s="518"/>
      <c r="HYM54" s="518"/>
      <c r="HYN54" s="518"/>
      <c r="HYO54" s="518"/>
      <c r="HYP54" s="518"/>
      <c r="HYQ54" s="518"/>
      <c r="HYR54" s="518"/>
      <c r="HYS54" s="518"/>
      <c r="HYT54" s="518"/>
      <c r="HYU54" s="518"/>
      <c r="HYV54" s="518"/>
      <c r="HYW54" s="518"/>
      <c r="HYX54" s="518"/>
      <c r="HYY54" s="518"/>
      <c r="HYZ54" s="518"/>
      <c r="HZA54" s="518"/>
      <c r="HZB54" s="518"/>
      <c r="HZC54" s="518"/>
      <c r="HZD54" s="518"/>
      <c r="HZE54" s="518"/>
      <c r="HZF54" s="518"/>
      <c r="HZG54" s="518"/>
      <c r="HZH54" s="518"/>
      <c r="HZI54" s="518"/>
      <c r="HZJ54" s="518"/>
      <c r="HZK54" s="518"/>
      <c r="HZL54" s="518"/>
      <c r="HZM54" s="518"/>
      <c r="HZN54" s="518"/>
      <c r="HZO54" s="518"/>
      <c r="HZP54" s="518"/>
      <c r="HZQ54" s="518"/>
      <c r="HZR54" s="518"/>
      <c r="HZS54" s="518"/>
      <c r="HZT54" s="518"/>
      <c r="HZU54" s="518"/>
      <c r="HZV54" s="518"/>
      <c r="HZW54" s="518"/>
      <c r="HZX54" s="518"/>
      <c r="HZY54" s="518"/>
      <c r="HZZ54" s="518"/>
      <c r="IAA54" s="518"/>
      <c r="IAB54" s="518"/>
      <c r="IAC54" s="518"/>
      <c r="IAD54" s="518"/>
      <c r="IAE54" s="518"/>
      <c r="IAF54" s="518"/>
      <c r="IAG54" s="518"/>
      <c r="IAH54" s="518"/>
      <c r="IAI54" s="518"/>
      <c r="IAJ54" s="518"/>
      <c r="IAK54" s="518"/>
      <c r="IAL54" s="518"/>
      <c r="IAM54" s="518"/>
      <c r="IAN54" s="518"/>
      <c r="IAO54" s="518"/>
      <c r="IAP54" s="518"/>
      <c r="IAQ54" s="518"/>
      <c r="IAR54" s="518"/>
      <c r="IAS54" s="518"/>
      <c r="IAT54" s="518"/>
      <c r="IAU54" s="518"/>
      <c r="IAV54" s="518"/>
      <c r="IAW54" s="518"/>
      <c r="IAX54" s="518"/>
      <c r="IAY54" s="518"/>
      <c r="IAZ54" s="518"/>
      <c r="IBA54" s="518"/>
      <c r="IBB54" s="518"/>
      <c r="IBC54" s="518"/>
      <c r="IBD54" s="518"/>
      <c r="IBE54" s="518"/>
      <c r="IBF54" s="518"/>
      <c r="IBG54" s="518"/>
      <c r="IBH54" s="518"/>
      <c r="IBI54" s="518"/>
      <c r="IBJ54" s="518"/>
      <c r="IBK54" s="518"/>
      <c r="IBL54" s="518"/>
      <c r="IBM54" s="518"/>
      <c r="IBN54" s="518"/>
      <c r="IBO54" s="518"/>
      <c r="IBP54" s="518"/>
      <c r="IBQ54" s="518"/>
      <c r="IBR54" s="518"/>
      <c r="IBS54" s="518"/>
      <c r="IBT54" s="518"/>
      <c r="IBU54" s="518"/>
      <c r="IBV54" s="518"/>
      <c r="IBW54" s="518"/>
      <c r="IBX54" s="518"/>
      <c r="IBY54" s="518"/>
      <c r="IBZ54" s="518"/>
      <c r="ICA54" s="518"/>
      <c r="ICB54" s="518"/>
      <c r="ICC54" s="518"/>
      <c r="ICD54" s="518"/>
      <c r="ICE54" s="518"/>
      <c r="ICF54" s="518"/>
      <c r="ICG54" s="518"/>
      <c r="ICH54" s="518"/>
      <c r="ICI54" s="518"/>
      <c r="ICJ54" s="518"/>
      <c r="ICK54" s="518"/>
      <c r="ICL54" s="518"/>
      <c r="ICM54" s="518"/>
      <c r="ICN54" s="518"/>
      <c r="ICO54" s="518"/>
      <c r="ICP54" s="518"/>
      <c r="ICQ54" s="518"/>
      <c r="ICR54" s="518"/>
      <c r="ICS54" s="518"/>
      <c r="ICT54" s="518"/>
      <c r="ICU54" s="518"/>
      <c r="ICV54" s="518"/>
      <c r="ICW54" s="518"/>
      <c r="ICX54" s="518"/>
      <c r="ICY54" s="518"/>
      <c r="ICZ54" s="518"/>
      <c r="IDA54" s="518"/>
      <c r="IDB54" s="518"/>
      <c r="IDC54" s="518"/>
      <c r="IDD54" s="518"/>
      <c r="IDE54" s="518"/>
      <c r="IDF54" s="518"/>
      <c r="IDG54" s="518"/>
      <c r="IDH54" s="518"/>
      <c r="IDI54" s="518"/>
      <c r="IDJ54" s="518"/>
      <c r="IDK54" s="518"/>
      <c r="IDL54" s="518"/>
      <c r="IDM54" s="518"/>
      <c r="IDN54" s="518"/>
      <c r="IDO54" s="518"/>
      <c r="IDP54" s="518"/>
      <c r="IDQ54" s="518"/>
      <c r="IDR54" s="518"/>
      <c r="IDS54" s="518"/>
      <c r="IDT54" s="518"/>
      <c r="IDU54" s="518"/>
      <c r="IDV54" s="518"/>
      <c r="IDW54" s="518"/>
      <c r="IDX54" s="518"/>
      <c r="IDY54" s="518"/>
      <c r="IDZ54" s="518"/>
      <c r="IEA54" s="518"/>
      <c r="IEB54" s="518"/>
      <c r="IEC54" s="518"/>
      <c r="IED54" s="518"/>
      <c r="IEE54" s="518"/>
      <c r="IEF54" s="518"/>
      <c r="IEG54" s="518"/>
      <c r="IEH54" s="518"/>
      <c r="IEI54" s="518"/>
      <c r="IEJ54" s="518"/>
      <c r="IEK54" s="518"/>
      <c r="IEL54" s="518"/>
      <c r="IEM54" s="518"/>
      <c r="IEN54" s="518"/>
      <c r="IEO54" s="518"/>
      <c r="IEP54" s="518"/>
      <c r="IEQ54" s="518"/>
      <c r="IER54" s="518"/>
      <c r="IES54" s="518"/>
      <c r="IET54" s="518"/>
      <c r="IEU54" s="518"/>
      <c r="IEV54" s="518"/>
      <c r="IEW54" s="518"/>
      <c r="IEX54" s="518"/>
      <c r="IEY54" s="518"/>
      <c r="IEZ54" s="518"/>
      <c r="IFA54" s="518"/>
      <c r="IFB54" s="518"/>
      <c r="IFC54" s="518"/>
      <c r="IFD54" s="518"/>
      <c r="IFE54" s="518"/>
      <c r="IFF54" s="518"/>
      <c r="IFG54" s="518"/>
      <c r="IFH54" s="518"/>
      <c r="IFI54" s="518"/>
      <c r="IFJ54" s="518"/>
      <c r="IFK54" s="518"/>
      <c r="IFL54" s="518"/>
      <c r="IFM54" s="518"/>
      <c r="IFN54" s="518"/>
      <c r="IFO54" s="518"/>
      <c r="IFP54" s="518"/>
      <c r="IFQ54" s="518"/>
      <c r="IFR54" s="518"/>
      <c r="IFS54" s="518"/>
      <c r="IFT54" s="518"/>
      <c r="IFU54" s="518"/>
      <c r="IFV54" s="518"/>
      <c r="IFW54" s="518"/>
      <c r="IFX54" s="518"/>
      <c r="IFY54" s="518"/>
      <c r="IFZ54" s="518"/>
      <c r="IGA54" s="518"/>
      <c r="IGB54" s="518"/>
      <c r="IGC54" s="518"/>
      <c r="IGD54" s="518"/>
      <c r="IGE54" s="518"/>
      <c r="IGF54" s="518"/>
      <c r="IGG54" s="518"/>
      <c r="IGH54" s="518"/>
      <c r="IGI54" s="518"/>
      <c r="IGJ54" s="518"/>
      <c r="IGK54" s="518"/>
      <c r="IGL54" s="518"/>
      <c r="IGM54" s="518"/>
      <c r="IGN54" s="518"/>
      <c r="IGO54" s="518"/>
      <c r="IGP54" s="518"/>
      <c r="IGQ54" s="518"/>
      <c r="IGR54" s="518"/>
      <c r="IGS54" s="518"/>
      <c r="IGT54" s="518"/>
      <c r="IGU54" s="518"/>
      <c r="IGV54" s="518"/>
      <c r="IGW54" s="518"/>
      <c r="IGX54" s="518"/>
      <c r="IGY54" s="518"/>
      <c r="IGZ54" s="518"/>
      <c r="IHA54" s="518"/>
      <c r="IHB54" s="518"/>
      <c r="IHC54" s="518"/>
      <c r="IHD54" s="518"/>
      <c r="IHE54" s="518"/>
      <c r="IHF54" s="518"/>
      <c r="IHG54" s="518"/>
      <c r="IHH54" s="518"/>
      <c r="IHI54" s="518"/>
      <c r="IHJ54" s="518"/>
      <c r="IHK54" s="518"/>
      <c r="IHL54" s="518"/>
      <c r="IHM54" s="518"/>
      <c r="IHN54" s="518"/>
      <c r="IHO54" s="518"/>
      <c r="IHP54" s="518"/>
      <c r="IHQ54" s="518"/>
      <c r="IHR54" s="518"/>
      <c r="IHS54" s="518"/>
      <c r="IHT54" s="518"/>
      <c r="IHU54" s="518"/>
      <c r="IHV54" s="518"/>
      <c r="IHW54" s="518"/>
      <c r="IHX54" s="518"/>
      <c r="IHY54" s="518"/>
      <c r="IHZ54" s="518"/>
      <c r="IIA54" s="518"/>
      <c r="IIB54" s="518"/>
      <c r="IIC54" s="518"/>
      <c r="IID54" s="518"/>
      <c r="IIE54" s="518"/>
      <c r="IIF54" s="518"/>
      <c r="IIG54" s="518"/>
      <c r="IIH54" s="518"/>
      <c r="III54" s="518"/>
      <c r="IIJ54" s="518"/>
      <c r="IIK54" s="518"/>
      <c r="IIL54" s="518"/>
      <c r="IIM54" s="518"/>
      <c r="IIN54" s="518"/>
      <c r="IIO54" s="518"/>
      <c r="IIP54" s="518"/>
      <c r="IIQ54" s="518"/>
      <c r="IIR54" s="518"/>
      <c r="IIS54" s="518"/>
      <c r="IIT54" s="518"/>
      <c r="IIU54" s="518"/>
      <c r="IIV54" s="518"/>
      <c r="IIW54" s="518"/>
      <c r="IIX54" s="518"/>
      <c r="IIY54" s="518"/>
      <c r="IIZ54" s="518"/>
      <c r="IJA54" s="518"/>
      <c r="IJB54" s="518"/>
      <c r="IJC54" s="518"/>
      <c r="IJD54" s="518"/>
      <c r="IJE54" s="518"/>
      <c r="IJF54" s="518"/>
      <c r="IJG54" s="518"/>
      <c r="IJH54" s="518"/>
      <c r="IJI54" s="518"/>
      <c r="IJJ54" s="518"/>
      <c r="IJK54" s="518"/>
      <c r="IJL54" s="518"/>
      <c r="IJM54" s="518"/>
      <c r="IJN54" s="518"/>
      <c r="IJO54" s="518"/>
      <c r="IJP54" s="518"/>
      <c r="IJQ54" s="518"/>
      <c r="IJR54" s="518"/>
      <c r="IJS54" s="518"/>
      <c r="IJT54" s="518"/>
      <c r="IJU54" s="518"/>
      <c r="IJV54" s="518"/>
      <c r="IJW54" s="518"/>
      <c r="IJX54" s="518"/>
      <c r="IJY54" s="518"/>
      <c r="IJZ54" s="518"/>
      <c r="IKA54" s="518"/>
      <c r="IKB54" s="518"/>
      <c r="IKC54" s="518"/>
      <c r="IKD54" s="518"/>
      <c r="IKE54" s="518"/>
      <c r="IKF54" s="518"/>
      <c r="IKG54" s="518"/>
      <c r="IKH54" s="518"/>
      <c r="IKI54" s="518"/>
      <c r="IKJ54" s="518"/>
      <c r="IKK54" s="518"/>
      <c r="IKL54" s="518"/>
      <c r="IKM54" s="518"/>
      <c r="IKN54" s="518"/>
      <c r="IKO54" s="518"/>
      <c r="IKP54" s="518"/>
      <c r="IKQ54" s="518"/>
      <c r="IKR54" s="518"/>
      <c r="IKS54" s="518"/>
      <c r="IKT54" s="518"/>
      <c r="IKU54" s="518"/>
      <c r="IKV54" s="518"/>
      <c r="IKW54" s="518"/>
      <c r="IKX54" s="518"/>
      <c r="IKY54" s="518"/>
      <c r="IKZ54" s="518"/>
      <c r="ILA54" s="518"/>
      <c r="ILB54" s="518"/>
      <c r="ILC54" s="518"/>
      <c r="ILD54" s="518"/>
      <c r="ILE54" s="518"/>
      <c r="ILF54" s="518"/>
      <c r="ILG54" s="518"/>
      <c r="ILH54" s="518"/>
      <c r="ILI54" s="518"/>
      <c r="ILJ54" s="518"/>
      <c r="ILK54" s="518"/>
      <c r="ILL54" s="518"/>
      <c r="ILM54" s="518"/>
      <c r="ILN54" s="518"/>
      <c r="ILO54" s="518"/>
      <c r="ILP54" s="518"/>
      <c r="ILQ54" s="518"/>
      <c r="ILR54" s="518"/>
      <c r="ILS54" s="518"/>
      <c r="ILT54" s="518"/>
      <c r="ILU54" s="518"/>
      <c r="ILV54" s="518"/>
      <c r="ILW54" s="518"/>
      <c r="ILX54" s="518"/>
      <c r="ILY54" s="518"/>
      <c r="ILZ54" s="518"/>
      <c r="IMA54" s="518"/>
      <c r="IMB54" s="518"/>
      <c r="IMC54" s="518"/>
      <c r="IMD54" s="518"/>
      <c r="IME54" s="518"/>
      <c r="IMF54" s="518"/>
      <c r="IMG54" s="518"/>
      <c r="IMH54" s="518"/>
      <c r="IMI54" s="518"/>
      <c r="IMJ54" s="518"/>
      <c r="IMK54" s="518"/>
      <c r="IML54" s="518"/>
      <c r="IMM54" s="518"/>
      <c r="IMN54" s="518"/>
      <c r="IMO54" s="518"/>
      <c r="IMP54" s="518"/>
      <c r="IMQ54" s="518"/>
      <c r="IMR54" s="518"/>
      <c r="IMS54" s="518"/>
      <c r="IMT54" s="518"/>
      <c r="IMU54" s="518"/>
      <c r="IMV54" s="518"/>
      <c r="IMW54" s="518"/>
      <c r="IMX54" s="518"/>
      <c r="IMY54" s="518"/>
      <c r="IMZ54" s="518"/>
      <c r="INA54" s="518"/>
      <c r="INB54" s="518"/>
      <c r="INC54" s="518"/>
      <c r="IND54" s="518"/>
      <c r="INE54" s="518"/>
      <c r="INF54" s="518"/>
      <c r="ING54" s="518"/>
      <c r="INH54" s="518"/>
      <c r="INI54" s="518"/>
      <c r="INJ54" s="518"/>
      <c r="INK54" s="518"/>
      <c r="INL54" s="518"/>
      <c r="INM54" s="518"/>
      <c r="INN54" s="518"/>
      <c r="INO54" s="518"/>
      <c r="INP54" s="518"/>
      <c r="INQ54" s="518"/>
      <c r="INR54" s="518"/>
      <c r="INS54" s="518"/>
      <c r="INT54" s="518"/>
      <c r="INU54" s="518"/>
      <c r="INV54" s="518"/>
      <c r="INW54" s="518"/>
      <c r="INX54" s="518"/>
      <c r="INY54" s="518"/>
      <c r="INZ54" s="518"/>
      <c r="IOA54" s="518"/>
      <c r="IOB54" s="518"/>
      <c r="IOC54" s="518"/>
      <c r="IOD54" s="518"/>
      <c r="IOE54" s="518"/>
      <c r="IOF54" s="518"/>
      <c r="IOG54" s="518"/>
      <c r="IOH54" s="518"/>
      <c r="IOI54" s="518"/>
      <c r="IOJ54" s="518"/>
      <c r="IOK54" s="518"/>
      <c r="IOL54" s="518"/>
      <c r="IOM54" s="518"/>
      <c r="ION54" s="518"/>
      <c r="IOO54" s="518"/>
      <c r="IOP54" s="518"/>
      <c r="IOQ54" s="518"/>
      <c r="IOR54" s="518"/>
      <c r="IOS54" s="518"/>
      <c r="IOT54" s="518"/>
      <c r="IOU54" s="518"/>
      <c r="IOV54" s="518"/>
      <c r="IOW54" s="518"/>
      <c r="IOX54" s="518"/>
      <c r="IOY54" s="518"/>
      <c r="IOZ54" s="518"/>
      <c r="IPA54" s="518"/>
      <c r="IPB54" s="518"/>
      <c r="IPC54" s="518"/>
      <c r="IPD54" s="518"/>
      <c r="IPE54" s="518"/>
      <c r="IPF54" s="518"/>
      <c r="IPG54" s="518"/>
      <c r="IPH54" s="518"/>
      <c r="IPI54" s="518"/>
      <c r="IPJ54" s="518"/>
      <c r="IPK54" s="518"/>
      <c r="IPL54" s="518"/>
      <c r="IPM54" s="518"/>
      <c r="IPN54" s="518"/>
      <c r="IPO54" s="518"/>
      <c r="IPP54" s="518"/>
      <c r="IPQ54" s="518"/>
      <c r="IPR54" s="518"/>
      <c r="IPS54" s="518"/>
      <c r="IPT54" s="518"/>
      <c r="IPU54" s="518"/>
      <c r="IPV54" s="518"/>
      <c r="IPW54" s="518"/>
      <c r="IPX54" s="518"/>
      <c r="IPY54" s="518"/>
      <c r="IPZ54" s="518"/>
      <c r="IQA54" s="518"/>
      <c r="IQB54" s="518"/>
      <c r="IQC54" s="518"/>
      <c r="IQD54" s="518"/>
      <c r="IQE54" s="518"/>
      <c r="IQF54" s="518"/>
      <c r="IQG54" s="518"/>
      <c r="IQH54" s="518"/>
      <c r="IQI54" s="518"/>
      <c r="IQJ54" s="518"/>
      <c r="IQK54" s="518"/>
      <c r="IQL54" s="518"/>
      <c r="IQM54" s="518"/>
      <c r="IQN54" s="518"/>
      <c r="IQO54" s="518"/>
      <c r="IQP54" s="518"/>
      <c r="IQQ54" s="518"/>
      <c r="IQR54" s="518"/>
      <c r="IQS54" s="518"/>
      <c r="IQT54" s="518"/>
      <c r="IQU54" s="518"/>
      <c r="IQV54" s="518"/>
      <c r="IQW54" s="518"/>
      <c r="IQX54" s="518"/>
      <c r="IQY54" s="518"/>
      <c r="IQZ54" s="518"/>
      <c r="IRA54" s="518"/>
      <c r="IRB54" s="518"/>
      <c r="IRC54" s="518"/>
      <c r="IRD54" s="518"/>
      <c r="IRE54" s="518"/>
      <c r="IRF54" s="518"/>
      <c r="IRG54" s="518"/>
      <c r="IRH54" s="518"/>
      <c r="IRI54" s="518"/>
      <c r="IRJ54" s="518"/>
      <c r="IRK54" s="518"/>
      <c r="IRL54" s="518"/>
      <c r="IRM54" s="518"/>
      <c r="IRN54" s="518"/>
      <c r="IRO54" s="518"/>
      <c r="IRP54" s="518"/>
      <c r="IRQ54" s="518"/>
      <c r="IRR54" s="518"/>
      <c r="IRS54" s="518"/>
      <c r="IRT54" s="518"/>
      <c r="IRU54" s="518"/>
      <c r="IRV54" s="518"/>
      <c r="IRW54" s="518"/>
      <c r="IRX54" s="518"/>
      <c r="IRY54" s="518"/>
      <c r="IRZ54" s="518"/>
      <c r="ISA54" s="518"/>
      <c r="ISB54" s="518"/>
      <c r="ISC54" s="518"/>
      <c r="ISD54" s="518"/>
      <c r="ISE54" s="518"/>
      <c r="ISF54" s="518"/>
      <c r="ISG54" s="518"/>
      <c r="ISH54" s="518"/>
      <c r="ISI54" s="518"/>
      <c r="ISJ54" s="518"/>
      <c r="ISK54" s="518"/>
      <c r="ISL54" s="518"/>
      <c r="ISM54" s="518"/>
      <c r="ISN54" s="518"/>
      <c r="ISO54" s="518"/>
      <c r="ISP54" s="518"/>
      <c r="ISQ54" s="518"/>
      <c r="ISR54" s="518"/>
      <c r="ISS54" s="518"/>
      <c r="IST54" s="518"/>
      <c r="ISU54" s="518"/>
      <c r="ISV54" s="518"/>
      <c r="ISW54" s="518"/>
      <c r="ISX54" s="518"/>
      <c r="ISY54" s="518"/>
      <c r="ISZ54" s="518"/>
      <c r="ITA54" s="518"/>
      <c r="ITB54" s="518"/>
      <c r="ITC54" s="518"/>
      <c r="ITD54" s="518"/>
      <c r="ITE54" s="518"/>
      <c r="ITF54" s="518"/>
      <c r="ITG54" s="518"/>
      <c r="ITH54" s="518"/>
      <c r="ITI54" s="518"/>
      <c r="ITJ54" s="518"/>
      <c r="ITK54" s="518"/>
      <c r="ITL54" s="518"/>
      <c r="ITM54" s="518"/>
      <c r="ITN54" s="518"/>
      <c r="ITO54" s="518"/>
      <c r="ITP54" s="518"/>
      <c r="ITQ54" s="518"/>
      <c r="ITR54" s="518"/>
      <c r="ITS54" s="518"/>
      <c r="ITT54" s="518"/>
      <c r="ITU54" s="518"/>
      <c r="ITV54" s="518"/>
      <c r="ITW54" s="518"/>
      <c r="ITX54" s="518"/>
      <c r="ITY54" s="518"/>
      <c r="ITZ54" s="518"/>
      <c r="IUA54" s="518"/>
      <c r="IUB54" s="518"/>
      <c r="IUC54" s="518"/>
      <c r="IUD54" s="518"/>
      <c r="IUE54" s="518"/>
      <c r="IUF54" s="518"/>
      <c r="IUG54" s="518"/>
      <c r="IUH54" s="518"/>
      <c r="IUI54" s="518"/>
      <c r="IUJ54" s="518"/>
      <c r="IUK54" s="518"/>
      <c r="IUL54" s="518"/>
      <c r="IUM54" s="518"/>
      <c r="IUN54" s="518"/>
      <c r="IUO54" s="518"/>
      <c r="IUP54" s="518"/>
      <c r="IUQ54" s="518"/>
      <c r="IUR54" s="518"/>
      <c r="IUS54" s="518"/>
      <c r="IUT54" s="518"/>
      <c r="IUU54" s="518"/>
      <c r="IUV54" s="518"/>
      <c r="IUW54" s="518"/>
      <c r="IUX54" s="518"/>
      <c r="IUY54" s="518"/>
      <c r="IUZ54" s="518"/>
      <c r="IVA54" s="518"/>
      <c r="IVB54" s="518"/>
      <c r="IVC54" s="518"/>
      <c r="IVD54" s="518"/>
      <c r="IVE54" s="518"/>
      <c r="IVF54" s="518"/>
      <c r="IVG54" s="518"/>
      <c r="IVH54" s="518"/>
      <c r="IVI54" s="518"/>
      <c r="IVJ54" s="518"/>
      <c r="IVK54" s="518"/>
      <c r="IVL54" s="518"/>
      <c r="IVM54" s="518"/>
      <c r="IVN54" s="518"/>
      <c r="IVO54" s="518"/>
      <c r="IVP54" s="518"/>
      <c r="IVQ54" s="518"/>
      <c r="IVR54" s="518"/>
      <c r="IVS54" s="518"/>
      <c r="IVT54" s="518"/>
      <c r="IVU54" s="518"/>
      <c r="IVV54" s="518"/>
      <c r="IVW54" s="518"/>
      <c r="IVX54" s="518"/>
      <c r="IVY54" s="518"/>
      <c r="IVZ54" s="518"/>
      <c r="IWA54" s="518"/>
      <c r="IWB54" s="518"/>
      <c r="IWC54" s="518"/>
      <c r="IWD54" s="518"/>
      <c r="IWE54" s="518"/>
      <c r="IWF54" s="518"/>
      <c r="IWG54" s="518"/>
      <c r="IWH54" s="518"/>
      <c r="IWI54" s="518"/>
      <c r="IWJ54" s="518"/>
      <c r="IWK54" s="518"/>
      <c r="IWL54" s="518"/>
      <c r="IWM54" s="518"/>
      <c r="IWN54" s="518"/>
      <c r="IWO54" s="518"/>
      <c r="IWP54" s="518"/>
      <c r="IWQ54" s="518"/>
      <c r="IWR54" s="518"/>
      <c r="IWS54" s="518"/>
      <c r="IWT54" s="518"/>
      <c r="IWU54" s="518"/>
      <c r="IWV54" s="518"/>
      <c r="IWW54" s="518"/>
      <c r="IWX54" s="518"/>
      <c r="IWY54" s="518"/>
      <c r="IWZ54" s="518"/>
      <c r="IXA54" s="518"/>
      <c r="IXB54" s="518"/>
      <c r="IXC54" s="518"/>
      <c r="IXD54" s="518"/>
      <c r="IXE54" s="518"/>
      <c r="IXF54" s="518"/>
      <c r="IXG54" s="518"/>
      <c r="IXH54" s="518"/>
      <c r="IXI54" s="518"/>
      <c r="IXJ54" s="518"/>
      <c r="IXK54" s="518"/>
      <c r="IXL54" s="518"/>
      <c r="IXM54" s="518"/>
      <c r="IXN54" s="518"/>
      <c r="IXO54" s="518"/>
      <c r="IXP54" s="518"/>
      <c r="IXQ54" s="518"/>
      <c r="IXR54" s="518"/>
      <c r="IXS54" s="518"/>
      <c r="IXT54" s="518"/>
      <c r="IXU54" s="518"/>
      <c r="IXV54" s="518"/>
      <c r="IXW54" s="518"/>
      <c r="IXX54" s="518"/>
      <c r="IXY54" s="518"/>
      <c r="IXZ54" s="518"/>
      <c r="IYA54" s="518"/>
      <c r="IYB54" s="518"/>
      <c r="IYC54" s="518"/>
      <c r="IYD54" s="518"/>
      <c r="IYE54" s="518"/>
      <c r="IYF54" s="518"/>
      <c r="IYG54" s="518"/>
      <c r="IYH54" s="518"/>
      <c r="IYI54" s="518"/>
      <c r="IYJ54" s="518"/>
      <c r="IYK54" s="518"/>
      <c r="IYL54" s="518"/>
      <c r="IYM54" s="518"/>
      <c r="IYN54" s="518"/>
      <c r="IYO54" s="518"/>
      <c r="IYP54" s="518"/>
      <c r="IYQ54" s="518"/>
      <c r="IYR54" s="518"/>
      <c r="IYS54" s="518"/>
      <c r="IYT54" s="518"/>
      <c r="IYU54" s="518"/>
      <c r="IYV54" s="518"/>
      <c r="IYW54" s="518"/>
      <c r="IYX54" s="518"/>
      <c r="IYY54" s="518"/>
      <c r="IYZ54" s="518"/>
      <c r="IZA54" s="518"/>
      <c r="IZB54" s="518"/>
      <c r="IZC54" s="518"/>
      <c r="IZD54" s="518"/>
      <c r="IZE54" s="518"/>
      <c r="IZF54" s="518"/>
      <c r="IZG54" s="518"/>
      <c r="IZH54" s="518"/>
      <c r="IZI54" s="518"/>
      <c r="IZJ54" s="518"/>
      <c r="IZK54" s="518"/>
      <c r="IZL54" s="518"/>
      <c r="IZM54" s="518"/>
      <c r="IZN54" s="518"/>
      <c r="IZO54" s="518"/>
      <c r="IZP54" s="518"/>
      <c r="IZQ54" s="518"/>
      <c r="IZR54" s="518"/>
      <c r="IZS54" s="518"/>
      <c r="IZT54" s="518"/>
      <c r="IZU54" s="518"/>
      <c r="IZV54" s="518"/>
      <c r="IZW54" s="518"/>
      <c r="IZX54" s="518"/>
      <c r="IZY54" s="518"/>
      <c r="IZZ54" s="518"/>
      <c r="JAA54" s="518"/>
      <c r="JAB54" s="518"/>
      <c r="JAC54" s="518"/>
      <c r="JAD54" s="518"/>
      <c r="JAE54" s="518"/>
      <c r="JAF54" s="518"/>
      <c r="JAG54" s="518"/>
      <c r="JAH54" s="518"/>
      <c r="JAI54" s="518"/>
      <c r="JAJ54" s="518"/>
      <c r="JAK54" s="518"/>
      <c r="JAL54" s="518"/>
      <c r="JAM54" s="518"/>
      <c r="JAN54" s="518"/>
      <c r="JAO54" s="518"/>
      <c r="JAP54" s="518"/>
      <c r="JAQ54" s="518"/>
      <c r="JAR54" s="518"/>
      <c r="JAS54" s="518"/>
      <c r="JAT54" s="518"/>
      <c r="JAU54" s="518"/>
      <c r="JAV54" s="518"/>
      <c r="JAW54" s="518"/>
      <c r="JAX54" s="518"/>
      <c r="JAY54" s="518"/>
      <c r="JAZ54" s="518"/>
      <c r="JBA54" s="518"/>
      <c r="JBB54" s="518"/>
      <c r="JBC54" s="518"/>
      <c r="JBD54" s="518"/>
      <c r="JBE54" s="518"/>
      <c r="JBF54" s="518"/>
      <c r="JBG54" s="518"/>
      <c r="JBH54" s="518"/>
      <c r="JBI54" s="518"/>
      <c r="JBJ54" s="518"/>
      <c r="JBK54" s="518"/>
      <c r="JBL54" s="518"/>
      <c r="JBM54" s="518"/>
      <c r="JBN54" s="518"/>
      <c r="JBO54" s="518"/>
      <c r="JBP54" s="518"/>
      <c r="JBQ54" s="518"/>
      <c r="JBR54" s="518"/>
      <c r="JBS54" s="518"/>
      <c r="JBT54" s="518"/>
      <c r="JBU54" s="518"/>
      <c r="JBV54" s="518"/>
      <c r="JBW54" s="518"/>
      <c r="JBX54" s="518"/>
      <c r="JBY54" s="518"/>
      <c r="JBZ54" s="518"/>
      <c r="JCA54" s="518"/>
      <c r="JCB54" s="518"/>
      <c r="JCC54" s="518"/>
      <c r="JCD54" s="518"/>
      <c r="JCE54" s="518"/>
      <c r="JCF54" s="518"/>
      <c r="JCG54" s="518"/>
      <c r="JCH54" s="518"/>
      <c r="JCI54" s="518"/>
      <c r="JCJ54" s="518"/>
      <c r="JCK54" s="518"/>
      <c r="JCL54" s="518"/>
      <c r="JCM54" s="518"/>
      <c r="JCN54" s="518"/>
      <c r="JCO54" s="518"/>
      <c r="JCP54" s="518"/>
      <c r="JCQ54" s="518"/>
      <c r="JCR54" s="518"/>
      <c r="JCS54" s="518"/>
      <c r="JCT54" s="518"/>
      <c r="JCU54" s="518"/>
      <c r="JCV54" s="518"/>
      <c r="JCW54" s="518"/>
      <c r="JCX54" s="518"/>
      <c r="JCY54" s="518"/>
      <c r="JCZ54" s="518"/>
      <c r="JDA54" s="518"/>
      <c r="JDB54" s="518"/>
      <c r="JDC54" s="518"/>
      <c r="JDD54" s="518"/>
      <c r="JDE54" s="518"/>
      <c r="JDF54" s="518"/>
      <c r="JDG54" s="518"/>
      <c r="JDH54" s="518"/>
      <c r="JDI54" s="518"/>
      <c r="JDJ54" s="518"/>
      <c r="JDK54" s="518"/>
      <c r="JDL54" s="518"/>
      <c r="JDM54" s="518"/>
      <c r="JDN54" s="518"/>
      <c r="JDO54" s="518"/>
      <c r="JDP54" s="518"/>
      <c r="JDQ54" s="518"/>
      <c r="JDR54" s="518"/>
      <c r="JDS54" s="518"/>
      <c r="JDT54" s="518"/>
      <c r="JDU54" s="518"/>
      <c r="JDV54" s="518"/>
      <c r="JDW54" s="518"/>
      <c r="JDX54" s="518"/>
      <c r="JDY54" s="518"/>
      <c r="JDZ54" s="518"/>
      <c r="JEA54" s="518"/>
      <c r="JEB54" s="518"/>
      <c r="JEC54" s="518"/>
      <c r="JED54" s="518"/>
      <c r="JEE54" s="518"/>
      <c r="JEF54" s="518"/>
      <c r="JEG54" s="518"/>
      <c r="JEH54" s="518"/>
      <c r="JEI54" s="518"/>
      <c r="JEJ54" s="518"/>
      <c r="JEK54" s="518"/>
      <c r="JEL54" s="518"/>
      <c r="JEM54" s="518"/>
      <c r="JEN54" s="518"/>
      <c r="JEO54" s="518"/>
      <c r="JEP54" s="518"/>
      <c r="JEQ54" s="518"/>
      <c r="JER54" s="518"/>
      <c r="JES54" s="518"/>
      <c r="JET54" s="518"/>
      <c r="JEU54" s="518"/>
      <c r="JEV54" s="518"/>
      <c r="JEW54" s="518"/>
      <c r="JEX54" s="518"/>
      <c r="JEY54" s="518"/>
      <c r="JEZ54" s="518"/>
      <c r="JFA54" s="518"/>
      <c r="JFB54" s="518"/>
      <c r="JFC54" s="518"/>
      <c r="JFD54" s="518"/>
      <c r="JFE54" s="518"/>
      <c r="JFF54" s="518"/>
      <c r="JFG54" s="518"/>
      <c r="JFH54" s="518"/>
      <c r="JFI54" s="518"/>
      <c r="JFJ54" s="518"/>
      <c r="JFK54" s="518"/>
      <c r="JFL54" s="518"/>
      <c r="JFM54" s="518"/>
      <c r="JFN54" s="518"/>
      <c r="JFO54" s="518"/>
      <c r="JFP54" s="518"/>
      <c r="JFQ54" s="518"/>
      <c r="JFR54" s="518"/>
      <c r="JFS54" s="518"/>
      <c r="JFT54" s="518"/>
      <c r="JFU54" s="518"/>
      <c r="JFV54" s="518"/>
      <c r="JFW54" s="518"/>
      <c r="JFX54" s="518"/>
      <c r="JFY54" s="518"/>
      <c r="JFZ54" s="518"/>
      <c r="JGA54" s="518"/>
      <c r="JGB54" s="518"/>
      <c r="JGC54" s="518"/>
      <c r="JGD54" s="518"/>
      <c r="JGE54" s="518"/>
      <c r="JGF54" s="518"/>
      <c r="JGG54" s="518"/>
      <c r="JGH54" s="518"/>
      <c r="JGI54" s="518"/>
      <c r="JGJ54" s="518"/>
      <c r="JGK54" s="518"/>
      <c r="JGL54" s="518"/>
      <c r="JGM54" s="518"/>
      <c r="JGN54" s="518"/>
      <c r="JGO54" s="518"/>
      <c r="JGP54" s="518"/>
      <c r="JGQ54" s="518"/>
      <c r="JGR54" s="518"/>
      <c r="JGS54" s="518"/>
      <c r="JGT54" s="518"/>
      <c r="JGU54" s="518"/>
      <c r="JGV54" s="518"/>
      <c r="JGW54" s="518"/>
      <c r="JGX54" s="518"/>
      <c r="JGY54" s="518"/>
      <c r="JGZ54" s="518"/>
      <c r="JHA54" s="518"/>
      <c r="JHB54" s="518"/>
      <c r="JHC54" s="518"/>
      <c r="JHD54" s="518"/>
      <c r="JHE54" s="518"/>
      <c r="JHF54" s="518"/>
      <c r="JHG54" s="518"/>
      <c r="JHH54" s="518"/>
      <c r="JHI54" s="518"/>
      <c r="JHJ54" s="518"/>
      <c r="JHK54" s="518"/>
      <c r="JHL54" s="518"/>
      <c r="JHM54" s="518"/>
      <c r="JHN54" s="518"/>
      <c r="JHO54" s="518"/>
      <c r="JHP54" s="518"/>
      <c r="JHQ54" s="518"/>
      <c r="JHR54" s="518"/>
      <c r="JHS54" s="518"/>
      <c r="JHT54" s="518"/>
      <c r="JHU54" s="518"/>
      <c r="JHV54" s="518"/>
      <c r="JHW54" s="518"/>
      <c r="JHX54" s="518"/>
      <c r="JHY54" s="518"/>
      <c r="JHZ54" s="518"/>
      <c r="JIA54" s="518"/>
      <c r="JIB54" s="518"/>
      <c r="JIC54" s="518"/>
      <c r="JID54" s="518"/>
      <c r="JIE54" s="518"/>
      <c r="JIF54" s="518"/>
      <c r="JIG54" s="518"/>
      <c r="JIH54" s="518"/>
      <c r="JII54" s="518"/>
      <c r="JIJ54" s="518"/>
      <c r="JIK54" s="518"/>
      <c r="JIL54" s="518"/>
      <c r="JIM54" s="518"/>
      <c r="JIN54" s="518"/>
      <c r="JIO54" s="518"/>
      <c r="JIP54" s="518"/>
      <c r="JIQ54" s="518"/>
      <c r="JIR54" s="518"/>
      <c r="JIS54" s="518"/>
      <c r="JIT54" s="518"/>
      <c r="JIU54" s="518"/>
      <c r="JIV54" s="518"/>
      <c r="JIW54" s="518"/>
      <c r="JIX54" s="518"/>
      <c r="JIY54" s="518"/>
      <c r="JIZ54" s="518"/>
      <c r="JJA54" s="518"/>
      <c r="JJB54" s="518"/>
      <c r="JJC54" s="518"/>
      <c r="JJD54" s="518"/>
      <c r="JJE54" s="518"/>
      <c r="JJF54" s="518"/>
      <c r="JJG54" s="518"/>
      <c r="JJH54" s="518"/>
      <c r="JJI54" s="518"/>
      <c r="JJJ54" s="518"/>
      <c r="JJK54" s="518"/>
      <c r="JJL54" s="518"/>
      <c r="JJM54" s="518"/>
      <c r="JJN54" s="518"/>
      <c r="JJO54" s="518"/>
      <c r="JJP54" s="518"/>
      <c r="JJQ54" s="518"/>
      <c r="JJR54" s="518"/>
      <c r="JJS54" s="518"/>
      <c r="JJT54" s="518"/>
      <c r="JJU54" s="518"/>
      <c r="JJV54" s="518"/>
      <c r="JJW54" s="518"/>
      <c r="JJX54" s="518"/>
      <c r="JJY54" s="518"/>
      <c r="JJZ54" s="518"/>
      <c r="JKA54" s="518"/>
      <c r="JKB54" s="518"/>
      <c r="JKC54" s="518"/>
      <c r="JKD54" s="518"/>
      <c r="JKE54" s="518"/>
      <c r="JKF54" s="518"/>
      <c r="JKG54" s="518"/>
      <c r="JKH54" s="518"/>
      <c r="JKI54" s="518"/>
      <c r="JKJ54" s="518"/>
      <c r="JKK54" s="518"/>
      <c r="JKL54" s="518"/>
      <c r="JKM54" s="518"/>
      <c r="JKN54" s="518"/>
      <c r="JKO54" s="518"/>
      <c r="JKP54" s="518"/>
      <c r="JKQ54" s="518"/>
      <c r="JKR54" s="518"/>
      <c r="JKS54" s="518"/>
      <c r="JKT54" s="518"/>
      <c r="JKU54" s="518"/>
      <c r="JKV54" s="518"/>
      <c r="JKW54" s="518"/>
      <c r="JKX54" s="518"/>
      <c r="JKY54" s="518"/>
      <c r="JKZ54" s="518"/>
      <c r="JLA54" s="518"/>
      <c r="JLB54" s="518"/>
      <c r="JLC54" s="518"/>
      <c r="JLD54" s="518"/>
      <c r="JLE54" s="518"/>
      <c r="JLF54" s="518"/>
      <c r="JLG54" s="518"/>
      <c r="JLH54" s="518"/>
      <c r="JLI54" s="518"/>
      <c r="JLJ54" s="518"/>
      <c r="JLK54" s="518"/>
      <c r="JLL54" s="518"/>
      <c r="JLM54" s="518"/>
      <c r="JLN54" s="518"/>
      <c r="JLO54" s="518"/>
      <c r="JLP54" s="518"/>
      <c r="JLQ54" s="518"/>
      <c r="JLR54" s="518"/>
      <c r="JLS54" s="518"/>
      <c r="JLT54" s="518"/>
      <c r="JLU54" s="518"/>
      <c r="JLV54" s="518"/>
      <c r="JLW54" s="518"/>
      <c r="JLX54" s="518"/>
      <c r="JLY54" s="518"/>
      <c r="JLZ54" s="518"/>
      <c r="JMA54" s="518"/>
      <c r="JMB54" s="518"/>
      <c r="JMC54" s="518"/>
      <c r="JMD54" s="518"/>
      <c r="JME54" s="518"/>
      <c r="JMF54" s="518"/>
      <c r="JMG54" s="518"/>
      <c r="JMH54" s="518"/>
      <c r="JMI54" s="518"/>
      <c r="JMJ54" s="518"/>
      <c r="JMK54" s="518"/>
      <c r="JML54" s="518"/>
      <c r="JMM54" s="518"/>
      <c r="JMN54" s="518"/>
      <c r="JMO54" s="518"/>
      <c r="JMP54" s="518"/>
      <c r="JMQ54" s="518"/>
      <c r="JMR54" s="518"/>
      <c r="JMS54" s="518"/>
      <c r="JMT54" s="518"/>
      <c r="JMU54" s="518"/>
      <c r="JMV54" s="518"/>
      <c r="JMW54" s="518"/>
      <c r="JMX54" s="518"/>
      <c r="JMY54" s="518"/>
      <c r="JMZ54" s="518"/>
      <c r="JNA54" s="518"/>
      <c r="JNB54" s="518"/>
      <c r="JNC54" s="518"/>
      <c r="JND54" s="518"/>
      <c r="JNE54" s="518"/>
      <c r="JNF54" s="518"/>
      <c r="JNG54" s="518"/>
      <c r="JNH54" s="518"/>
      <c r="JNI54" s="518"/>
      <c r="JNJ54" s="518"/>
      <c r="JNK54" s="518"/>
      <c r="JNL54" s="518"/>
      <c r="JNM54" s="518"/>
      <c r="JNN54" s="518"/>
      <c r="JNO54" s="518"/>
      <c r="JNP54" s="518"/>
      <c r="JNQ54" s="518"/>
      <c r="JNR54" s="518"/>
      <c r="JNS54" s="518"/>
      <c r="JNT54" s="518"/>
      <c r="JNU54" s="518"/>
      <c r="JNV54" s="518"/>
      <c r="JNW54" s="518"/>
      <c r="JNX54" s="518"/>
      <c r="JNY54" s="518"/>
      <c r="JNZ54" s="518"/>
      <c r="JOA54" s="518"/>
      <c r="JOB54" s="518"/>
      <c r="JOC54" s="518"/>
      <c r="JOD54" s="518"/>
      <c r="JOE54" s="518"/>
      <c r="JOF54" s="518"/>
      <c r="JOG54" s="518"/>
      <c r="JOH54" s="518"/>
      <c r="JOI54" s="518"/>
      <c r="JOJ54" s="518"/>
      <c r="JOK54" s="518"/>
      <c r="JOL54" s="518"/>
      <c r="JOM54" s="518"/>
      <c r="JON54" s="518"/>
      <c r="JOO54" s="518"/>
      <c r="JOP54" s="518"/>
      <c r="JOQ54" s="518"/>
      <c r="JOR54" s="518"/>
      <c r="JOS54" s="518"/>
      <c r="JOT54" s="518"/>
      <c r="JOU54" s="518"/>
      <c r="JOV54" s="518"/>
      <c r="JOW54" s="518"/>
      <c r="JOX54" s="518"/>
      <c r="JOY54" s="518"/>
      <c r="JOZ54" s="518"/>
      <c r="JPA54" s="518"/>
      <c r="JPB54" s="518"/>
      <c r="JPC54" s="518"/>
      <c r="JPD54" s="518"/>
      <c r="JPE54" s="518"/>
      <c r="JPF54" s="518"/>
      <c r="JPG54" s="518"/>
      <c r="JPH54" s="518"/>
      <c r="JPI54" s="518"/>
      <c r="JPJ54" s="518"/>
      <c r="JPK54" s="518"/>
      <c r="JPL54" s="518"/>
      <c r="JPM54" s="518"/>
      <c r="JPN54" s="518"/>
      <c r="JPO54" s="518"/>
      <c r="JPP54" s="518"/>
      <c r="JPQ54" s="518"/>
      <c r="JPR54" s="518"/>
      <c r="JPS54" s="518"/>
      <c r="JPT54" s="518"/>
      <c r="JPU54" s="518"/>
      <c r="JPV54" s="518"/>
      <c r="JPW54" s="518"/>
      <c r="JPX54" s="518"/>
      <c r="JPY54" s="518"/>
      <c r="JPZ54" s="518"/>
      <c r="JQA54" s="518"/>
      <c r="JQB54" s="518"/>
      <c r="JQC54" s="518"/>
      <c r="JQD54" s="518"/>
      <c r="JQE54" s="518"/>
      <c r="JQF54" s="518"/>
      <c r="JQG54" s="518"/>
      <c r="JQH54" s="518"/>
      <c r="JQI54" s="518"/>
      <c r="JQJ54" s="518"/>
      <c r="JQK54" s="518"/>
      <c r="JQL54" s="518"/>
      <c r="JQM54" s="518"/>
      <c r="JQN54" s="518"/>
      <c r="JQO54" s="518"/>
      <c r="JQP54" s="518"/>
      <c r="JQQ54" s="518"/>
      <c r="JQR54" s="518"/>
      <c r="JQS54" s="518"/>
      <c r="JQT54" s="518"/>
      <c r="JQU54" s="518"/>
      <c r="JQV54" s="518"/>
      <c r="JQW54" s="518"/>
      <c r="JQX54" s="518"/>
      <c r="JQY54" s="518"/>
      <c r="JQZ54" s="518"/>
      <c r="JRA54" s="518"/>
      <c r="JRB54" s="518"/>
      <c r="JRC54" s="518"/>
      <c r="JRD54" s="518"/>
      <c r="JRE54" s="518"/>
      <c r="JRF54" s="518"/>
      <c r="JRG54" s="518"/>
      <c r="JRH54" s="518"/>
      <c r="JRI54" s="518"/>
      <c r="JRJ54" s="518"/>
      <c r="JRK54" s="518"/>
      <c r="JRL54" s="518"/>
      <c r="JRM54" s="518"/>
      <c r="JRN54" s="518"/>
      <c r="JRO54" s="518"/>
      <c r="JRP54" s="518"/>
      <c r="JRQ54" s="518"/>
      <c r="JRR54" s="518"/>
      <c r="JRS54" s="518"/>
      <c r="JRT54" s="518"/>
      <c r="JRU54" s="518"/>
      <c r="JRV54" s="518"/>
      <c r="JRW54" s="518"/>
      <c r="JRX54" s="518"/>
      <c r="JRY54" s="518"/>
      <c r="JRZ54" s="518"/>
      <c r="JSA54" s="518"/>
      <c r="JSB54" s="518"/>
      <c r="JSC54" s="518"/>
      <c r="JSD54" s="518"/>
      <c r="JSE54" s="518"/>
      <c r="JSF54" s="518"/>
      <c r="JSG54" s="518"/>
      <c r="JSH54" s="518"/>
      <c r="JSI54" s="518"/>
      <c r="JSJ54" s="518"/>
      <c r="JSK54" s="518"/>
      <c r="JSL54" s="518"/>
      <c r="JSM54" s="518"/>
      <c r="JSN54" s="518"/>
      <c r="JSO54" s="518"/>
      <c r="JSP54" s="518"/>
      <c r="JSQ54" s="518"/>
      <c r="JSR54" s="518"/>
      <c r="JSS54" s="518"/>
      <c r="JST54" s="518"/>
      <c r="JSU54" s="518"/>
      <c r="JSV54" s="518"/>
      <c r="JSW54" s="518"/>
      <c r="JSX54" s="518"/>
      <c r="JSY54" s="518"/>
      <c r="JSZ54" s="518"/>
      <c r="JTA54" s="518"/>
      <c r="JTB54" s="518"/>
      <c r="JTC54" s="518"/>
      <c r="JTD54" s="518"/>
      <c r="JTE54" s="518"/>
      <c r="JTF54" s="518"/>
      <c r="JTG54" s="518"/>
      <c r="JTH54" s="518"/>
      <c r="JTI54" s="518"/>
      <c r="JTJ54" s="518"/>
      <c r="JTK54" s="518"/>
      <c r="JTL54" s="518"/>
      <c r="JTM54" s="518"/>
      <c r="JTN54" s="518"/>
      <c r="JTO54" s="518"/>
      <c r="JTP54" s="518"/>
      <c r="JTQ54" s="518"/>
      <c r="JTR54" s="518"/>
      <c r="JTS54" s="518"/>
      <c r="JTT54" s="518"/>
      <c r="JTU54" s="518"/>
      <c r="JTV54" s="518"/>
      <c r="JTW54" s="518"/>
      <c r="JTX54" s="518"/>
      <c r="JTY54" s="518"/>
      <c r="JTZ54" s="518"/>
      <c r="JUA54" s="518"/>
      <c r="JUB54" s="518"/>
      <c r="JUC54" s="518"/>
      <c r="JUD54" s="518"/>
      <c r="JUE54" s="518"/>
      <c r="JUF54" s="518"/>
      <c r="JUG54" s="518"/>
      <c r="JUH54" s="518"/>
      <c r="JUI54" s="518"/>
      <c r="JUJ54" s="518"/>
      <c r="JUK54" s="518"/>
      <c r="JUL54" s="518"/>
      <c r="JUM54" s="518"/>
      <c r="JUN54" s="518"/>
      <c r="JUO54" s="518"/>
      <c r="JUP54" s="518"/>
      <c r="JUQ54" s="518"/>
      <c r="JUR54" s="518"/>
      <c r="JUS54" s="518"/>
      <c r="JUT54" s="518"/>
      <c r="JUU54" s="518"/>
      <c r="JUV54" s="518"/>
      <c r="JUW54" s="518"/>
      <c r="JUX54" s="518"/>
      <c r="JUY54" s="518"/>
      <c r="JUZ54" s="518"/>
      <c r="JVA54" s="518"/>
      <c r="JVB54" s="518"/>
      <c r="JVC54" s="518"/>
      <c r="JVD54" s="518"/>
      <c r="JVE54" s="518"/>
      <c r="JVF54" s="518"/>
      <c r="JVG54" s="518"/>
      <c r="JVH54" s="518"/>
      <c r="JVI54" s="518"/>
      <c r="JVJ54" s="518"/>
      <c r="JVK54" s="518"/>
      <c r="JVL54" s="518"/>
      <c r="JVM54" s="518"/>
      <c r="JVN54" s="518"/>
      <c r="JVO54" s="518"/>
      <c r="JVP54" s="518"/>
      <c r="JVQ54" s="518"/>
      <c r="JVR54" s="518"/>
      <c r="JVS54" s="518"/>
      <c r="JVT54" s="518"/>
      <c r="JVU54" s="518"/>
      <c r="JVV54" s="518"/>
      <c r="JVW54" s="518"/>
      <c r="JVX54" s="518"/>
      <c r="JVY54" s="518"/>
      <c r="JVZ54" s="518"/>
      <c r="JWA54" s="518"/>
      <c r="JWB54" s="518"/>
      <c r="JWC54" s="518"/>
      <c r="JWD54" s="518"/>
      <c r="JWE54" s="518"/>
      <c r="JWF54" s="518"/>
      <c r="JWG54" s="518"/>
      <c r="JWH54" s="518"/>
      <c r="JWI54" s="518"/>
      <c r="JWJ54" s="518"/>
      <c r="JWK54" s="518"/>
      <c r="JWL54" s="518"/>
      <c r="JWM54" s="518"/>
      <c r="JWN54" s="518"/>
      <c r="JWO54" s="518"/>
      <c r="JWP54" s="518"/>
      <c r="JWQ54" s="518"/>
      <c r="JWR54" s="518"/>
      <c r="JWS54" s="518"/>
      <c r="JWT54" s="518"/>
      <c r="JWU54" s="518"/>
      <c r="JWV54" s="518"/>
      <c r="JWW54" s="518"/>
      <c r="JWX54" s="518"/>
      <c r="JWY54" s="518"/>
      <c r="JWZ54" s="518"/>
      <c r="JXA54" s="518"/>
      <c r="JXB54" s="518"/>
      <c r="JXC54" s="518"/>
      <c r="JXD54" s="518"/>
      <c r="JXE54" s="518"/>
      <c r="JXF54" s="518"/>
      <c r="JXG54" s="518"/>
      <c r="JXH54" s="518"/>
      <c r="JXI54" s="518"/>
      <c r="JXJ54" s="518"/>
      <c r="JXK54" s="518"/>
      <c r="JXL54" s="518"/>
      <c r="JXM54" s="518"/>
      <c r="JXN54" s="518"/>
      <c r="JXO54" s="518"/>
      <c r="JXP54" s="518"/>
      <c r="JXQ54" s="518"/>
      <c r="JXR54" s="518"/>
      <c r="JXS54" s="518"/>
      <c r="JXT54" s="518"/>
      <c r="JXU54" s="518"/>
      <c r="JXV54" s="518"/>
      <c r="JXW54" s="518"/>
      <c r="JXX54" s="518"/>
      <c r="JXY54" s="518"/>
      <c r="JXZ54" s="518"/>
      <c r="JYA54" s="518"/>
      <c r="JYB54" s="518"/>
      <c r="JYC54" s="518"/>
      <c r="JYD54" s="518"/>
      <c r="JYE54" s="518"/>
      <c r="JYF54" s="518"/>
      <c r="JYG54" s="518"/>
      <c r="JYH54" s="518"/>
      <c r="JYI54" s="518"/>
      <c r="JYJ54" s="518"/>
      <c r="JYK54" s="518"/>
      <c r="JYL54" s="518"/>
      <c r="JYM54" s="518"/>
      <c r="JYN54" s="518"/>
      <c r="JYO54" s="518"/>
      <c r="JYP54" s="518"/>
      <c r="JYQ54" s="518"/>
      <c r="JYR54" s="518"/>
      <c r="JYS54" s="518"/>
      <c r="JYT54" s="518"/>
      <c r="JYU54" s="518"/>
      <c r="JYV54" s="518"/>
      <c r="JYW54" s="518"/>
      <c r="JYX54" s="518"/>
      <c r="JYY54" s="518"/>
      <c r="JYZ54" s="518"/>
      <c r="JZA54" s="518"/>
      <c r="JZB54" s="518"/>
      <c r="JZC54" s="518"/>
      <c r="JZD54" s="518"/>
      <c r="JZE54" s="518"/>
      <c r="JZF54" s="518"/>
      <c r="JZG54" s="518"/>
      <c r="JZH54" s="518"/>
      <c r="JZI54" s="518"/>
      <c r="JZJ54" s="518"/>
      <c r="JZK54" s="518"/>
      <c r="JZL54" s="518"/>
      <c r="JZM54" s="518"/>
      <c r="JZN54" s="518"/>
      <c r="JZO54" s="518"/>
      <c r="JZP54" s="518"/>
      <c r="JZQ54" s="518"/>
      <c r="JZR54" s="518"/>
      <c r="JZS54" s="518"/>
      <c r="JZT54" s="518"/>
      <c r="JZU54" s="518"/>
      <c r="JZV54" s="518"/>
      <c r="JZW54" s="518"/>
      <c r="JZX54" s="518"/>
      <c r="JZY54" s="518"/>
      <c r="JZZ54" s="518"/>
      <c r="KAA54" s="518"/>
      <c r="KAB54" s="518"/>
      <c r="KAC54" s="518"/>
      <c r="KAD54" s="518"/>
      <c r="KAE54" s="518"/>
      <c r="KAF54" s="518"/>
      <c r="KAG54" s="518"/>
      <c r="KAH54" s="518"/>
      <c r="KAI54" s="518"/>
      <c r="KAJ54" s="518"/>
      <c r="KAK54" s="518"/>
      <c r="KAL54" s="518"/>
      <c r="KAM54" s="518"/>
      <c r="KAN54" s="518"/>
      <c r="KAO54" s="518"/>
      <c r="KAP54" s="518"/>
      <c r="KAQ54" s="518"/>
      <c r="KAR54" s="518"/>
      <c r="KAS54" s="518"/>
      <c r="KAT54" s="518"/>
      <c r="KAU54" s="518"/>
      <c r="KAV54" s="518"/>
      <c r="KAW54" s="518"/>
      <c r="KAX54" s="518"/>
      <c r="KAY54" s="518"/>
      <c r="KAZ54" s="518"/>
      <c r="KBA54" s="518"/>
      <c r="KBB54" s="518"/>
      <c r="KBC54" s="518"/>
      <c r="KBD54" s="518"/>
      <c r="KBE54" s="518"/>
      <c r="KBF54" s="518"/>
      <c r="KBG54" s="518"/>
      <c r="KBH54" s="518"/>
      <c r="KBI54" s="518"/>
      <c r="KBJ54" s="518"/>
      <c r="KBK54" s="518"/>
      <c r="KBL54" s="518"/>
      <c r="KBM54" s="518"/>
      <c r="KBN54" s="518"/>
      <c r="KBO54" s="518"/>
      <c r="KBP54" s="518"/>
      <c r="KBQ54" s="518"/>
      <c r="KBR54" s="518"/>
      <c r="KBS54" s="518"/>
      <c r="KBT54" s="518"/>
      <c r="KBU54" s="518"/>
      <c r="KBV54" s="518"/>
      <c r="KBW54" s="518"/>
      <c r="KBX54" s="518"/>
      <c r="KBY54" s="518"/>
      <c r="KBZ54" s="518"/>
      <c r="KCA54" s="518"/>
      <c r="KCB54" s="518"/>
      <c r="KCC54" s="518"/>
      <c r="KCD54" s="518"/>
      <c r="KCE54" s="518"/>
      <c r="KCF54" s="518"/>
      <c r="KCG54" s="518"/>
      <c r="KCH54" s="518"/>
      <c r="KCI54" s="518"/>
      <c r="KCJ54" s="518"/>
      <c r="KCK54" s="518"/>
      <c r="KCL54" s="518"/>
      <c r="KCM54" s="518"/>
      <c r="KCN54" s="518"/>
      <c r="KCO54" s="518"/>
      <c r="KCP54" s="518"/>
      <c r="KCQ54" s="518"/>
      <c r="KCR54" s="518"/>
      <c r="KCS54" s="518"/>
      <c r="KCT54" s="518"/>
      <c r="KCU54" s="518"/>
      <c r="KCV54" s="518"/>
      <c r="KCW54" s="518"/>
      <c r="KCX54" s="518"/>
      <c r="KCY54" s="518"/>
      <c r="KCZ54" s="518"/>
      <c r="KDA54" s="518"/>
      <c r="KDB54" s="518"/>
      <c r="KDC54" s="518"/>
      <c r="KDD54" s="518"/>
      <c r="KDE54" s="518"/>
      <c r="KDF54" s="518"/>
      <c r="KDG54" s="518"/>
      <c r="KDH54" s="518"/>
      <c r="KDI54" s="518"/>
      <c r="KDJ54" s="518"/>
      <c r="KDK54" s="518"/>
      <c r="KDL54" s="518"/>
      <c r="KDM54" s="518"/>
      <c r="KDN54" s="518"/>
      <c r="KDO54" s="518"/>
      <c r="KDP54" s="518"/>
      <c r="KDQ54" s="518"/>
      <c r="KDR54" s="518"/>
      <c r="KDS54" s="518"/>
      <c r="KDT54" s="518"/>
      <c r="KDU54" s="518"/>
      <c r="KDV54" s="518"/>
      <c r="KDW54" s="518"/>
      <c r="KDX54" s="518"/>
      <c r="KDY54" s="518"/>
      <c r="KDZ54" s="518"/>
      <c r="KEA54" s="518"/>
      <c r="KEB54" s="518"/>
      <c r="KEC54" s="518"/>
      <c r="KED54" s="518"/>
      <c r="KEE54" s="518"/>
      <c r="KEF54" s="518"/>
      <c r="KEG54" s="518"/>
      <c r="KEH54" s="518"/>
      <c r="KEI54" s="518"/>
      <c r="KEJ54" s="518"/>
      <c r="KEK54" s="518"/>
      <c r="KEL54" s="518"/>
      <c r="KEM54" s="518"/>
      <c r="KEN54" s="518"/>
      <c r="KEO54" s="518"/>
      <c r="KEP54" s="518"/>
      <c r="KEQ54" s="518"/>
      <c r="KER54" s="518"/>
      <c r="KES54" s="518"/>
      <c r="KET54" s="518"/>
      <c r="KEU54" s="518"/>
      <c r="KEV54" s="518"/>
      <c r="KEW54" s="518"/>
      <c r="KEX54" s="518"/>
      <c r="KEY54" s="518"/>
      <c r="KEZ54" s="518"/>
      <c r="KFA54" s="518"/>
      <c r="KFB54" s="518"/>
      <c r="KFC54" s="518"/>
      <c r="KFD54" s="518"/>
      <c r="KFE54" s="518"/>
      <c r="KFF54" s="518"/>
      <c r="KFG54" s="518"/>
      <c r="KFH54" s="518"/>
      <c r="KFI54" s="518"/>
      <c r="KFJ54" s="518"/>
      <c r="KFK54" s="518"/>
      <c r="KFL54" s="518"/>
      <c r="KFM54" s="518"/>
      <c r="KFN54" s="518"/>
      <c r="KFO54" s="518"/>
      <c r="KFP54" s="518"/>
      <c r="KFQ54" s="518"/>
      <c r="KFR54" s="518"/>
      <c r="KFS54" s="518"/>
      <c r="KFT54" s="518"/>
      <c r="KFU54" s="518"/>
      <c r="KFV54" s="518"/>
      <c r="KFW54" s="518"/>
      <c r="KFX54" s="518"/>
      <c r="KFY54" s="518"/>
      <c r="KFZ54" s="518"/>
      <c r="KGA54" s="518"/>
      <c r="KGB54" s="518"/>
      <c r="KGC54" s="518"/>
      <c r="KGD54" s="518"/>
      <c r="KGE54" s="518"/>
      <c r="KGF54" s="518"/>
      <c r="KGG54" s="518"/>
      <c r="KGH54" s="518"/>
      <c r="KGI54" s="518"/>
      <c r="KGJ54" s="518"/>
      <c r="KGK54" s="518"/>
      <c r="KGL54" s="518"/>
      <c r="KGM54" s="518"/>
      <c r="KGN54" s="518"/>
      <c r="KGO54" s="518"/>
      <c r="KGP54" s="518"/>
      <c r="KGQ54" s="518"/>
      <c r="KGR54" s="518"/>
      <c r="KGS54" s="518"/>
      <c r="KGT54" s="518"/>
      <c r="KGU54" s="518"/>
      <c r="KGV54" s="518"/>
      <c r="KGW54" s="518"/>
      <c r="KGX54" s="518"/>
      <c r="KGY54" s="518"/>
      <c r="KGZ54" s="518"/>
      <c r="KHA54" s="518"/>
      <c r="KHB54" s="518"/>
      <c r="KHC54" s="518"/>
      <c r="KHD54" s="518"/>
      <c r="KHE54" s="518"/>
      <c r="KHF54" s="518"/>
      <c r="KHG54" s="518"/>
      <c r="KHH54" s="518"/>
      <c r="KHI54" s="518"/>
      <c r="KHJ54" s="518"/>
      <c r="KHK54" s="518"/>
      <c r="KHL54" s="518"/>
      <c r="KHM54" s="518"/>
      <c r="KHN54" s="518"/>
      <c r="KHO54" s="518"/>
      <c r="KHP54" s="518"/>
      <c r="KHQ54" s="518"/>
      <c r="KHR54" s="518"/>
      <c r="KHS54" s="518"/>
      <c r="KHT54" s="518"/>
      <c r="KHU54" s="518"/>
      <c r="KHV54" s="518"/>
      <c r="KHW54" s="518"/>
      <c r="KHX54" s="518"/>
      <c r="KHY54" s="518"/>
      <c r="KHZ54" s="518"/>
      <c r="KIA54" s="518"/>
      <c r="KIB54" s="518"/>
      <c r="KIC54" s="518"/>
      <c r="KID54" s="518"/>
      <c r="KIE54" s="518"/>
      <c r="KIF54" s="518"/>
      <c r="KIG54" s="518"/>
      <c r="KIH54" s="518"/>
      <c r="KII54" s="518"/>
      <c r="KIJ54" s="518"/>
      <c r="KIK54" s="518"/>
      <c r="KIL54" s="518"/>
      <c r="KIM54" s="518"/>
      <c r="KIN54" s="518"/>
      <c r="KIO54" s="518"/>
      <c r="KIP54" s="518"/>
      <c r="KIQ54" s="518"/>
      <c r="KIR54" s="518"/>
      <c r="KIS54" s="518"/>
      <c r="KIT54" s="518"/>
      <c r="KIU54" s="518"/>
      <c r="KIV54" s="518"/>
      <c r="KIW54" s="518"/>
      <c r="KIX54" s="518"/>
      <c r="KIY54" s="518"/>
      <c r="KIZ54" s="518"/>
      <c r="KJA54" s="518"/>
      <c r="KJB54" s="518"/>
      <c r="KJC54" s="518"/>
      <c r="KJD54" s="518"/>
      <c r="KJE54" s="518"/>
      <c r="KJF54" s="518"/>
      <c r="KJG54" s="518"/>
      <c r="KJH54" s="518"/>
      <c r="KJI54" s="518"/>
      <c r="KJJ54" s="518"/>
      <c r="KJK54" s="518"/>
      <c r="KJL54" s="518"/>
      <c r="KJM54" s="518"/>
      <c r="KJN54" s="518"/>
      <c r="KJO54" s="518"/>
      <c r="KJP54" s="518"/>
      <c r="KJQ54" s="518"/>
      <c r="KJR54" s="518"/>
      <c r="KJS54" s="518"/>
      <c r="KJT54" s="518"/>
      <c r="KJU54" s="518"/>
      <c r="KJV54" s="518"/>
      <c r="KJW54" s="518"/>
      <c r="KJX54" s="518"/>
      <c r="KJY54" s="518"/>
      <c r="KJZ54" s="518"/>
      <c r="KKA54" s="518"/>
      <c r="KKB54" s="518"/>
      <c r="KKC54" s="518"/>
      <c r="KKD54" s="518"/>
      <c r="KKE54" s="518"/>
      <c r="KKF54" s="518"/>
      <c r="KKG54" s="518"/>
      <c r="KKH54" s="518"/>
      <c r="KKI54" s="518"/>
      <c r="KKJ54" s="518"/>
      <c r="KKK54" s="518"/>
      <c r="KKL54" s="518"/>
      <c r="KKM54" s="518"/>
      <c r="KKN54" s="518"/>
      <c r="KKO54" s="518"/>
      <c r="KKP54" s="518"/>
      <c r="KKQ54" s="518"/>
      <c r="KKR54" s="518"/>
      <c r="KKS54" s="518"/>
      <c r="KKT54" s="518"/>
      <c r="KKU54" s="518"/>
      <c r="KKV54" s="518"/>
      <c r="KKW54" s="518"/>
      <c r="KKX54" s="518"/>
      <c r="KKY54" s="518"/>
      <c r="KKZ54" s="518"/>
      <c r="KLA54" s="518"/>
      <c r="KLB54" s="518"/>
      <c r="KLC54" s="518"/>
      <c r="KLD54" s="518"/>
      <c r="KLE54" s="518"/>
      <c r="KLF54" s="518"/>
      <c r="KLG54" s="518"/>
      <c r="KLH54" s="518"/>
      <c r="KLI54" s="518"/>
      <c r="KLJ54" s="518"/>
      <c r="KLK54" s="518"/>
      <c r="KLL54" s="518"/>
      <c r="KLM54" s="518"/>
      <c r="KLN54" s="518"/>
      <c r="KLO54" s="518"/>
      <c r="KLP54" s="518"/>
      <c r="KLQ54" s="518"/>
      <c r="KLR54" s="518"/>
      <c r="KLS54" s="518"/>
      <c r="KLT54" s="518"/>
      <c r="KLU54" s="518"/>
      <c r="KLV54" s="518"/>
      <c r="KLW54" s="518"/>
      <c r="KLX54" s="518"/>
      <c r="KLY54" s="518"/>
      <c r="KLZ54" s="518"/>
      <c r="KMA54" s="518"/>
      <c r="KMB54" s="518"/>
      <c r="KMC54" s="518"/>
      <c r="KMD54" s="518"/>
      <c r="KME54" s="518"/>
      <c r="KMF54" s="518"/>
      <c r="KMG54" s="518"/>
      <c r="KMH54" s="518"/>
      <c r="KMI54" s="518"/>
      <c r="KMJ54" s="518"/>
      <c r="KMK54" s="518"/>
      <c r="KML54" s="518"/>
      <c r="KMM54" s="518"/>
      <c r="KMN54" s="518"/>
      <c r="KMO54" s="518"/>
      <c r="KMP54" s="518"/>
      <c r="KMQ54" s="518"/>
      <c r="KMR54" s="518"/>
      <c r="KMS54" s="518"/>
      <c r="KMT54" s="518"/>
      <c r="KMU54" s="518"/>
      <c r="KMV54" s="518"/>
      <c r="KMW54" s="518"/>
      <c r="KMX54" s="518"/>
      <c r="KMY54" s="518"/>
      <c r="KMZ54" s="518"/>
      <c r="KNA54" s="518"/>
      <c r="KNB54" s="518"/>
      <c r="KNC54" s="518"/>
      <c r="KND54" s="518"/>
      <c r="KNE54" s="518"/>
      <c r="KNF54" s="518"/>
      <c r="KNG54" s="518"/>
      <c r="KNH54" s="518"/>
      <c r="KNI54" s="518"/>
      <c r="KNJ54" s="518"/>
      <c r="KNK54" s="518"/>
      <c r="KNL54" s="518"/>
      <c r="KNM54" s="518"/>
      <c r="KNN54" s="518"/>
      <c r="KNO54" s="518"/>
      <c r="KNP54" s="518"/>
      <c r="KNQ54" s="518"/>
      <c r="KNR54" s="518"/>
      <c r="KNS54" s="518"/>
      <c r="KNT54" s="518"/>
      <c r="KNU54" s="518"/>
      <c r="KNV54" s="518"/>
      <c r="KNW54" s="518"/>
      <c r="KNX54" s="518"/>
      <c r="KNY54" s="518"/>
      <c r="KNZ54" s="518"/>
      <c r="KOA54" s="518"/>
      <c r="KOB54" s="518"/>
      <c r="KOC54" s="518"/>
      <c r="KOD54" s="518"/>
      <c r="KOE54" s="518"/>
      <c r="KOF54" s="518"/>
      <c r="KOG54" s="518"/>
      <c r="KOH54" s="518"/>
      <c r="KOI54" s="518"/>
      <c r="KOJ54" s="518"/>
      <c r="KOK54" s="518"/>
      <c r="KOL54" s="518"/>
      <c r="KOM54" s="518"/>
      <c r="KON54" s="518"/>
      <c r="KOO54" s="518"/>
      <c r="KOP54" s="518"/>
      <c r="KOQ54" s="518"/>
      <c r="KOR54" s="518"/>
      <c r="KOS54" s="518"/>
      <c r="KOT54" s="518"/>
      <c r="KOU54" s="518"/>
      <c r="KOV54" s="518"/>
      <c r="KOW54" s="518"/>
      <c r="KOX54" s="518"/>
      <c r="KOY54" s="518"/>
      <c r="KOZ54" s="518"/>
      <c r="KPA54" s="518"/>
      <c r="KPB54" s="518"/>
      <c r="KPC54" s="518"/>
      <c r="KPD54" s="518"/>
      <c r="KPE54" s="518"/>
      <c r="KPF54" s="518"/>
      <c r="KPG54" s="518"/>
      <c r="KPH54" s="518"/>
      <c r="KPI54" s="518"/>
      <c r="KPJ54" s="518"/>
      <c r="KPK54" s="518"/>
      <c r="KPL54" s="518"/>
      <c r="KPM54" s="518"/>
      <c r="KPN54" s="518"/>
      <c r="KPO54" s="518"/>
      <c r="KPP54" s="518"/>
      <c r="KPQ54" s="518"/>
      <c r="KPR54" s="518"/>
      <c r="KPS54" s="518"/>
      <c r="KPT54" s="518"/>
      <c r="KPU54" s="518"/>
      <c r="KPV54" s="518"/>
      <c r="KPW54" s="518"/>
      <c r="KPX54" s="518"/>
      <c r="KPY54" s="518"/>
      <c r="KPZ54" s="518"/>
      <c r="KQA54" s="518"/>
      <c r="KQB54" s="518"/>
      <c r="KQC54" s="518"/>
      <c r="KQD54" s="518"/>
      <c r="KQE54" s="518"/>
      <c r="KQF54" s="518"/>
      <c r="KQG54" s="518"/>
      <c r="KQH54" s="518"/>
      <c r="KQI54" s="518"/>
      <c r="KQJ54" s="518"/>
      <c r="KQK54" s="518"/>
      <c r="KQL54" s="518"/>
      <c r="KQM54" s="518"/>
      <c r="KQN54" s="518"/>
      <c r="KQO54" s="518"/>
      <c r="KQP54" s="518"/>
      <c r="KQQ54" s="518"/>
      <c r="KQR54" s="518"/>
      <c r="KQS54" s="518"/>
      <c r="KQT54" s="518"/>
      <c r="KQU54" s="518"/>
      <c r="KQV54" s="518"/>
      <c r="KQW54" s="518"/>
      <c r="KQX54" s="518"/>
      <c r="KQY54" s="518"/>
      <c r="KQZ54" s="518"/>
      <c r="KRA54" s="518"/>
      <c r="KRB54" s="518"/>
      <c r="KRC54" s="518"/>
      <c r="KRD54" s="518"/>
      <c r="KRE54" s="518"/>
      <c r="KRF54" s="518"/>
      <c r="KRG54" s="518"/>
      <c r="KRH54" s="518"/>
      <c r="KRI54" s="518"/>
      <c r="KRJ54" s="518"/>
      <c r="KRK54" s="518"/>
      <c r="KRL54" s="518"/>
      <c r="KRM54" s="518"/>
      <c r="KRN54" s="518"/>
      <c r="KRO54" s="518"/>
      <c r="KRP54" s="518"/>
      <c r="KRQ54" s="518"/>
      <c r="KRR54" s="518"/>
      <c r="KRS54" s="518"/>
      <c r="KRT54" s="518"/>
      <c r="KRU54" s="518"/>
      <c r="KRV54" s="518"/>
      <c r="KRW54" s="518"/>
      <c r="KRX54" s="518"/>
      <c r="KRY54" s="518"/>
      <c r="KRZ54" s="518"/>
      <c r="KSA54" s="518"/>
      <c r="KSB54" s="518"/>
      <c r="KSC54" s="518"/>
      <c r="KSD54" s="518"/>
      <c r="KSE54" s="518"/>
      <c r="KSF54" s="518"/>
      <c r="KSG54" s="518"/>
      <c r="KSH54" s="518"/>
      <c r="KSI54" s="518"/>
      <c r="KSJ54" s="518"/>
      <c r="KSK54" s="518"/>
      <c r="KSL54" s="518"/>
      <c r="KSM54" s="518"/>
      <c r="KSN54" s="518"/>
      <c r="KSO54" s="518"/>
      <c r="KSP54" s="518"/>
      <c r="KSQ54" s="518"/>
      <c r="KSR54" s="518"/>
      <c r="KSS54" s="518"/>
      <c r="KST54" s="518"/>
      <c r="KSU54" s="518"/>
      <c r="KSV54" s="518"/>
      <c r="KSW54" s="518"/>
      <c r="KSX54" s="518"/>
      <c r="KSY54" s="518"/>
      <c r="KSZ54" s="518"/>
      <c r="KTA54" s="518"/>
      <c r="KTB54" s="518"/>
      <c r="KTC54" s="518"/>
      <c r="KTD54" s="518"/>
      <c r="KTE54" s="518"/>
      <c r="KTF54" s="518"/>
      <c r="KTG54" s="518"/>
      <c r="KTH54" s="518"/>
      <c r="KTI54" s="518"/>
      <c r="KTJ54" s="518"/>
      <c r="KTK54" s="518"/>
      <c r="KTL54" s="518"/>
      <c r="KTM54" s="518"/>
      <c r="KTN54" s="518"/>
      <c r="KTO54" s="518"/>
      <c r="KTP54" s="518"/>
      <c r="KTQ54" s="518"/>
      <c r="KTR54" s="518"/>
      <c r="KTS54" s="518"/>
      <c r="KTT54" s="518"/>
      <c r="KTU54" s="518"/>
      <c r="KTV54" s="518"/>
      <c r="KTW54" s="518"/>
      <c r="KTX54" s="518"/>
      <c r="KTY54" s="518"/>
      <c r="KTZ54" s="518"/>
      <c r="KUA54" s="518"/>
      <c r="KUB54" s="518"/>
      <c r="KUC54" s="518"/>
      <c r="KUD54" s="518"/>
      <c r="KUE54" s="518"/>
      <c r="KUF54" s="518"/>
      <c r="KUG54" s="518"/>
      <c r="KUH54" s="518"/>
      <c r="KUI54" s="518"/>
      <c r="KUJ54" s="518"/>
      <c r="KUK54" s="518"/>
      <c r="KUL54" s="518"/>
      <c r="KUM54" s="518"/>
      <c r="KUN54" s="518"/>
      <c r="KUO54" s="518"/>
      <c r="KUP54" s="518"/>
      <c r="KUQ54" s="518"/>
      <c r="KUR54" s="518"/>
      <c r="KUS54" s="518"/>
      <c r="KUT54" s="518"/>
      <c r="KUU54" s="518"/>
      <c r="KUV54" s="518"/>
      <c r="KUW54" s="518"/>
      <c r="KUX54" s="518"/>
      <c r="KUY54" s="518"/>
      <c r="KUZ54" s="518"/>
      <c r="KVA54" s="518"/>
      <c r="KVB54" s="518"/>
      <c r="KVC54" s="518"/>
      <c r="KVD54" s="518"/>
      <c r="KVE54" s="518"/>
      <c r="KVF54" s="518"/>
      <c r="KVG54" s="518"/>
      <c r="KVH54" s="518"/>
      <c r="KVI54" s="518"/>
      <c r="KVJ54" s="518"/>
      <c r="KVK54" s="518"/>
      <c r="KVL54" s="518"/>
      <c r="KVM54" s="518"/>
      <c r="KVN54" s="518"/>
      <c r="KVO54" s="518"/>
      <c r="KVP54" s="518"/>
      <c r="KVQ54" s="518"/>
      <c r="KVR54" s="518"/>
      <c r="KVS54" s="518"/>
      <c r="KVT54" s="518"/>
      <c r="KVU54" s="518"/>
      <c r="KVV54" s="518"/>
      <c r="KVW54" s="518"/>
      <c r="KVX54" s="518"/>
      <c r="KVY54" s="518"/>
      <c r="KVZ54" s="518"/>
      <c r="KWA54" s="518"/>
      <c r="KWB54" s="518"/>
      <c r="KWC54" s="518"/>
      <c r="KWD54" s="518"/>
      <c r="KWE54" s="518"/>
      <c r="KWF54" s="518"/>
      <c r="KWG54" s="518"/>
      <c r="KWH54" s="518"/>
      <c r="KWI54" s="518"/>
      <c r="KWJ54" s="518"/>
      <c r="KWK54" s="518"/>
      <c r="KWL54" s="518"/>
      <c r="KWM54" s="518"/>
      <c r="KWN54" s="518"/>
      <c r="KWO54" s="518"/>
      <c r="KWP54" s="518"/>
      <c r="KWQ54" s="518"/>
      <c r="KWR54" s="518"/>
      <c r="KWS54" s="518"/>
      <c r="KWT54" s="518"/>
      <c r="KWU54" s="518"/>
      <c r="KWV54" s="518"/>
      <c r="KWW54" s="518"/>
      <c r="KWX54" s="518"/>
      <c r="KWY54" s="518"/>
      <c r="KWZ54" s="518"/>
      <c r="KXA54" s="518"/>
      <c r="KXB54" s="518"/>
      <c r="KXC54" s="518"/>
      <c r="KXD54" s="518"/>
      <c r="KXE54" s="518"/>
      <c r="KXF54" s="518"/>
      <c r="KXG54" s="518"/>
      <c r="KXH54" s="518"/>
      <c r="KXI54" s="518"/>
      <c r="KXJ54" s="518"/>
      <c r="KXK54" s="518"/>
      <c r="KXL54" s="518"/>
      <c r="KXM54" s="518"/>
      <c r="KXN54" s="518"/>
      <c r="KXO54" s="518"/>
      <c r="KXP54" s="518"/>
      <c r="KXQ54" s="518"/>
      <c r="KXR54" s="518"/>
      <c r="KXS54" s="518"/>
      <c r="KXT54" s="518"/>
      <c r="KXU54" s="518"/>
      <c r="KXV54" s="518"/>
      <c r="KXW54" s="518"/>
      <c r="KXX54" s="518"/>
      <c r="KXY54" s="518"/>
      <c r="KXZ54" s="518"/>
      <c r="KYA54" s="518"/>
      <c r="KYB54" s="518"/>
      <c r="KYC54" s="518"/>
      <c r="KYD54" s="518"/>
      <c r="KYE54" s="518"/>
      <c r="KYF54" s="518"/>
      <c r="KYG54" s="518"/>
      <c r="KYH54" s="518"/>
      <c r="KYI54" s="518"/>
      <c r="KYJ54" s="518"/>
      <c r="KYK54" s="518"/>
      <c r="KYL54" s="518"/>
      <c r="KYM54" s="518"/>
      <c r="KYN54" s="518"/>
      <c r="KYO54" s="518"/>
      <c r="KYP54" s="518"/>
      <c r="KYQ54" s="518"/>
      <c r="KYR54" s="518"/>
      <c r="KYS54" s="518"/>
      <c r="KYT54" s="518"/>
      <c r="KYU54" s="518"/>
      <c r="KYV54" s="518"/>
      <c r="KYW54" s="518"/>
      <c r="KYX54" s="518"/>
      <c r="KYY54" s="518"/>
      <c r="KYZ54" s="518"/>
      <c r="KZA54" s="518"/>
      <c r="KZB54" s="518"/>
      <c r="KZC54" s="518"/>
      <c r="KZD54" s="518"/>
      <c r="KZE54" s="518"/>
      <c r="KZF54" s="518"/>
      <c r="KZG54" s="518"/>
      <c r="KZH54" s="518"/>
      <c r="KZI54" s="518"/>
      <c r="KZJ54" s="518"/>
      <c r="KZK54" s="518"/>
      <c r="KZL54" s="518"/>
      <c r="KZM54" s="518"/>
      <c r="KZN54" s="518"/>
      <c r="KZO54" s="518"/>
      <c r="KZP54" s="518"/>
      <c r="KZQ54" s="518"/>
      <c r="KZR54" s="518"/>
      <c r="KZS54" s="518"/>
      <c r="KZT54" s="518"/>
      <c r="KZU54" s="518"/>
      <c r="KZV54" s="518"/>
      <c r="KZW54" s="518"/>
      <c r="KZX54" s="518"/>
      <c r="KZY54" s="518"/>
      <c r="KZZ54" s="518"/>
      <c r="LAA54" s="518"/>
      <c r="LAB54" s="518"/>
      <c r="LAC54" s="518"/>
      <c r="LAD54" s="518"/>
      <c r="LAE54" s="518"/>
      <c r="LAF54" s="518"/>
      <c r="LAG54" s="518"/>
      <c r="LAH54" s="518"/>
      <c r="LAI54" s="518"/>
      <c r="LAJ54" s="518"/>
      <c r="LAK54" s="518"/>
      <c r="LAL54" s="518"/>
      <c r="LAM54" s="518"/>
      <c r="LAN54" s="518"/>
      <c r="LAO54" s="518"/>
      <c r="LAP54" s="518"/>
      <c r="LAQ54" s="518"/>
      <c r="LAR54" s="518"/>
      <c r="LAS54" s="518"/>
      <c r="LAT54" s="518"/>
      <c r="LAU54" s="518"/>
      <c r="LAV54" s="518"/>
      <c r="LAW54" s="518"/>
      <c r="LAX54" s="518"/>
      <c r="LAY54" s="518"/>
      <c r="LAZ54" s="518"/>
      <c r="LBA54" s="518"/>
      <c r="LBB54" s="518"/>
      <c r="LBC54" s="518"/>
      <c r="LBD54" s="518"/>
      <c r="LBE54" s="518"/>
      <c r="LBF54" s="518"/>
      <c r="LBG54" s="518"/>
      <c r="LBH54" s="518"/>
      <c r="LBI54" s="518"/>
      <c r="LBJ54" s="518"/>
      <c r="LBK54" s="518"/>
      <c r="LBL54" s="518"/>
      <c r="LBM54" s="518"/>
      <c r="LBN54" s="518"/>
      <c r="LBO54" s="518"/>
      <c r="LBP54" s="518"/>
      <c r="LBQ54" s="518"/>
      <c r="LBR54" s="518"/>
      <c r="LBS54" s="518"/>
      <c r="LBT54" s="518"/>
      <c r="LBU54" s="518"/>
      <c r="LBV54" s="518"/>
      <c r="LBW54" s="518"/>
      <c r="LBX54" s="518"/>
      <c r="LBY54" s="518"/>
      <c r="LBZ54" s="518"/>
      <c r="LCA54" s="518"/>
      <c r="LCB54" s="518"/>
      <c r="LCC54" s="518"/>
      <c r="LCD54" s="518"/>
      <c r="LCE54" s="518"/>
      <c r="LCF54" s="518"/>
      <c r="LCG54" s="518"/>
      <c r="LCH54" s="518"/>
      <c r="LCI54" s="518"/>
      <c r="LCJ54" s="518"/>
      <c r="LCK54" s="518"/>
      <c r="LCL54" s="518"/>
      <c r="LCM54" s="518"/>
      <c r="LCN54" s="518"/>
      <c r="LCO54" s="518"/>
      <c r="LCP54" s="518"/>
      <c r="LCQ54" s="518"/>
      <c r="LCR54" s="518"/>
      <c r="LCS54" s="518"/>
      <c r="LCT54" s="518"/>
      <c r="LCU54" s="518"/>
      <c r="LCV54" s="518"/>
      <c r="LCW54" s="518"/>
      <c r="LCX54" s="518"/>
      <c r="LCY54" s="518"/>
      <c r="LCZ54" s="518"/>
      <c r="LDA54" s="518"/>
      <c r="LDB54" s="518"/>
      <c r="LDC54" s="518"/>
      <c r="LDD54" s="518"/>
      <c r="LDE54" s="518"/>
      <c r="LDF54" s="518"/>
      <c r="LDG54" s="518"/>
      <c r="LDH54" s="518"/>
      <c r="LDI54" s="518"/>
      <c r="LDJ54" s="518"/>
      <c r="LDK54" s="518"/>
      <c r="LDL54" s="518"/>
      <c r="LDM54" s="518"/>
      <c r="LDN54" s="518"/>
      <c r="LDO54" s="518"/>
      <c r="LDP54" s="518"/>
      <c r="LDQ54" s="518"/>
      <c r="LDR54" s="518"/>
      <c r="LDS54" s="518"/>
      <c r="LDT54" s="518"/>
      <c r="LDU54" s="518"/>
      <c r="LDV54" s="518"/>
      <c r="LDW54" s="518"/>
      <c r="LDX54" s="518"/>
      <c r="LDY54" s="518"/>
      <c r="LDZ54" s="518"/>
      <c r="LEA54" s="518"/>
      <c r="LEB54" s="518"/>
      <c r="LEC54" s="518"/>
      <c r="LED54" s="518"/>
      <c r="LEE54" s="518"/>
      <c r="LEF54" s="518"/>
      <c r="LEG54" s="518"/>
      <c r="LEH54" s="518"/>
      <c r="LEI54" s="518"/>
      <c r="LEJ54" s="518"/>
      <c r="LEK54" s="518"/>
      <c r="LEL54" s="518"/>
      <c r="LEM54" s="518"/>
      <c r="LEN54" s="518"/>
      <c r="LEO54" s="518"/>
      <c r="LEP54" s="518"/>
      <c r="LEQ54" s="518"/>
      <c r="LER54" s="518"/>
      <c r="LES54" s="518"/>
      <c r="LET54" s="518"/>
      <c r="LEU54" s="518"/>
      <c r="LEV54" s="518"/>
      <c r="LEW54" s="518"/>
      <c r="LEX54" s="518"/>
      <c r="LEY54" s="518"/>
      <c r="LEZ54" s="518"/>
      <c r="LFA54" s="518"/>
      <c r="LFB54" s="518"/>
      <c r="LFC54" s="518"/>
      <c r="LFD54" s="518"/>
      <c r="LFE54" s="518"/>
      <c r="LFF54" s="518"/>
      <c r="LFG54" s="518"/>
      <c r="LFH54" s="518"/>
      <c r="LFI54" s="518"/>
      <c r="LFJ54" s="518"/>
      <c r="LFK54" s="518"/>
      <c r="LFL54" s="518"/>
      <c r="LFM54" s="518"/>
      <c r="LFN54" s="518"/>
      <c r="LFO54" s="518"/>
      <c r="LFP54" s="518"/>
      <c r="LFQ54" s="518"/>
      <c r="LFR54" s="518"/>
      <c r="LFS54" s="518"/>
      <c r="LFT54" s="518"/>
      <c r="LFU54" s="518"/>
      <c r="LFV54" s="518"/>
      <c r="LFW54" s="518"/>
      <c r="LFX54" s="518"/>
      <c r="LFY54" s="518"/>
      <c r="LFZ54" s="518"/>
      <c r="LGA54" s="518"/>
      <c r="LGB54" s="518"/>
      <c r="LGC54" s="518"/>
      <c r="LGD54" s="518"/>
      <c r="LGE54" s="518"/>
      <c r="LGF54" s="518"/>
      <c r="LGG54" s="518"/>
      <c r="LGH54" s="518"/>
      <c r="LGI54" s="518"/>
      <c r="LGJ54" s="518"/>
      <c r="LGK54" s="518"/>
      <c r="LGL54" s="518"/>
      <c r="LGM54" s="518"/>
      <c r="LGN54" s="518"/>
      <c r="LGO54" s="518"/>
      <c r="LGP54" s="518"/>
      <c r="LGQ54" s="518"/>
      <c r="LGR54" s="518"/>
      <c r="LGS54" s="518"/>
      <c r="LGT54" s="518"/>
      <c r="LGU54" s="518"/>
      <c r="LGV54" s="518"/>
      <c r="LGW54" s="518"/>
      <c r="LGX54" s="518"/>
      <c r="LGY54" s="518"/>
      <c r="LGZ54" s="518"/>
      <c r="LHA54" s="518"/>
      <c r="LHB54" s="518"/>
      <c r="LHC54" s="518"/>
      <c r="LHD54" s="518"/>
      <c r="LHE54" s="518"/>
      <c r="LHF54" s="518"/>
      <c r="LHG54" s="518"/>
      <c r="LHH54" s="518"/>
      <c r="LHI54" s="518"/>
      <c r="LHJ54" s="518"/>
      <c r="LHK54" s="518"/>
      <c r="LHL54" s="518"/>
      <c r="LHM54" s="518"/>
      <c r="LHN54" s="518"/>
      <c r="LHO54" s="518"/>
      <c r="LHP54" s="518"/>
      <c r="LHQ54" s="518"/>
      <c r="LHR54" s="518"/>
      <c r="LHS54" s="518"/>
      <c r="LHT54" s="518"/>
      <c r="LHU54" s="518"/>
      <c r="LHV54" s="518"/>
      <c r="LHW54" s="518"/>
      <c r="LHX54" s="518"/>
      <c r="LHY54" s="518"/>
      <c r="LHZ54" s="518"/>
      <c r="LIA54" s="518"/>
      <c r="LIB54" s="518"/>
      <c r="LIC54" s="518"/>
      <c r="LID54" s="518"/>
      <c r="LIE54" s="518"/>
      <c r="LIF54" s="518"/>
      <c r="LIG54" s="518"/>
      <c r="LIH54" s="518"/>
      <c r="LII54" s="518"/>
      <c r="LIJ54" s="518"/>
      <c r="LIK54" s="518"/>
      <c r="LIL54" s="518"/>
      <c r="LIM54" s="518"/>
      <c r="LIN54" s="518"/>
      <c r="LIO54" s="518"/>
      <c r="LIP54" s="518"/>
      <c r="LIQ54" s="518"/>
      <c r="LIR54" s="518"/>
      <c r="LIS54" s="518"/>
      <c r="LIT54" s="518"/>
      <c r="LIU54" s="518"/>
      <c r="LIV54" s="518"/>
      <c r="LIW54" s="518"/>
      <c r="LIX54" s="518"/>
      <c r="LIY54" s="518"/>
      <c r="LIZ54" s="518"/>
      <c r="LJA54" s="518"/>
      <c r="LJB54" s="518"/>
      <c r="LJC54" s="518"/>
      <c r="LJD54" s="518"/>
      <c r="LJE54" s="518"/>
      <c r="LJF54" s="518"/>
      <c r="LJG54" s="518"/>
      <c r="LJH54" s="518"/>
      <c r="LJI54" s="518"/>
      <c r="LJJ54" s="518"/>
      <c r="LJK54" s="518"/>
      <c r="LJL54" s="518"/>
      <c r="LJM54" s="518"/>
      <c r="LJN54" s="518"/>
      <c r="LJO54" s="518"/>
      <c r="LJP54" s="518"/>
      <c r="LJQ54" s="518"/>
      <c r="LJR54" s="518"/>
      <c r="LJS54" s="518"/>
      <c r="LJT54" s="518"/>
      <c r="LJU54" s="518"/>
      <c r="LJV54" s="518"/>
      <c r="LJW54" s="518"/>
      <c r="LJX54" s="518"/>
      <c r="LJY54" s="518"/>
      <c r="LJZ54" s="518"/>
      <c r="LKA54" s="518"/>
      <c r="LKB54" s="518"/>
      <c r="LKC54" s="518"/>
      <c r="LKD54" s="518"/>
      <c r="LKE54" s="518"/>
      <c r="LKF54" s="518"/>
      <c r="LKG54" s="518"/>
      <c r="LKH54" s="518"/>
      <c r="LKI54" s="518"/>
      <c r="LKJ54" s="518"/>
      <c r="LKK54" s="518"/>
      <c r="LKL54" s="518"/>
      <c r="LKM54" s="518"/>
      <c r="LKN54" s="518"/>
      <c r="LKO54" s="518"/>
      <c r="LKP54" s="518"/>
      <c r="LKQ54" s="518"/>
      <c r="LKR54" s="518"/>
      <c r="LKS54" s="518"/>
      <c r="LKT54" s="518"/>
      <c r="LKU54" s="518"/>
      <c r="LKV54" s="518"/>
      <c r="LKW54" s="518"/>
      <c r="LKX54" s="518"/>
      <c r="LKY54" s="518"/>
      <c r="LKZ54" s="518"/>
      <c r="LLA54" s="518"/>
      <c r="LLB54" s="518"/>
      <c r="LLC54" s="518"/>
      <c r="LLD54" s="518"/>
      <c r="LLE54" s="518"/>
      <c r="LLF54" s="518"/>
      <c r="LLG54" s="518"/>
      <c r="LLH54" s="518"/>
      <c r="LLI54" s="518"/>
      <c r="LLJ54" s="518"/>
      <c r="LLK54" s="518"/>
      <c r="LLL54" s="518"/>
      <c r="LLM54" s="518"/>
      <c r="LLN54" s="518"/>
      <c r="LLO54" s="518"/>
      <c r="LLP54" s="518"/>
      <c r="LLQ54" s="518"/>
      <c r="LLR54" s="518"/>
      <c r="LLS54" s="518"/>
      <c r="LLT54" s="518"/>
      <c r="LLU54" s="518"/>
      <c r="LLV54" s="518"/>
      <c r="LLW54" s="518"/>
      <c r="LLX54" s="518"/>
      <c r="LLY54" s="518"/>
      <c r="LLZ54" s="518"/>
      <c r="LMA54" s="518"/>
      <c r="LMB54" s="518"/>
      <c r="LMC54" s="518"/>
      <c r="LMD54" s="518"/>
      <c r="LME54" s="518"/>
      <c r="LMF54" s="518"/>
      <c r="LMG54" s="518"/>
      <c r="LMH54" s="518"/>
      <c r="LMI54" s="518"/>
      <c r="LMJ54" s="518"/>
      <c r="LMK54" s="518"/>
      <c r="LML54" s="518"/>
      <c r="LMM54" s="518"/>
      <c r="LMN54" s="518"/>
      <c r="LMO54" s="518"/>
      <c r="LMP54" s="518"/>
      <c r="LMQ54" s="518"/>
      <c r="LMR54" s="518"/>
      <c r="LMS54" s="518"/>
      <c r="LMT54" s="518"/>
      <c r="LMU54" s="518"/>
      <c r="LMV54" s="518"/>
      <c r="LMW54" s="518"/>
      <c r="LMX54" s="518"/>
      <c r="LMY54" s="518"/>
      <c r="LMZ54" s="518"/>
      <c r="LNA54" s="518"/>
      <c r="LNB54" s="518"/>
      <c r="LNC54" s="518"/>
      <c r="LND54" s="518"/>
      <c r="LNE54" s="518"/>
      <c r="LNF54" s="518"/>
      <c r="LNG54" s="518"/>
      <c r="LNH54" s="518"/>
      <c r="LNI54" s="518"/>
      <c r="LNJ54" s="518"/>
      <c r="LNK54" s="518"/>
      <c r="LNL54" s="518"/>
      <c r="LNM54" s="518"/>
      <c r="LNN54" s="518"/>
      <c r="LNO54" s="518"/>
      <c r="LNP54" s="518"/>
      <c r="LNQ54" s="518"/>
      <c r="LNR54" s="518"/>
      <c r="LNS54" s="518"/>
      <c r="LNT54" s="518"/>
      <c r="LNU54" s="518"/>
      <c r="LNV54" s="518"/>
      <c r="LNW54" s="518"/>
      <c r="LNX54" s="518"/>
      <c r="LNY54" s="518"/>
      <c r="LNZ54" s="518"/>
      <c r="LOA54" s="518"/>
      <c r="LOB54" s="518"/>
      <c r="LOC54" s="518"/>
      <c r="LOD54" s="518"/>
      <c r="LOE54" s="518"/>
      <c r="LOF54" s="518"/>
      <c r="LOG54" s="518"/>
      <c r="LOH54" s="518"/>
      <c r="LOI54" s="518"/>
      <c r="LOJ54" s="518"/>
      <c r="LOK54" s="518"/>
      <c r="LOL54" s="518"/>
      <c r="LOM54" s="518"/>
      <c r="LON54" s="518"/>
      <c r="LOO54" s="518"/>
      <c r="LOP54" s="518"/>
      <c r="LOQ54" s="518"/>
      <c r="LOR54" s="518"/>
      <c r="LOS54" s="518"/>
      <c r="LOT54" s="518"/>
      <c r="LOU54" s="518"/>
      <c r="LOV54" s="518"/>
      <c r="LOW54" s="518"/>
      <c r="LOX54" s="518"/>
      <c r="LOY54" s="518"/>
      <c r="LOZ54" s="518"/>
      <c r="LPA54" s="518"/>
      <c r="LPB54" s="518"/>
      <c r="LPC54" s="518"/>
      <c r="LPD54" s="518"/>
      <c r="LPE54" s="518"/>
      <c r="LPF54" s="518"/>
      <c r="LPG54" s="518"/>
      <c r="LPH54" s="518"/>
      <c r="LPI54" s="518"/>
      <c r="LPJ54" s="518"/>
      <c r="LPK54" s="518"/>
      <c r="LPL54" s="518"/>
      <c r="LPM54" s="518"/>
      <c r="LPN54" s="518"/>
      <c r="LPO54" s="518"/>
      <c r="LPP54" s="518"/>
      <c r="LPQ54" s="518"/>
      <c r="LPR54" s="518"/>
      <c r="LPS54" s="518"/>
      <c r="LPT54" s="518"/>
      <c r="LPU54" s="518"/>
      <c r="LPV54" s="518"/>
      <c r="LPW54" s="518"/>
      <c r="LPX54" s="518"/>
      <c r="LPY54" s="518"/>
      <c r="LPZ54" s="518"/>
      <c r="LQA54" s="518"/>
      <c r="LQB54" s="518"/>
      <c r="LQC54" s="518"/>
      <c r="LQD54" s="518"/>
      <c r="LQE54" s="518"/>
      <c r="LQF54" s="518"/>
      <c r="LQG54" s="518"/>
      <c r="LQH54" s="518"/>
      <c r="LQI54" s="518"/>
      <c r="LQJ54" s="518"/>
      <c r="LQK54" s="518"/>
      <c r="LQL54" s="518"/>
      <c r="LQM54" s="518"/>
      <c r="LQN54" s="518"/>
      <c r="LQO54" s="518"/>
      <c r="LQP54" s="518"/>
      <c r="LQQ54" s="518"/>
      <c r="LQR54" s="518"/>
      <c r="LQS54" s="518"/>
      <c r="LQT54" s="518"/>
      <c r="LQU54" s="518"/>
      <c r="LQV54" s="518"/>
      <c r="LQW54" s="518"/>
      <c r="LQX54" s="518"/>
      <c r="LQY54" s="518"/>
      <c r="LQZ54" s="518"/>
      <c r="LRA54" s="518"/>
      <c r="LRB54" s="518"/>
      <c r="LRC54" s="518"/>
      <c r="LRD54" s="518"/>
      <c r="LRE54" s="518"/>
      <c r="LRF54" s="518"/>
      <c r="LRG54" s="518"/>
      <c r="LRH54" s="518"/>
      <c r="LRI54" s="518"/>
      <c r="LRJ54" s="518"/>
      <c r="LRK54" s="518"/>
      <c r="LRL54" s="518"/>
      <c r="LRM54" s="518"/>
      <c r="LRN54" s="518"/>
      <c r="LRO54" s="518"/>
      <c r="LRP54" s="518"/>
      <c r="LRQ54" s="518"/>
      <c r="LRR54" s="518"/>
      <c r="LRS54" s="518"/>
      <c r="LRT54" s="518"/>
      <c r="LRU54" s="518"/>
      <c r="LRV54" s="518"/>
      <c r="LRW54" s="518"/>
      <c r="LRX54" s="518"/>
      <c r="LRY54" s="518"/>
      <c r="LRZ54" s="518"/>
      <c r="LSA54" s="518"/>
      <c r="LSB54" s="518"/>
      <c r="LSC54" s="518"/>
      <c r="LSD54" s="518"/>
      <c r="LSE54" s="518"/>
      <c r="LSF54" s="518"/>
      <c r="LSG54" s="518"/>
      <c r="LSH54" s="518"/>
      <c r="LSI54" s="518"/>
      <c r="LSJ54" s="518"/>
      <c r="LSK54" s="518"/>
      <c r="LSL54" s="518"/>
      <c r="LSM54" s="518"/>
      <c r="LSN54" s="518"/>
      <c r="LSO54" s="518"/>
      <c r="LSP54" s="518"/>
      <c r="LSQ54" s="518"/>
      <c r="LSR54" s="518"/>
      <c r="LSS54" s="518"/>
      <c r="LST54" s="518"/>
      <c r="LSU54" s="518"/>
      <c r="LSV54" s="518"/>
      <c r="LSW54" s="518"/>
      <c r="LSX54" s="518"/>
      <c r="LSY54" s="518"/>
      <c r="LSZ54" s="518"/>
      <c r="LTA54" s="518"/>
      <c r="LTB54" s="518"/>
      <c r="LTC54" s="518"/>
      <c r="LTD54" s="518"/>
      <c r="LTE54" s="518"/>
      <c r="LTF54" s="518"/>
      <c r="LTG54" s="518"/>
      <c r="LTH54" s="518"/>
      <c r="LTI54" s="518"/>
      <c r="LTJ54" s="518"/>
      <c r="LTK54" s="518"/>
      <c r="LTL54" s="518"/>
      <c r="LTM54" s="518"/>
      <c r="LTN54" s="518"/>
      <c r="LTO54" s="518"/>
      <c r="LTP54" s="518"/>
      <c r="LTQ54" s="518"/>
      <c r="LTR54" s="518"/>
      <c r="LTS54" s="518"/>
      <c r="LTT54" s="518"/>
      <c r="LTU54" s="518"/>
      <c r="LTV54" s="518"/>
      <c r="LTW54" s="518"/>
      <c r="LTX54" s="518"/>
      <c r="LTY54" s="518"/>
      <c r="LTZ54" s="518"/>
      <c r="LUA54" s="518"/>
      <c r="LUB54" s="518"/>
      <c r="LUC54" s="518"/>
      <c r="LUD54" s="518"/>
      <c r="LUE54" s="518"/>
      <c r="LUF54" s="518"/>
      <c r="LUG54" s="518"/>
      <c r="LUH54" s="518"/>
      <c r="LUI54" s="518"/>
      <c r="LUJ54" s="518"/>
      <c r="LUK54" s="518"/>
      <c r="LUL54" s="518"/>
      <c r="LUM54" s="518"/>
      <c r="LUN54" s="518"/>
      <c r="LUO54" s="518"/>
      <c r="LUP54" s="518"/>
      <c r="LUQ54" s="518"/>
      <c r="LUR54" s="518"/>
      <c r="LUS54" s="518"/>
      <c r="LUT54" s="518"/>
      <c r="LUU54" s="518"/>
      <c r="LUV54" s="518"/>
      <c r="LUW54" s="518"/>
      <c r="LUX54" s="518"/>
      <c r="LUY54" s="518"/>
      <c r="LUZ54" s="518"/>
      <c r="LVA54" s="518"/>
      <c r="LVB54" s="518"/>
      <c r="LVC54" s="518"/>
      <c r="LVD54" s="518"/>
      <c r="LVE54" s="518"/>
      <c r="LVF54" s="518"/>
      <c r="LVG54" s="518"/>
      <c r="LVH54" s="518"/>
      <c r="LVI54" s="518"/>
      <c r="LVJ54" s="518"/>
      <c r="LVK54" s="518"/>
      <c r="LVL54" s="518"/>
      <c r="LVM54" s="518"/>
      <c r="LVN54" s="518"/>
      <c r="LVO54" s="518"/>
      <c r="LVP54" s="518"/>
      <c r="LVQ54" s="518"/>
      <c r="LVR54" s="518"/>
      <c r="LVS54" s="518"/>
      <c r="LVT54" s="518"/>
      <c r="LVU54" s="518"/>
      <c r="LVV54" s="518"/>
      <c r="LVW54" s="518"/>
      <c r="LVX54" s="518"/>
      <c r="LVY54" s="518"/>
      <c r="LVZ54" s="518"/>
      <c r="LWA54" s="518"/>
      <c r="LWB54" s="518"/>
      <c r="LWC54" s="518"/>
      <c r="LWD54" s="518"/>
      <c r="LWE54" s="518"/>
      <c r="LWF54" s="518"/>
      <c r="LWG54" s="518"/>
      <c r="LWH54" s="518"/>
      <c r="LWI54" s="518"/>
      <c r="LWJ54" s="518"/>
      <c r="LWK54" s="518"/>
      <c r="LWL54" s="518"/>
      <c r="LWM54" s="518"/>
      <c r="LWN54" s="518"/>
      <c r="LWO54" s="518"/>
      <c r="LWP54" s="518"/>
      <c r="LWQ54" s="518"/>
      <c r="LWR54" s="518"/>
      <c r="LWS54" s="518"/>
      <c r="LWT54" s="518"/>
      <c r="LWU54" s="518"/>
      <c r="LWV54" s="518"/>
      <c r="LWW54" s="518"/>
      <c r="LWX54" s="518"/>
      <c r="LWY54" s="518"/>
      <c r="LWZ54" s="518"/>
      <c r="LXA54" s="518"/>
      <c r="LXB54" s="518"/>
      <c r="LXC54" s="518"/>
      <c r="LXD54" s="518"/>
      <c r="LXE54" s="518"/>
      <c r="LXF54" s="518"/>
      <c r="LXG54" s="518"/>
      <c r="LXH54" s="518"/>
      <c r="LXI54" s="518"/>
      <c r="LXJ54" s="518"/>
      <c r="LXK54" s="518"/>
      <c r="LXL54" s="518"/>
      <c r="LXM54" s="518"/>
      <c r="LXN54" s="518"/>
      <c r="LXO54" s="518"/>
      <c r="LXP54" s="518"/>
      <c r="LXQ54" s="518"/>
      <c r="LXR54" s="518"/>
      <c r="LXS54" s="518"/>
      <c r="LXT54" s="518"/>
      <c r="LXU54" s="518"/>
      <c r="LXV54" s="518"/>
      <c r="LXW54" s="518"/>
      <c r="LXX54" s="518"/>
      <c r="LXY54" s="518"/>
      <c r="LXZ54" s="518"/>
      <c r="LYA54" s="518"/>
      <c r="LYB54" s="518"/>
      <c r="LYC54" s="518"/>
      <c r="LYD54" s="518"/>
      <c r="LYE54" s="518"/>
      <c r="LYF54" s="518"/>
      <c r="LYG54" s="518"/>
      <c r="LYH54" s="518"/>
      <c r="LYI54" s="518"/>
      <c r="LYJ54" s="518"/>
      <c r="LYK54" s="518"/>
      <c r="LYL54" s="518"/>
      <c r="LYM54" s="518"/>
      <c r="LYN54" s="518"/>
      <c r="LYO54" s="518"/>
      <c r="LYP54" s="518"/>
      <c r="LYQ54" s="518"/>
      <c r="LYR54" s="518"/>
      <c r="LYS54" s="518"/>
      <c r="LYT54" s="518"/>
      <c r="LYU54" s="518"/>
      <c r="LYV54" s="518"/>
      <c r="LYW54" s="518"/>
      <c r="LYX54" s="518"/>
      <c r="LYY54" s="518"/>
      <c r="LYZ54" s="518"/>
      <c r="LZA54" s="518"/>
      <c r="LZB54" s="518"/>
      <c r="LZC54" s="518"/>
      <c r="LZD54" s="518"/>
      <c r="LZE54" s="518"/>
      <c r="LZF54" s="518"/>
      <c r="LZG54" s="518"/>
      <c r="LZH54" s="518"/>
      <c r="LZI54" s="518"/>
      <c r="LZJ54" s="518"/>
      <c r="LZK54" s="518"/>
      <c r="LZL54" s="518"/>
      <c r="LZM54" s="518"/>
      <c r="LZN54" s="518"/>
      <c r="LZO54" s="518"/>
      <c r="LZP54" s="518"/>
      <c r="LZQ54" s="518"/>
      <c r="LZR54" s="518"/>
      <c r="LZS54" s="518"/>
      <c r="LZT54" s="518"/>
      <c r="LZU54" s="518"/>
      <c r="LZV54" s="518"/>
      <c r="LZW54" s="518"/>
      <c r="LZX54" s="518"/>
      <c r="LZY54" s="518"/>
      <c r="LZZ54" s="518"/>
      <c r="MAA54" s="518"/>
      <c r="MAB54" s="518"/>
      <c r="MAC54" s="518"/>
      <c r="MAD54" s="518"/>
      <c r="MAE54" s="518"/>
      <c r="MAF54" s="518"/>
      <c r="MAG54" s="518"/>
      <c r="MAH54" s="518"/>
      <c r="MAI54" s="518"/>
      <c r="MAJ54" s="518"/>
      <c r="MAK54" s="518"/>
      <c r="MAL54" s="518"/>
      <c r="MAM54" s="518"/>
      <c r="MAN54" s="518"/>
      <c r="MAO54" s="518"/>
      <c r="MAP54" s="518"/>
      <c r="MAQ54" s="518"/>
      <c r="MAR54" s="518"/>
      <c r="MAS54" s="518"/>
      <c r="MAT54" s="518"/>
      <c r="MAU54" s="518"/>
      <c r="MAV54" s="518"/>
      <c r="MAW54" s="518"/>
      <c r="MAX54" s="518"/>
      <c r="MAY54" s="518"/>
      <c r="MAZ54" s="518"/>
      <c r="MBA54" s="518"/>
      <c r="MBB54" s="518"/>
      <c r="MBC54" s="518"/>
      <c r="MBD54" s="518"/>
      <c r="MBE54" s="518"/>
      <c r="MBF54" s="518"/>
      <c r="MBG54" s="518"/>
      <c r="MBH54" s="518"/>
      <c r="MBI54" s="518"/>
      <c r="MBJ54" s="518"/>
      <c r="MBK54" s="518"/>
      <c r="MBL54" s="518"/>
      <c r="MBM54" s="518"/>
      <c r="MBN54" s="518"/>
      <c r="MBO54" s="518"/>
      <c r="MBP54" s="518"/>
      <c r="MBQ54" s="518"/>
      <c r="MBR54" s="518"/>
      <c r="MBS54" s="518"/>
      <c r="MBT54" s="518"/>
      <c r="MBU54" s="518"/>
      <c r="MBV54" s="518"/>
      <c r="MBW54" s="518"/>
      <c r="MBX54" s="518"/>
      <c r="MBY54" s="518"/>
      <c r="MBZ54" s="518"/>
      <c r="MCA54" s="518"/>
      <c r="MCB54" s="518"/>
      <c r="MCC54" s="518"/>
      <c r="MCD54" s="518"/>
      <c r="MCE54" s="518"/>
      <c r="MCF54" s="518"/>
      <c r="MCG54" s="518"/>
      <c r="MCH54" s="518"/>
      <c r="MCI54" s="518"/>
      <c r="MCJ54" s="518"/>
      <c r="MCK54" s="518"/>
      <c r="MCL54" s="518"/>
      <c r="MCM54" s="518"/>
      <c r="MCN54" s="518"/>
      <c r="MCO54" s="518"/>
      <c r="MCP54" s="518"/>
      <c r="MCQ54" s="518"/>
      <c r="MCR54" s="518"/>
      <c r="MCS54" s="518"/>
      <c r="MCT54" s="518"/>
      <c r="MCU54" s="518"/>
      <c r="MCV54" s="518"/>
      <c r="MCW54" s="518"/>
      <c r="MCX54" s="518"/>
      <c r="MCY54" s="518"/>
      <c r="MCZ54" s="518"/>
      <c r="MDA54" s="518"/>
      <c r="MDB54" s="518"/>
      <c r="MDC54" s="518"/>
      <c r="MDD54" s="518"/>
      <c r="MDE54" s="518"/>
      <c r="MDF54" s="518"/>
      <c r="MDG54" s="518"/>
      <c r="MDH54" s="518"/>
      <c r="MDI54" s="518"/>
      <c r="MDJ54" s="518"/>
      <c r="MDK54" s="518"/>
      <c r="MDL54" s="518"/>
      <c r="MDM54" s="518"/>
      <c r="MDN54" s="518"/>
      <c r="MDO54" s="518"/>
      <c r="MDP54" s="518"/>
      <c r="MDQ54" s="518"/>
      <c r="MDR54" s="518"/>
      <c r="MDS54" s="518"/>
      <c r="MDT54" s="518"/>
      <c r="MDU54" s="518"/>
      <c r="MDV54" s="518"/>
      <c r="MDW54" s="518"/>
      <c r="MDX54" s="518"/>
      <c r="MDY54" s="518"/>
      <c r="MDZ54" s="518"/>
      <c r="MEA54" s="518"/>
      <c r="MEB54" s="518"/>
      <c r="MEC54" s="518"/>
      <c r="MED54" s="518"/>
      <c r="MEE54" s="518"/>
      <c r="MEF54" s="518"/>
      <c r="MEG54" s="518"/>
      <c r="MEH54" s="518"/>
      <c r="MEI54" s="518"/>
      <c r="MEJ54" s="518"/>
      <c r="MEK54" s="518"/>
      <c r="MEL54" s="518"/>
      <c r="MEM54" s="518"/>
      <c r="MEN54" s="518"/>
      <c r="MEO54" s="518"/>
      <c r="MEP54" s="518"/>
      <c r="MEQ54" s="518"/>
      <c r="MER54" s="518"/>
      <c r="MES54" s="518"/>
      <c r="MET54" s="518"/>
      <c r="MEU54" s="518"/>
      <c r="MEV54" s="518"/>
      <c r="MEW54" s="518"/>
      <c r="MEX54" s="518"/>
      <c r="MEY54" s="518"/>
      <c r="MEZ54" s="518"/>
      <c r="MFA54" s="518"/>
      <c r="MFB54" s="518"/>
      <c r="MFC54" s="518"/>
      <c r="MFD54" s="518"/>
      <c r="MFE54" s="518"/>
      <c r="MFF54" s="518"/>
      <c r="MFG54" s="518"/>
      <c r="MFH54" s="518"/>
      <c r="MFI54" s="518"/>
      <c r="MFJ54" s="518"/>
      <c r="MFK54" s="518"/>
      <c r="MFL54" s="518"/>
      <c r="MFM54" s="518"/>
      <c r="MFN54" s="518"/>
      <c r="MFO54" s="518"/>
      <c r="MFP54" s="518"/>
      <c r="MFQ54" s="518"/>
      <c r="MFR54" s="518"/>
      <c r="MFS54" s="518"/>
      <c r="MFT54" s="518"/>
      <c r="MFU54" s="518"/>
      <c r="MFV54" s="518"/>
      <c r="MFW54" s="518"/>
      <c r="MFX54" s="518"/>
      <c r="MFY54" s="518"/>
      <c r="MFZ54" s="518"/>
      <c r="MGA54" s="518"/>
      <c r="MGB54" s="518"/>
      <c r="MGC54" s="518"/>
      <c r="MGD54" s="518"/>
      <c r="MGE54" s="518"/>
      <c r="MGF54" s="518"/>
      <c r="MGG54" s="518"/>
      <c r="MGH54" s="518"/>
      <c r="MGI54" s="518"/>
      <c r="MGJ54" s="518"/>
      <c r="MGK54" s="518"/>
      <c r="MGL54" s="518"/>
      <c r="MGM54" s="518"/>
      <c r="MGN54" s="518"/>
      <c r="MGO54" s="518"/>
      <c r="MGP54" s="518"/>
      <c r="MGQ54" s="518"/>
      <c r="MGR54" s="518"/>
      <c r="MGS54" s="518"/>
      <c r="MGT54" s="518"/>
      <c r="MGU54" s="518"/>
      <c r="MGV54" s="518"/>
      <c r="MGW54" s="518"/>
      <c r="MGX54" s="518"/>
      <c r="MGY54" s="518"/>
      <c r="MGZ54" s="518"/>
      <c r="MHA54" s="518"/>
      <c r="MHB54" s="518"/>
      <c r="MHC54" s="518"/>
      <c r="MHD54" s="518"/>
      <c r="MHE54" s="518"/>
      <c r="MHF54" s="518"/>
      <c r="MHG54" s="518"/>
      <c r="MHH54" s="518"/>
      <c r="MHI54" s="518"/>
      <c r="MHJ54" s="518"/>
      <c r="MHK54" s="518"/>
      <c r="MHL54" s="518"/>
      <c r="MHM54" s="518"/>
      <c r="MHN54" s="518"/>
      <c r="MHO54" s="518"/>
      <c r="MHP54" s="518"/>
      <c r="MHQ54" s="518"/>
      <c r="MHR54" s="518"/>
      <c r="MHS54" s="518"/>
      <c r="MHT54" s="518"/>
      <c r="MHU54" s="518"/>
      <c r="MHV54" s="518"/>
      <c r="MHW54" s="518"/>
      <c r="MHX54" s="518"/>
      <c r="MHY54" s="518"/>
      <c r="MHZ54" s="518"/>
      <c r="MIA54" s="518"/>
      <c r="MIB54" s="518"/>
      <c r="MIC54" s="518"/>
      <c r="MID54" s="518"/>
      <c r="MIE54" s="518"/>
      <c r="MIF54" s="518"/>
      <c r="MIG54" s="518"/>
      <c r="MIH54" s="518"/>
      <c r="MII54" s="518"/>
      <c r="MIJ54" s="518"/>
      <c r="MIK54" s="518"/>
      <c r="MIL54" s="518"/>
      <c r="MIM54" s="518"/>
      <c r="MIN54" s="518"/>
      <c r="MIO54" s="518"/>
      <c r="MIP54" s="518"/>
      <c r="MIQ54" s="518"/>
      <c r="MIR54" s="518"/>
      <c r="MIS54" s="518"/>
      <c r="MIT54" s="518"/>
      <c r="MIU54" s="518"/>
      <c r="MIV54" s="518"/>
      <c r="MIW54" s="518"/>
      <c r="MIX54" s="518"/>
      <c r="MIY54" s="518"/>
      <c r="MIZ54" s="518"/>
      <c r="MJA54" s="518"/>
      <c r="MJB54" s="518"/>
      <c r="MJC54" s="518"/>
      <c r="MJD54" s="518"/>
      <c r="MJE54" s="518"/>
      <c r="MJF54" s="518"/>
      <c r="MJG54" s="518"/>
      <c r="MJH54" s="518"/>
      <c r="MJI54" s="518"/>
      <c r="MJJ54" s="518"/>
      <c r="MJK54" s="518"/>
      <c r="MJL54" s="518"/>
      <c r="MJM54" s="518"/>
      <c r="MJN54" s="518"/>
      <c r="MJO54" s="518"/>
      <c r="MJP54" s="518"/>
      <c r="MJQ54" s="518"/>
      <c r="MJR54" s="518"/>
      <c r="MJS54" s="518"/>
      <c r="MJT54" s="518"/>
      <c r="MJU54" s="518"/>
      <c r="MJV54" s="518"/>
      <c r="MJW54" s="518"/>
      <c r="MJX54" s="518"/>
      <c r="MJY54" s="518"/>
      <c r="MJZ54" s="518"/>
      <c r="MKA54" s="518"/>
      <c r="MKB54" s="518"/>
      <c r="MKC54" s="518"/>
      <c r="MKD54" s="518"/>
      <c r="MKE54" s="518"/>
      <c r="MKF54" s="518"/>
      <c r="MKG54" s="518"/>
      <c r="MKH54" s="518"/>
      <c r="MKI54" s="518"/>
      <c r="MKJ54" s="518"/>
      <c r="MKK54" s="518"/>
      <c r="MKL54" s="518"/>
      <c r="MKM54" s="518"/>
      <c r="MKN54" s="518"/>
      <c r="MKO54" s="518"/>
      <c r="MKP54" s="518"/>
      <c r="MKQ54" s="518"/>
      <c r="MKR54" s="518"/>
      <c r="MKS54" s="518"/>
      <c r="MKT54" s="518"/>
      <c r="MKU54" s="518"/>
      <c r="MKV54" s="518"/>
      <c r="MKW54" s="518"/>
      <c r="MKX54" s="518"/>
      <c r="MKY54" s="518"/>
      <c r="MKZ54" s="518"/>
      <c r="MLA54" s="518"/>
      <c r="MLB54" s="518"/>
      <c r="MLC54" s="518"/>
      <c r="MLD54" s="518"/>
      <c r="MLE54" s="518"/>
      <c r="MLF54" s="518"/>
      <c r="MLG54" s="518"/>
      <c r="MLH54" s="518"/>
      <c r="MLI54" s="518"/>
      <c r="MLJ54" s="518"/>
      <c r="MLK54" s="518"/>
      <c r="MLL54" s="518"/>
      <c r="MLM54" s="518"/>
      <c r="MLN54" s="518"/>
      <c r="MLO54" s="518"/>
      <c r="MLP54" s="518"/>
      <c r="MLQ54" s="518"/>
      <c r="MLR54" s="518"/>
      <c r="MLS54" s="518"/>
      <c r="MLT54" s="518"/>
      <c r="MLU54" s="518"/>
      <c r="MLV54" s="518"/>
      <c r="MLW54" s="518"/>
      <c r="MLX54" s="518"/>
      <c r="MLY54" s="518"/>
      <c r="MLZ54" s="518"/>
      <c r="MMA54" s="518"/>
      <c r="MMB54" s="518"/>
      <c r="MMC54" s="518"/>
      <c r="MMD54" s="518"/>
      <c r="MME54" s="518"/>
      <c r="MMF54" s="518"/>
      <c r="MMG54" s="518"/>
      <c r="MMH54" s="518"/>
      <c r="MMI54" s="518"/>
      <c r="MMJ54" s="518"/>
      <c r="MMK54" s="518"/>
      <c r="MML54" s="518"/>
      <c r="MMM54" s="518"/>
      <c r="MMN54" s="518"/>
      <c r="MMO54" s="518"/>
      <c r="MMP54" s="518"/>
      <c r="MMQ54" s="518"/>
      <c r="MMR54" s="518"/>
      <c r="MMS54" s="518"/>
      <c r="MMT54" s="518"/>
      <c r="MMU54" s="518"/>
      <c r="MMV54" s="518"/>
      <c r="MMW54" s="518"/>
      <c r="MMX54" s="518"/>
      <c r="MMY54" s="518"/>
      <c r="MMZ54" s="518"/>
      <c r="MNA54" s="518"/>
      <c r="MNB54" s="518"/>
      <c r="MNC54" s="518"/>
      <c r="MND54" s="518"/>
      <c r="MNE54" s="518"/>
      <c r="MNF54" s="518"/>
      <c r="MNG54" s="518"/>
      <c r="MNH54" s="518"/>
      <c r="MNI54" s="518"/>
      <c r="MNJ54" s="518"/>
      <c r="MNK54" s="518"/>
      <c r="MNL54" s="518"/>
      <c r="MNM54" s="518"/>
      <c r="MNN54" s="518"/>
      <c r="MNO54" s="518"/>
      <c r="MNP54" s="518"/>
      <c r="MNQ54" s="518"/>
      <c r="MNR54" s="518"/>
      <c r="MNS54" s="518"/>
      <c r="MNT54" s="518"/>
      <c r="MNU54" s="518"/>
      <c r="MNV54" s="518"/>
      <c r="MNW54" s="518"/>
      <c r="MNX54" s="518"/>
      <c r="MNY54" s="518"/>
      <c r="MNZ54" s="518"/>
      <c r="MOA54" s="518"/>
      <c r="MOB54" s="518"/>
      <c r="MOC54" s="518"/>
      <c r="MOD54" s="518"/>
      <c r="MOE54" s="518"/>
      <c r="MOF54" s="518"/>
      <c r="MOG54" s="518"/>
      <c r="MOH54" s="518"/>
      <c r="MOI54" s="518"/>
      <c r="MOJ54" s="518"/>
      <c r="MOK54" s="518"/>
      <c r="MOL54" s="518"/>
      <c r="MOM54" s="518"/>
      <c r="MON54" s="518"/>
      <c r="MOO54" s="518"/>
      <c r="MOP54" s="518"/>
      <c r="MOQ54" s="518"/>
      <c r="MOR54" s="518"/>
      <c r="MOS54" s="518"/>
      <c r="MOT54" s="518"/>
      <c r="MOU54" s="518"/>
      <c r="MOV54" s="518"/>
      <c r="MOW54" s="518"/>
      <c r="MOX54" s="518"/>
      <c r="MOY54" s="518"/>
      <c r="MOZ54" s="518"/>
      <c r="MPA54" s="518"/>
      <c r="MPB54" s="518"/>
      <c r="MPC54" s="518"/>
      <c r="MPD54" s="518"/>
      <c r="MPE54" s="518"/>
      <c r="MPF54" s="518"/>
      <c r="MPG54" s="518"/>
      <c r="MPH54" s="518"/>
      <c r="MPI54" s="518"/>
      <c r="MPJ54" s="518"/>
      <c r="MPK54" s="518"/>
      <c r="MPL54" s="518"/>
      <c r="MPM54" s="518"/>
      <c r="MPN54" s="518"/>
      <c r="MPO54" s="518"/>
      <c r="MPP54" s="518"/>
      <c r="MPQ54" s="518"/>
      <c r="MPR54" s="518"/>
      <c r="MPS54" s="518"/>
      <c r="MPT54" s="518"/>
      <c r="MPU54" s="518"/>
      <c r="MPV54" s="518"/>
      <c r="MPW54" s="518"/>
      <c r="MPX54" s="518"/>
      <c r="MPY54" s="518"/>
      <c r="MPZ54" s="518"/>
      <c r="MQA54" s="518"/>
      <c r="MQB54" s="518"/>
      <c r="MQC54" s="518"/>
      <c r="MQD54" s="518"/>
      <c r="MQE54" s="518"/>
      <c r="MQF54" s="518"/>
      <c r="MQG54" s="518"/>
      <c r="MQH54" s="518"/>
      <c r="MQI54" s="518"/>
      <c r="MQJ54" s="518"/>
      <c r="MQK54" s="518"/>
      <c r="MQL54" s="518"/>
      <c r="MQM54" s="518"/>
      <c r="MQN54" s="518"/>
      <c r="MQO54" s="518"/>
      <c r="MQP54" s="518"/>
      <c r="MQQ54" s="518"/>
      <c r="MQR54" s="518"/>
      <c r="MQS54" s="518"/>
      <c r="MQT54" s="518"/>
      <c r="MQU54" s="518"/>
      <c r="MQV54" s="518"/>
      <c r="MQW54" s="518"/>
      <c r="MQX54" s="518"/>
      <c r="MQY54" s="518"/>
      <c r="MQZ54" s="518"/>
      <c r="MRA54" s="518"/>
      <c r="MRB54" s="518"/>
      <c r="MRC54" s="518"/>
      <c r="MRD54" s="518"/>
      <c r="MRE54" s="518"/>
      <c r="MRF54" s="518"/>
      <c r="MRG54" s="518"/>
      <c r="MRH54" s="518"/>
      <c r="MRI54" s="518"/>
      <c r="MRJ54" s="518"/>
      <c r="MRK54" s="518"/>
      <c r="MRL54" s="518"/>
      <c r="MRM54" s="518"/>
      <c r="MRN54" s="518"/>
      <c r="MRO54" s="518"/>
      <c r="MRP54" s="518"/>
      <c r="MRQ54" s="518"/>
      <c r="MRR54" s="518"/>
      <c r="MRS54" s="518"/>
      <c r="MRT54" s="518"/>
      <c r="MRU54" s="518"/>
      <c r="MRV54" s="518"/>
      <c r="MRW54" s="518"/>
      <c r="MRX54" s="518"/>
      <c r="MRY54" s="518"/>
      <c r="MRZ54" s="518"/>
      <c r="MSA54" s="518"/>
      <c r="MSB54" s="518"/>
      <c r="MSC54" s="518"/>
      <c r="MSD54" s="518"/>
      <c r="MSE54" s="518"/>
      <c r="MSF54" s="518"/>
      <c r="MSG54" s="518"/>
      <c r="MSH54" s="518"/>
      <c r="MSI54" s="518"/>
      <c r="MSJ54" s="518"/>
      <c r="MSK54" s="518"/>
      <c r="MSL54" s="518"/>
      <c r="MSM54" s="518"/>
      <c r="MSN54" s="518"/>
      <c r="MSO54" s="518"/>
      <c r="MSP54" s="518"/>
      <c r="MSQ54" s="518"/>
      <c r="MSR54" s="518"/>
      <c r="MSS54" s="518"/>
      <c r="MST54" s="518"/>
      <c r="MSU54" s="518"/>
      <c r="MSV54" s="518"/>
      <c r="MSW54" s="518"/>
      <c r="MSX54" s="518"/>
      <c r="MSY54" s="518"/>
      <c r="MSZ54" s="518"/>
      <c r="MTA54" s="518"/>
      <c r="MTB54" s="518"/>
      <c r="MTC54" s="518"/>
      <c r="MTD54" s="518"/>
      <c r="MTE54" s="518"/>
      <c r="MTF54" s="518"/>
      <c r="MTG54" s="518"/>
      <c r="MTH54" s="518"/>
      <c r="MTI54" s="518"/>
      <c r="MTJ54" s="518"/>
      <c r="MTK54" s="518"/>
      <c r="MTL54" s="518"/>
      <c r="MTM54" s="518"/>
      <c r="MTN54" s="518"/>
      <c r="MTO54" s="518"/>
      <c r="MTP54" s="518"/>
      <c r="MTQ54" s="518"/>
      <c r="MTR54" s="518"/>
      <c r="MTS54" s="518"/>
      <c r="MTT54" s="518"/>
      <c r="MTU54" s="518"/>
      <c r="MTV54" s="518"/>
      <c r="MTW54" s="518"/>
      <c r="MTX54" s="518"/>
      <c r="MTY54" s="518"/>
      <c r="MTZ54" s="518"/>
      <c r="MUA54" s="518"/>
      <c r="MUB54" s="518"/>
      <c r="MUC54" s="518"/>
      <c r="MUD54" s="518"/>
      <c r="MUE54" s="518"/>
      <c r="MUF54" s="518"/>
      <c r="MUG54" s="518"/>
      <c r="MUH54" s="518"/>
      <c r="MUI54" s="518"/>
      <c r="MUJ54" s="518"/>
      <c r="MUK54" s="518"/>
      <c r="MUL54" s="518"/>
      <c r="MUM54" s="518"/>
      <c r="MUN54" s="518"/>
      <c r="MUO54" s="518"/>
      <c r="MUP54" s="518"/>
      <c r="MUQ54" s="518"/>
      <c r="MUR54" s="518"/>
      <c r="MUS54" s="518"/>
      <c r="MUT54" s="518"/>
      <c r="MUU54" s="518"/>
      <c r="MUV54" s="518"/>
      <c r="MUW54" s="518"/>
      <c r="MUX54" s="518"/>
      <c r="MUY54" s="518"/>
      <c r="MUZ54" s="518"/>
      <c r="MVA54" s="518"/>
      <c r="MVB54" s="518"/>
      <c r="MVC54" s="518"/>
      <c r="MVD54" s="518"/>
      <c r="MVE54" s="518"/>
      <c r="MVF54" s="518"/>
      <c r="MVG54" s="518"/>
      <c r="MVH54" s="518"/>
      <c r="MVI54" s="518"/>
      <c r="MVJ54" s="518"/>
      <c r="MVK54" s="518"/>
      <c r="MVL54" s="518"/>
      <c r="MVM54" s="518"/>
      <c r="MVN54" s="518"/>
      <c r="MVO54" s="518"/>
      <c r="MVP54" s="518"/>
      <c r="MVQ54" s="518"/>
      <c r="MVR54" s="518"/>
      <c r="MVS54" s="518"/>
      <c r="MVT54" s="518"/>
      <c r="MVU54" s="518"/>
      <c r="MVV54" s="518"/>
      <c r="MVW54" s="518"/>
      <c r="MVX54" s="518"/>
      <c r="MVY54" s="518"/>
      <c r="MVZ54" s="518"/>
      <c r="MWA54" s="518"/>
      <c r="MWB54" s="518"/>
      <c r="MWC54" s="518"/>
      <c r="MWD54" s="518"/>
      <c r="MWE54" s="518"/>
      <c r="MWF54" s="518"/>
      <c r="MWG54" s="518"/>
      <c r="MWH54" s="518"/>
      <c r="MWI54" s="518"/>
      <c r="MWJ54" s="518"/>
      <c r="MWK54" s="518"/>
      <c r="MWL54" s="518"/>
      <c r="MWM54" s="518"/>
      <c r="MWN54" s="518"/>
      <c r="MWO54" s="518"/>
      <c r="MWP54" s="518"/>
      <c r="MWQ54" s="518"/>
      <c r="MWR54" s="518"/>
      <c r="MWS54" s="518"/>
      <c r="MWT54" s="518"/>
      <c r="MWU54" s="518"/>
      <c r="MWV54" s="518"/>
      <c r="MWW54" s="518"/>
      <c r="MWX54" s="518"/>
      <c r="MWY54" s="518"/>
      <c r="MWZ54" s="518"/>
      <c r="MXA54" s="518"/>
      <c r="MXB54" s="518"/>
      <c r="MXC54" s="518"/>
      <c r="MXD54" s="518"/>
      <c r="MXE54" s="518"/>
      <c r="MXF54" s="518"/>
      <c r="MXG54" s="518"/>
      <c r="MXH54" s="518"/>
      <c r="MXI54" s="518"/>
      <c r="MXJ54" s="518"/>
      <c r="MXK54" s="518"/>
      <c r="MXL54" s="518"/>
      <c r="MXM54" s="518"/>
      <c r="MXN54" s="518"/>
      <c r="MXO54" s="518"/>
      <c r="MXP54" s="518"/>
      <c r="MXQ54" s="518"/>
      <c r="MXR54" s="518"/>
      <c r="MXS54" s="518"/>
      <c r="MXT54" s="518"/>
      <c r="MXU54" s="518"/>
      <c r="MXV54" s="518"/>
      <c r="MXW54" s="518"/>
      <c r="MXX54" s="518"/>
      <c r="MXY54" s="518"/>
      <c r="MXZ54" s="518"/>
      <c r="MYA54" s="518"/>
      <c r="MYB54" s="518"/>
      <c r="MYC54" s="518"/>
      <c r="MYD54" s="518"/>
      <c r="MYE54" s="518"/>
      <c r="MYF54" s="518"/>
      <c r="MYG54" s="518"/>
      <c r="MYH54" s="518"/>
      <c r="MYI54" s="518"/>
      <c r="MYJ54" s="518"/>
      <c r="MYK54" s="518"/>
      <c r="MYL54" s="518"/>
      <c r="MYM54" s="518"/>
      <c r="MYN54" s="518"/>
      <c r="MYO54" s="518"/>
      <c r="MYP54" s="518"/>
      <c r="MYQ54" s="518"/>
      <c r="MYR54" s="518"/>
      <c r="MYS54" s="518"/>
      <c r="MYT54" s="518"/>
      <c r="MYU54" s="518"/>
      <c r="MYV54" s="518"/>
      <c r="MYW54" s="518"/>
      <c r="MYX54" s="518"/>
      <c r="MYY54" s="518"/>
      <c r="MYZ54" s="518"/>
      <c r="MZA54" s="518"/>
      <c r="MZB54" s="518"/>
      <c r="MZC54" s="518"/>
      <c r="MZD54" s="518"/>
      <c r="MZE54" s="518"/>
      <c r="MZF54" s="518"/>
      <c r="MZG54" s="518"/>
      <c r="MZH54" s="518"/>
      <c r="MZI54" s="518"/>
      <c r="MZJ54" s="518"/>
      <c r="MZK54" s="518"/>
      <c r="MZL54" s="518"/>
      <c r="MZM54" s="518"/>
      <c r="MZN54" s="518"/>
      <c r="MZO54" s="518"/>
      <c r="MZP54" s="518"/>
      <c r="MZQ54" s="518"/>
      <c r="MZR54" s="518"/>
      <c r="MZS54" s="518"/>
      <c r="MZT54" s="518"/>
      <c r="MZU54" s="518"/>
      <c r="MZV54" s="518"/>
      <c r="MZW54" s="518"/>
      <c r="MZX54" s="518"/>
      <c r="MZY54" s="518"/>
      <c r="MZZ54" s="518"/>
      <c r="NAA54" s="518"/>
      <c r="NAB54" s="518"/>
      <c r="NAC54" s="518"/>
      <c r="NAD54" s="518"/>
      <c r="NAE54" s="518"/>
      <c r="NAF54" s="518"/>
      <c r="NAG54" s="518"/>
      <c r="NAH54" s="518"/>
      <c r="NAI54" s="518"/>
      <c r="NAJ54" s="518"/>
      <c r="NAK54" s="518"/>
      <c r="NAL54" s="518"/>
      <c r="NAM54" s="518"/>
      <c r="NAN54" s="518"/>
      <c r="NAO54" s="518"/>
      <c r="NAP54" s="518"/>
      <c r="NAQ54" s="518"/>
      <c r="NAR54" s="518"/>
      <c r="NAS54" s="518"/>
      <c r="NAT54" s="518"/>
      <c r="NAU54" s="518"/>
      <c r="NAV54" s="518"/>
      <c r="NAW54" s="518"/>
      <c r="NAX54" s="518"/>
      <c r="NAY54" s="518"/>
      <c r="NAZ54" s="518"/>
      <c r="NBA54" s="518"/>
      <c r="NBB54" s="518"/>
      <c r="NBC54" s="518"/>
      <c r="NBD54" s="518"/>
      <c r="NBE54" s="518"/>
      <c r="NBF54" s="518"/>
      <c r="NBG54" s="518"/>
      <c r="NBH54" s="518"/>
      <c r="NBI54" s="518"/>
      <c r="NBJ54" s="518"/>
      <c r="NBK54" s="518"/>
      <c r="NBL54" s="518"/>
      <c r="NBM54" s="518"/>
      <c r="NBN54" s="518"/>
      <c r="NBO54" s="518"/>
      <c r="NBP54" s="518"/>
      <c r="NBQ54" s="518"/>
      <c r="NBR54" s="518"/>
      <c r="NBS54" s="518"/>
      <c r="NBT54" s="518"/>
      <c r="NBU54" s="518"/>
      <c r="NBV54" s="518"/>
      <c r="NBW54" s="518"/>
      <c r="NBX54" s="518"/>
      <c r="NBY54" s="518"/>
      <c r="NBZ54" s="518"/>
      <c r="NCA54" s="518"/>
      <c r="NCB54" s="518"/>
      <c r="NCC54" s="518"/>
      <c r="NCD54" s="518"/>
      <c r="NCE54" s="518"/>
      <c r="NCF54" s="518"/>
      <c r="NCG54" s="518"/>
      <c r="NCH54" s="518"/>
      <c r="NCI54" s="518"/>
      <c r="NCJ54" s="518"/>
      <c r="NCK54" s="518"/>
      <c r="NCL54" s="518"/>
      <c r="NCM54" s="518"/>
      <c r="NCN54" s="518"/>
      <c r="NCO54" s="518"/>
      <c r="NCP54" s="518"/>
      <c r="NCQ54" s="518"/>
      <c r="NCR54" s="518"/>
      <c r="NCS54" s="518"/>
      <c r="NCT54" s="518"/>
      <c r="NCU54" s="518"/>
      <c r="NCV54" s="518"/>
      <c r="NCW54" s="518"/>
      <c r="NCX54" s="518"/>
      <c r="NCY54" s="518"/>
      <c r="NCZ54" s="518"/>
      <c r="NDA54" s="518"/>
      <c r="NDB54" s="518"/>
      <c r="NDC54" s="518"/>
      <c r="NDD54" s="518"/>
      <c r="NDE54" s="518"/>
      <c r="NDF54" s="518"/>
      <c r="NDG54" s="518"/>
      <c r="NDH54" s="518"/>
      <c r="NDI54" s="518"/>
      <c r="NDJ54" s="518"/>
      <c r="NDK54" s="518"/>
      <c r="NDL54" s="518"/>
      <c r="NDM54" s="518"/>
      <c r="NDN54" s="518"/>
      <c r="NDO54" s="518"/>
      <c r="NDP54" s="518"/>
      <c r="NDQ54" s="518"/>
      <c r="NDR54" s="518"/>
      <c r="NDS54" s="518"/>
      <c r="NDT54" s="518"/>
      <c r="NDU54" s="518"/>
      <c r="NDV54" s="518"/>
      <c r="NDW54" s="518"/>
      <c r="NDX54" s="518"/>
      <c r="NDY54" s="518"/>
      <c r="NDZ54" s="518"/>
      <c r="NEA54" s="518"/>
      <c r="NEB54" s="518"/>
      <c r="NEC54" s="518"/>
      <c r="NED54" s="518"/>
      <c r="NEE54" s="518"/>
      <c r="NEF54" s="518"/>
      <c r="NEG54" s="518"/>
      <c r="NEH54" s="518"/>
      <c r="NEI54" s="518"/>
      <c r="NEJ54" s="518"/>
      <c r="NEK54" s="518"/>
      <c r="NEL54" s="518"/>
      <c r="NEM54" s="518"/>
      <c r="NEN54" s="518"/>
      <c r="NEO54" s="518"/>
      <c r="NEP54" s="518"/>
      <c r="NEQ54" s="518"/>
      <c r="NER54" s="518"/>
      <c r="NES54" s="518"/>
      <c r="NET54" s="518"/>
      <c r="NEU54" s="518"/>
      <c r="NEV54" s="518"/>
      <c r="NEW54" s="518"/>
      <c r="NEX54" s="518"/>
      <c r="NEY54" s="518"/>
      <c r="NEZ54" s="518"/>
      <c r="NFA54" s="518"/>
      <c r="NFB54" s="518"/>
      <c r="NFC54" s="518"/>
      <c r="NFD54" s="518"/>
      <c r="NFE54" s="518"/>
      <c r="NFF54" s="518"/>
      <c r="NFG54" s="518"/>
      <c r="NFH54" s="518"/>
      <c r="NFI54" s="518"/>
      <c r="NFJ54" s="518"/>
      <c r="NFK54" s="518"/>
      <c r="NFL54" s="518"/>
      <c r="NFM54" s="518"/>
      <c r="NFN54" s="518"/>
      <c r="NFO54" s="518"/>
      <c r="NFP54" s="518"/>
      <c r="NFQ54" s="518"/>
      <c r="NFR54" s="518"/>
      <c r="NFS54" s="518"/>
      <c r="NFT54" s="518"/>
      <c r="NFU54" s="518"/>
      <c r="NFV54" s="518"/>
      <c r="NFW54" s="518"/>
      <c r="NFX54" s="518"/>
      <c r="NFY54" s="518"/>
      <c r="NFZ54" s="518"/>
      <c r="NGA54" s="518"/>
      <c r="NGB54" s="518"/>
      <c r="NGC54" s="518"/>
      <c r="NGD54" s="518"/>
      <c r="NGE54" s="518"/>
      <c r="NGF54" s="518"/>
      <c r="NGG54" s="518"/>
      <c r="NGH54" s="518"/>
      <c r="NGI54" s="518"/>
      <c r="NGJ54" s="518"/>
      <c r="NGK54" s="518"/>
      <c r="NGL54" s="518"/>
      <c r="NGM54" s="518"/>
      <c r="NGN54" s="518"/>
      <c r="NGO54" s="518"/>
      <c r="NGP54" s="518"/>
      <c r="NGQ54" s="518"/>
      <c r="NGR54" s="518"/>
      <c r="NGS54" s="518"/>
      <c r="NGT54" s="518"/>
      <c r="NGU54" s="518"/>
      <c r="NGV54" s="518"/>
      <c r="NGW54" s="518"/>
      <c r="NGX54" s="518"/>
      <c r="NGY54" s="518"/>
      <c r="NGZ54" s="518"/>
      <c r="NHA54" s="518"/>
      <c r="NHB54" s="518"/>
      <c r="NHC54" s="518"/>
      <c r="NHD54" s="518"/>
      <c r="NHE54" s="518"/>
      <c r="NHF54" s="518"/>
      <c r="NHG54" s="518"/>
      <c r="NHH54" s="518"/>
      <c r="NHI54" s="518"/>
      <c r="NHJ54" s="518"/>
      <c r="NHK54" s="518"/>
      <c r="NHL54" s="518"/>
      <c r="NHM54" s="518"/>
      <c r="NHN54" s="518"/>
      <c r="NHO54" s="518"/>
      <c r="NHP54" s="518"/>
      <c r="NHQ54" s="518"/>
      <c r="NHR54" s="518"/>
      <c r="NHS54" s="518"/>
      <c r="NHT54" s="518"/>
      <c r="NHU54" s="518"/>
      <c r="NHV54" s="518"/>
      <c r="NHW54" s="518"/>
      <c r="NHX54" s="518"/>
      <c r="NHY54" s="518"/>
      <c r="NHZ54" s="518"/>
      <c r="NIA54" s="518"/>
      <c r="NIB54" s="518"/>
      <c r="NIC54" s="518"/>
      <c r="NID54" s="518"/>
      <c r="NIE54" s="518"/>
      <c r="NIF54" s="518"/>
      <c r="NIG54" s="518"/>
      <c r="NIH54" s="518"/>
      <c r="NII54" s="518"/>
      <c r="NIJ54" s="518"/>
      <c r="NIK54" s="518"/>
      <c r="NIL54" s="518"/>
      <c r="NIM54" s="518"/>
      <c r="NIN54" s="518"/>
      <c r="NIO54" s="518"/>
      <c r="NIP54" s="518"/>
      <c r="NIQ54" s="518"/>
      <c r="NIR54" s="518"/>
      <c r="NIS54" s="518"/>
      <c r="NIT54" s="518"/>
      <c r="NIU54" s="518"/>
      <c r="NIV54" s="518"/>
      <c r="NIW54" s="518"/>
      <c r="NIX54" s="518"/>
      <c r="NIY54" s="518"/>
      <c r="NIZ54" s="518"/>
      <c r="NJA54" s="518"/>
      <c r="NJB54" s="518"/>
      <c r="NJC54" s="518"/>
      <c r="NJD54" s="518"/>
      <c r="NJE54" s="518"/>
      <c r="NJF54" s="518"/>
      <c r="NJG54" s="518"/>
      <c r="NJH54" s="518"/>
      <c r="NJI54" s="518"/>
      <c r="NJJ54" s="518"/>
      <c r="NJK54" s="518"/>
      <c r="NJL54" s="518"/>
      <c r="NJM54" s="518"/>
      <c r="NJN54" s="518"/>
      <c r="NJO54" s="518"/>
      <c r="NJP54" s="518"/>
      <c r="NJQ54" s="518"/>
      <c r="NJR54" s="518"/>
      <c r="NJS54" s="518"/>
      <c r="NJT54" s="518"/>
      <c r="NJU54" s="518"/>
      <c r="NJV54" s="518"/>
      <c r="NJW54" s="518"/>
      <c r="NJX54" s="518"/>
      <c r="NJY54" s="518"/>
      <c r="NJZ54" s="518"/>
      <c r="NKA54" s="518"/>
      <c r="NKB54" s="518"/>
      <c r="NKC54" s="518"/>
      <c r="NKD54" s="518"/>
      <c r="NKE54" s="518"/>
      <c r="NKF54" s="518"/>
      <c r="NKG54" s="518"/>
      <c r="NKH54" s="518"/>
      <c r="NKI54" s="518"/>
      <c r="NKJ54" s="518"/>
      <c r="NKK54" s="518"/>
      <c r="NKL54" s="518"/>
      <c r="NKM54" s="518"/>
      <c r="NKN54" s="518"/>
      <c r="NKO54" s="518"/>
      <c r="NKP54" s="518"/>
      <c r="NKQ54" s="518"/>
      <c r="NKR54" s="518"/>
      <c r="NKS54" s="518"/>
      <c r="NKT54" s="518"/>
      <c r="NKU54" s="518"/>
      <c r="NKV54" s="518"/>
      <c r="NKW54" s="518"/>
      <c r="NKX54" s="518"/>
      <c r="NKY54" s="518"/>
      <c r="NKZ54" s="518"/>
      <c r="NLA54" s="518"/>
      <c r="NLB54" s="518"/>
      <c r="NLC54" s="518"/>
      <c r="NLD54" s="518"/>
      <c r="NLE54" s="518"/>
      <c r="NLF54" s="518"/>
      <c r="NLG54" s="518"/>
      <c r="NLH54" s="518"/>
      <c r="NLI54" s="518"/>
      <c r="NLJ54" s="518"/>
      <c r="NLK54" s="518"/>
      <c r="NLL54" s="518"/>
      <c r="NLM54" s="518"/>
      <c r="NLN54" s="518"/>
      <c r="NLO54" s="518"/>
      <c r="NLP54" s="518"/>
      <c r="NLQ54" s="518"/>
      <c r="NLR54" s="518"/>
      <c r="NLS54" s="518"/>
      <c r="NLT54" s="518"/>
      <c r="NLU54" s="518"/>
      <c r="NLV54" s="518"/>
      <c r="NLW54" s="518"/>
      <c r="NLX54" s="518"/>
      <c r="NLY54" s="518"/>
      <c r="NLZ54" s="518"/>
      <c r="NMA54" s="518"/>
      <c r="NMB54" s="518"/>
      <c r="NMC54" s="518"/>
      <c r="NMD54" s="518"/>
      <c r="NME54" s="518"/>
      <c r="NMF54" s="518"/>
      <c r="NMG54" s="518"/>
      <c r="NMH54" s="518"/>
      <c r="NMI54" s="518"/>
      <c r="NMJ54" s="518"/>
      <c r="NMK54" s="518"/>
      <c r="NML54" s="518"/>
      <c r="NMM54" s="518"/>
      <c r="NMN54" s="518"/>
      <c r="NMO54" s="518"/>
      <c r="NMP54" s="518"/>
      <c r="NMQ54" s="518"/>
      <c r="NMR54" s="518"/>
      <c r="NMS54" s="518"/>
      <c r="NMT54" s="518"/>
      <c r="NMU54" s="518"/>
      <c r="NMV54" s="518"/>
      <c r="NMW54" s="518"/>
      <c r="NMX54" s="518"/>
      <c r="NMY54" s="518"/>
      <c r="NMZ54" s="518"/>
      <c r="NNA54" s="518"/>
      <c r="NNB54" s="518"/>
      <c r="NNC54" s="518"/>
      <c r="NND54" s="518"/>
      <c r="NNE54" s="518"/>
      <c r="NNF54" s="518"/>
      <c r="NNG54" s="518"/>
      <c r="NNH54" s="518"/>
      <c r="NNI54" s="518"/>
      <c r="NNJ54" s="518"/>
      <c r="NNK54" s="518"/>
      <c r="NNL54" s="518"/>
      <c r="NNM54" s="518"/>
      <c r="NNN54" s="518"/>
      <c r="NNO54" s="518"/>
      <c r="NNP54" s="518"/>
      <c r="NNQ54" s="518"/>
      <c r="NNR54" s="518"/>
      <c r="NNS54" s="518"/>
      <c r="NNT54" s="518"/>
      <c r="NNU54" s="518"/>
      <c r="NNV54" s="518"/>
      <c r="NNW54" s="518"/>
      <c r="NNX54" s="518"/>
      <c r="NNY54" s="518"/>
      <c r="NNZ54" s="518"/>
      <c r="NOA54" s="518"/>
      <c r="NOB54" s="518"/>
      <c r="NOC54" s="518"/>
      <c r="NOD54" s="518"/>
      <c r="NOE54" s="518"/>
      <c r="NOF54" s="518"/>
      <c r="NOG54" s="518"/>
      <c r="NOH54" s="518"/>
      <c r="NOI54" s="518"/>
      <c r="NOJ54" s="518"/>
      <c r="NOK54" s="518"/>
      <c r="NOL54" s="518"/>
      <c r="NOM54" s="518"/>
      <c r="NON54" s="518"/>
      <c r="NOO54" s="518"/>
      <c r="NOP54" s="518"/>
      <c r="NOQ54" s="518"/>
      <c r="NOR54" s="518"/>
      <c r="NOS54" s="518"/>
      <c r="NOT54" s="518"/>
      <c r="NOU54" s="518"/>
      <c r="NOV54" s="518"/>
      <c r="NOW54" s="518"/>
      <c r="NOX54" s="518"/>
      <c r="NOY54" s="518"/>
      <c r="NOZ54" s="518"/>
      <c r="NPA54" s="518"/>
      <c r="NPB54" s="518"/>
      <c r="NPC54" s="518"/>
      <c r="NPD54" s="518"/>
      <c r="NPE54" s="518"/>
      <c r="NPF54" s="518"/>
      <c r="NPG54" s="518"/>
      <c r="NPH54" s="518"/>
      <c r="NPI54" s="518"/>
      <c r="NPJ54" s="518"/>
      <c r="NPK54" s="518"/>
      <c r="NPL54" s="518"/>
      <c r="NPM54" s="518"/>
      <c r="NPN54" s="518"/>
      <c r="NPO54" s="518"/>
      <c r="NPP54" s="518"/>
      <c r="NPQ54" s="518"/>
      <c r="NPR54" s="518"/>
      <c r="NPS54" s="518"/>
      <c r="NPT54" s="518"/>
      <c r="NPU54" s="518"/>
      <c r="NPV54" s="518"/>
      <c r="NPW54" s="518"/>
      <c r="NPX54" s="518"/>
      <c r="NPY54" s="518"/>
      <c r="NPZ54" s="518"/>
      <c r="NQA54" s="518"/>
      <c r="NQB54" s="518"/>
      <c r="NQC54" s="518"/>
      <c r="NQD54" s="518"/>
      <c r="NQE54" s="518"/>
      <c r="NQF54" s="518"/>
      <c r="NQG54" s="518"/>
      <c r="NQH54" s="518"/>
      <c r="NQI54" s="518"/>
      <c r="NQJ54" s="518"/>
      <c r="NQK54" s="518"/>
      <c r="NQL54" s="518"/>
      <c r="NQM54" s="518"/>
      <c r="NQN54" s="518"/>
      <c r="NQO54" s="518"/>
      <c r="NQP54" s="518"/>
      <c r="NQQ54" s="518"/>
      <c r="NQR54" s="518"/>
      <c r="NQS54" s="518"/>
      <c r="NQT54" s="518"/>
      <c r="NQU54" s="518"/>
      <c r="NQV54" s="518"/>
      <c r="NQW54" s="518"/>
      <c r="NQX54" s="518"/>
      <c r="NQY54" s="518"/>
      <c r="NQZ54" s="518"/>
      <c r="NRA54" s="518"/>
      <c r="NRB54" s="518"/>
      <c r="NRC54" s="518"/>
      <c r="NRD54" s="518"/>
      <c r="NRE54" s="518"/>
      <c r="NRF54" s="518"/>
      <c r="NRG54" s="518"/>
      <c r="NRH54" s="518"/>
      <c r="NRI54" s="518"/>
      <c r="NRJ54" s="518"/>
      <c r="NRK54" s="518"/>
      <c r="NRL54" s="518"/>
      <c r="NRM54" s="518"/>
      <c r="NRN54" s="518"/>
      <c r="NRO54" s="518"/>
      <c r="NRP54" s="518"/>
      <c r="NRQ54" s="518"/>
      <c r="NRR54" s="518"/>
      <c r="NRS54" s="518"/>
      <c r="NRT54" s="518"/>
      <c r="NRU54" s="518"/>
      <c r="NRV54" s="518"/>
      <c r="NRW54" s="518"/>
      <c r="NRX54" s="518"/>
      <c r="NRY54" s="518"/>
      <c r="NRZ54" s="518"/>
      <c r="NSA54" s="518"/>
      <c r="NSB54" s="518"/>
      <c r="NSC54" s="518"/>
      <c r="NSD54" s="518"/>
      <c r="NSE54" s="518"/>
      <c r="NSF54" s="518"/>
      <c r="NSG54" s="518"/>
      <c r="NSH54" s="518"/>
      <c r="NSI54" s="518"/>
      <c r="NSJ54" s="518"/>
      <c r="NSK54" s="518"/>
      <c r="NSL54" s="518"/>
      <c r="NSM54" s="518"/>
      <c r="NSN54" s="518"/>
      <c r="NSO54" s="518"/>
      <c r="NSP54" s="518"/>
      <c r="NSQ54" s="518"/>
      <c r="NSR54" s="518"/>
      <c r="NSS54" s="518"/>
      <c r="NST54" s="518"/>
      <c r="NSU54" s="518"/>
      <c r="NSV54" s="518"/>
      <c r="NSW54" s="518"/>
      <c r="NSX54" s="518"/>
      <c r="NSY54" s="518"/>
      <c r="NSZ54" s="518"/>
      <c r="NTA54" s="518"/>
      <c r="NTB54" s="518"/>
      <c r="NTC54" s="518"/>
      <c r="NTD54" s="518"/>
      <c r="NTE54" s="518"/>
      <c r="NTF54" s="518"/>
      <c r="NTG54" s="518"/>
      <c r="NTH54" s="518"/>
      <c r="NTI54" s="518"/>
      <c r="NTJ54" s="518"/>
      <c r="NTK54" s="518"/>
      <c r="NTL54" s="518"/>
      <c r="NTM54" s="518"/>
      <c r="NTN54" s="518"/>
      <c r="NTO54" s="518"/>
      <c r="NTP54" s="518"/>
      <c r="NTQ54" s="518"/>
      <c r="NTR54" s="518"/>
      <c r="NTS54" s="518"/>
      <c r="NTT54" s="518"/>
      <c r="NTU54" s="518"/>
      <c r="NTV54" s="518"/>
      <c r="NTW54" s="518"/>
      <c r="NTX54" s="518"/>
      <c r="NTY54" s="518"/>
      <c r="NTZ54" s="518"/>
      <c r="NUA54" s="518"/>
      <c r="NUB54" s="518"/>
      <c r="NUC54" s="518"/>
      <c r="NUD54" s="518"/>
      <c r="NUE54" s="518"/>
      <c r="NUF54" s="518"/>
      <c r="NUG54" s="518"/>
      <c r="NUH54" s="518"/>
      <c r="NUI54" s="518"/>
      <c r="NUJ54" s="518"/>
      <c r="NUK54" s="518"/>
      <c r="NUL54" s="518"/>
      <c r="NUM54" s="518"/>
      <c r="NUN54" s="518"/>
      <c r="NUO54" s="518"/>
      <c r="NUP54" s="518"/>
      <c r="NUQ54" s="518"/>
      <c r="NUR54" s="518"/>
      <c r="NUS54" s="518"/>
      <c r="NUT54" s="518"/>
      <c r="NUU54" s="518"/>
      <c r="NUV54" s="518"/>
      <c r="NUW54" s="518"/>
      <c r="NUX54" s="518"/>
      <c r="NUY54" s="518"/>
      <c r="NUZ54" s="518"/>
      <c r="NVA54" s="518"/>
      <c r="NVB54" s="518"/>
      <c r="NVC54" s="518"/>
      <c r="NVD54" s="518"/>
      <c r="NVE54" s="518"/>
      <c r="NVF54" s="518"/>
      <c r="NVG54" s="518"/>
      <c r="NVH54" s="518"/>
      <c r="NVI54" s="518"/>
      <c r="NVJ54" s="518"/>
      <c r="NVK54" s="518"/>
      <c r="NVL54" s="518"/>
      <c r="NVM54" s="518"/>
      <c r="NVN54" s="518"/>
      <c r="NVO54" s="518"/>
      <c r="NVP54" s="518"/>
      <c r="NVQ54" s="518"/>
      <c r="NVR54" s="518"/>
      <c r="NVS54" s="518"/>
      <c r="NVT54" s="518"/>
      <c r="NVU54" s="518"/>
      <c r="NVV54" s="518"/>
      <c r="NVW54" s="518"/>
      <c r="NVX54" s="518"/>
      <c r="NVY54" s="518"/>
      <c r="NVZ54" s="518"/>
      <c r="NWA54" s="518"/>
      <c r="NWB54" s="518"/>
      <c r="NWC54" s="518"/>
      <c r="NWD54" s="518"/>
      <c r="NWE54" s="518"/>
      <c r="NWF54" s="518"/>
      <c r="NWG54" s="518"/>
      <c r="NWH54" s="518"/>
      <c r="NWI54" s="518"/>
      <c r="NWJ54" s="518"/>
      <c r="NWK54" s="518"/>
      <c r="NWL54" s="518"/>
      <c r="NWM54" s="518"/>
      <c r="NWN54" s="518"/>
      <c r="NWO54" s="518"/>
      <c r="NWP54" s="518"/>
      <c r="NWQ54" s="518"/>
      <c r="NWR54" s="518"/>
      <c r="NWS54" s="518"/>
      <c r="NWT54" s="518"/>
      <c r="NWU54" s="518"/>
      <c r="NWV54" s="518"/>
      <c r="NWW54" s="518"/>
      <c r="NWX54" s="518"/>
      <c r="NWY54" s="518"/>
      <c r="NWZ54" s="518"/>
      <c r="NXA54" s="518"/>
      <c r="NXB54" s="518"/>
      <c r="NXC54" s="518"/>
      <c r="NXD54" s="518"/>
      <c r="NXE54" s="518"/>
      <c r="NXF54" s="518"/>
      <c r="NXG54" s="518"/>
      <c r="NXH54" s="518"/>
      <c r="NXI54" s="518"/>
      <c r="NXJ54" s="518"/>
      <c r="NXK54" s="518"/>
      <c r="NXL54" s="518"/>
      <c r="NXM54" s="518"/>
      <c r="NXN54" s="518"/>
      <c r="NXO54" s="518"/>
      <c r="NXP54" s="518"/>
      <c r="NXQ54" s="518"/>
      <c r="NXR54" s="518"/>
      <c r="NXS54" s="518"/>
      <c r="NXT54" s="518"/>
      <c r="NXU54" s="518"/>
      <c r="NXV54" s="518"/>
      <c r="NXW54" s="518"/>
      <c r="NXX54" s="518"/>
      <c r="NXY54" s="518"/>
      <c r="NXZ54" s="518"/>
      <c r="NYA54" s="518"/>
      <c r="NYB54" s="518"/>
      <c r="NYC54" s="518"/>
      <c r="NYD54" s="518"/>
      <c r="NYE54" s="518"/>
      <c r="NYF54" s="518"/>
      <c r="NYG54" s="518"/>
      <c r="NYH54" s="518"/>
      <c r="NYI54" s="518"/>
      <c r="NYJ54" s="518"/>
      <c r="NYK54" s="518"/>
      <c r="NYL54" s="518"/>
      <c r="NYM54" s="518"/>
      <c r="NYN54" s="518"/>
      <c r="NYO54" s="518"/>
      <c r="NYP54" s="518"/>
      <c r="NYQ54" s="518"/>
      <c r="NYR54" s="518"/>
      <c r="NYS54" s="518"/>
      <c r="NYT54" s="518"/>
      <c r="NYU54" s="518"/>
      <c r="NYV54" s="518"/>
      <c r="NYW54" s="518"/>
      <c r="NYX54" s="518"/>
      <c r="NYY54" s="518"/>
      <c r="NYZ54" s="518"/>
      <c r="NZA54" s="518"/>
      <c r="NZB54" s="518"/>
      <c r="NZC54" s="518"/>
      <c r="NZD54" s="518"/>
      <c r="NZE54" s="518"/>
      <c r="NZF54" s="518"/>
      <c r="NZG54" s="518"/>
      <c r="NZH54" s="518"/>
      <c r="NZI54" s="518"/>
      <c r="NZJ54" s="518"/>
      <c r="NZK54" s="518"/>
      <c r="NZL54" s="518"/>
      <c r="NZM54" s="518"/>
      <c r="NZN54" s="518"/>
      <c r="NZO54" s="518"/>
      <c r="NZP54" s="518"/>
      <c r="NZQ54" s="518"/>
      <c r="NZR54" s="518"/>
      <c r="NZS54" s="518"/>
      <c r="NZT54" s="518"/>
      <c r="NZU54" s="518"/>
      <c r="NZV54" s="518"/>
      <c r="NZW54" s="518"/>
      <c r="NZX54" s="518"/>
      <c r="NZY54" s="518"/>
      <c r="NZZ54" s="518"/>
      <c r="OAA54" s="518"/>
      <c r="OAB54" s="518"/>
      <c r="OAC54" s="518"/>
      <c r="OAD54" s="518"/>
      <c r="OAE54" s="518"/>
      <c r="OAF54" s="518"/>
      <c r="OAG54" s="518"/>
      <c r="OAH54" s="518"/>
      <c r="OAI54" s="518"/>
      <c r="OAJ54" s="518"/>
      <c r="OAK54" s="518"/>
      <c r="OAL54" s="518"/>
      <c r="OAM54" s="518"/>
      <c r="OAN54" s="518"/>
      <c r="OAO54" s="518"/>
      <c r="OAP54" s="518"/>
      <c r="OAQ54" s="518"/>
      <c r="OAR54" s="518"/>
      <c r="OAS54" s="518"/>
      <c r="OAT54" s="518"/>
      <c r="OAU54" s="518"/>
      <c r="OAV54" s="518"/>
      <c r="OAW54" s="518"/>
      <c r="OAX54" s="518"/>
      <c r="OAY54" s="518"/>
      <c r="OAZ54" s="518"/>
      <c r="OBA54" s="518"/>
      <c r="OBB54" s="518"/>
      <c r="OBC54" s="518"/>
      <c r="OBD54" s="518"/>
      <c r="OBE54" s="518"/>
      <c r="OBF54" s="518"/>
      <c r="OBG54" s="518"/>
      <c r="OBH54" s="518"/>
      <c r="OBI54" s="518"/>
      <c r="OBJ54" s="518"/>
      <c r="OBK54" s="518"/>
      <c r="OBL54" s="518"/>
      <c r="OBM54" s="518"/>
      <c r="OBN54" s="518"/>
      <c r="OBO54" s="518"/>
      <c r="OBP54" s="518"/>
      <c r="OBQ54" s="518"/>
      <c r="OBR54" s="518"/>
      <c r="OBS54" s="518"/>
      <c r="OBT54" s="518"/>
      <c r="OBU54" s="518"/>
      <c r="OBV54" s="518"/>
      <c r="OBW54" s="518"/>
      <c r="OBX54" s="518"/>
      <c r="OBY54" s="518"/>
      <c r="OBZ54" s="518"/>
      <c r="OCA54" s="518"/>
      <c r="OCB54" s="518"/>
      <c r="OCC54" s="518"/>
      <c r="OCD54" s="518"/>
      <c r="OCE54" s="518"/>
      <c r="OCF54" s="518"/>
      <c r="OCG54" s="518"/>
      <c r="OCH54" s="518"/>
      <c r="OCI54" s="518"/>
      <c r="OCJ54" s="518"/>
      <c r="OCK54" s="518"/>
      <c r="OCL54" s="518"/>
      <c r="OCM54" s="518"/>
      <c r="OCN54" s="518"/>
      <c r="OCO54" s="518"/>
      <c r="OCP54" s="518"/>
      <c r="OCQ54" s="518"/>
      <c r="OCR54" s="518"/>
      <c r="OCS54" s="518"/>
      <c r="OCT54" s="518"/>
      <c r="OCU54" s="518"/>
      <c r="OCV54" s="518"/>
      <c r="OCW54" s="518"/>
      <c r="OCX54" s="518"/>
      <c r="OCY54" s="518"/>
      <c r="OCZ54" s="518"/>
      <c r="ODA54" s="518"/>
      <c r="ODB54" s="518"/>
      <c r="ODC54" s="518"/>
      <c r="ODD54" s="518"/>
      <c r="ODE54" s="518"/>
      <c r="ODF54" s="518"/>
      <c r="ODG54" s="518"/>
      <c r="ODH54" s="518"/>
      <c r="ODI54" s="518"/>
      <c r="ODJ54" s="518"/>
      <c r="ODK54" s="518"/>
      <c r="ODL54" s="518"/>
      <c r="ODM54" s="518"/>
      <c r="ODN54" s="518"/>
      <c r="ODO54" s="518"/>
      <c r="ODP54" s="518"/>
      <c r="ODQ54" s="518"/>
      <c r="ODR54" s="518"/>
      <c r="ODS54" s="518"/>
      <c r="ODT54" s="518"/>
      <c r="ODU54" s="518"/>
      <c r="ODV54" s="518"/>
      <c r="ODW54" s="518"/>
      <c r="ODX54" s="518"/>
      <c r="ODY54" s="518"/>
      <c r="ODZ54" s="518"/>
      <c r="OEA54" s="518"/>
      <c r="OEB54" s="518"/>
      <c r="OEC54" s="518"/>
      <c r="OED54" s="518"/>
      <c r="OEE54" s="518"/>
      <c r="OEF54" s="518"/>
      <c r="OEG54" s="518"/>
      <c r="OEH54" s="518"/>
      <c r="OEI54" s="518"/>
      <c r="OEJ54" s="518"/>
      <c r="OEK54" s="518"/>
      <c r="OEL54" s="518"/>
      <c r="OEM54" s="518"/>
      <c r="OEN54" s="518"/>
      <c r="OEO54" s="518"/>
      <c r="OEP54" s="518"/>
      <c r="OEQ54" s="518"/>
      <c r="OER54" s="518"/>
      <c r="OES54" s="518"/>
      <c r="OET54" s="518"/>
      <c r="OEU54" s="518"/>
      <c r="OEV54" s="518"/>
      <c r="OEW54" s="518"/>
      <c r="OEX54" s="518"/>
      <c r="OEY54" s="518"/>
      <c r="OEZ54" s="518"/>
      <c r="OFA54" s="518"/>
      <c r="OFB54" s="518"/>
      <c r="OFC54" s="518"/>
      <c r="OFD54" s="518"/>
      <c r="OFE54" s="518"/>
      <c r="OFF54" s="518"/>
      <c r="OFG54" s="518"/>
      <c r="OFH54" s="518"/>
      <c r="OFI54" s="518"/>
      <c r="OFJ54" s="518"/>
      <c r="OFK54" s="518"/>
      <c r="OFL54" s="518"/>
      <c r="OFM54" s="518"/>
      <c r="OFN54" s="518"/>
      <c r="OFO54" s="518"/>
      <c r="OFP54" s="518"/>
      <c r="OFQ54" s="518"/>
      <c r="OFR54" s="518"/>
      <c r="OFS54" s="518"/>
      <c r="OFT54" s="518"/>
      <c r="OFU54" s="518"/>
      <c r="OFV54" s="518"/>
      <c r="OFW54" s="518"/>
      <c r="OFX54" s="518"/>
      <c r="OFY54" s="518"/>
      <c r="OFZ54" s="518"/>
      <c r="OGA54" s="518"/>
      <c r="OGB54" s="518"/>
      <c r="OGC54" s="518"/>
      <c r="OGD54" s="518"/>
      <c r="OGE54" s="518"/>
      <c r="OGF54" s="518"/>
      <c r="OGG54" s="518"/>
      <c r="OGH54" s="518"/>
      <c r="OGI54" s="518"/>
      <c r="OGJ54" s="518"/>
      <c r="OGK54" s="518"/>
      <c r="OGL54" s="518"/>
      <c r="OGM54" s="518"/>
      <c r="OGN54" s="518"/>
      <c r="OGO54" s="518"/>
      <c r="OGP54" s="518"/>
      <c r="OGQ54" s="518"/>
      <c r="OGR54" s="518"/>
      <c r="OGS54" s="518"/>
      <c r="OGT54" s="518"/>
      <c r="OGU54" s="518"/>
      <c r="OGV54" s="518"/>
      <c r="OGW54" s="518"/>
      <c r="OGX54" s="518"/>
      <c r="OGY54" s="518"/>
      <c r="OGZ54" s="518"/>
      <c r="OHA54" s="518"/>
      <c r="OHB54" s="518"/>
      <c r="OHC54" s="518"/>
      <c r="OHD54" s="518"/>
      <c r="OHE54" s="518"/>
      <c r="OHF54" s="518"/>
      <c r="OHG54" s="518"/>
      <c r="OHH54" s="518"/>
      <c r="OHI54" s="518"/>
      <c r="OHJ54" s="518"/>
      <c r="OHK54" s="518"/>
      <c r="OHL54" s="518"/>
      <c r="OHM54" s="518"/>
      <c r="OHN54" s="518"/>
      <c r="OHO54" s="518"/>
      <c r="OHP54" s="518"/>
      <c r="OHQ54" s="518"/>
      <c r="OHR54" s="518"/>
      <c r="OHS54" s="518"/>
      <c r="OHT54" s="518"/>
      <c r="OHU54" s="518"/>
      <c r="OHV54" s="518"/>
      <c r="OHW54" s="518"/>
      <c r="OHX54" s="518"/>
      <c r="OHY54" s="518"/>
      <c r="OHZ54" s="518"/>
      <c r="OIA54" s="518"/>
      <c r="OIB54" s="518"/>
      <c r="OIC54" s="518"/>
      <c r="OID54" s="518"/>
      <c r="OIE54" s="518"/>
      <c r="OIF54" s="518"/>
      <c r="OIG54" s="518"/>
      <c r="OIH54" s="518"/>
      <c r="OII54" s="518"/>
      <c r="OIJ54" s="518"/>
      <c r="OIK54" s="518"/>
      <c r="OIL54" s="518"/>
      <c r="OIM54" s="518"/>
      <c r="OIN54" s="518"/>
      <c r="OIO54" s="518"/>
      <c r="OIP54" s="518"/>
      <c r="OIQ54" s="518"/>
      <c r="OIR54" s="518"/>
      <c r="OIS54" s="518"/>
      <c r="OIT54" s="518"/>
      <c r="OIU54" s="518"/>
      <c r="OIV54" s="518"/>
      <c r="OIW54" s="518"/>
      <c r="OIX54" s="518"/>
      <c r="OIY54" s="518"/>
      <c r="OIZ54" s="518"/>
      <c r="OJA54" s="518"/>
      <c r="OJB54" s="518"/>
      <c r="OJC54" s="518"/>
      <c r="OJD54" s="518"/>
      <c r="OJE54" s="518"/>
      <c r="OJF54" s="518"/>
      <c r="OJG54" s="518"/>
      <c r="OJH54" s="518"/>
      <c r="OJI54" s="518"/>
      <c r="OJJ54" s="518"/>
      <c r="OJK54" s="518"/>
      <c r="OJL54" s="518"/>
      <c r="OJM54" s="518"/>
      <c r="OJN54" s="518"/>
      <c r="OJO54" s="518"/>
      <c r="OJP54" s="518"/>
      <c r="OJQ54" s="518"/>
      <c r="OJR54" s="518"/>
      <c r="OJS54" s="518"/>
      <c r="OJT54" s="518"/>
      <c r="OJU54" s="518"/>
      <c r="OJV54" s="518"/>
      <c r="OJW54" s="518"/>
      <c r="OJX54" s="518"/>
      <c r="OJY54" s="518"/>
      <c r="OJZ54" s="518"/>
      <c r="OKA54" s="518"/>
      <c r="OKB54" s="518"/>
      <c r="OKC54" s="518"/>
      <c r="OKD54" s="518"/>
      <c r="OKE54" s="518"/>
      <c r="OKF54" s="518"/>
      <c r="OKG54" s="518"/>
      <c r="OKH54" s="518"/>
      <c r="OKI54" s="518"/>
      <c r="OKJ54" s="518"/>
      <c r="OKK54" s="518"/>
      <c r="OKL54" s="518"/>
      <c r="OKM54" s="518"/>
      <c r="OKN54" s="518"/>
      <c r="OKO54" s="518"/>
      <c r="OKP54" s="518"/>
      <c r="OKQ54" s="518"/>
      <c r="OKR54" s="518"/>
      <c r="OKS54" s="518"/>
      <c r="OKT54" s="518"/>
      <c r="OKU54" s="518"/>
      <c r="OKV54" s="518"/>
      <c r="OKW54" s="518"/>
      <c r="OKX54" s="518"/>
      <c r="OKY54" s="518"/>
      <c r="OKZ54" s="518"/>
      <c r="OLA54" s="518"/>
      <c r="OLB54" s="518"/>
      <c r="OLC54" s="518"/>
      <c r="OLD54" s="518"/>
      <c r="OLE54" s="518"/>
      <c r="OLF54" s="518"/>
      <c r="OLG54" s="518"/>
      <c r="OLH54" s="518"/>
      <c r="OLI54" s="518"/>
      <c r="OLJ54" s="518"/>
      <c r="OLK54" s="518"/>
      <c r="OLL54" s="518"/>
      <c r="OLM54" s="518"/>
      <c r="OLN54" s="518"/>
      <c r="OLO54" s="518"/>
      <c r="OLP54" s="518"/>
      <c r="OLQ54" s="518"/>
      <c r="OLR54" s="518"/>
      <c r="OLS54" s="518"/>
      <c r="OLT54" s="518"/>
      <c r="OLU54" s="518"/>
      <c r="OLV54" s="518"/>
      <c r="OLW54" s="518"/>
      <c r="OLX54" s="518"/>
      <c r="OLY54" s="518"/>
      <c r="OLZ54" s="518"/>
      <c r="OMA54" s="518"/>
      <c r="OMB54" s="518"/>
      <c r="OMC54" s="518"/>
      <c r="OMD54" s="518"/>
      <c r="OME54" s="518"/>
      <c r="OMF54" s="518"/>
      <c r="OMG54" s="518"/>
      <c r="OMH54" s="518"/>
      <c r="OMI54" s="518"/>
      <c r="OMJ54" s="518"/>
      <c r="OMK54" s="518"/>
      <c r="OML54" s="518"/>
      <c r="OMM54" s="518"/>
      <c r="OMN54" s="518"/>
      <c r="OMO54" s="518"/>
      <c r="OMP54" s="518"/>
      <c r="OMQ54" s="518"/>
      <c r="OMR54" s="518"/>
      <c r="OMS54" s="518"/>
      <c r="OMT54" s="518"/>
      <c r="OMU54" s="518"/>
      <c r="OMV54" s="518"/>
      <c r="OMW54" s="518"/>
      <c r="OMX54" s="518"/>
      <c r="OMY54" s="518"/>
      <c r="OMZ54" s="518"/>
      <c r="ONA54" s="518"/>
      <c r="ONB54" s="518"/>
      <c r="ONC54" s="518"/>
      <c r="OND54" s="518"/>
      <c r="ONE54" s="518"/>
      <c r="ONF54" s="518"/>
      <c r="ONG54" s="518"/>
      <c r="ONH54" s="518"/>
      <c r="ONI54" s="518"/>
      <c r="ONJ54" s="518"/>
      <c r="ONK54" s="518"/>
      <c r="ONL54" s="518"/>
      <c r="ONM54" s="518"/>
      <c r="ONN54" s="518"/>
      <c r="ONO54" s="518"/>
      <c r="ONP54" s="518"/>
      <c r="ONQ54" s="518"/>
      <c r="ONR54" s="518"/>
      <c r="ONS54" s="518"/>
      <c r="ONT54" s="518"/>
      <c r="ONU54" s="518"/>
      <c r="ONV54" s="518"/>
      <c r="ONW54" s="518"/>
      <c r="ONX54" s="518"/>
      <c r="ONY54" s="518"/>
      <c r="ONZ54" s="518"/>
      <c r="OOA54" s="518"/>
      <c r="OOB54" s="518"/>
      <c r="OOC54" s="518"/>
      <c r="OOD54" s="518"/>
      <c r="OOE54" s="518"/>
      <c r="OOF54" s="518"/>
      <c r="OOG54" s="518"/>
      <c r="OOH54" s="518"/>
      <c r="OOI54" s="518"/>
      <c r="OOJ54" s="518"/>
      <c r="OOK54" s="518"/>
      <c r="OOL54" s="518"/>
      <c r="OOM54" s="518"/>
      <c r="OON54" s="518"/>
      <c r="OOO54" s="518"/>
      <c r="OOP54" s="518"/>
      <c r="OOQ54" s="518"/>
      <c r="OOR54" s="518"/>
      <c r="OOS54" s="518"/>
      <c r="OOT54" s="518"/>
      <c r="OOU54" s="518"/>
      <c r="OOV54" s="518"/>
      <c r="OOW54" s="518"/>
      <c r="OOX54" s="518"/>
      <c r="OOY54" s="518"/>
      <c r="OOZ54" s="518"/>
      <c r="OPA54" s="518"/>
      <c r="OPB54" s="518"/>
      <c r="OPC54" s="518"/>
      <c r="OPD54" s="518"/>
      <c r="OPE54" s="518"/>
      <c r="OPF54" s="518"/>
      <c r="OPG54" s="518"/>
      <c r="OPH54" s="518"/>
      <c r="OPI54" s="518"/>
      <c r="OPJ54" s="518"/>
      <c r="OPK54" s="518"/>
      <c r="OPL54" s="518"/>
      <c r="OPM54" s="518"/>
      <c r="OPN54" s="518"/>
      <c r="OPO54" s="518"/>
      <c r="OPP54" s="518"/>
      <c r="OPQ54" s="518"/>
      <c r="OPR54" s="518"/>
      <c r="OPS54" s="518"/>
      <c r="OPT54" s="518"/>
      <c r="OPU54" s="518"/>
      <c r="OPV54" s="518"/>
      <c r="OPW54" s="518"/>
      <c r="OPX54" s="518"/>
      <c r="OPY54" s="518"/>
      <c r="OPZ54" s="518"/>
      <c r="OQA54" s="518"/>
      <c r="OQB54" s="518"/>
      <c r="OQC54" s="518"/>
      <c r="OQD54" s="518"/>
      <c r="OQE54" s="518"/>
      <c r="OQF54" s="518"/>
      <c r="OQG54" s="518"/>
      <c r="OQH54" s="518"/>
      <c r="OQI54" s="518"/>
      <c r="OQJ54" s="518"/>
      <c r="OQK54" s="518"/>
      <c r="OQL54" s="518"/>
      <c r="OQM54" s="518"/>
      <c r="OQN54" s="518"/>
      <c r="OQO54" s="518"/>
      <c r="OQP54" s="518"/>
      <c r="OQQ54" s="518"/>
      <c r="OQR54" s="518"/>
      <c r="OQS54" s="518"/>
      <c r="OQT54" s="518"/>
      <c r="OQU54" s="518"/>
      <c r="OQV54" s="518"/>
      <c r="OQW54" s="518"/>
      <c r="OQX54" s="518"/>
      <c r="OQY54" s="518"/>
      <c r="OQZ54" s="518"/>
      <c r="ORA54" s="518"/>
      <c r="ORB54" s="518"/>
      <c r="ORC54" s="518"/>
      <c r="ORD54" s="518"/>
      <c r="ORE54" s="518"/>
      <c r="ORF54" s="518"/>
      <c r="ORG54" s="518"/>
      <c r="ORH54" s="518"/>
      <c r="ORI54" s="518"/>
      <c r="ORJ54" s="518"/>
      <c r="ORK54" s="518"/>
      <c r="ORL54" s="518"/>
      <c r="ORM54" s="518"/>
      <c r="ORN54" s="518"/>
      <c r="ORO54" s="518"/>
      <c r="ORP54" s="518"/>
      <c r="ORQ54" s="518"/>
      <c r="ORR54" s="518"/>
      <c r="ORS54" s="518"/>
      <c r="ORT54" s="518"/>
      <c r="ORU54" s="518"/>
      <c r="ORV54" s="518"/>
      <c r="ORW54" s="518"/>
      <c r="ORX54" s="518"/>
      <c r="ORY54" s="518"/>
      <c r="ORZ54" s="518"/>
      <c r="OSA54" s="518"/>
      <c r="OSB54" s="518"/>
      <c r="OSC54" s="518"/>
      <c r="OSD54" s="518"/>
      <c r="OSE54" s="518"/>
      <c r="OSF54" s="518"/>
      <c r="OSG54" s="518"/>
      <c r="OSH54" s="518"/>
      <c r="OSI54" s="518"/>
      <c r="OSJ54" s="518"/>
      <c r="OSK54" s="518"/>
      <c r="OSL54" s="518"/>
      <c r="OSM54" s="518"/>
      <c r="OSN54" s="518"/>
      <c r="OSO54" s="518"/>
      <c r="OSP54" s="518"/>
      <c r="OSQ54" s="518"/>
      <c r="OSR54" s="518"/>
      <c r="OSS54" s="518"/>
      <c r="OST54" s="518"/>
      <c r="OSU54" s="518"/>
      <c r="OSV54" s="518"/>
      <c r="OSW54" s="518"/>
      <c r="OSX54" s="518"/>
      <c r="OSY54" s="518"/>
      <c r="OSZ54" s="518"/>
      <c r="OTA54" s="518"/>
      <c r="OTB54" s="518"/>
      <c r="OTC54" s="518"/>
      <c r="OTD54" s="518"/>
      <c r="OTE54" s="518"/>
      <c r="OTF54" s="518"/>
      <c r="OTG54" s="518"/>
      <c r="OTH54" s="518"/>
      <c r="OTI54" s="518"/>
      <c r="OTJ54" s="518"/>
      <c r="OTK54" s="518"/>
      <c r="OTL54" s="518"/>
      <c r="OTM54" s="518"/>
      <c r="OTN54" s="518"/>
      <c r="OTO54" s="518"/>
      <c r="OTP54" s="518"/>
      <c r="OTQ54" s="518"/>
      <c r="OTR54" s="518"/>
      <c r="OTS54" s="518"/>
      <c r="OTT54" s="518"/>
      <c r="OTU54" s="518"/>
      <c r="OTV54" s="518"/>
      <c r="OTW54" s="518"/>
      <c r="OTX54" s="518"/>
      <c r="OTY54" s="518"/>
      <c r="OTZ54" s="518"/>
      <c r="OUA54" s="518"/>
      <c r="OUB54" s="518"/>
      <c r="OUC54" s="518"/>
      <c r="OUD54" s="518"/>
      <c r="OUE54" s="518"/>
      <c r="OUF54" s="518"/>
      <c r="OUG54" s="518"/>
      <c r="OUH54" s="518"/>
      <c r="OUI54" s="518"/>
      <c r="OUJ54" s="518"/>
      <c r="OUK54" s="518"/>
      <c r="OUL54" s="518"/>
      <c r="OUM54" s="518"/>
      <c r="OUN54" s="518"/>
      <c r="OUO54" s="518"/>
      <c r="OUP54" s="518"/>
      <c r="OUQ54" s="518"/>
      <c r="OUR54" s="518"/>
      <c r="OUS54" s="518"/>
      <c r="OUT54" s="518"/>
      <c r="OUU54" s="518"/>
      <c r="OUV54" s="518"/>
      <c r="OUW54" s="518"/>
      <c r="OUX54" s="518"/>
      <c r="OUY54" s="518"/>
      <c r="OUZ54" s="518"/>
      <c r="OVA54" s="518"/>
      <c r="OVB54" s="518"/>
      <c r="OVC54" s="518"/>
      <c r="OVD54" s="518"/>
      <c r="OVE54" s="518"/>
      <c r="OVF54" s="518"/>
      <c r="OVG54" s="518"/>
      <c r="OVH54" s="518"/>
      <c r="OVI54" s="518"/>
      <c r="OVJ54" s="518"/>
      <c r="OVK54" s="518"/>
      <c r="OVL54" s="518"/>
      <c r="OVM54" s="518"/>
      <c r="OVN54" s="518"/>
      <c r="OVO54" s="518"/>
      <c r="OVP54" s="518"/>
      <c r="OVQ54" s="518"/>
      <c r="OVR54" s="518"/>
      <c r="OVS54" s="518"/>
      <c r="OVT54" s="518"/>
      <c r="OVU54" s="518"/>
      <c r="OVV54" s="518"/>
      <c r="OVW54" s="518"/>
      <c r="OVX54" s="518"/>
      <c r="OVY54" s="518"/>
      <c r="OVZ54" s="518"/>
      <c r="OWA54" s="518"/>
      <c r="OWB54" s="518"/>
      <c r="OWC54" s="518"/>
      <c r="OWD54" s="518"/>
      <c r="OWE54" s="518"/>
      <c r="OWF54" s="518"/>
      <c r="OWG54" s="518"/>
      <c r="OWH54" s="518"/>
      <c r="OWI54" s="518"/>
      <c r="OWJ54" s="518"/>
      <c r="OWK54" s="518"/>
      <c r="OWL54" s="518"/>
      <c r="OWM54" s="518"/>
      <c r="OWN54" s="518"/>
      <c r="OWO54" s="518"/>
      <c r="OWP54" s="518"/>
      <c r="OWQ54" s="518"/>
      <c r="OWR54" s="518"/>
      <c r="OWS54" s="518"/>
      <c r="OWT54" s="518"/>
      <c r="OWU54" s="518"/>
      <c r="OWV54" s="518"/>
      <c r="OWW54" s="518"/>
      <c r="OWX54" s="518"/>
      <c r="OWY54" s="518"/>
      <c r="OWZ54" s="518"/>
      <c r="OXA54" s="518"/>
      <c r="OXB54" s="518"/>
      <c r="OXC54" s="518"/>
      <c r="OXD54" s="518"/>
      <c r="OXE54" s="518"/>
      <c r="OXF54" s="518"/>
      <c r="OXG54" s="518"/>
      <c r="OXH54" s="518"/>
      <c r="OXI54" s="518"/>
      <c r="OXJ54" s="518"/>
      <c r="OXK54" s="518"/>
      <c r="OXL54" s="518"/>
      <c r="OXM54" s="518"/>
      <c r="OXN54" s="518"/>
      <c r="OXO54" s="518"/>
      <c r="OXP54" s="518"/>
      <c r="OXQ54" s="518"/>
      <c r="OXR54" s="518"/>
      <c r="OXS54" s="518"/>
      <c r="OXT54" s="518"/>
      <c r="OXU54" s="518"/>
      <c r="OXV54" s="518"/>
      <c r="OXW54" s="518"/>
      <c r="OXX54" s="518"/>
      <c r="OXY54" s="518"/>
      <c r="OXZ54" s="518"/>
      <c r="OYA54" s="518"/>
      <c r="OYB54" s="518"/>
      <c r="OYC54" s="518"/>
      <c r="OYD54" s="518"/>
      <c r="OYE54" s="518"/>
      <c r="OYF54" s="518"/>
      <c r="OYG54" s="518"/>
      <c r="OYH54" s="518"/>
      <c r="OYI54" s="518"/>
      <c r="OYJ54" s="518"/>
      <c r="OYK54" s="518"/>
      <c r="OYL54" s="518"/>
      <c r="OYM54" s="518"/>
      <c r="OYN54" s="518"/>
      <c r="OYO54" s="518"/>
      <c r="OYP54" s="518"/>
      <c r="OYQ54" s="518"/>
      <c r="OYR54" s="518"/>
      <c r="OYS54" s="518"/>
      <c r="OYT54" s="518"/>
      <c r="OYU54" s="518"/>
      <c r="OYV54" s="518"/>
      <c r="OYW54" s="518"/>
      <c r="OYX54" s="518"/>
      <c r="OYY54" s="518"/>
      <c r="OYZ54" s="518"/>
      <c r="OZA54" s="518"/>
      <c r="OZB54" s="518"/>
      <c r="OZC54" s="518"/>
      <c r="OZD54" s="518"/>
      <c r="OZE54" s="518"/>
      <c r="OZF54" s="518"/>
      <c r="OZG54" s="518"/>
      <c r="OZH54" s="518"/>
      <c r="OZI54" s="518"/>
      <c r="OZJ54" s="518"/>
      <c r="OZK54" s="518"/>
      <c r="OZL54" s="518"/>
      <c r="OZM54" s="518"/>
      <c r="OZN54" s="518"/>
      <c r="OZO54" s="518"/>
      <c r="OZP54" s="518"/>
      <c r="OZQ54" s="518"/>
      <c r="OZR54" s="518"/>
      <c r="OZS54" s="518"/>
      <c r="OZT54" s="518"/>
      <c r="OZU54" s="518"/>
      <c r="OZV54" s="518"/>
      <c r="OZW54" s="518"/>
      <c r="OZX54" s="518"/>
      <c r="OZY54" s="518"/>
      <c r="OZZ54" s="518"/>
      <c r="PAA54" s="518"/>
      <c r="PAB54" s="518"/>
      <c r="PAC54" s="518"/>
      <c r="PAD54" s="518"/>
      <c r="PAE54" s="518"/>
      <c r="PAF54" s="518"/>
      <c r="PAG54" s="518"/>
      <c r="PAH54" s="518"/>
      <c r="PAI54" s="518"/>
      <c r="PAJ54" s="518"/>
      <c r="PAK54" s="518"/>
      <c r="PAL54" s="518"/>
      <c r="PAM54" s="518"/>
      <c r="PAN54" s="518"/>
      <c r="PAO54" s="518"/>
      <c r="PAP54" s="518"/>
      <c r="PAQ54" s="518"/>
      <c r="PAR54" s="518"/>
      <c r="PAS54" s="518"/>
      <c r="PAT54" s="518"/>
      <c r="PAU54" s="518"/>
      <c r="PAV54" s="518"/>
      <c r="PAW54" s="518"/>
      <c r="PAX54" s="518"/>
      <c r="PAY54" s="518"/>
      <c r="PAZ54" s="518"/>
      <c r="PBA54" s="518"/>
      <c r="PBB54" s="518"/>
      <c r="PBC54" s="518"/>
      <c r="PBD54" s="518"/>
      <c r="PBE54" s="518"/>
      <c r="PBF54" s="518"/>
      <c r="PBG54" s="518"/>
      <c r="PBH54" s="518"/>
      <c r="PBI54" s="518"/>
      <c r="PBJ54" s="518"/>
      <c r="PBK54" s="518"/>
      <c r="PBL54" s="518"/>
      <c r="PBM54" s="518"/>
      <c r="PBN54" s="518"/>
      <c r="PBO54" s="518"/>
      <c r="PBP54" s="518"/>
      <c r="PBQ54" s="518"/>
      <c r="PBR54" s="518"/>
      <c r="PBS54" s="518"/>
      <c r="PBT54" s="518"/>
      <c r="PBU54" s="518"/>
      <c r="PBV54" s="518"/>
      <c r="PBW54" s="518"/>
      <c r="PBX54" s="518"/>
      <c r="PBY54" s="518"/>
      <c r="PBZ54" s="518"/>
      <c r="PCA54" s="518"/>
      <c r="PCB54" s="518"/>
      <c r="PCC54" s="518"/>
      <c r="PCD54" s="518"/>
      <c r="PCE54" s="518"/>
      <c r="PCF54" s="518"/>
      <c r="PCG54" s="518"/>
      <c r="PCH54" s="518"/>
      <c r="PCI54" s="518"/>
      <c r="PCJ54" s="518"/>
      <c r="PCK54" s="518"/>
      <c r="PCL54" s="518"/>
      <c r="PCM54" s="518"/>
      <c r="PCN54" s="518"/>
      <c r="PCO54" s="518"/>
      <c r="PCP54" s="518"/>
      <c r="PCQ54" s="518"/>
      <c r="PCR54" s="518"/>
      <c r="PCS54" s="518"/>
      <c r="PCT54" s="518"/>
      <c r="PCU54" s="518"/>
      <c r="PCV54" s="518"/>
      <c r="PCW54" s="518"/>
      <c r="PCX54" s="518"/>
      <c r="PCY54" s="518"/>
      <c r="PCZ54" s="518"/>
      <c r="PDA54" s="518"/>
      <c r="PDB54" s="518"/>
      <c r="PDC54" s="518"/>
      <c r="PDD54" s="518"/>
      <c r="PDE54" s="518"/>
      <c r="PDF54" s="518"/>
      <c r="PDG54" s="518"/>
      <c r="PDH54" s="518"/>
      <c r="PDI54" s="518"/>
      <c r="PDJ54" s="518"/>
      <c r="PDK54" s="518"/>
      <c r="PDL54" s="518"/>
      <c r="PDM54" s="518"/>
      <c r="PDN54" s="518"/>
      <c r="PDO54" s="518"/>
      <c r="PDP54" s="518"/>
      <c r="PDQ54" s="518"/>
      <c r="PDR54" s="518"/>
      <c r="PDS54" s="518"/>
      <c r="PDT54" s="518"/>
      <c r="PDU54" s="518"/>
      <c r="PDV54" s="518"/>
      <c r="PDW54" s="518"/>
      <c r="PDX54" s="518"/>
      <c r="PDY54" s="518"/>
      <c r="PDZ54" s="518"/>
      <c r="PEA54" s="518"/>
      <c r="PEB54" s="518"/>
      <c r="PEC54" s="518"/>
      <c r="PED54" s="518"/>
      <c r="PEE54" s="518"/>
      <c r="PEF54" s="518"/>
      <c r="PEG54" s="518"/>
      <c r="PEH54" s="518"/>
      <c r="PEI54" s="518"/>
      <c r="PEJ54" s="518"/>
      <c r="PEK54" s="518"/>
      <c r="PEL54" s="518"/>
      <c r="PEM54" s="518"/>
      <c r="PEN54" s="518"/>
      <c r="PEO54" s="518"/>
      <c r="PEP54" s="518"/>
      <c r="PEQ54" s="518"/>
      <c r="PER54" s="518"/>
      <c r="PES54" s="518"/>
      <c r="PET54" s="518"/>
      <c r="PEU54" s="518"/>
      <c r="PEV54" s="518"/>
      <c r="PEW54" s="518"/>
      <c r="PEX54" s="518"/>
      <c r="PEY54" s="518"/>
      <c r="PEZ54" s="518"/>
      <c r="PFA54" s="518"/>
      <c r="PFB54" s="518"/>
      <c r="PFC54" s="518"/>
      <c r="PFD54" s="518"/>
      <c r="PFE54" s="518"/>
      <c r="PFF54" s="518"/>
      <c r="PFG54" s="518"/>
      <c r="PFH54" s="518"/>
      <c r="PFI54" s="518"/>
      <c r="PFJ54" s="518"/>
      <c r="PFK54" s="518"/>
      <c r="PFL54" s="518"/>
      <c r="PFM54" s="518"/>
      <c r="PFN54" s="518"/>
      <c r="PFO54" s="518"/>
      <c r="PFP54" s="518"/>
      <c r="PFQ54" s="518"/>
      <c r="PFR54" s="518"/>
      <c r="PFS54" s="518"/>
      <c r="PFT54" s="518"/>
      <c r="PFU54" s="518"/>
      <c r="PFV54" s="518"/>
      <c r="PFW54" s="518"/>
      <c r="PFX54" s="518"/>
      <c r="PFY54" s="518"/>
      <c r="PFZ54" s="518"/>
      <c r="PGA54" s="518"/>
      <c r="PGB54" s="518"/>
      <c r="PGC54" s="518"/>
      <c r="PGD54" s="518"/>
      <c r="PGE54" s="518"/>
      <c r="PGF54" s="518"/>
      <c r="PGG54" s="518"/>
      <c r="PGH54" s="518"/>
      <c r="PGI54" s="518"/>
      <c r="PGJ54" s="518"/>
      <c r="PGK54" s="518"/>
      <c r="PGL54" s="518"/>
      <c r="PGM54" s="518"/>
      <c r="PGN54" s="518"/>
      <c r="PGO54" s="518"/>
      <c r="PGP54" s="518"/>
      <c r="PGQ54" s="518"/>
      <c r="PGR54" s="518"/>
      <c r="PGS54" s="518"/>
      <c r="PGT54" s="518"/>
      <c r="PGU54" s="518"/>
      <c r="PGV54" s="518"/>
      <c r="PGW54" s="518"/>
      <c r="PGX54" s="518"/>
      <c r="PGY54" s="518"/>
      <c r="PGZ54" s="518"/>
      <c r="PHA54" s="518"/>
      <c r="PHB54" s="518"/>
      <c r="PHC54" s="518"/>
      <c r="PHD54" s="518"/>
      <c r="PHE54" s="518"/>
      <c r="PHF54" s="518"/>
      <c r="PHG54" s="518"/>
      <c r="PHH54" s="518"/>
      <c r="PHI54" s="518"/>
      <c r="PHJ54" s="518"/>
      <c r="PHK54" s="518"/>
      <c r="PHL54" s="518"/>
      <c r="PHM54" s="518"/>
      <c r="PHN54" s="518"/>
      <c r="PHO54" s="518"/>
      <c r="PHP54" s="518"/>
      <c r="PHQ54" s="518"/>
      <c r="PHR54" s="518"/>
      <c r="PHS54" s="518"/>
      <c r="PHT54" s="518"/>
      <c r="PHU54" s="518"/>
      <c r="PHV54" s="518"/>
      <c r="PHW54" s="518"/>
      <c r="PHX54" s="518"/>
      <c r="PHY54" s="518"/>
      <c r="PHZ54" s="518"/>
      <c r="PIA54" s="518"/>
      <c r="PIB54" s="518"/>
      <c r="PIC54" s="518"/>
      <c r="PID54" s="518"/>
      <c r="PIE54" s="518"/>
      <c r="PIF54" s="518"/>
      <c r="PIG54" s="518"/>
      <c r="PIH54" s="518"/>
      <c r="PII54" s="518"/>
      <c r="PIJ54" s="518"/>
      <c r="PIK54" s="518"/>
      <c r="PIL54" s="518"/>
      <c r="PIM54" s="518"/>
      <c r="PIN54" s="518"/>
      <c r="PIO54" s="518"/>
      <c r="PIP54" s="518"/>
      <c r="PIQ54" s="518"/>
      <c r="PIR54" s="518"/>
      <c r="PIS54" s="518"/>
      <c r="PIT54" s="518"/>
      <c r="PIU54" s="518"/>
      <c r="PIV54" s="518"/>
      <c r="PIW54" s="518"/>
      <c r="PIX54" s="518"/>
      <c r="PIY54" s="518"/>
      <c r="PIZ54" s="518"/>
      <c r="PJA54" s="518"/>
      <c r="PJB54" s="518"/>
      <c r="PJC54" s="518"/>
      <c r="PJD54" s="518"/>
      <c r="PJE54" s="518"/>
      <c r="PJF54" s="518"/>
      <c r="PJG54" s="518"/>
      <c r="PJH54" s="518"/>
      <c r="PJI54" s="518"/>
      <c r="PJJ54" s="518"/>
      <c r="PJK54" s="518"/>
      <c r="PJL54" s="518"/>
      <c r="PJM54" s="518"/>
      <c r="PJN54" s="518"/>
      <c r="PJO54" s="518"/>
      <c r="PJP54" s="518"/>
      <c r="PJQ54" s="518"/>
      <c r="PJR54" s="518"/>
      <c r="PJS54" s="518"/>
      <c r="PJT54" s="518"/>
      <c r="PJU54" s="518"/>
      <c r="PJV54" s="518"/>
      <c r="PJW54" s="518"/>
      <c r="PJX54" s="518"/>
      <c r="PJY54" s="518"/>
      <c r="PJZ54" s="518"/>
      <c r="PKA54" s="518"/>
      <c r="PKB54" s="518"/>
      <c r="PKC54" s="518"/>
      <c r="PKD54" s="518"/>
      <c r="PKE54" s="518"/>
      <c r="PKF54" s="518"/>
      <c r="PKG54" s="518"/>
      <c r="PKH54" s="518"/>
      <c r="PKI54" s="518"/>
      <c r="PKJ54" s="518"/>
      <c r="PKK54" s="518"/>
      <c r="PKL54" s="518"/>
      <c r="PKM54" s="518"/>
      <c r="PKN54" s="518"/>
      <c r="PKO54" s="518"/>
      <c r="PKP54" s="518"/>
      <c r="PKQ54" s="518"/>
      <c r="PKR54" s="518"/>
      <c r="PKS54" s="518"/>
      <c r="PKT54" s="518"/>
      <c r="PKU54" s="518"/>
      <c r="PKV54" s="518"/>
      <c r="PKW54" s="518"/>
      <c r="PKX54" s="518"/>
      <c r="PKY54" s="518"/>
      <c r="PKZ54" s="518"/>
      <c r="PLA54" s="518"/>
      <c r="PLB54" s="518"/>
      <c r="PLC54" s="518"/>
      <c r="PLD54" s="518"/>
      <c r="PLE54" s="518"/>
      <c r="PLF54" s="518"/>
      <c r="PLG54" s="518"/>
      <c r="PLH54" s="518"/>
      <c r="PLI54" s="518"/>
      <c r="PLJ54" s="518"/>
      <c r="PLK54" s="518"/>
      <c r="PLL54" s="518"/>
      <c r="PLM54" s="518"/>
      <c r="PLN54" s="518"/>
      <c r="PLO54" s="518"/>
      <c r="PLP54" s="518"/>
      <c r="PLQ54" s="518"/>
      <c r="PLR54" s="518"/>
      <c r="PLS54" s="518"/>
      <c r="PLT54" s="518"/>
      <c r="PLU54" s="518"/>
      <c r="PLV54" s="518"/>
      <c r="PLW54" s="518"/>
      <c r="PLX54" s="518"/>
      <c r="PLY54" s="518"/>
      <c r="PLZ54" s="518"/>
      <c r="PMA54" s="518"/>
      <c r="PMB54" s="518"/>
      <c r="PMC54" s="518"/>
      <c r="PMD54" s="518"/>
      <c r="PME54" s="518"/>
      <c r="PMF54" s="518"/>
      <c r="PMG54" s="518"/>
      <c r="PMH54" s="518"/>
      <c r="PMI54" s="518"/>
      <c r="PMJ54" s="518"/>
      <c r="PMK54" s="518"/>
      <c r="PML54" s="518"/>
      <c r="PMM54" s="518"/>
      <c r="PMN54" s="518"/>
      <c r="PMO54" s="518"/>
      <c r="PMP54" s="518"/>
      <c r="PMQ54" s="518"/>
      <c r="PMR54" s="518"/>
      <c r="PMS54" s="518"/>
      <c r="PMT54" s="518"/>
      <c r="PMU54" s="518"/>
      <c r="PMV54" s="518"/>
      <c r="PMW54" s="518"/>
      <c r="PMX54" s="518"/>
      <c r="PMY54" s="518"/>
      <c r="PMZ54" s="518"/>
      <c r="PNA54" s="518"/>
      <c r="PNB54" s="518"/>
      <c r="PNC54" s="518"/>
      <c r="PND54" s="518"/>
      <c r="PNE54" s="518"/>
      <c r="PNF54" s="518"/>
      <c r="PNG54" s="518"/>
      <c r="PNH54" s="518"/>
      <c r="PNI54" s="518"/>
      <c r="PNJ54" s="518"/>
      <c r="PNK54" s="518"/>
      <c r="PNL54" s="518"/>
      <c r="PNM54" s="518"/>
      <c r="PNN54" s="518"/>
      <c r="PNO54" s="518"/>
      <c r="PNP54" s="518"/>
      <c r="PNQ54" s="518"/>
      <c r="PNR54" s="518"/>
      <c r="PNS54" s="518"/>
      <c r="PNT54" s="518"/>
      <c r="PNU54" s="518"/>
      <c r="PNV54" s="518"/>
      <c r="PNW54" s="518"/>
      <c r="PNX54" s="518"/>
      <c r="PNY54" s="518"/>
      <c r="PNZ54" s="518"/>
      <c r="POA54" s="518"/>
      <c r="POB54" s="518"/>
      <c r="POC54" s="518"/>
      <c r="POD54" s="518"/>
      <c r="POE54" s="518"/>
      <c r="POF54" s="518"/>
      <c r="POG54" s="518"/>
      <c r="POH54" s="518"/>
      <c r="POI54" s="518"/>
      <c r="POJ54" s="518"/>
      <c r="POK54" s="518"/>
      <c r="POL54" s="518"/>
      <c r="POM54" s="518"/>
      <c r="PON54" s="518"/>
      <c r="POO54" s="518"/>
      <c r="POP54" s="518"/>
      <c r="POQ54" s="518"/>
      <c r="POR54" s="518"/>
      <c r="POS54" s="518"/>
      <c r="POT54" s="518"/>
      <c r="POU54" s="518"/>
      <c r="POV54" s="518"/>
      <c r="POW54" s="518"/>
      <c r="POX54" s="518"/>
      <c r="POY54" s="518"/>
      <c r="POZ54" s="518"/>
      <c r="PPA54" s="518"/>
      <c r="PPB54" s="518"/>
      <c r="PPC54" s="518"/>
      <c r="PPD54" s="518"/>
      <c r="PPE54" s="518"/>
      <c r="PPF54" s="518"/>
      <c r="PPG54" s="518"/>
      <c r="PPH54" s="518"/>
      <c r="PPI54" s="518"/>
      <c r="PPJ54" s="518"/>
      <c r="PPK54" s="518"/>
      <c r="PPL54" s="518"/>
      <c r="PPM54" s="518"/>
      <c r="PPN54" s="518"/>
      <c r="PPO54" s="518"/>
      <c r="PPP54" s="518"/>
      <c r="PPQ54" s="518"/>
      <c r="PPR54" s="518"/>
      <c r="PPS54" s="518"/>
      <c r="PPT54" s="518"/>
      <c r="PPU54" s="518"/>
      <c r="PPV54" s="518"/>
      <c r="PPW54" s="518"/>
      <c r="PPX54" s="518"/>
      <c r="PPY54" s="518"/>
      <c r="PPZ54" s="518"/>
      <c r="PQA54" s="518"/>
      <c r="PQB54" s="518"/>
      <c r="PQC54" s="518"/>
      <c r="PQD54" s="518"/>
      <c r="PQE54" s="518"/>
      <c r="PQF54" s="518"/>
      <c r="PQG54" s="518"/>
      <c r="PQH54" s="518"/>
      <c r="PQI54" s="518"/>
      <c r="PQJ54" s="518"/>
      <c r="PQK54" s="518"/>
      <c r="PQL54" s="518"/>
      <c r="PQM54" s="518"/>
      <c r="PQN54" s="518"/>
      <c r="PQO54" s="518"/>
      <c r="PQP54" s="518"/>
      <c r="PQQ54" s="518"/>
      <c r="PQR54" s="518"/>
      <c r="PQS54" s="518"/>
      <c r="PQT54" s="518"/>
      <c r="PQU54" s="518"/>
      <c r="PQV54" s="518"/>
      <c r="PQW54" s="518"/>
      <c r="PQX54" s="518"/>
      <c r="PQY54" s="518"/>
      <c r="PQZ54" s="518"/>
      <c r="PRA54" s="518"/>
      <c r="PRB54" s="518"/>
      <c r="PRC54" s="518"/>
      <c r="PRD54" s="518"/>
      <c r="PRE54" s="518"/>
      <c r="PRF54" s="518"/>
      <c r="PRG54" s="518"/>
      <c r="PRH54" s="518"/>
      <c r="PRI54" s="518"/>
      <c r="PRJ54" s="518"/>
      <c r="PRK54" s="518"/>
      <c r="PRL54" s="518"/>
      <c r="PRM54" s="518"/>
      <c r="PRN54" s="518"/>
      <c r="PRO54" s="518"/>
      <c r="PRP54" s="518"/>
      <c r="PRQ54" s="518"/>
      <c r="PRR54" s="518"/>
      <c r="PRS54" s="518"/>
      <c r="PRT54" s="518"/>
      <c r="PRU54" s="518"/>
      <c r="PRV54" s="518"/>
      <c r="PRW54" s="518"/>
      <c r="PRX54" s="518"/>
      <c r="PRY54" s="518"/>
      <c r="PRZ54" s="518"/>
      <c r="PSA54" s="518"/>
      <c r="PSB54" s="518"/>
      <c r="PSC54" s="518"/>
      <c r="PSD54" s="518"/>
      <c r="PSE54" s="518"/>
      <c r="PSF54" s="518"/>
      <c r="PSG54" s="518"/>
      <c r="PSH54" s="518"/>
      <c r="PSI54" s="518"/>
      <c r="PSJ54" s="518"/>
      <c r="PSK54" s="518"/>
      <c r="PSL54" s="518"/>
      <c r="PSM54" s="518"/>
      <c r="PSN54" s="518"/>
      <c r="PSO54" s="518"/>
      <c r="PSP54" s="518"/>
      <c r="PSQ54" s="518"/>
      <c r="PSR54" s="518"/>
      <c r="PSS54" s="518"/>
      <c r="PST54" s="518"/>
      <c r="PSU54" s="518"/>
      <c r="PSV54" s="518"/>
      <c r="PSW54" s="518"/>
      <c r="PSX54" s="518"/>
      <c r="PSY54" s="518"/>
      <c r="PSZ54" s="518"/>
      <c r="PTA54" s="518"/>
      <c r="PTB54" s="518"/>
      <c r="PTC54" s="518"/>
      <c r="PTD54" s="518"/>
      <c r="PTE54" s="518"/>
      <c r="PTF54" s="518"/>
      <c r="PTG54" s="518"/>
      <c r="PTH54" s="518"/>
      <c r="PTI54" s="518"/>
      <c r="PTJ54" s="518"/>
      <c r="PTK54" s="518"/>
      <c r="PTL54" s="518"/>
      <c r="PTM54" s="518"/>
      <c r="PTN54" s="518"/>
      <c r="PTO54" s="518"/>
      <c r="PTP54" s="518"/>
      <c r="PTQ54" s="518"/>
      <c r="PTR54" s="518"/>
      <c r="PTS54" s="518"/>
      <c r="PTT54" s="518"/>
      <c r="PTU54" s="518"/>
      <c r="PTV54" s="518"/>
      <c r="PTW54" s="518"/>
      <c r="PTX54" s="518"/>
      <c r="PTY54" s="518"/>
      <c r="PTZ54" s="518"/>
      <c r="PUA54" s="518"/>
      <c r="PUB54" s="518"/>
      <c r="PUC54" s="518"/>
      <c r="PUD54" s="518"/>
      <c r="PUE54" s="518"/>
      <c r="PUF54" s="518"/>
      <c r="PUG54" s="518"/>
      <c r="PUH54" s="518"/>
      <c r="PUI54" s="518"/>
      <c r="PUJ54" s="518"/>
      <c r="PUK54" s="518"/>
      <c r="PUL54" s="518"/>
      <c r="PUM54" s="518"/>
      <c r="PUN54" s="518"/>
      <c r="PUO54" s="518"/>
      <c r="PUP54" s="518"/>
      <c r="PUQ54" s="518"/>
      <c r="PUR54" s="518"/>
      <c r="PUS54" s="518"/>
      <c r="PUT54" s="518"/>
      <c r="PUU54" s="518"/>
      <c r="PUV54" s="518"/>
      <c r="PUW54" s="518"/>
      <c r="PUX54" s="518"/>
      <c r="PUY54" s="518"/>
      <c r="PUZ54" s="518"/>
      <c r="PVA54" s="518"/>
      <c r="PVB54" s="518"/>
      <c r="PVC54" s="518"/>
      <c r="PVD54" s="518"/>
      <c r="PVE54" s="518"/>
      <c r="PVF54" s="518"/>
      <c r="PVG54" s="518"/>
      <c r="PVH54" s="518"/>
      <c r="PVI54" s="518"/>
      <c r="PVJ54" s="518"/>
      <c r="PVK54" s="518"/>
      <c r="PVL54" s="518"/>
      <c r="PVM54" s="518"/>
      <c r="PVN54" s="518"/>
      <c r="PVO54" s="518"/>
      <c r="PVP54" s="518"/>
      <c r="PVQ54" s="518"/>
      <c r="PVR54" s="518"/>
      <c r="PVS54" s="518"/>
      <c r="PVT54" s="518"/>
      <c r="PVU54" s="518"/>
      <c r="PVV54" s="518"/>
      <c r="PVW54" s="518"/>
      <c r="PVX54" s="518"/>
      <c r="PVY54" s="518"/>
      <c r="PVZ54" s="518"/>
      <c r="PWA54" s="518"/>
      <c r="PWB54" s="518"/>
      <c r="PWC54" s="518"/>
      <c r="PWD54" s="518"/>
      <c r="PWE54" s="518"/>
      <c r="PWF54" s="518"/>
      <c r="PWG54" s="518"/>
      <c r="PWH54" s="518"/>
      <c r="PWI54" s="518"/>
      <c r="PWJ54" s="518"/>
      <c r="PWK54" s="518"/>
      <c r="PWL54" s="518"/>
      <c r="PWM54" s="518"/>
      <c r="PWN54" s="518"/>
      <c r="PWO54" s="518"/>
      <c r="PWP54" s="518"/>
      <c r="PWQ54" s="518"/>
      <c r="PWR54" s="518"/>
      <c r="PWS54" s="518"/>
      <c r="PWT54" s="518"/>
      <c r="PWU54" s="518"/>
      <c r="PWV54" s="518"/>
      <c r="PWW54" s="518"/>
      <c r="PWX54" s="518"/>
      <c r="PWY54" s="518"/>
      <c r="PWZ54" s="518"/>
      <c r="PXA54" s="518"/>
      <c r="PXB54" s="518"/>
      <c r="PXC54" s="518"/>
      <c r="PXD54" s="518"/>
      <c r="PXE54" s="518"/>
      <c r="PXF54" s="518"/>
      <c r="PXG54" s="518"/>
      <c r="PXH54" s="518"/>
      <c r="PXI54" s="518"/>
      <c r="PXJ54" s="518"/>
      <c r="PXK54" s="518"/>
      <c r="PXL54" s="518"/>
      <c r="PXM54" s="518"/>
      <c r="PXN54" s="518"/>
      <c r="PXO54" s="518"/>
      <c r="PXP54" s="518"/>
      <c r="PXQ54" s="518"/>
      <c r="PXR54" s="518"/>
      <c r="PXS54" s="518"/>
      <c r="PXT54" s="518"/>
      <c r="PXU54" s="518"/>
      <c r="PXV54" s="518"/>
      <c r="PXW54" s="518"/>
      <c r="PXX54" s="518"/>
      <c r="PXY54" s="518"/>
      <c r="PXZ54" s="518"/>
      <c r="PYA54" s="518"/>
      <c r="PYB54" s="518"/>
      <c r="PYC54" s="518"/>
      <c r="PYD54" s="518"/>
      <c r="PYE54" s="518"/>
      <c r="PYF54" s="518"/>
      <c r="PYG54" s="518"/>
      <c r="PYH54" s="518"/>
      <c r="PYI54" s="518"/>
      <c r="PYJ54" s="518"/>
      <c r="PYK54" s="518"/>
      <c r="PYL54" s="518"/>
      <c r="PYM54" s="518"/>
      <c r="PYN54" s="518"/>
      <c r="PYO54" s="518"/>
      <c r="PYP54" s="518"/>
      <c r="PYQ54" s="518"/>
      <c r="PYR54" s="518"/>
      <c r="PYS54" s="518"/>
      <c r="PYT54" s="518"/>
      <c r="PYU54" s="518"/>
      <c r="PYV54" s="518"/>
      <c r="PYW54" s="518"/>
      <c r="PYX54" s="518"/>
      <c r="PYY54" s="518"/>
      <c r="PYZ54" s="518"/>
      <c r="PZA54" s="518"/>
      <c r="PZB54" s="518"/>
      <c r="PZC54" s="518"/>
      <c r="PZD54" s="518"/>
      <c r="PZE54" s="518"/>
      <c r="PZF54" s="518"/>
      <c r="PZG54" s="518"/>
      <c r="PZH54" s="518"/>
      <c r="PZI54" s="518"/>
      <c r="PZJ54" s="518"/>
      <c r="PZK54" s="518"/>
      <c r="PZL54" s="518"/>
      <c r="PZM54" s="518"/>
      <c r="PZN54" s="518"/>
      <c r="PZO54" s="518"/>
      <c r="PZP54" s="518"/>
      <c r="PZQ54" s="518"/>
      <c r="PZR54" s="518"/>
      <c r="PZS54" s="518"/>
      <c r="PZT54" s="518"/>
      <c r="PZU54" s="518"/>
      <c r="PZV54" s="518"/>
      <c r="PZW54" s="518"/>
      <c r="PZX54" s="518"/>
      <c r="PZY54" s="518"/>
      <c r="PZZ54" s="518"/>
      <c r="QAA54" s="518"/>
      <c r="QAB54" s="518"/>
      <c r="QAC54" s="518"/>
      <c r="QAD54" s="518"/>
      <c r="QAE54" s="518"/>
      <c r="QAF54" s="518"/>
      <c r="QAG54" s="518"/>
      <c r="QAH54" s="518"/>
      <c r="QAI54" s="518"/>
      <c r="QAJ54" s="518"/>
      <c r="QAK54" s="518"/>
      <c r="QAL54" s="518"/>
      <c r="QAM54" s="518"/>
      <c r="QAN54" s="518"/>
      <c r="QAO54" s="518"/>
      <c r="QAP54" s="518"/>
      <c r="QAQ54" s="518"/>
      <c r="QAR54" s="518"/>
      <c r="QAS54" s="518"/>
      <c r="QAT54" s="518"/>
      <c r="QAU54" s="518"/>
      <c r="QAV54" s="518"/>
      <c r="QAW54" s="518"/>
      <c r="QAX54" s="518"/>
      <c r="QAY54" s="518"/>
      <c r="QAZ54" s="518"/>
      <c r="QBA54" s="518"/>
      <c r="QBB54" s="518"/>
      <c r="QBC54" s="518"/>
      <c r="QBD54" s="518"/>
      <c r="QBE54" s="518"/>
      <c r="QBF54" s="518"/>
      <c r="QBG54" s="518"/>
      <c r="QBH54" s="518"/>
      <c r="QBI54" s="518"/>
      <c r="QBJ54" s="518"/>
      <c r="QBK54" s="518"/>
      <c r="QBL54" s="518"/>
      <c r="QBM54" s="518"/>
      <c r="QBN54" s="518"/>
      <c r="QBO54" s="518"/>
      <c r="QBP54" s="518"/>
      <c r="QBQ54" s="518"/>
      <c r="QBR54" s="518"/>
      <c r="QBS54" s="518"/>
      <c r="QBT54" s="518"/>
      <c r="QBU54" s="518"/>
      <c r="QBV54" s="518"/>
      <c r="QBW54" s="518"/>
      <c r="QBX54" s="518"/>
      <c r="QBY54" s="518"/>
      <c r="QBZ54" s="518"/>
      <c r="QCA54" s="518"/>
      <c r="QCB54" s="518"/>
      <c r="QCC54" s="518"/>
      <c r="QCD54" s="518"/>
      <c r="QCE54" s="518"/>
      <c r="QCF54" s="518"/>
      <c r="QCG54" s="518"/>
      <c r="QCH54" s="518"/>
      <c r="QCI54" s="518"/>
      <c r="QCJ54" s="518"/>
      <c r="QCK54" s="518"/>
      <c r="QCL54" s="518"/>
      <c r="QCM54" s="518"/>
      <c r="QCN54" s="518"/>
      <c r="QCO54" s="518"/>
      <c r="QCP54" s="518"/>
      <c r="QCQ54" s="518"/>
      <c r="QCR54" s="518"/>
      <c r="QCS54" s="518"/>
      <c r="QCT54" s="518"/>
      <c r="QCU54" s="518"/>
      <c r="QCV54" s="518"/>
      <c r="QCW54" s="518"/>
      <c r="QCX54" s="518"/>
      <c r="QCY54" s="518"/>
      <c r="QCZ54" s="518"/>
      <c r="QDA54" s="518"/>
      <c r="QDB54" s="518"/>
      <c r="QDC54" s="518"/>
      <c r="QDD54" s="518"/>
      <c r="QDE54" s="518"/>
      <c r="QDF54" s="518"/>
      <c r="QDG54" s="518"/>
      <c r="QDH54" s="518"/>
      <c r="QDI54" s="518"/>
      <c r="QDJ54" s="518"/>
      <c r="QDK54" s="518"/>
      <c r="QDL54" s="518"/>
      <c r="QDM54" s="518"/>
      <c r="QDN54" s="518"/>
      <c r="QDO54" s="518"/>
      <c r="QDP54" s="518"/>
      <c r="QDQ54" s="518"/>
      <c r="QDR54" s="518"/>
      <c r="QDS54" s="518"/>
      <c r="QDT54" s="518"/>
      <c r="QDU54" s="518"/>
      <c r="QDV54" s="518"/>
      <c r="QDW54" s="518"/>
      <c r="QDX54" s="518"/>
      <c r="QDY54" s="518"/>
      <c r="QDZ54" s="518"/>
      <c r="QEA54" s="518"/>
      <c r="QEB54" s="518"/>
      <c r="QEC54" s="518"/>
      <c r="QED54" s="518"/>
      <c r="QEE54" s="518"/>
      <c r="QEF54" s="518"/>
      <c r="QEG54" s="518"/>
      <c r="QEH54" s="518"/>
      <c r="QEI54" s="518"/>
      <c r="QEJ54" s="518"/>
      <c r="QEK54" s="518"/>
      <c r="QEL54" s="518"/>
      <c r="QEM54" s="518"/>
      <c r="QEN54" s="518"/>
      <c r="QEO54" s="518"/>
      <c r="QEP54" s="518"/>
      <c r="QEQ54" s="518"/>
      <c r="QER54" s="518"/>
      <c r="QES54" s="518"/>
      <c r="QET54" s="518"/>
      <c r="QEU54" s="518"/>
      <c r="QEV54" s="518"/>
      <c r="QEW54" s="518"/>
      <c r="QEX54" s="518"/>
      <c r="QEY54" s="518"/>
      <c r="QEZ54" s="518"/>
      <c r="QFA54" s="518"/>
      <c r="QFB54" s="518"/>
      <c r="QFC54" s="518"/>
      <c r="QFD54" s="518"/>
      <c r="QFE54" s="518"/>
      <c r="QFF54" s="518"/>
      <c r="QFG54" s="518"/>
      <c r="QFH54" s="518"/>
      <c r="QFI54" s="518"/>
      <c r="QFJ54" s="518"/>
      <c r="QFK54" s="518"/>
      <c r="QFL54" s="518"/>
      <c r="QFM54" s="518"/>
      <c r="QFN54" s="518"/>
      <c r="QFO54" s="518"/>
      <c r="QFP54" s="518"/>
      <c r="QFQ54" s="518"/>
      <c r="QFR54" s="518"/>
      <c r="QFS54" s="518"/>
      <c r="QFT54" s="518"/>
      <c r="QFU54" s="518"/>
      <c r="QFV54" s="518"/>
      <c r="QFW54" s="518"/>
      <c r="QFX54" s="518"/>
      <c r="QFY54" s="518"/>
      <c r="QFZ54" s="518"/>
      <c r="QGA54" s="518"/>
      <c r="QGB54" s="518"/>
      <c r="QGC54" s="518"/>
      <c r="QGD54" s="518"/>
      <c r="QGE54" s="518"/>
      <c r="QGF54" s="518"/>
      <c r="QGG54" s="518"/>
      <c r="QGH54" s="518"/>
      <c r="QGI54" s="518"/>
      <c r="QGJ54" s="518"/>
      <c r="QGK54" s="518"/>
      <c r="QGL54" s="518"/>
      <c r="QGM54" s="518"/>
      <c r="QGN54" s="518"/>
      <c r="QGO54" s="518"/>
      <c r="QGP54" s="518"/>
      <c r="QGQ54" s="518"/>
      <c r="QGR54" s="518"/>
      <c r="QGS54" s="518"/>
      <c r="QGT54" s="518"/>
      <c r="QGU54" s="518"/>
      <c r="QGV54" s="518"/>
      <c r="QGW54" s="518"/>
      <c r="QGX54" s="518"/>
      <c r="QGY54" s="518"/>
      <c r="QGZ54" s="518"/>
      <c r="QHA54" s="518"/>
      <c r="QHB54" s="518"/>
      <c r="QHC54" s="518"/>
      <c r="QHD54" s="518"/>
      <c r="QHE54" s="518"/>
      <c r="QHF54" s="518"/>
      <c r="QHG54" s="518"/>
      <c r="QHH54" s="518"/>
      <c r="QHI54" s="518"/>
      <c r="QHJ54" s="518"/>
      <c r="QHK54" s="518"/>
      <c r="QHL54" s="518"/>
      <c r="QHM54" s="518"/>
      <c r="QHN54" s="518"/>
      <c r="QHO54" s="518"/>
      <c r="QHP54" s="518"/>
      <c r="QHQ54" s="518"/>
      <c r="QHR54" s="518"/>
      <c r="QHS54" s="518"/>
      <c r="QHT54" s="518"/>
      <c r="QHU54" s="518"/>
      <c r="QHV54" s="518"/>
      <c r="QHW54" s="518"/>
      <c r="QHX54" s="518"/>
      <c r="QHY54" s="518"/>
      <c r="QHZ54" s="518"/>
      <c r="QIA54" s="518"/>
      <c r="QIB54" s="518"/>
      <c r="QIC54" s="518"/>
      <c r="QID54" s="518"/>
      <c r="QIE54" s="518"/>
      <c r="QIF54" s="518"/>
      <c r="QIG54" s="518"/>
      <c r="QIH54" s="518"/>
      <c r="QII54" s="518"/>
      <c r="QIJ54" s="518"/>
      <c r="QIK54" s="518"/>
      <c r="QIL54" s="518"/>
      <c r="QIM54" s="518"/>
      <c r="QIN54" s="518"/>
      <c r="QIO54" s="518"/>
      <c r="QIP54" s="518"/>
      <c r="QIQ54" s="518"/>
      <c r="QIR54" s="518"/>
      <c r="QIS54" s="518"/>
      <c r="QIT54" s="518"/>
      <c r="QIU54" s="518"/>
      <c r="QIV54" s="518"/>
      <c r="QIW54" s="518"/>
      <c r="QIX54" s="518"/>
      <c r="QIY54" s="518"/>
      <c r="QIZ54" s="518"/>
      <c r="QJA54" s="518"/>
      <c r="QJB54" s="518"/>
      <c r="QJC54" s="518"/>
      <c r="QJD54" s="518"/>
      <c r="QJE54" s="518"/>
      <c r="QJF54" s="518"/>
      <c r="QJG54" s="518"/>
      <c r="QJH54" s="518"/>
      <c r="QJI54" s="518"/>
      <c r="QJJ54" s="518"/>
      <c r="QJK54" s="518"/>
      <c r="QJL54" s="518"/>
      <c r="QJM54" s="518"/>
      <c r="QJN54" s="518"/>
      <c r="QJO54" s="518"/>
      <c r="QJP54" s="518"/>
      <c r="QJQ54" s="518"/>
      <c r="QJR54" s="518"/>
      <c r="QJS54" s="518"/>
      <c r="QJT54" s="518"/>
      <c r="QJU54" s="518"/>
      <c r="QJV54" s="518"/>
      <c r="QJW54" s="518"/>
      <c r="QJX54" s="518"/>
      <c r="QJY54" s="518"/>
      <c r="QJZ54" s="518"/>
      <c r="QKA54" s="518"/>
      <c r="QKB54" s="518"/>
      <c r="QKC54" s="518"/>
      <c r="QKD54" s="518"/>
      <c r="QKE54" s="518"/>
      <c r="QKF54" s="518"/>
      <c r="QKG54" s="518"/>
      <c r="QKH54" s="518"/>
      <c r="QKI54" s="518"/>
      <c r="QKJ54" s="518"/>
      <c r="QKK54" s="518"/>
      <c r="QKL54" s="518"/>
      <c r="QKM54" s="518"/>
      <c r="QKN54" s="518"/>
      <c r="QKO54" s="518"/>
      <c r="QKP54" s="518"/>
      <c r="QKQ54" s="518"/>
      <c r="QKR54" s="518"/>
      <c r="QKS54" s="518"/>
      <c r="QKT54" s="518"/>
      <c r="QKU54" s="518"/>
      <c r="QKV54" s="518"/>
      <c r="QKW54" s="518"/>
      <c r="QKX54" s="518"/>
      <c r="QKY54" s="518"/>
      <c r="QKZ54" s="518"/>
      <c r="QLA54" s="518"/>
      <c r="QLB54" s="518"/>
      <c r="QLC54" s="518"/>
      <c r="QLD54" s="518"/>
      <c r="QLE54" s="518"/>
      <c r="QLF54" s="518"/>
      <c r="QLG54" s="518"/>
      <c r="QLH54" s="518"/>
      <c r="QLI54" s="518"/>
      <c r="QLJ54" s="518"/>
      <c r="QLK54" s="518"/>
      <c r="QLL54" s="518"/>
      <c r="QLM54" s="518"/>
      <c r="QLN54" s="518"/>
      <c r="QLO54" s="518"/>
      <c r="QLP54" s="518"/>
      <c r="QLQ54" s="518"/>
      <c r="QLR54" s="518"/>
      <c r="QLS54" s="518"/>
      <c r="QLT54" s="518"/>
      <c r="QLU54" s="518"/>
      <c r="QLV54" s="518"/>
      <c r="QLW54" s="518"/>
      <c r="QLX54" s="518"/>
      <c r="QLY54" s="518"/>
      <c r="QLZ54" s="518"/>
      <c r="QMA54" s="518"/>
      <c r="QMB54" s="518"/>
      <c r="QMC54" s="518"/>
      <c r="QMD54" s="518"/>
      <c r="QME54" s="518"/>
      <c r="QMF54" s="518"/>
      <c r="QMG54" s="518"/>
      <c r="QMH54" s="518"/>
      <c r="QMI54" s="518"/>
      <c r="QMJ54" s="518"/>
      <c r="QMK54" s="518"/>
      <c r="QML54" s="518"/>
      <c r="QMM54" s="518"/>
      <c r="QMN54" s="518"/>
      <c r="QMO54" s="518"/>
      <c r="QMP54" s="518"/>
      <c r="QMQ54" s="518"/>
      <c r="QMR54" s="518"/>
      <c r="QMS54" s="518"/>
      <c r="QMT54" s="518"/>
      <c r="QMU54" s="518"/>
      <c r="QMV54" s="518"/>
      <c r="QMW54" s="518"/>
      <c r="QMX54" s="518"/>
      <c r="QMY54" s="518"/>
      <c r="QMZ54" s="518"/>
      <c r="QNA54" s="518"/>
      <c r="QNB54" s="518"/>
      <c r="QNC54" s="518"/>
      <c r="QND54" s="518"/>
      <c r="QNE54" s="518"/>
      <c r="QNF54" s="518"/>
      <c r="QNG54" s="518"/>
      <c r="QNH54" s="518"/>
      <c r="QNI54" s="518"/>
      <c r="QNJ54" s="518"/>
      <c r="QNK54" s="518"/>
      <c r="QNL54" s="518"/>
      <c r="QNM54" s="518"/>
      <c r="QNN54" s="518"/>
      <c r="QNO54" s="518"/>
      <c r="QNP54" s="518"/>
      <c r="QNQ54" s="518"/>
      <c r="QNR54" s="518"/>
      <c r="QNS54" s="518"/>
      <c r="QNT54" s="518"/>
      <c r="QNU54" s="518"/>
      <c r="QNV54" s="518"/>
      <c r="QNW54" s="518"/>
      <c r="QNX54" s="518"/>
      <c r="QNY54" s="518"/>
      <c r="QNZ54" s="518"/>
      <c r="QOA54" s="518"/>
      <c r="QOB54" s="518"/>
      <c r="QOC54" s="518"/>
      <c r="QOD54" s="518"/>
      <c r="QOE54" s="518"/>
      <c r="QOF54" s="518"/>
      <c r="QOG54" s="518"/>
      <c r="QOH54" s="518"/>
      <c r="QOI54" s="518"/>
      <c r="QOJ54" s="518"/>
      <c r="QOK54" s="518"/>
      <c r="QOL54" s="518"/>
      <c r="QOM54" s="518"/>
      <c r="QON54" s="518"/>
      <c r="QOO54" s="518"/>
      <c r="QOP54" s="518"/>
      <c r="QOQ54" s="518"/>
      <c r="QOR54" s="518"/>
      <c r="QOS54" s="518"/>
      <c r="QOT54" s="518"/>
      <c r="QOU54" s="518"/>
      <c r="QOV54" s="518"/>
      <c r="QOW54" s="518"/>
      <c r="QOX54" s="518"/>
      <c r="QOY54" s="518"/>
      <c r="QOZ54" s="518"/>
      <c r="QPA54" s="518"/>
      <c r="QPB54" s="518"/>
      <c r="QPC54" s="518"/>
      <c r="QPD54" s="518"/>
      <c r="QPE54" s="518"/>
      <c r="QPF54" s="518"/>
      <c r="QPG54" s="518"/>
      <c r="QPH54" s="518"/>
      <c r="QPI54" s="518"/>
      <c r="QPJ54" s="518"/>
      <c r="QPK54" s="518"/>
      <c r="QPL54" s="518"/>
      <c r="QPM54" s="518"/>
      <c r="QPN54" s="518"/>
      <c r="QPO54" s="518"/>
      <c r="QPP54" s="518"/>
      <c r="QPQ54" s="518"/>
      <c r="QPR54" s="518"/>
      <c r="QPS54" s="518"/>
      <c r="QPT54" s="518"/>
      <c r="QPU54" s="518"/>
      <c r="QPV54" s="518"/>
      <c r="QPW54" s="518"/>
      <c r="QPX54" s="518"/>
      <c r="QPY54" s="518"/>
      <c r="QPZ54" s="518"/>
      <c r="QQA54" s="518"/>
      <c r="QQB54" s="518"/>
      <c r="QQC54" s="518"/>
      <c r="QQD54" s="518"/>
      <c r="QQE54" s="518"/>
      <c r="QQF54" s="518"/>
      <c r="QQG54" s="518"/>
      <c r="QQH54" s="518"/>
      <c r="QQI54" s="518"/>
      <c r="QQJ54" s="518"/>
      <c r="QQK54" s="518"/>
      <c r="QQL54" s="518"/>
      <c r="QQM54" s="518"/>
      <c r="QQN54" s="518"/>
      <c r="QQO54" s="518"/>
      <c r="QQP54" s="518"/>
      <c r="QQQ54" s="518"/>
      <c r="QQR54" s="518"/>
      <c r="QQS54" s="518"/>
      <c r="QQT54" s="518"/>
      <c r="QQU54" s="518"/>
      <c r="QQV54" s="518"/>
      <c r="QQW54" s="518"/>
      <c r="QQX54" s="518"/>
      <c r="QQY54" s="518"/>
      <c r="QQZ54" s="518"/>
      <c r="QRA54" s="518"/>
      <c r="QRB54" s="518"/>
      <c r="QRC54" s="518"/>
      <c r="QRD54" s="518"/>
      <c r="QRE54" s="518"/>
      <c r="QRF54" s="518"/>
      <c r="QRG54" s="518"/>
      <c r="QRH54" s="518"/>
      <c r="QRI54" s="518"/>
      <c r="QRJ54" s="518"/>
      <c r="QRK54" s="518"/>
      <c r="QRL54" s="518"/>
      <c r="QRM54" s="518"/>
      <c r="QRN54" s="518"/>
      <c r="QRO54" s="518"/>
      <c r="QRP54" s="518"/>
      <c r="QRQ54" s="518"/>
      <c r="QRR54" s="518"/>
      <c r="QRS54" s="518"/>
      <c r="QRT54" s="518"/>
      <c r="QRU54" s="518"/>
      <c r="QRV54" s="518"/>
      <c r="QRW54" s="518"/>
      <c r="QRX54" s="518"/>
      <c r="QRY54" s="518"/>
      <c r="QRZ54" s="518"/>
      <c r="QSA54" s="518"/>
      <c r="QSB54" s="518"/>
      <c r="QSC54" s="518"/>
      <c r="QSD54" s="518"/>
      <c r="QSE54" s="518"/>
      <c r="QSF54" s="518"/>
      <c r="QSG54" s="518"/>
      <c r="QSH54" s="518"/>
      <c r="QSI54" s="518"/>
      <c r="QSJ54" s="518"/>
      <c r="QSK54" s="518"/>
      <c r="QSL54" s="518"/>
      <c r="QSM54" s="518"/>
      <c r="QSN54" s="518"/>
      <c r="QSO54" s="518"/>
      <c r="QSP54" s="518"/>
      <c r="QSQ54" s="518"/>
      <c r="QSR54" s="518"/>
      <c r="QSS54" s="518"/>
      <c r="QST54" s="518"/>
      <c r="QSU54" s="518"/>
      <c r="QSV54" s="518"/>
      <c r="QSW54" s="518"/>
      <c r="QSX54" s="518"/>
      <c r="QSY54" s="518"/>
      <c r="QSZ54" s="518"/>
      <c r="QTA54" s="518"/>
      <c r="QTB54" s="518"/>
      <c r="QTC54" s="518"/>
      <c r="QTD54" s="518"/>
      <c r="QTE54" s="518"/>
      <c r="QTF54" s="518"/>
      <c r="QTG54" s="518"/>
      <c r="QTH54" s="518"/>
      <c r="QTI54" s="518"/>
      <c r="QTJ54" s="518"/>
      <c r="QTK54" s="518"/>
      <c r="QTL54" s="518"/>
      <c r="QTM54" s="518"/>
      <c r="QTN54" s="518"/>
      <c r="QTO54" s="518"/>
      <c r="QTP54" s="518"/>
      <c r="QTQ54" s="518"/>
      <c r="QTR54" s="518"/>
      <c r="QTS54" s="518"/>
      <c r="QTT54" s="518"/>
      <c r="QTU54" s="518"/>
      <c r="QTV54" s="518"/>
      <c r="QTW54" s="518"/>
      <c r="QTX54" s="518"/>
      <c r="QTY54" s="518"/>
      <c r="QTZ54" s="518"/>
      <c r="QUA54" s="518"/>
      <c r="QUB54" s="518"/>
      <c r="QUC54" s="518"/>
      <c r="QUD54" s="518"/>
      <c r="QUE54" s="518"/>
      <c r="QUF54" s="518"/>
      <c r="QUG54" s="518"/>
      <c r="QUH54" s="518"/>
      <c r="QUI54" s="518"/>
      <c r="QUJ54" s="518"/>
      <c r="QUK54" s="518"/>
      <c r="QUL54" s="518"/>
      <c r="QUM54" s="518"/>
      <c r="QUN54" s="518"/>
      <c r="QUO54" s="518"/>
      <c r="QUP54" s="518"/>
      <c r="QUQ54" s="518"/>
      <c r="QUR54" s="518"/>
      <c r="QUS54" s="518"/>
      <c r="QUT54" s="518"/>
      <c r="QUU54" s="518"/>
      <c r="QUV54" s="518"/>
      <c r="QUW54" s="518"/>
      <c r="QUX54" s="518"/>
      <c r="QUY54" s="518"/>
      <c r="QUZ54" s="518"/>
      <c r="QVA54" s="518"/>
      <c r="QVB54" s="518"/>
      <c r="QVC54" s="518"/>
      <c r="QVD54" s="518"/>
      <c r="QVE54" s="518"/>
      <c r="QVF54" s="518"/>
      <c r="QVG54" s="518"/>
      <c r="QVH54" s="518"/>
      <c r="QVI54" s="518"/>
      <c r="QVJ54" s="518"/>
      <c r="QVK54" s="518"/>
      <c r="QVL54" s="518"/>
      <c r="QVM54" s="518"/>
      <c r="QVN54" s="518"/>
      <c r="QVO54" s="518"/>
      <c r="QVP54" s="518"/>
      <c r="QVQ54" s="518"/>
      <c r="QVR54" s="518"/>
      <c r="QVS54" s="518"/>
      <c r="QVT54" s="518"/>
      <c r="QVU54" s="518"/>
      <c r="QVV54" s="518"/>
      <c r="QVW54" s="518"/>
      <c r="QVX54" s="518"/>
      <c r="QVY54" s="518"/>
      <c r="QVZ54" s="518"/>
      <c r="QWA54" s="518"/>
      <c r="QWB54" s="518"/>
      <c r="QWC54" s="518"/>
      <c r="QWD54" s="518"/>
      <c r="QWE54" s="518"/>
      <c r="QWF54" s="518"/>
      <c r="QWG54" s="518"/>
      <c r="QWH54" s="518"/>
      <c r="QWI54" s="518"/>
      <c r="QWJ54" s="518"/>
      <c r="QWK54" s="518"/>
      <c r="QWL54" s="518"/>
      <c r="QWM54" s="518"/>
      <c r="QWN54" s="518"/>
      <c r="QWO54" s="518"/>
      <c r="QWP54" s="518"/>
      <c r="QWQ54" s="518"/>
      <c r="QWR54" s="518"/>
      <c r="QWS54" s="518"/>
      <c r="QWT54" s="518"/>
      <c r="QWU54" s="518"/>
      <c r="QWV54" s="518"/>
      <c r="QWW54" s="518"/>
      <c r="QWX54" s="518"/>
      <c r="QWY54" s="518"/>
      <c r="QWZ54" s="518"/>
      <c r="QXA54" s="518"/>
      <c r="QXB54" s="518"/>
      <c r="QXC54" s="518"/>
      <c r="QXD54" s="518"/>
      <c r="QXE54" s="518"/>
      <c r="QXF54" s="518"/>
      <c r="QXG54" s="518"/>
      <c r="QXH54" s="518"/>
      <c r="QXI54" s="518"/>
      <c r="QXJ54" s="518"/>
      <c r="QXK54" s="518"/>
      <c r="QXL54" s="518"/>
      <c r="QXM54" s="518"/>
      <c r="QXN54" s="518"/>
      <c r="QXO54" s="518"/>
      <c r="QXP54" s="518"/>
      <c r="QXQ54" s="518"/>
      <c r="QXR54" s="518"/>
      <c r="QXS54" s="518"/>
      <c r="QXT54" s="518"/>
      <c r="QXU54" s="518"/>
      <c r="QXV54" s="518"/>
      <c r="QXW54" s="518"/>
      <c r="QXX54" s="518"/>
      <c r="QXY54" s="518"/>
      <c r="QXZ54" s="518"/>
      <c r="QYA54" s="518"/>
      <c r="QYB54" s="518"/>
      <c r="QYC54" s="518"/>
      <c r="QYD54" s="518"/>
      <c r="QYE54" s="518"/>
      <c r="QYF54" s="518"/>
      <c r="QYG54" s="518"/>
      <c r="QYH54" s="518"/>
      <c r="QYI54" s="518"/>
      <c r="QYJ54" s="518"/>
      <c r="QYK54" s="518"/>
      <c r="QYL54" s="518"/>
      <c r="QYM54" s="518"/>
      <c r="QYN54" s="518"/>
      <c r="QYO54" s="518"/>
      <c r="QYP54" s="518"/>
      <c r="QYQ54" s="518"/>
      <c r="QYR54" s="518"/>
      <c r="QYS54" s="518"/>
      <c r="QYT54" s="518"/>
      <c r="QYU54" s="518"/>
      <c r="QYV54" s="518"/>
      <c r="QYW54" s="518"/>
      <c r="QYX54" s="518"/>
      <c r="QYY54" s="518"/>
      <c r="QYZ54" s="518"/>
      <c r="QZA54" s="518"/>
      <c r="QZB54" s="518"/>
      <c r="QZC54" s="518"/>
      <c r="QZD54" s="518"/>
      <c r="QZE54" s="518"/>
      <c r="QZF54" s="518"/>
      <c r="QZG54" s="518"/>
      <c r="QZH54" s="518"/>
      <c r="QZI54" s="518"/>
      <c r="QZJ54" s="518"/>
      <c r="QZK54" s="518"/>
      <c r="QZL54" s="518"/>
      <c r="QZM54" s="518"/>
      <c r="QZN54" s="518"/>
      <c r="QZO54" s="518"/>
      <c r="QZP54" s="518"/>
      <c r="QZQ54" s="518"/>
      <c r="QZR54" s="518"/>
      <c r="QZS54" s="518"/>
      <c r="QZT54" s="518"/>
      <c r="QZU54" s="518"/>
      <c r="QZV54" s="518"/>
      <c r="QZW54" s="518"/>
      <c r="QZX54" s="518"/>
      <c r="QZY54" s="518"/>
      <c r="QZZ54" s="518"/>
      <c r="RAA54" s="518"/>
      <c r="RAB54" s="518"/>
      <c r="RAC54" s="518"/>
      <c r="RAD54" s="518"/>
      <c r="RAE54" s="518"/>
      <c r="RAF54" s="518"/>
      <c r="RAG54" s="518"/>
      <c r="RAH54" s="518"/>
      <c r="RAI54" s="518"/>
      <c r="RAJ54" s="518"/>
      <c r="RAK54" s="518"/>
      <c r="RAL54" s="518"/>
      <c r="RAM54" s="518"/>
      <c r="RAN54" s="518"/>
      <c r="RAO54" s="518"/>
      <c r="RAP54" s="518"/>
      <c r="RAQ54" s="518"/>
      <c r="RAR54" s="518"/>
      <c r="RAS54" s="518"/>
      <c r="RAT54" s="518"/>
      <c r="RAU54" s="518"/>
      <c r="RAV54" s="518"/>
      <c r="RAW54" s="518"/>
      <c r="RAX54" s="518"/>
      <c r="RAY54" s="518"/>
      <c r="RAZ54" s="518"/>
      <c r="RBA54" s="518"/>
      <c r="RBB54" s="518"/>
      <c r="RBC54" s="518"/>
      <c r="RBD54" s="518"/>
      <c r="RBE54" s="518"/>
      <c r="RBF54" s="518"/>
      <c r="RBG54" s="518"/>
      <c r="RBH54" s="518"/>
      <c r="RBI54" s="518"/>
      <c r="RBJ54" s="518"/>
      <c r="RBK54" s="518"/>
      <c r="RBL54" s="518"/>
      <c r="RBM54" s="518"/>
      <c r="RBN54" s="518"/>
      <c r="RBO54" s="518"/>
      <c r="RBP54" s="518"/>
      <c r="RBQ54" s="518"/>
      <c r="RBR54" s="518"/>
      <c r="RBS54" s="518"/>
      <c r="RBT54" s="518"/>
      <c r="RBU54" s="518"/>
      <c r="RBV54" s="518"/>
      <c r="RBW54" s="518"/>
      <c r="RBX54" s="518"/>
      <c r="RBY54" s="518"/>
      <c r="RBZ54" s="518"/>
      <c r="RCA54" s="518"/>
      <c r="RCB54" s="518"/>
      <c r="RCC54" s="518"/>
      <c r="RCD54" s="518"/>
      <c r="RCE54" s="518"/>
      <c r="RCF54" s="518"/>
      <c r="RCG54" s="518"/>
      <c r="RCH54" s="518"/>
      <c r="RCI54" s="518"/>
      <c r="RCJ54" s="518"/>
      <c r="RCK54" s="518"/>
      <c r="RCL54" s="518"/>
      <c r="RCM54" s="518"/>
      <c r="RCN54" s="518"/>
      <c r="RCO54" s="518"/>
      <c r="RCP54" s="518"/>
      <c r="RCQ54" s="518"/>
      <c r="RCR54" s="518"/>
      <c r="RCS54" s="518"/>
      <c r="RCT54" s="518"/>
      <c r="RCU54" s="518"/>
      <c r="RCV54" s="518"/>
      <c r="RCW54" s="518"/>
      <c r="RCX54" s="518"/>
      <c r="RCY54" s="518"/>
      <c r="RCZ54" s="518"/>
      <c r="RDA54" s="518"/>
      <c r="RDB54" s="518"/>
      <c r="RDC54" s="518"/>
      <c r="RDD54" s="518"/>
      <c r="RDE54" s="518"/>
      <c r="RDF54" s="518"/>
      <c r="RDG54" s="518"/>
      <c r="RDH54" s="518"/>
      <c r="RDI54" s="518"/>
      <c r="RDJ54" s="518"/>
      <c r="RDK54" s="518"/>
      <c r="RDL54" s="518"/>
      <c r="RDM54" s="518"/>
      <c r="RDN54" s="518"/>
      <c r="RDO54" s="518"/>
      <c r="RDP54" s="518"/>
      <c r="RDQ54" s="518"/>
      <c r="RDR54" s="518"/>
      <c r="RDS54" s="518"/>
      <c r="RDT54" s="518"/>
      <c r="RDU54" s="518"/>
      <c r="RDV54" s="518"/>
      <c r="RDW54" s="518"/>
      <c r="RDX54" s="518"/>
      <c r="RDY54" s="518"/>
      <c r="RDZ54" s="518"/>
      <c r="REA54" s="518"/>
      <c r="REB54" s="518"/>
      <c r="REC54" s="518"/>
      <c r="RED54" s="518"/>
      <c r="REE54" s="518"/>
      <c r="REF54" s="518"/>
      <c r="REG54" s="518"/>
      <c r="REH54" s="518"/>
      <c r="REI54" s="518"/>
      <c r="REJ54" s="518"/>
      <c r="REK54" s="518"/>
      <c r="REL54" s="518"/>
      <c r="REM54" s="518"/>
      <c r="REN54" s="518"/>
      <c r="REO54" s="518"/>
      <c r="REP54" s="518"/>
      <c r="REQ54" s="518"/>
      <c r="RER54" s="518"/>
      <c r="RES54" s="518"/>
      <c r="RET54" s="518"/>
      <c r="REU54" s="518"/>
      <c r="REV54" s="518"/>
      <c r="REW54" s="518"/>
      <c r="REX54" s="518"/>
      <c r="REY54" s="518"/>
      <c r="REZ54" s="518"/>
      <c r="RFA54" s="518"/>
      <c r="RFB54" s="518"/>
      <c r="RFC54" s="518"/>
      <c r="RFD54" s="518"/>
      <c r="RFE54" s="518"/>
      <c r="RFF54" s="518"/>
      <c r="RFG54" s="518"/>
      <c r="RFH54" s="518"/>
      <c r="RFI54" s="518"/>
      <c r="RFJ54" s="518"/>
      <c r="RFK54" s="518"/>
      <c r="RFL54" s="518"/>
      <c r="RFM54" s="518"/>
      <c r="RFN54" s="518"/>
      <c r="RFO54" s="518"/>
      <c r="RFP54" s="518"/>
      <c r="RFQ54" s="518"/>
      <c r="RFR54" s="518"/>
      <c r="RFS54" s="518"/>
      <c r="RFT54" s="518"/>
      <c r="RFU54" s="518"/>
      <c r="RFV54" s="518"/>
      <c r="RFW54" s="518"/>
      <c r="RFX54" s="518"/>
      <c r="RFY54" s="518"/>
      <c r="RFZ54" s="518"/>
      <c r="RGA54" s="518"/>
      <c r="RGB54" s="518"/>
      <c r="RGC54" s="518"/>
      <c r="RGD54" s="518"/>
      <c r="RGE54" s="518"/>
      <c r="RGF54" s="518"/>
      <c r="RGG54" s="518"/>
      <c r="RGH54" s="518"/>
      <c r="RGI54" s="518"/>
      <c r="RGJ54" s="518"/>
      <c r="RGK54" s="518"/>
      <c r="RGL54" s="518"/>
      <c r="RGM54" s="518"/>
      <c r="RGN54" s="518"/>
      <c r="RGO54" s="518"/>
      <c r="RGP54" s="518"/>
      <c r="RGQ54" s="518"/>
      <c r="RGR54" s="518"/>
      <c r="RGS54" s="518"/>
      <c r="RGT54" s="518"/>
      <c r="RGU54" s="518"/>
      <c r="RGV54" s="518"/>
      <c r="RGW54" s="518"/>
      <c r="RGX54" s="518"/>
      <c r="RGY54" s="518"/>
      <c r="RGZ54" s="518"/>
      <c r="RHA54" s="518"/>
      <c r="RHB54" s="518"/>
      <c r="RHC54" s="518"/>
      <c r="RHD54" s="518"/>
      <c r="RHE54" s="518"/>
      <c r="RHF54" s="518"/>
      <c r="RHG54" s="518"/>
      <c r="RHH54" s="518"/>
      <c r="RHI54" s="518"/>
      <c r="RHJ54" s="518"/>
      <c r="RHK54" s="518"/>
      <c r="RHL54" s="518"/>
      <c r="RHM54" s="518"/>
      <c r="RHN54" s="518"/>
      <c r="RHO54" s="518"/>
      <c r="RHP54" s="518"/>
      <c r="RHQ54" s="518"/>
      <c r="RHR54" s="518"/>
      <c r="RHS54" s="518"/>
      <c r="RHT54" s="518"/>
      <c r="RHU54" s="518"/>
      <c r="RHV54" s="518"/>
      <c r="RHW54" s="518"/>
      <c r="RHX54" s="518"/>
      <c r="RHY54" s="518"/>
      <c r="RHZ54" s="518"/>
      <c r="RIA54" s="518"/>
      <c r="RIB54" s="518"/>
      <c r="RIC54" s="518"/>
      <c r="RID54" s="518"/>
      <c r="RIE54" s="518"/>
      <c r="RIF54" s="518"/>
      <c r="RIG54" s="518"/>
      <c r="RIH54" s="518"/>
      <c r="RII54" s="518"/>
      <c r="RIJ54" s="518"/>
      <c r="RIK54" s="518"/>
      <c r="RIL54" s="518"/>
      <c r="RIM54" s="518"/>
      <c r="RIN54" s="518"/>
      <c r="RIO54" s="518"/>
      <c r="RIP54" s="518"/>
      <c r="RIQ54" s="518"/>
      <c r="RIR54" s="518"/>
      <c r="RIS54" s="518"/>
      <c r="RIT54" s="518"/>
      <c r="RIU54" s="518"/>
      <c r="RIV54" s="518"/>
      <c r="RIW54" s="518"/>
      <c r="RIX54" s="518"/>
      <c r="RIY54" s="518"/>
      <c r="RIZ54" s="518"/>
      <c r="RJA54" s="518"/>
      <c r="RJB54" s="518"/>
      <c r="RJC54" s="518"/>
      <c r="RJD54" s="518"/>
      <c r="RJE54" s="518"/>
      <c r="RJF54" s="518"/>
      <c r="RJG54" s="518"/>
      <c r="RJH54" s="518"/>
      <c r="RJI54" s="518"/>
      <c r="RJJ54" s="518"/>
      <c r="RJK54" s="518"/>
      <c r="RJL54" s="518"/>
      <c r="RJM54" s="518"/>
      <c r="RJN54" s="518"/>
      <c r="RJO54" s="518"/>
      <c r="RJP54" s="518"/>
      <c r="RJQ54" s="518"/>
      <c r="RJR54" s="518"/>
      <c r="RJS54" s="518"/>
      <c r="RJT54" s="518"/>
      <c r="RJU54" s="518"/>
      <c r="RJV54" s="518"/>
      <c r="RJW54" s="518"/>
      <c r="RJX54" s="518"/>
      <c r="RJY54" s="518"/>
      <c r="RJZ54" s="518"/>
      <c r="RKA54" s="518"/>
      <c r="RKB54" s="518"/>
      <c r="RKC54" s="518"/>
      <c r="RKD54" s="518"/>
      <c r="RKE54" s="518"/>
      <c r="RKF54" s="518"/>
      <c r="RKG54" s="518"/>
      <c r="RKH54" s="518"/>
      <c r="RKI54" s="518"/>
      <c r="RKJ54" s="518"/>
      <c r="RKK54" s="518"/>
      <c r="RKL54" s="518"/>
      <c r="RKM54" s="518"/>
      <c r="RKN54" s="518"/>
      <c r="RKO54" s="518"/>
      <c r="RKP54" s="518"/>
      <c r="RKQ54" s="518"/>
      <c r="RKR54" s="518"/>
      <c r="RKS54" s="518"/>
      <c r="RKT54" s="518"/>
      <c r="RKU54" s="518"/>
      <c r="RKV54" s="518"/>
      <c r="RKW54" s="518"/>
      <c r="RKX54" s="518"/>
      <c r="RKY54" s="518"/>
      <c r="RKZ54" s="518"/>
      <c r="RLA54" s="518"/>
      <c r="RLB54" s="518"/>
      <c r="RLC54" s="518"/>
      <c r="RLD54" s="518"/>
      <c r="RLE54" s="518"/>
      <c r="RLF54" s="518"/>
      <c r="RLG54" s="518"/>
      <c r="RLH54" s="518"/>
      <c r="RLI54" s="518"/>
      <c r="RLJ54" s="518"/>
      <c r="RLK54" s="518"/>
      <c r="RLL54" s="518"/>
      <c r="RLM54" s="518"/>
      <c r="RLN54" s="518"/>
      <c r="RLO54" s="518"/>
      <c r="RLP54" s="518"/>
      <c r="RLQ54" s="518"/>
      <c r="RLR54" s="518"/>
      <c r="RLS54" s="518"/>
      <c r="RLT54" s="518"/>
      <c r="RLU54" s="518"/>
      <c r="RLV54" s="518"/>
      <c r="RLW54" s="518"/>
      <c r="RLX54" s="518"/>
      <c r="RLY54" s="518"/>
      <c r="RLZ54" s="518"/>
      <c r="RMA54" s="518"/>
      <c r="RMB54" s="518"/>
      <c r="RMC54" s="518"/>
      <c r="RMD54" s="518"/>
      <c r="RME54" s="518"/>
      <c r="RMF54" s="518"/>
      <c r="RMG54" s="518"/>
      <c r="RMH54" s="518"/>
      <c r="RMI54" s="518"/>
      <c r="RMJ54" s="518"/>
      <c r="RMK54" s="518"/>
      <c r="RML54" s="518"/>
      <c r="RMM54" s="518"/>
      <c r="RMN54" s="518"/>
      <c r="RMO54" s="518"/>
      <c r="RMP54" s="518"/>
      <c r="RMQ54" s="518"/>
      <c r="RMR54" s="518"/>
      <c r="RMS54" s="518"/>
      <c r="RMT54" s="518"/>
      <c r="RMU54" s="518"/>
      <c r="RMV54" s="518"/>
      <c r="RMW54" s="518"/>
      <c r="RMX54" s="518"/>
      <c r="RMY54" s="518"/>
      <c r="RMZ54" s="518"/>
      <c r="RNA54" s="518"/>
      <c r="RNB54" s="518"/>
      <c r="RNC54" s="518"/>
      <c r="RND54" s="518"/>
      <c r="RNE54" s="518"/>
      <c r="RNF54" s="518"/>
      <c r="RNG54" s="518"/>
      <c r="RNH54" s="518"/>
      <c r="RNI54" s="518"/>
      <c r="RNJ54" s="518"/>
      <c r="RNK54" s="518"/>
      <c r="RNL54" s="518"/>
      <c r="RNM54" s="518"/>
      <c r="RNN54" s="518"/>
      <c r="RNO54" s="518"/>
      <c r="RNP54" s="518"/>
      <c r="RNQ54" s="518"/>
      <c r="RNR54" s="518"/>
      <c r="RNS54" s="518"/>
      <c r="RNT54" s="518"/>
      <c r="RNU54" s="518"/>
      <c r="RNV54" s="518"/>
      <c r="RNW54" s="518"/>
      <c r="RNX54" s="518"/>
      <c r="RNY54" s="518"/>
      <c r="RNZ54" s="518"/>
      <c r="ROA54" s="518"/>
      <c r="ROB54" s="518"/>
      <c r="ROC54" s="518"/>
      <c r="ROD54" s="518"/>
      <c r="ROE54" s="518"/>
      <c r="ROF54" s="518"/>
      <c r="ROG54" s="518"/>
      <c r="ROH54" s="518"/>
      <c r="ROI54" s="518"/>
      <c r="ROJ54" s="518"/>
      <c r="ROK54" s="518"/>
      <c r="ROL54" s="518"/>
      <c r="ROM54" s="518"/>
      <c r="RON54" s="518"/>
      <c r="ROO54" s="518"/>
      <c r="ROP54" s="518"/>
      <c r="ROQ54" s="518"/>
      <c r="ROR54" s="518"/>
      <c r="ROS54" s="518"/>
      <c r="ROT54" s="518"/>
      <c r="ROU54" s="518"/>
      <c r="ROV54" s="518"/>
      <c r="ROW54" s="518"/>
      <c r="ROX54" s="518"/>
      <c r="ROY54" s="518"/>
      <c r="ROZ54" s="518"/>
      <c r="RPA54" s="518"/>
      <c r="RPB54" s="518"/>
      <c r="RPC54" s="518"/>
      <c r="RPD54" s="518"/>
      <c r="RPE54" s="518"/>
      <c r="RPF54" s="518"/>
      <c r="RPG54" s="518"/>
      <c r="RPH54" s="518"/>
      <c r="RPI54" s="518"/>
      <c r="RPJ54" s="518"/>
      <c r="RPK54" s="518"/>
      <c r="RPL54" s="518"/>
      <c r="RPM54" s="518"/>
      <c r="RPN54" s="518"/>
      <c r="RPO54" s="518"/>
      <c r="RPP54" s="518"/>
      <c r="RPQ54" s="518"/>
      <c r="RPR54" s="518"/>
      <c r="RPS54" s="518"/>
      <c r="RPT54" s="518"/>
      <c r="RPU54" s="518"/>
      <c r="RPV54" s="518"/>
      <c r="RPW54" s="518"/>
      <c r="RPX54" s="518"/>
      <c r="RPY54" s="518"/>
      <c r="RPZ54" s="518"/>
      <c r="RQA54" s="518"/>
      <c r="RQB54" s="518"/>
      <c r="RQC54" s="518"/>
      <c r="RQD54" s="518"/>
      <c r="RQE54" s="518"/>
      <c r="RQF54" s="518"/>
      <c r="RQG54" s="518"/>
      <c r="RQH54" s="518"/>
      <c r="RQI54" s="518"/>
      <c r="RQJ54" s="518"/>
      <c r="RQK54" s="518"/>
      <c r="RQL54" s="518"/>
      <c r="RQM54" s="518"/>
      <c r="RQN54" s="518"/>
      <c r="RQO54" s="518"/>
      <c r="RQP54" s="518"/>
      <c r="RQQ54" s="518"/>
      <c r="RQR54" s="518"/>
      <c r="RQS54" s="518"/>
      <c r="RQT54" s="518"/>
      <c r="RQU54" s="518"/>
      <c r="RQV54" s="518"/>
      <c r="RQW54" s="518"/>
      <c r="RQX54" s="518"/>
      <c r="RQY54" s="518"/>
      <c r="RQZ54" s="518"/>
      <c r="RRA54" s="518"/>
      <c r="RRB54" s="518"/>
      <c r="RRC54" s="518"/>
      <c r="RRD54" s="518"/>
      <c r="RRE54" s="518"/>
      <c r="RRF54" s="518"/>
      <c r="RRG54" s="518"/>
      <c r="RRH54" s="518"/>
      <c r="RRI54" s="518"/>
      <c r="RRJ54" s="518"/>
      <c r="RRK54" s="518"/>
      <c r="RRL54" s="518"/>
      <c r="RRM54" s="518"/>
      <c r="RRN54" s="518"/>
      <c r="RRO54" s="518"/>
      <c r="RRP54" s="518"/>
      <c r="RRQ54" s="518"/>
      <c r="RRR54" s="518"/>
      <c r="RRS54" s="518"/>
      <c r="RRT54" s="518"/>
      <c r="RRU54" s="518"/>
      <c r="RRV54" s="518"/>
      <c r="RRW54" s="518"/>
      <c r="RRX54" s="518"/>
      <c r="RRY54" s="518"/>
      <c r="RRZ54" s="518"/>
      <c r="RSA54" s="518"/>
      <c r="RSB54" s="518"/>
      <c r="RSC54" s="518"/>
      <c r="RSD54" s="518"/>
      <c r="RSE54" s="518"/>
      <c r="RSF54" s="518"/>
      <c r="RSG54" s="518"/>
      <c r="RSH54" s="518"/>
      <c r="RSI54" s="518"/>
      <c r="RSJ54" s="518"/>
      <c r="RSK54" s="518"/>
      <c r="RSL54" s="518"/>
      <c r="RSM54" s="518"/>
      <c r="RSN54" s="518"/>
      <c r="RSO54" s="518"/>
      <c r="RSP54" s="518"/>
      <c r="RSQ54" s="518"/>
      <c r="RSR54" s="518"/>
      <c r="RSS54" s="518"/>
      <c r="RST54" s="518"/>
      <c r="RSU54" s="518"/>
      <c r="RSV54" s="518"/>
      <c r="RSW54" s="518"/>
      <c r="RSX54" s="518"/>
      <c r="RSY54" s="518"/>
      <c r="RSZ54" s="518"/>
      <c r="RTA54" s="518"/>
      <c r="RTB54" s="518"/>
      <c r="RTC54" s="518"/>
      <c r="RTD54" s="518"/>
      <c r="RTE54" s="518"/>
      <c r="RTF54" s="518"/>
      <c r="RTG54" s="518"/>
      <c r="RTH54" s="518"/>
      <c r="RTI54" s="518"/>
      <c r="RTJ54" s="518"/>
      <c r="RTK54" s="518"/>
      <c r="RTL54" s="518"/>
      <c r="RTM54" s="518"/>
      <c r="RTN54" s="518"/>
      <c r="RTO54" s="518"/>
      <c r="RTP54" s="518"/>
      <c r="RTQ54" s="518"/>
      <c r="RTR54" s="518"/>
      <c r="RTS54" s="518"/>
      <c r="RTT54" s="518"/>
      <c r="RTU54" s="518"/>
      <c r="RTV54" s="518"/>
      <c r="RTW54" s="518"/>
      <c r="RTX54" s="518"/>
      <c r="RTY54" s="518"/>
      <c r="RTZ54" s="518"/>
      <c r="RUA54" s="518"/>
      <c r="RUB54" s="518"/>
      <c r="RUC54" s="518"/>
      <c r="RUD54" s="518"/>
      <c r="RUE54" s="518"/>
      <c r="RUF54" s="518"/>
      <c r="RUG54" s="518"/>
      <c r="RUH54" s="518"/>
      <c r="RUI54" s="518"/>
      <c r="RUJ54" s="518"/>
      <c r="RUK54" s="518"/>
      <c r="RUL54" s="518"/>
      <c r="RUM54" s="518"/>
      <c r="RUN54" s="518"/>
      <c r="RUO54" s="518"/>
      <c r="RUP54" s="518"/>
      <c r="RUQ54" s="518"/>
      <c r="RUR54" s="518"/>
      <c r="RUS54" s="518"/>
      <c r="RUT54" s="518"/>
      <c r="RUU54" s="518"/>
      <c r="RUV54" s="518"/>
      <c r="RUW54" s="518"/>
      <c r="RUX54" s="518"/>
      <c r="RUY54" s="518"/>
      <c r="RUZ54" s="518"/>
      <c r="RVA54" s="518"/>
      <c r="RVB54" s="518"/>
      <c r="RVC54" s="518"/>
      <c r="RVD54" s="518"/>
      <c r="RVE54" s="518"/>
      <c r="RVF54" s="518"/>
      <c r="RVG54" s="518"/>
      <c r="RVH54" s="518"/>
      <c r="RVI54" s="518"/>
      <c r="RVJ54" s="518"/>
      <c r="RVK54" s="518"/>
      <c r="RVL54" s="518"/>
      <c r="RVM54" s="518"/>
      <c r="RVN54" s="518"/>
      <c r="RVO54" s="518"/>
      <c r="RVP54" s="518"/>
      <c r="RVQ54" s="518"/>
      <c r="RVR54" s="518"/>
      <c r="RVS54" s="518"/>
      <c r="RVT54" s="518"/>
      <c r="RVU54" s="518"/>
      <c r="RVV54" s="518"/>
      <c r="RVW54" s="518"/>
      <c r="RVX54" s="518"/>
      <c r="RVY54" s="518"/>
      <c r="RVZ54" s="518"/>
      <c r="RWA54" s="518"/>
      <c r="RWB54" s="518"/>
      <c r="RWC54" s="518"/>
      <c r="RWD54" s="518"/>
      <c r="RWE54" s="518"/>
      <c r="RWF54" s="518"/>
      <c r="RWG54" s="518"/>
      <c r="RWH54" s="518"/>
      <c r="RWI54" s="518"/>
      <c r="RWJ54" s="518"/>
      <c r="RWK54" s="518"/>
      <c r="RWL54" s="518"/>
      <c r="RWM54" s="518"/>
      <c r="RWN54" s="518"/>
      <c r="RWO54" s="518"/>
      <c r="RWP54" s="518"/>
      <c r="RWQ54" s="518"/>
      <c r="RWR54" s="518"/>
      <c r="RWS54" s="518"/>
      <c r="RWT54" s="518"/>
      <c r="RWU54" s="518"/>
      <c r="RWV54" s="518"/>
      <c r="RWW54" s="518"/>
      <c r="RWX54" s="518"/>
      <c r="RWY54" s="518"/>
      <c r="RWZ54" s="518"/>
      <c r="RXA54" s="518"/>
      <c r="RXB54" s="518"/>
      <c r="RXC54" s="518"/>
      <c r="RXD54" s="518"/>
      <c r="RXE54" s="518"/>
      <c r="RXF54" s="518"/>
      <c r="RXG54" s="518"/>
      <c r="RXH54" s="518"/>
      <c r="RXI54" s="518"/>
      <c r="RXJ54" s="518"/>
      <c r="RXK54" s="518"/>
      <c r="RXL54" s="518"/>
      <c r="RXM54" s="518"/>
      <c r="RXN54" s="518"/>
      <c r="RXO54" s="518"/>
      <c r="RXP54" s="518"/>
      <c r="RXQ54" s="518"/>
      <c r="RXR54" s="518"/>
      <c r="RXS54" s="518"/>
      <c r="RXT54" s="518"/>
      <c r="RXU54" s="518"/>
      <c r="RXV54" s="518"/>
      <c r="RXW54" s="518"/>
      <c r="RXX54" s="518"/>
      <c r="RXY54" s="518"/>
      <c r="RXZ54" s="518"/>
      <c r="RYA54" s="518"/>
      <c r="RYB54" s="518"/>
      <c r="RYC54" s="518"/>
      <c r="RYD54" s="518"/>
      <c r="RYE54" s="518"/>
      <c r="RYF54" s="518"/>
      <c r="RYG54" s="518"/>
      <c r="RYH54" s="518"/>
      <c r="RYI54" s="518"/>
      <c r="RYJ54" s="518"/>
      <c r="RYK54" s="518"/>
      <c r="RYL54" s="518"/>
      <c r="RYM54" s="518"/>
      <c r="RYN54" s="518"/>
      <c r="RYO54" s="518"/>
      <c r="RYP54" s="518"/>
      <c r="RYQ54" s="518"/>
      <c r="RYR54" s="518"/>
      <c r="RYS54" s="518"/>
      <c r="RYT54" s="518"/>
      <c r="RYU54" s="518"/>
      <c r="RYV54" s="518"/>
      <c r="RYW54" s="518"/>
      <c r="RYX54" s="518"/>
      <c r="RYY54" s="518"/>
      <c r="RYZ54" s="518"/>
      <c r="RZA54" s="518"/>
      <c r="RZB54" s="518"/>
      <c r="RZC54" s="518"/>
      <c r="RZD54" s="518"/>
      <c r="RZE54" s="518"/>
      <c r="RZF54" s="518"/>
      <c r="RZG54" s="518"/>
      <c r="RZH54" s="518"/>
      <c r="RZI54" s="518"/>
      <c r="RZJ54" s="518"/>
      <c r="RZK54" s="518"/>
      <c r="RZL54" s="518"/>
      <c r="RZM54" s="518"/>
      <c r="RZN54" s="518"/>
      <c r="RZO54" s="518"/>
      <c r="RZP54" s="518"/>
      <c r="RZQ54" s="518"/>
      <c r="RZR54" s="518"/>
      <c r="RZS54" s="518"/>
      <c r="RZT54" s="518"/>
      <c r="RZU54" s="518"/>
      <c r="RZV54" s="518"/>
      <c r="RZW54" s="518"/>
      <c r="RZX54" s="518"/>
      <c r="RZY54" s="518"/>
      <c r="RZZ54" s="518"/>
      <c r="SAA54" s="518"/>
      <c r="SAB54" s="518"/>
      <c r="SAC54" s="518"/>
      <c r="SAD54" s="518"/>
      <c r="SAE54" s="518"/>
      <c r="SAF54" s="518"/>
      <c r="SAG54" s="518"/>
      <c r="SAH54" s="518"/>
      <c r="SAI54" s="518"/>
      <c r="SAJ54" s="518"/>
      <c r="SAK54" s="518"/>
      <c r="SAL54" s="518"/>
      <c r="SAM54" s="518"/>
      <c r="SAN54" s="518"/>
      <c r="SAO54" s="518"/>
      <c r="SAP54" s="518"/>
      <c r="SAQ54" s="518"/>
      <c r="SAR54" s="518"/>
      <c r="SAS54" s="518"/>
      <c r="SAT54" s="518"/>
      <c r="SAU54" s="518"/>
      <c r="SAV54" s="518"/>
      <c r="SAW54" s="518"/>
      <c r="SAX54" s="518"/>
      <c r="SAY54" s="518"/>
      <c r="SAZ54" s="518"/>
      <c r="SBA54" s="518"/>
      <c r="SBB54" s="518"/>
      <c r="SBC54" s="518"/>
      <c r="SBD54" s="518"/>
      <c r="SBE54" s="518"/>
      <c r="SBF54" s="518"/>
      <c r="SBG54" s="518"/>
      <c r="SBH54" s="518"/>
      <c r="SBI54" s="518"/>
      <c r="SBJ54" s="518"/>
      <c r="SBK54" s="518"/>
      <c r="SBL54" s="518"/>
      <c r="SBM54" s="518"/>
      <c r="SBN54" s="518"/>
      <c r="SBO54" s="518"/>
      <c r="SBP54" s="518"/>
      <c r="SBQ54" s="518"/>
      <c r="SBR54" s="518"/>
      <c r="SBS54" s="518"/>
      <c r="SBT54" s="518"/>
      <c r="SBU54" s="518"/>
      <c r="SBV54" s="518"/>
      <c r="SBW54" s="518"/>
      <c r="SBX54" s="518"/>
      <c r="SBY54" s="518"/>
      <c r="SBZ54" s="518"/>
      <c r="SCA54" s="518"/>
      <c r="SCB54" s="518"/>
      <c r="SCC54" s="518"/>
      <c r="SCD54" s="518"/>
      <c r="SCE54" s="518"/>
      <c r="SCF54" s="518"/>
      <c r="SCG54" s="518"/>
      <c r="SCH54" s="518"/>
      <c r="SCI54" s="518"/>
      <c r="SCJ54" s="518"/>
      <c r="SCK54" s="518"/>
      <c r="SCL54" s="518"/>
      <c r="SCM54" s="518"/>
      <c r="SCN54" s="518"/>
      <c r="SCO54" s="518"/>
      <c r="SCP54" s="518"/>
      <c r="SCQ54" s="518"/>
      <c r="SCR54" s="518"/>
      <c r="SCS54" s="518"/>
      <c r="SCT54" s="518"/>
      <c r="SCU54" s="518"/>
      <c r="SCV54" s="518"/>
      <c r="SCW54" s="518"/>
      <c r="SCX54" s="518"/>
      <c r="SCY54" s="518"/>
      <c r="SCZ54" s="518"/>
      <c r="SDA54" s="518"/>
      <c r="SDB54" s="518"/>
      <c r="SDC54" s="518"/>
      <c r="SDD54" s="518"/>
      <c r="SDE54" s="518"/>
      <c r="SDF54" s="518"/>
      <c r="SDG54" s="518"/>
      <c r="SDH54" s="518"/>
      <c r="SDI54" s="518"/>
      <c r="SDJ54" s="518"/>
      <c r="SDK54" s="518"/>
      <c r="SDL54" s="518"/>
      <c r="SDM54" s="518"/>
      <c r="SDN54" s="518"/>
      <c r="SDO54" s="518"/>
      <c r="SDP54" s="518"/>
      <c r="SDQ54" s="518"/>
      <c r="SDR54" s="518"/>
      <c r="SDS54" s="518"/>
      <c r="SDT54" s="518"/>
      <c r="SDU54" s="518"/>
      <c r="SDV54" s="518"/>
      <c r="SDW54" s="518"/>
      <c r="SDX54" s="518"/>
      <c r="SDY54" s="518"/>
      <c r="SDZ54" s="518"/>
      <c r="SEA54" s="518"/>
      <c r="SEB54" s="518"/>
      <c r="SEC54" s="518"/>
      <c r="SED54" s="518"/>
      <c r="SEE54" s="518"/>
      <c r="SEF54" s="518"/>
      <c r="SEG54" s="518"/>
      <c r="SEH54" s="518"/>
      <c r="SEI54" s="518"/>
      <c r="SEJ54" s="518"/>
      <c r="SEK54" s="518"/>
      <c r="SEL54" s="518"/>
      <c r="SEM54" s="518"/>
      <c r="SEN54" s="518"/>
      <c r="SEO54" s="518"/>
      <c r="SEP54" s="518"/>
      <c r="SEQ54" s="518"/>
      <c r="SER54" s="518"/>
      <c r="SES54" s="518"/>
      <c r="SET54" s="518"/>
      <c r="SEU54" s="518"/>
      <c r="SEV54" s="518"/>
      <c r="SEW54" s="518"/>
      <c r="SEX54" s="518"/>
      <c r="SEY54" s="518"/>
      <c r="SEZ54" s="518"/>
      <c r="SFA54" s="518"/>
      <c r="SFB54" s="518"/>
      <c r="SFC54" s="518"/>
      <c r="SFD54" s="518"/>
      <c r="SFE54" s="518"/>
      <c r="SFF54" s="518"/>
      <c r="SFG54" s="518"/>
      <c r="SFH54" s="518"/>
      <c r="SFI54" s="518"/>
      <c r="SFJ54" s="518"/>
      <c r="SFK54" s="518"/>
      <c r="SFL54" s="518"/>
      <c r="SFM54" s="518"/>
      <c r="SFN54" s="518"/>
      <c r="SFO54" s="518"/>
      <c r="SFP54" s="518"/>
      <c r="SFQ54" s="518"/>
      <c r="SFR54" s="518"/>
      <c r="SFS54" s="518"/>
      <c r="SFT54" s="518"/>
      <c r="SFU54" s="518"/>
      <c r="SFV54" s="518"/>
      <c r="SFW54" s="518"/>
      <c r="SFX54" s="518"/>
      <c r="SFY54" s="518"/>
      <c r="SFZ54" s="518"/>
      <c r="SGA54" s="518"/>
      <c r="SGB54" s="518"/>
      <c r="SGC54" s="518"/>
      <c r="SGD54" s="518"/>
      <c r="SGE54" s="518"/>
      <c r="SGF54" s="518"/>
      <c r="SGG54" s="518"/>
      <c r="SGH54" s="518"/>
      <c r="SGI54" s="518"/>
      <c r="SGJ54" s="518"/>
      <c r="SGK54" s="518"/>
      <c r="SGL54" s="518"/>
      <c r="SGM54" s="518"/>
      <c r="SGN54" s="518"/>
      <c r="SGO54" s="518"/>
      <c r="SGP54" s="518"/>
      <c r="SGQ54" s="518"/>
      <c r="SGR54" s="518"/>
      <c r="SGS54" s="518"/>
      <c r="SGT54" s="518"/>
      <c r="SGU54" s="518"/>
      <c r="SGV54" s="518"/>
      <c r="SGW54" s="518"/>
      <c r="SGX54" s="518"/>
      <c r="SGY54" s="518"/>
      <c r="SGZ54" s="518"/>
      <c r="SHA54" s="518"/>
      <c r="SHB54" s="518"/>
      <c r="SHC54" s="518"/>
      <c r="SHD54" s="518"/>
      <c r="SHE54" s="518"/>
      <c r="SHF54" s="518"/>
      <c r="SHG54" s="518"/>
      <c r="SHH54" s="518"/>
      <c r="SHI54" s="518"/>
      <c r="SHJ54" s="518"/>
      <c r="SHK54" s="518"/>
      <c r="SHL54" s="518"/>
      <c r="SHM54" s="518"/>
      <c r="SHN54" s="518"/>
      <c r="SHO54" s="518"/>
      <c r="SHP54" s="518"/>
      <c r="SHQ54" s="518"/>
      <c r="SHR54" s="518"/>
      <c r="SHS54" s="518"/>
      <c r="SHT54" s="518"/>
      <c r="SHU54" s="518"/>
      <c r="SHV54" s="518"/>
      <c r="SHW54" s="518"/>
      <c r="SHX54" s="518"/>
      <c r="SHY54" s="518"/>
      <c r="SHZ54" s="518"/>
      <c r="SIA54" s="518"/>
      <c r="SIB54" s="518"/>
      <c r="SIC54" s="518"/>
      <c r="SID54" s="518"/>
      <c r="SIE54" s="518"/>
      <c r="SIF54" s="518"/>
      <c r="SIG54" s="518"/>
      <c r="SIH54" s="518"/>
      <c r="SII54" s="518"/>
      <c r="SIJ54" s="518"/>
      <c r="SIK54" s="518"/>
      <c r="SIL54" s="518"/>
      <c r="SIM54" s="518"/>
      <c r="SIN54" s="518"/>
      <c r="SIO54" s="518"/>
      <c r="SIP54" s="518"/>
      <c r="SIQ54" s="518"/>
      <c r="SIR54" s="518"/>
      <c r="SIS54" s="518"/>
      <c r="SIT54" s="518"/>
      <c r="SIU54" s="518"/>
      <c r="SIV54" s="518"/>
      <c r="SIW54" s="518"/>
      <c r="SIX54" s="518"/>
      <c r="SIY54" s="518"/>
      <c r="SIZ54" s="518"/>
      <c r="SJA54" s="518"/>
      <c r="SJB54" s="518"/>
      <c r="SJC54" s="518"/>
      <c r="SJD54" s="518"/>
      <c r="SJE54" s="518"/>
      <c r="SJF54" s="518"/>
      <c r="SJG54" s="518"/>
      <c r="SJH54" s="518"/>
      <c r="SJI54" s="518"/>
      <c r="SJJ54" s="518"/>
      <c r="SJK54" s="518"/>
      <c r="SJL54" s="518"/>
      <c r="SJM54" s="518"/>
      <c r="SJN54" s="518"/>
      <c r="SJO54" s="518"/>
      <c r="SJP54" s="518"/>
      <c r="SJQ54" s="518"/>
      <c r="SJR54" s="518"/>
      <c r="SJS54" s="518"/>
      <c r="SJT54" s="518"/>
      <c r="SJU54" s="518"/>
      <c r="SJV54" s="518"/>
      <c r="SJW54" s="518"/>
      <c r="SJX54" s="518"/>
      <c r="SJY54" s="518"/>
      <c r="SJZ54" s="518"/>
      <c r="SKA54" s="518"/>
      <c r="SKB54" s="518"/>
      <c r="SKC54" s="518"/>
      <c r="SKD54" s="518"/>
      <c r="SKE54" s="518"/>
      <c r="SKF54" s="518"/>
      <c r="SKG54" s="518"/>
      <c r="SKH54" s="518"/>
      <c r="SKI54" s="518"/>
      <c r="SKJ54" s="518"/>
      <c r="SKK54" s="518"/>
      <c r="SKL54" s="518"/>
      <c r="SKM54" s="518"/>
      <c r="SKN54" s="518"/>
      <c r="SKO54" s="518"/>
      <c r="SKP54" s="518"/>
      <c r="SKQ54" s="518"/>
      <c r="SKR54" s="518"/>
      <c r="SKS54" s="518"/>
      <c r="SKT54" s="518"/>
      <c r="SKU54" s="518"/>
      <c r="SKV54" s="518"/>
      <c r="SKW54" s="518"/>
      <c r="SKX54" s="518"/>
      <c r="SKY54" s="518"/>
      <c r="SKZ54" s="518"/>
      <c r="SLA54" s="518"/>
      <c r="SLB54" s="518"/>
      <c r="SLC54" s="518"/>
      <c r="SLD54" s="518"/>
      <c r="SLE54" s="518"/>
      <c r="SLF54" s="518"/>
      <c r="SLG54" s="518"/>
      <c r="SLH54" s="518"/>
      <c r="SLI54" s="518"/>
      <c r="SLJ54" s="518"/>
      <c r="SLK54" s="518"/>
      <c r="SLL54" s="518"/>
      <c r="SLM54" s="518"/>
      <c r="SLN54" s="518"/>
      <c r="SLO54" s="518"/>
      <c r="SLP54" s="518"/>
      <c r="SLQ54" s="518"/>
      <c r="SLR54" s="518"/>
      <c r="SLS54" s="518"/>
      <c r="SLT54" s="518"/>
      <c r="SLU54" s="518"/>
      <c r="SLV54" s="518"/>
      <c r="SLW54" s="518"/>
      <c r="SLX54" s="518"/>
      <c r="SLY54" s="518"/>
      <c r="SLZ54" s="518"/>
      <c r="SMA54" s="518"/>
      <c r="SMB54" s="518"/>
      <c r="SMC54" s="518"/>
      <c r="SMD54" s="518"/>
      <c r="SME54" s="518"/>
      <c r="SMF54" s="518"/>
      <c r="SMG54" s="518"/>
      <c r="SMH54" s="518"/>
      <c r="SMI54" s="518"/>
      <c r="SMJ54" s="518"/>
      <c r="SMK54" s="518"/>
      <c r="SML54" s="518"/>
      <c r="SMM54" s="518"/>
      <c r="SMN54" s="518"/>
      <c r="SMO54" s="518"/>
      <c r="SMP54" s="518"/>
      <c r="SMQ54" s="518"/>
      <c r="SMR54" s="518"/>
      <c r="SMS54" s="518"/>
      <c r="SMT54" s="518"/>
      <c r="SMU54" s="518"/>
      <c r="SMV54" s="518"/>
      <c r="SMW54" s="518"/>
      <c r="SMX54" s="518"/>
      <c r="SMY54" s="518"/>
      <c r="SMZ54" s="518"/>
      <c r="SNA54" s="518"/>
      <c r="SNB54" s="518"/>
      <c r="SNC54" s="518"/>
      <c r="SND54" s="518"/>
      <c r="SNE54" s="518"/>
      <c r="SNF54" s="518"/>
      <c r="SNG54" s="518"/>
      <c r="SNH54" s="518"/>
      <c r="SNI54" s="518"/>
      <c r="SNJ54" s="518"/>
      <c r="SNK54" s="518"/>
      <c r="SNL54" s="518"/>
      <c r="SNM54" s="518"/>
      <c r="SNN54" s="518"/>
      <c r="SNO54" s="518"/>
      <c r="SNP54" s="518"/>
      <c r="SNQ54" s="518"/>
      <c r="SNR54" s="518"/>
      <c r="SNS54" s="518"/>
      <c r="SNT54" s="518"/>
      <c r="SNU54" s="518"/>
      <c r="SNV54" s="518"/>
      <c r="SNW54" s="518"/>
      <c r="SNX54" s="518"/>
      <c r="SNY54" s="518"/>
      <c r="SNZ54" s="518"/>
      <c r="SOA54" s="518"/>
      <c r="SOB54" s="518"/>
      <c r="SOC54" s="518"/>
      <c r="SOD54" s="518"/>
      <c r="SOE54" s="518"/>
      <c r="SOF54" s="518"/>
      <c r="SOG54" s="518"/>
      <c r="SOH54" s="518"/>
      <c r="SOI54" s="518"/>
      <c r="SOJ54" s="518"/>
      <c r="SOK54" s="518"/>
      <c r="SOL54" s="518"/>
      <c r="SOM54" s="518"/>
      <c r="SON54" s="518"/>
      <c r="SOO54" s="518"/>
      <c r="SOP54" s="518"/>
      <c r="SOQ54" s="518"/>
      <c r="SOR54" s="518"/>
      <c r="SOS54" s="518"/>
      <c r="SOT54" s="518"/>
      <c r="SOU54" s="518"/>
      <c r="SOV54" s="518"/>
      <c r="SOW54" s="518"/>
      <c r="SOX54" s="518"/>
      <c r="SOY54" s="518"/>
      <c r="SOZ54" s="518"/>
      <c r="SPA54" s="518"/>
      <c r="SPB54" s="518"/>
      <c r="SPC54" s="518"/>
      <c r="SPD54" s="518"/>
      <c r="SPE54" s="518"/>
      <c r="SPF54" s="518"/>
      <c r="SPG54" s="518"/>
      <c r="SPH54" s="518"/>
      <c r="SPI54" s="518"/>
      <c r="SPJ54" s="518"/>
      <c r="SPK54" s="518"/>
      <c r="SPL54" s="518"/>
      <c r="SPM54" s="518"/>
      <c r="SPN54" s="518"/>
      <c r="SPO54" s="518"/>
      <c r="SPP54" s="518"/>
      <c r="SPQ54" s="518"/>
      <c r="SPR54" s="518"/>
      <c r="SPS54" s="518"/>
      <c r="SPT54" s="518"/>
      <c r="SPU54" s="518"/>
      <c r="SPV54" s="518"/>
      <c r="SPW54" s="518"/>
      <c r="SPX54" s="518"/>
      <c r="SPY54" s="518"/>
      <c r="SPZ54" s="518"/>
      <c r="SQA54" s="518"/>
      <c r="SQB54" s="518"/>
      <c r="SQC54" s="518"/>
      <c r="SQD54" s="518"/>
      <c r="SQE54" s="518"/>
      <c r="SQF54" s="518"/>
      <c r="SQG54" s="518"/>
      <c r="SQH54" s="518"/>
      <c r="SQI54" s="518"/>
      <c r="SQJ54" s="518"/>
      <c r="SQK54" s="518"/>
      <c r="SQL54" s="518"/>
      <c r="SQM54" s="518"/>
      <c r="SQN54" s="518"/>
      <c r="SQO54" s="518"/>
      <c r="SQP54" s="518"/>
      <c r="SQQ54" s="518"/>
      <c r="SQR54" s="518"/>
      <c r="SQS54" s="518"/>
      <c r="SQT54" s="518"/>
      <c r="SQU54" s="518"/>
      <c r="SQV54" s="518"/>
      <c r="SQW54" s="518"/>
      <c r="SQX54" s="518"/>
      <c r="SQY54" s="518"/>
      <c r="SQZ54" s="518"/>
      <c r="SRA54" s="518"/>
      <c r="SRB54" s="518"/>
      <c r="SRC54" s="518"/>
      <c r="SRD54" s="518"/>
      <c r="SRE54" s="518"/>
      <c r="SRF54" s="518"/>
      <c r="SRG54" s="518"/>
      <c r="SRH54" s="518"/>
      <c r="SRI54" s="518"/>
      <c r="SRJ54" s="518"/>
      <c r="SRK54" s="518"/>
      <c r="SRL54" s="518"/>
      <c r="SRM54" s="518"/>
      <c r="SRN54" s="518"/>
      <c r="SRO54" s="518"/>
      <c r="SRP54" s="518"/>
      <c r="SRQ54" s="518"/>
      <c r="SRR54" s="518"/>
      <c r="SRS54" s="518"/>
      <c r="SRT54" s="518"/>
      <c r="SRU54" s="518"/>
      <c r="SRV54" s="518"/>
      <c r="SRW54" s="518"/>
      <c r="SRX54" s="518"/>
      <c r="SRY54" s="518"/>
      <c r="SRZ54" s="518"/>
      <c r="SSA54" s="518"/>
      <c r="SSB54" s="518"/>
      <c r="SSC54" s="518"/>
      <c r="SSD54" s="518"/>
      <c r="SSE54" s="518"/>
      <c r="SSF54" s="518"/>
      <c r="SSG54" s="518"/>
      <c r="SSH54" s="518"/>
      <c r="SSI54" s="518"/>
      <c r="SSJ54" s="518"/>
      <c r="SSK54" s="518"/>
      <c r="SSL54" s="518"/>
      <c r="SSM54" s="518"/>
      <c r="SSN54" s="518"/>
      <c r="SSO54" s="518"/>
      <c r="SSP54" s="518"/>
      <c r="SSQ54" s="518"/>
      <c r="SSR54" s="518"/>
      <c r="SSS54" s="518"/>
      <c r="SST54" s="518"/>
      <c r="SSU54" s="518"/>
      <c r="SSV54" s="518"/>
      <c r="SSW54" s="518"/>
      <c r="SSX54" s="518"/>
      <c r="SSY54" s="518"/>
      <c r="SSZ54" s="518"/>
      <c r="STA54" s="518"/>
      <c r="STB54" s="518"/>
      <c r="STC54" s="518"/>
      <c r="STD54" s="518"/>
      <c r="STE54" s="518"/>
      <c r="STF54" s="518"/>
      <c r="STG54" s="518"/>
      <c r="STH54" s="518"/>
      <c r="STI54" s="518"/>
      <c r="STJ54" s="518"/>
      <c r="STK54" s="518"/>
      <c r="STL54" s="518"/>
      <c r="STM54" s="518"/>
      <c r="STN54" s="518"/>
      <c r="STO54" s="518"/>
      <c r="STP54" s="518"/>
      <c r="STQ54" s="518"/>
      <c r="STR54" s="518"/>
      <c r="STS54" s="518"/>
      <c r="STT54" s="518"/>
      <c r="STU54" s="518"/>
      <c r="STV54" s="518"/>
      <c r="STW54" s="518"/>
      <c r="STX54" s="518"/>
      <c r="STY54" s="518"/>
      <c r="STZ54" s="518"/>
      <c r="SUA54" s="518"/>
      <c r="SUB54" s="518"/>
      <c r="SUC54" s="518"/>
      <c r="SUD54" s="518"/>
      <c r="SUE54" s="518"/>
      <c r="SUF54" s="518"/>
      <c r="SUG54" s="518"/>
      <c r="SUH54" s="518"/>
      <c r="SUI54" s="518"/>
      <c r="SUJ54" s="518"/>
      <c r="SUK54" s="518"/>
      <c r="SUL54" s="518"/>
      <c r="SUM54" s="518"/>
      <c r="SUN54" s="518"/>
      <c r="SUO54" s="518"/>
      <c r="SUP54" s="518"/>
      <c r="SUQ54" s="518"/>
      <c r="SUR54" s="518"/>
      <c r="SUS54" s="518"/>
      <c r="SUT54" s="518"/>
      <c r="SUU54" s="518"/>
      <c r="SUV54" s="518"/>
      <c r="SUW54" s="518"/>
      <c r="SUX54" s="518"/>
      <c r="SUY54" s="518"/>
      <c r="SUZ54" s="518"/>
      <c r="SVA54" s="518"/>
      <c r="SVB54" s="518"/>
      <c r="SVC54" s="518"/>
      <c r="SVD54" s="518"/>
      <c r="SVE54" s="518"/>
      <c r="SVF54" s="518"/>
      <c r="SVG54" s="518"/>
      <c r="SVH54" s="518"/>
      <c r="SVI54" s="518"/>
      <c r="SVJ54" s="518"/>
      <c r="SVK54" s="518"/>
      <c r="SVL54" s="518"/>
      <c r="SVM54" s="518"/>
      <c r="SVN54" s="518"/>
      <c r="SVO54" s="518"/>
      <c r="SVP54" s="518"/>
      <c r="SVQ54" s="518"/>
      <c r="SVR54" s="518"/>
      <c r="SVS54" s="518"/>
      <c r="SVT54" s="518"/>
      <c r="SVU54" s="518"/>
      <c r="SVV54" s="518"/>
      <c r="SVW54" s="518"/>
      <c r="SVX54" s="518"/>
      <c r="SVY54" s="518"/>
      <c r="SVZ54" s="518"/>
      <c r="SWA54" s="518"/>
      <c r="SWB54" s="518"/>
      <c r="SWC54" s="518"/>
      <c r="SWD54" s="518"/>
      <c r="SWE54" s="518"/>
      <c r="SWF54" s="518"/>
      <c r="SWG54" s="518"/>
      <c r="SWH54" s="518"/>
      <c r="SWI54" s="518"/>
      <c r="SWJ54" s="518"/>
      <c r="SWK54" s="518"/>
      <c r="SWL54" s="518"/>
      <c r="SWM54" s="518"/>
      <c r="SWN54" s="518"/>
      <c r="SWO54" s="518"/>
      <c r="SWP54" s="518"/>
      <c r="SWQ54" s="518"/>
      <c r="SWR54" s="518"/>
      <c r="SWS54" s="518"/>
      <c r="SWT54" s="518"/>
      <c r="SWU54" s="518"/>
      <c r="SWV54" s="518"/>
      <c r="SWW54" s="518"/>
      <c r="SWX54" s="518"/>
      <c r="SWY54" s="518"/>
      <c r="SWZ54" s="518"/>
      <c r="SXA54" s="518"/>
      <c r="SXB54" s="518"/>
      <c r="SXC54" s="518"/>
      <c r="SXD54" s="518"/>
      <c r="SXE54" s="518"/>
      <c r="SXF54" s="518"/>
      <c r="SXG54" s="518"/>
      <c r="SXH54" s="518"/>
      <c r="SXI54" s="518"/>
      <c r="SXJ54" s="518"/>
      <c r="SXK54" s="518"/>
      <c r="SXL54" s="518"/>
      <c r="SXM54" s="518"/>
      <c r="SXN54" s="518"/>
      <c r="SXO54" s="518"/>
      <c r="SXP54" s="518"/>
      <c r="SXQ54" s="518"/>
      <c r="SXR54" s="518"/>
      <c r="SXS54" s="518"/>
      <c r="SXT54" s="518"/>
      <c r="SXU54" s="518"/>
      <c r="SXV54" s="518"/>
      <c r="SXW54" s="518"/>
      <c r="SXX54" s="518"/>
      <c r="SXY54" s="518"/>
      <c r="SXZ54" s="518"/>
      <c r="SYA54" s="518"/>
      <c r="SYB54" s="518"/>
      <c r="SYC54" s="518"/>
      <c r="SYD54" s="518"/>
      <c r="SYE54" s="518"/>
      <c r="SYF54" s="518"/>
      <c r="SYG54" s="518"/>
      <c r="SYH54" s="518"/>
      <c r="SYI54" s="518"/>
      <c r="SYJ54" s="518"/>
      <c r="SYK54" s="518"/>
      <c r="SYL54" s="518"/>
      <c r="SYM54" s="518"/>
      <c r="SYN54" s="518"/>
      <c r="SYO54" s="518"/>
      <c r="SYP54" s="518"/>
      <c r="SYQ54" s="518"/>
      <c r="SYR54" s="518"/>
      <c r="SYS54" s="518"/>
      <c r="SYT54" s="518"/>
      <c r="SYU54" s="518"/>
      <c r="SYV54" s="518"/>
      <c r="SYW54" s="518"/>
      <c r="SYX54" s="518"/>
      <c r="SYY54" s="518"/>
      <c r="SYZ54" s="518"/>
      <c r="SZA54" s="518"/>
      <c r="SZB54" s="518"/>
      <c r="SZC54" s="518"/>
      <c r="SZD54" s="518"/>
      <c r="SZE54" s="518"/>
      <c r="SZF54" s="518"/>
      <c r="SZG54" s="518"/>
      <c r="SZH54" s="518"/>
      <c r="SZI54" s="518"/>
      <c r="SZJ54" s="518"/>
      <c r="SZK54" s="518"/>
      <c r="SZL54" s="518"/>
      <c r="SZM54" s="518"/>
      <c r="SZN54" s="518"/>
      <c r="SZO54" s="518"/>
      <c r="SZP54" s="518"/>
      <c r="SZQ54" s="518"/>
      <c r="SZR54" s="518"/>
      <c r="SZS54" s="518"/>
      <c r="SZT54" s="518"/>
      <c r="SZU54" s="518"/>
      <c r="SZV54" s="518"/>
      <c r="SZW54" s="518"/>
      <c r="SZX54" s="518"/>
      <c r="SZY54" s="518"/>
      <c r="SZZ54" s="518"/>
      <c r="TAA54" s="518"/>
      <c r="TAB54" s="518"/>
      <c r="TAC54" s="518"/>
      <c r="TAD54" s="518"/>
      <c r="TAE54" s="518"/>
      <c r="TAF54" s="518"/>
      <c r="TAG54" s="518"/>
      <c r="TAH54" s="518"/>
      <c r="TAI54" s="518"/>
      <c r="TAJ54" s="518"/>
      <c r="TAK54" s="518"/>
      <c r="TAL54" s="518"/>
      <c r="TAM54" s="518"/>
      <c r="TAN54" s="518"/>
      <c r="TAO54" s="518"/>
      <c r="TAP54" s="518"/>
      <c r="TAQ54" s="518"/>
      <c r="TAR54" s="518"/>
      <c r="TAS54" s="518"/>
      <c r="TAT54" s="518"/>
      <c r="TAU54" s="518"/>
      <c r="TAV54" s="518"/>
      <c r="TAW54" s="518"/>
      <c r="TAX54" s="518"/>
      <c r="TAY54" s="518"/>
      <c r="TAZ54" s="518"/>
      <c r="TBA54" s="518"/>
      <c r="TBB54" s="518"/>
      <c r="TBC54" s="518"/>
      <c r="TBD54" s="518"/>
      <c r="TBE54" s="518"/>
      <c r="TBF54" s="518"/>
      <c r="TBG54" s="518"/>
      <c r="TBH54" s="518"/>
      <c r="TBI54" s="518"/>
      <c r="TBJ54" s="518"/>
      <c r="TBK54" s="518"/>
      <c r="TBL54" s="518"/>
      <c r="TBM54" s="518"/>
      <c r="TBN54" s="518"/>
      <c r="TBO54" s="518"/>
      <c r="TBP54" s="518"/>
      <c r="TBQ54" s="518"/>
      <c r="TBR54" s="518"/>
      <c r="TBS54" s="518"/>
      <c r="TBT54" s="518"/>
      <c r="TBU54" s="518"/>
      <c r="TBV54" s="518"/>
      <c r="TBW54" s="518"/>
      <c r="TBX54" s="518"/>
      <c r="TBY54" s="518"/>
      <c r="TBZ54" s="518"/>
      <c r="TCA54" s="518"/>
      <c r="TCB54" s="518"/>
      <c r="TCC54" s="518"/>
      <c r="TCD54" s="518"/>
      <c r="TCE54" s="518"/>
      <c r="TCF54" s="518"/>
      <c r="TCG54" s="518"/>
      <c r="TCH54" s="518"/>
      <c r="TCI54" s="518"/>
      <c r="TCJ54" s="518"/>
      <c r="TCK54" s="518"/>
      <c r="TCL54" s="518"/>
      <c r="TCM54" s="518"/>
      <c r="TCN54" s="518"/>
      <c r="TCO54" s="518"/>
      <c r="TCP54" s="518"/>
      <c r="TCQ54" s="518"/>
      <c r="TCR54" s="518"/>
      <c r="TCS54" s="518"/>
      <c r="TCT54" s="518"/>
      <c r="TCU54" s="518"/>
      <c r="TCV54" s="518"/>
      <c r="TCW54" s="518"/>
      <c r="TCX54" s="518"/>
      <c r="TCY54" s="518"/>
      <c r="TCZ54" s="518"/>
      <c r="TDA54" s="518"/>
      <c r="TDB54" s="518"/>
      <c r="TDC54" s="518"/>
      <c r="TDD54" s="518"/>
      <c r="TDE54" s="518"/>
      <c r="TDF54" s="518"/>
      <c r="TDG54" s="518"/>
      <c r="TDH54" s="518"/>
      <c r="TDI54" s="518"/>
      <c r="TDJ54" s="518"/>
      <c r="TDK54" s="518"/>
      <c r="TDL54" s="518"/>
      <c r="TDM54" s="518"/>
      <c r="TDN54" s="518"/>
      <c r="TDO54" s="518"/>
      <c r="TDP54" s="518"/>
      <c r="TDQ54" s="518"/>
      <c r="TDR54" s="518"/>
      <c r="TDS54" s="518"/>
      <c r="TDT54" s="518"/>
      <c r="TDU54" s="518"/>
      <c r="TDV54" s="518"/>
      <c r="TDW54" s="518"/>
      <c r="TDX54" s="518"/>
      <c r="TDY54" s="518"/>
      <c r="TDZ54" s="518"/>
      <c r="TEA54" s="518"/>
      <c r="TEB54" s="518"/>
      <c r="TEC54" s="518"/>
      <c r="TED54" s="518"/>
      <c r="TEE54" s="518"/>
      <c r="TEF54" s="518"/>
      <c r="TEG54" s="518"/>
      <c r="TEH54" s="518"/>
      <c r="TEI54" s="518"/>
      <c r="TEJ54" s="518"/>
      <c r="TEK54" s="518"/>
      <c r="TEL54" s="518"/>
      <c r="TEM54" s="518"/>
      <c r="TEN54" s="518"/>
      <c r="TEO54" s="518"/>
      <c r="TEP54" s="518"/>
      <c r="TEQ54" s="518"/>
      <c r="TER54" s="518"/>
      <c r="TES54" s="518"/>
      <c r="TET54" s="518"/>
      <c r="TEU54" s="518"/>
      <c r="TEV54" s="518"/>
      <c r="TEW54" s="518"/>
      <c r="TEX54" s="518"/>
      <c r="TEY54" s="518"/>
      <c r="TEZ54" s="518"/>
      <c r="TFA54" s="518"/>
      <c r="TFB54" s="518"/>
      <c r="TFC54" s="518"/>
      <c r="TFD54" s="518"/>
      <c r="TFE54" s="518"/>
      <c r="TFF54" s="518"/>
      <c r="TFG54" s="518"/>
      <c r="TFH54" s="518"/>
      <c r="TFI54" s="518"/>
      <c r="TFJ54" s="518"/>
      <c r="TFK54" s="518"/>
      <c r="TFL54" s="518"/>
      <c r="TFM54" s="518"/>
      <c r="TFN54" s="518"/>
      <c r="TFO54" s="518"/>
      <c r="TFP54" s="518"/>
      <c r="TFQ54" s="518"/>
      <c r="TFR54" s="518"/>
      <c r="TFS54" s="518"/>
      <c r="TFT54" s="518"/>
      <c r="TFU54" s="518"/>
      <c r="TFV54" s="518"/>
      <c r="TFW54" s="518"/>
      <c r="TFX54" s="518"/>
      <c r="TFY54" s="518"/>
      <c r="TFZ54" s="518"/>
      <c r="TGA54" s="518"/>
      <c r="TGB54" s="518"/>
      <c r="TGC54" s="518"/>
      <c r="TGD54" s="518"/>
      <c r="TGE54" s="518"/>
      <c r="TGF54" s="518"/>
      <c r="TGG54" s="518"/>
      <c r="TGH54" s="518"/>
      <c r="TGI54" s="518"/>
      <c r="TGJ54" s="518"/>
      <c r="TGK54" s="518"/>
      <c r="TGL54" s="518"/>
      <c r="TGM54" s="518"/>
      <c r="TGN54" s="518"/>
      <c r="TGO54" s="518"/>
      <c r="TGP54" s="518"/>
      <c r="TGQ54" s="518"/>
      <c r="TGR54" s="518"/>
      <c r="TGS54" s="518"/>
      <c r="TGT54" s="518"/>
      <c r="TGU54" s="518"/>
      <c r="TGV54" s="518"/>
      <c r="TGW54" s="518"/>
      <c r="TGX54" s="518"/>
      <c r="TGY54" s="518"/>
      <c r="TGZ54" s="518"/>
      <c r="THA54" s="518"/>
      <c r="THB54" s="518"/>
      <c r="THC54" s="518"/>
      <c r="THD54" s="518"/>
      <c r="THE54" s="518"/>
      <c r="THF54" s="518"/>
      <c r="THG54" s="518"/>
      <c r="THH54" s="518"/>
      <c r="THI54" s="518"/>
      <c r="THJ54" s="518"/>
      <c r="THK54" s="518"/>
      <c r="THL54" s="518"/>
      <c r="THM54" s="518"/>
      <c r="THN54" s="518"/>
      <c r="THO54" s="518"/>
      <c r="THP54" s="518"/>
      <c r="THQ54" s="518"/>
      <c r="THR54" s="518"/>
      <c r="THS54" s="518"/>
      <c r="THT54" s="518"/>
      <c r="THU54" s="518"/>
      <c r="THV54" s="518"/>
      <c r="THW54" s="518"/>
      <c r="THX54" s="518"/>
      <c r="THY54" s="518"/>
      <c r="THZ54" s="518"/>
      <c r="TIA54" s="518"/>
      <c r="TIB54" s="518"/>
      <c r="TIC54" s="518"/>
      <c r="TID54" s="518"/>
      <c r="TIE54" s="518"/>
      <c r="TIF54" s="518"/>
      <c r="TIG54" s="518"/>
      <c r="TIH54" s="518"/>
      <c r="TII54" s="518"/>
      <c r="TIJ54" s="518"/>
      <c r="TIK54" s="518"/>
      <c r="TIL54" s="518"/>
      <c r="TIM54" s="518"/>
      <c r="TIN54" s="518"/>
      <c r="TIO54" s="518"/>
      <c r="TIP54" s="518"/>
      <c r="TIQ54" s="518"/>
      <c r="TIR54" s="518"/>
      <c r="TIS54" s="518"/>
      <c r="TIT54" s="518"/>
      <c r="TIU54" s="518"/>
      <c r="TIV54" s="518"/>
      <c r="TIW54" s="518"/>
      <c r="TIX54" s="518"/>
      <c r="TIY54" s="518"/>
      <c r="TIZ54" s="518"/>
      <c r="TJA54" s="518"/>
      <c r="TJB54" s="518"/>
      <c r="TJC54" s="518"/>
      <c r="TJD54" s="518"/>
      <c r="TJE54" s="518"/>
      <c r="TJF54" s="518"/>
      <c r="TJG54" s="518"/>
      <c r="TJH54" s="518"/>
      <c r="TJI54" s="518"/>
      <c r="TJJ54" s="518"/>
      <c r="TJK54" s="518"/>
      <c r="TJL54" s="518"/>
      <c r="TJM54" s="518"/>
      <c r="TJN54" s="518"/>
      <c r="TJO54" s="518"/>
      <c r="TJP54" s="518"/>
      <c r="TJQ54" s="518"/>
      <c r="TJR54" s="518"/>
      <c r="TJS54" s="518"/>
      <c r="TJT54" s="518"/>
      <c r="TJU54" s="518"/>
      <c r="TJV54" s="518"/>
      <c r="TJW54" s="518"/>
      <c r="TJX54" s="518"/>
      <c r="TJY54" s="518"/>
      <c r="TJZ54" s="518"/>
      <c r="TKA54" s="518"/>
      <c r="TKB54" s="518"/>
      <c r="TKC54" s="518"/>
      <c r="TKD54" s="518"/>
      <c r="TKE54" s="518"/>
      <c r="TKF54" s="518"/>
      <c r="TKG54" s="518"/>
      <c r="TKH54" s="518"/>
      <c r="TKI54" s="518"/>
      <c r="TKJ54" s="518"/>
      <c r="TKK54" s="518"/>
      <c r="TKL54" s="518"/>
      <c r="TKM54" s="518"/>
      <c r="TKN54" s="518"/>
      <c r="TKO54" s="518"/>
      <c r="TKP54" s="518"/>
      <c r="TKQ54" s="518"/>
      <c r="TKR54" s="518"/>
      <c r="TKS54" s="518"/>
      <c r="TKT54" s="518"/>
      <c r="TKU54" s="518"/>
      <c r="TKV54" s="518"/>
      <c r="TKW54" s="518"/>
      <c r="TKX54" s="518"/>
      <c r="TKY54" s="518"/>
      <c r="TKZ54" s="518"/>
      <c r="TLA54" s="518"/>
      <c r="TLB54" s="518"/>
      <c r="TLC54" s="518"/>
      <c r="TLD54" s="518"/>
      <c r="TLE54" s="518"/>
      <c r="TLF54" s="518"/>
      <c r="TLG54" s="518"/>
      <c r="TLH54" s="518"/>
      <c r="TLI54" s="518"/>
      <c r="TLJ54" s="518"/>
      <c r="TLK54" s="518"/>
      <c r="TLL54" s="518"/>
      <c r="TLM54" s="518"/>
      <c r="TLN54" s="518"/>
      <c r="TLO54" s="518"/>
      <c r="TLP54" s="518"/>
      <c r="TLQ54" s="518"/>
      <c r="TLR54" s="518"/>
      <c r="TLS54" s="518"/>
      <c r="TLT54" s="518"/>
      <c r="TLU54" s="518"/>
      <c r="TLV54" s="518"/>
      <c r="TLW54" s="518"/>
      <c r="TLX54" s="518"/>
      <c r="TLY54" s="518"/>
      <c r="TLZ54" s="518"/>
      <c r="TMA54" s="518"/>
      <c r="TMB54" s="518"/>
      <c r="TMC54" s="518"/>
      <c r="TMD54" s="518"/>
      <c r="TME54" s="518"/>
      <c r="TMF54" s="518"/>
      <c r="TMG54" s="518"/>
      <c r="TMH54" s="518"/>
      <c r="TMI54" s="518"/>
      <c r="TMJ54" s="518"/>
      <c r="TMK54" s="518"/>
      <c r="TML54" s="518"/>
      <c r="TMM54" s="518"/>
      <c r="TMN54" s="518"/>
      <c r="TMO54" s="518"/>
      <c r="TMP54" s="518"/>
      <c r="TMQ54" s="518"/>
      <c r="TMR54" s="518"/>
      <c r="TMS54" s="518"/>
      <c r="TMT54" s="518"/>
      <c r="TMU54" s="518"/>
      <c r="TMV54" s="518"/>
      <c r="TMW54" s="518"/>
      <c r="TMX54" s="518"/>
      <c r="TMY54" s="518"/>
      <c r="TMZ54" s="518"/>
      <c r="TNA54" s="518"/>
      <c r="TNB54" s="518"/>
      <c r="TNC54" s="518"/>
      <c r="TND54" s="518"/>
      <c r="TNE54" s="518"/>
      <c r="TNF54" s="518"/>
      <c r="TNG54" s="518"/>
      <c r="TNH54" s="518"/>
      <c r="TNI54" s="518"/>
      <c r="TNJ54" s="518"/>
      <c r="TNK54" s="518"/>
      <c r="TNL54" s="518"/>
      <c r="TNM54" s="518"/>
      <c r="TNN54" s="518"/>
      <c r="TNO54" s="518"/>
      <c r="TNP54" s="518"/>
      <c r="TNQ54" s="518"/>
      <c r="TNR54" s="518"/>
      <c r="TNS54" s="518"/>
      <c r="TNT54" s="518"/>
      <c r="TNU54" s="518"/>
      <c r="TNV54" s="518"/>
      <c r="TNW54" s="518"/>
      <c r="TNX54" s="518"/>
      <c r="TNY54" s="518"/>
      <c r="TNZ54" s="518"/>
      <c r="TOA54" s="518"/>
      <c r="TOB54" s="518"/>
      <c r="TOC54" s="518"/>
      <c r="TOD54" s="518"/>
      <c r="TOE54" s="518"/>
      <c r="TOF54" s="518"/>
      <c r="TOG54" s="518"/>
      <c r="TOH54" s="518"/>
      <c r="TOI54" s="518"/>
      <c r="TOJ54" s="518"/>
      <c r="TOK54" s="518"/>
      <c r="TOL54" s="518"/>
      <c r="TOM54" s="518"/>
      <c r="TON54" s="518"/>
      <c r="TOO54" s="518"/>
      <c r="TOP54" s="518"/>
      <c r="TOQ54" s="518"/>
      <c r="TOR54" s="518"/>
      <c r="TOS54" s="518"/>
      <c r="TOT54" s="518"/>
      <c r="TOU54" s="518"/>
      <c r="TOV54" s="518"/>
      <c r="TOW54" s="518"/>
      <c r="TOX54" s="518"/>
      <c r="TOY54" s="518"/>
      <c r="TOZ54" s="518"/>
      <c r="TPA54" s="518"/>
      <c r="TPB54" s="518"/>
      <c r="TPC54" s="518"/>
      <c r="TPD54" s="518"/>
      <c r="TPE54" s="518"/>
      <c r="TPF54" s="518"/>
      <c r="TPG54" s="518"/>
      <c r="TPH54" s="518"/>
      <c r="TPI54" s="518"/>
      <c r="TPJ54" s="518"/>
      <c r="TPK54" s="518"/>
      <c r="TPL54" s="518"/>
      <c r="TPM54" s="518"/>
      <c r="TPN54" s="518"/>
      <c r="TPO54" s="518"/>
      <c r="TPP54" s="518"/>
      <c r="TPQ54" s="518"/>
      <c r="TPR54" s="518"/>
      <c r="TPS54" s="518"/>
      <c r="TPT54" s="518"/>
      <c r="TPU54" s="518"/>
      <c r="TPV54" s="518"/>
      <c r="TPW54" s="518"/>
      <c r="TPX54" s="518"/>
      <c r="TPY54" s="518"/>
      <c r="TPZ54" s="518"/>
      <c r="TQA54" s="518"/>
      <c r="TQB54" s="518"/>
      <c r="TQC54" s="518"/>
      <c r="TQD54" s="518"/>
      <c r="TQE54" s="518"/>
      <c r="TQF54" s="518"/>
      <c r="TQG54" s="518"/>
      <c r="TQH54" s="518"/>
      <c r="TQI54" s="518"/>
      <c r="TQJ54" s="518"/>
      <c r="TQK54" s="518"/>
      <c r="TQL54" s="518"/>
      <c r="TQM54" s="518"/>
      <c r="TQN54" s="518"/>
      <c r="TQO54" s="518"/>
      <c r="TQP54" s="518"/>
      <c r="TQQ54" s="518"/>
      <c r="TQR54" s="518"/>
      <c r="TQS54" s="518"/>
      <c r="TQT54" s="518"/>
      <c r="TQU54" s="518"/>
      <c r="TQV54" s="518"/>
      <c r="TQW54" s="518"/>
      <c r="TQX54" s="518"/>
      <c r="TQY54" s="518"/>
      <c r="TQZ54" s="518"/>
      <c r="TRA54" s="518"/>
      <c r="TRB54" s="518"/>
      <c r="TRC54" s="518"/>
      <c r="TRD54" s="518"/>
      <c r="TRE54" s="518"/>
      <c r="TRF54" s="518"/>
      <c r="TRG54" s="518"/>
      <c r="TRH54" s="518"/>
      <c r="TRI54" s="518"/>
      <c r="TRJ54" s="518"/>
      <c r="TRK54" s="518"/>
      <c r="TRL54" s="518"/>
      <c r="TRM54" s="518"/>
      <c r="TRN54" s="518"/>
      <c r="TRO54" s="518"/>
      <c r="TRP54" s="518"/>
      <c r="TRQ54" s="518"/>
      <c r="TRR54" s="518"/>
      <c r="TRS54" s="518"/>
      <c r="TRT54" s="518"/>
      <c r="TRU54" s="518"/>
      <c r="TRV54" s="518"/>
      <c r="TRW54" s="518"/>
      <c r="TRX54" s="518"/>
      <c r="TRY54" s="518"/>
      <c r="TRZ54" s="518"/>
      <c r="TSA54" s="518"/>
      <c r="TSB54" s="518"/>
      <c r="TSC54" s="518"/>
      <c r="TSD54" s="518"/>
      <c r="TSE54" s="518"/>
      <c r="TSF54" s="518"/>
      <c r="TSG54" s="518"/>
      <c r="TSH54" s="518"/>
      <c r="TSI54" s="518"/>
      <c r="TSJ54" s="518"/>
      <c r="TSK54" s="518"/>
      <c r="TSL54" s="518"/>
      <c r="TSM54" s="518"/>
      <c r="TSN54" s="518"/>
      <c r="TSO54" s="518"/>
      <c r="TSP54" s="518"/>
      <c r="TSQ54" s="518"/>
      <c r="TSR54" s="518"/>
      <c r="TSS54" s="518"/>
      <c r="TST54" s="518"/>
      <c r="TSU54" s="518"/>
      <c r="TSV54" s="518"/>
      <c r="TSW54" s="518"/>
      <c r="TSX54" s="518"/>
      <c r="TSY54" s="518"/>
      <c r="TSZ54" s="518"/>
      <c r="TTA54" s="518"/>
      <c r="TTB54" s="518"/>
      <c r="TTC54" s="518"/>
      <c r="TTD54" s="518"/>
      <c r="TTE54" s="518"/>
      <c r="TTF54" s="518"/>
      <c r="TTG54" s="518"/>
      <c r="TTH54" s="518"/>
      <c r="TTI54" s="518"/>
      <c r="TTJ54" s="518"/>
      <c r="TTK54" s="518"/>
      <c r="TTL54" s="518"/>
      <c r="TTM54" s="518"/>
      <c r="TTN54" s="518"/>
      <c r="TTO54" s="518"/>
      <c r="TTP54" s="518"/>
      <c r="TTQ54" s="518"/>
      <c r="TTR54" s="518"/>
      <c r="TTS54" s="518"/>
      <c r="TTT54" s="518"/>
      <c r="TTU54" s="518"/>
      <c r="TTV54" s="518"/>
      <c r="TTW54" s="518"/>
      <c r="TTX54" s="518"/>
      <c r="TTY54" s="518"/>
      <c r="TTZ54" s="518"/>
      <c r="TUA54" s="518"/>
      <c r="TUB54" s="518"/>
      <c r="TUC54" s="518"/>
      <c r="TUD54" s="518"/>
      <c r="TUE54" s="518"/>
      <c r="TUF54" s="518"/>
      <c r="TUG54" s="518"/>
      <c r="TUH54" s="518"/>
      <c r="TUI54" s="518"/>
      <c r="TUJ54" s="518"/>
      <c r="TUK54" s="518"/>
      <c r="TUL54" s="518"/>
      <c r="TUM54" s="518"/>
      <c r="TUN54" s="518"/>
      <c r="TUO54" s="518"/>
      <c r="TUP54" s="518"/>
      <c r="TUQ54" s="518"/>
      <c r="TUR54" s="518"/>
      <c r="TUS54" s="518"/>
      <c r="TUT54" s="518"/>
      <c r="TUU54" s="518"/>
      <c r="TUV54" s="518"/>
      <c r="TUW54" s="518"/>
      <c r="TUX54" s="518"/>
      <c r="TUY54" s="518"/>
      <c r="TUZ54" s="518"/>
      <c r="TVA54" s="518"/>
      <c r="TVB54" s="518"/>
      <c r="TVC54" s="518"/>
      <c r="TVD54" s="518"/>
      <c r="TVE54" s="518"/>
      <c r="TVF54" s="518"/>
      <c r="TVG54" s="518"/>
      <c r="TVH54" s="518"/>
      <c r="TVI54" s="518"/>
      <c r="TVJ54" s="518"/>
      <c r="TVK54" s="518"/>
      <c r="TVL54" s="518"/>
      <c r="TVM54" s="518"/>
      <c r="TVN54" s="518"/>
      <c r="TVO54" s="518"/>
      <c r="TVP54" s="518"/>
      <c r="TVQ54" s="518"/>
      <c r="TVR54" s="518"/>
      <c r="TVS54" s="518"/>
      <c r="TVT54" s="518"/>
      <c r="TVU54" s="518"/>
      <c r="TVV54" s="518"/>
      <c r="TVW54" s="518"/>
      <c r="TVX54" s="518"/>
      <c r="TVY54" s="518"/>
      <c r="TVZ54" s="518"/>
      <c r="TWA54" s="518"/>
      <c r="TWB54" s="518"/>
      <c r="TWC54" s="518"/>
      <c r="TWD54" s="518"/>
      <c r="TWE54" s="518"/>
      <c r="TWF54" s="518"/>
      <c r="TWG54" s="518"/>
      <c r="TWH54" s="518"/>
      <c r="TWI54" s="518"/>
      <c r="TWJ54" s="518"/>
      <c r="TWK54" s="518"/>
      <c r="TWL54" s="518"/>
      <c r="TWM54" s="518"/>
      <c r="TWN54" s="518"/>
      <c r="TWO54" s="518"/>
      <c r="TWP54" s="518"/>
      <c r="TWQ54" s="518"/>
      <c r="TWR54" s="518"/>
      <c r="TWS54" s="518"/>
      <c r="TWT54" s="518"/>
      <c r="TWU54" s="518"/>
      <c r="TWV54" s="518"/>
      <c r="TWW54" s="518"/>
      <c r="TWX54" s="518"/>
      <c r="TWY54" s="518"/>
      <c r="TWZ54" s="518"/>
      <c r="TXA54" s="518"/>
      <c r="TXB54" s="518"/>
      <c r="TXC54" s="518"/>
      <c r="TXD54" s="518"/>
      <c r="TXE54" s="518"/>
      <c r="TXF54" s="518"/>
      <c r="TXG54" s="518"/>
      <c r="TXH54" s="518"/>
      <c r="TXI54" s="518"/>
      <c r="TXJ54" s="518"/>
      <c r="TXK54" s="518"/>
      <c r="TXL54" s="518"/>
      <c r="TXM54" s="518"/>
      <c r="TXN54" s="518"/>
      <c r="TXO54" s="518"/>
      <c r="TXP54" s="518"/>
      <c r="TXQ54" s="518"/>
      <c r="TXR54" s="518"/>
      <c r="TXS54" s="518"/>
      <c r="TXT54" s="518"/>
      <c r="TXU54" s="518"/>
      <c r="TXV54" s="518"/>
      <c r="TXW54" s="518"/>
      <c r="TXX54" s="518"/>
      <c r="TXY54" s="518"/>
      <c r="TXZ54" s="518"/>
      <c r="TYA54" s="518"/>
      <c r="TYB54" s="518"/>
      <c r="TYC54" s="518"/>
      <c r="TYD54" s="518"/>
      <c r="TYE54" s="518"/>
      <c r="TYF54" s="518"/>
      <c r="TYG54" s="518"/>
      <c r="TYH54" s="518"/>
      <c r="TYI54" s="518"/>
      <c r="TYJ54" s="518"/>
      <c r="TYK54" s="518"/>
      <c r="TYL54" s="518"/>
      <c r="TYM54" s="518"/>
      <c r="TYN54" s="518"/>
      <c r="TYO54" s="518"/>
      <c r="TYP54" s="518"/>
      <c r="TYQ54" s="518"/>
      <c r="TYR54" s="518"/>
      <c r="TYS54" s="518"/>
      <c r="TYT54" s="518"/>
      <c r="TYU54" s="518"/>
      <c r="TYV54" s="518"/>
      <c r="TYW54" s="518"/>
      <c r="TYX54" s="518"/>
      <c r="TYY54" s="518"/>
      <c r="TYZ54" s="518"/>
      <c r="TZA54" s="518"/>
      <c r="TZB54" s="518"/>
      <c r="TZC54" s="518"/>
      <c r="TZD54" s="518"/>
      <c r="TZE54" s="518"/>
      <c r="TZF54" s="518"/>
      <c r="TZG54" s="518"/>
      <c r="TZH54" s="518"/>
      <c r="TZI54" s="518"/>
      <c r="TZJ54" s="518"/>
      <c r="TZK54" s="518"/>
      <c r="TZL54" s="518"/>
      <c r="TZM54" s="518"/>
      <c r="TZN54" s="518"/>
      <c r="TZO54" s="518"/>
      <c r="TZP54" s="518"/>
      <c r="TZQ54" s="518"/>
      <c r="TZR54" s="518"/>
      <c r="TZS54" s="518"/>
      <c r="TZT54" s="518"/>
      <c r="TZU54" s="518"/>
      <c r="TZV54" s="518"/>
      <c r="TZW54" s="518"/>
      <c r="TZX54" s="518"/>
      <c r="TZY54" s="518"/>
      <c r="TZZ54" s="518"/>
      <c r="UAA54" s="518"/>
      <c r="UAB54" s="518"/>
      <c r="UAC54" s="518"/>
      <c r="UAD54" s="518"/>
      <c r="UAE54" s="518"/>
      <c r="UAF54" s="518"/>
      <c r="UAG54" s="518"/>
      <c r="UAH54" s="518"/>
      <c r="UAI54" s="518"/>
      <c r="UAJ54" s="518"/>
      <c r="UAK54" s="518"/>
      <c r="UAL54" s="518"/>
      <c r="UAM54" s="518"/>
      <c r="UAN54" s="518"/>
      <c r="UAO54" s="518"/>
      <c r="UAP54" s="518"/>
      <c r="UAQ54" s="518"/>
      <c r="UAR54" s="518"/>
      <c r="UAS54" s="518"/>
      <c r="UAT54" s="518"/>
      <c r="UAU54" s="518"/>
      <c r="UAV54" s="518"/>
      <c r="UAW54" s="518"/>
      <c r="UAX54" s="518"/>
      <c r="UAY54" s="518"/>
      <c r="UAZ54" s="518"/>
      <c r="UBA54" s="518"/>
      <c r="UBB54" s="518"/>
      <c r="UBC54" s="518"/>
      <c r="UBD54" s="518"/>
      <c r="UBE54" s="518"/>
      <c r="UBF54" s="518"/>
      <c r="UBG54" s="518"/>
      <c r="UBH54" s="518"/>
      <c r="UBI54" s="518"/>
      <c r="UBJ54" s="518"/>
      <c r="UBK54" s="518"/>
      <c r="UBL54" s="518"/>
      <c r="UBM54" s="518"/>
      <c r="UBN54" s="518"/>
      <c r="UBO54" s="518"/>
      <c r="UBP54" s="518"/>
      <c r="UBQ54" s="518"/>
      <c r="UBR54" s="518"/>
      <c r="UBS54" s="518"/>
      <c r="UBT54" s="518"/>
      <c r="UBU54" s="518"/>
      <c r="UBV54" s="518"/>
      <c r="UBW54" s="518"/>
      <c r="UBX54" s="518"/>
      <c r="UBY54" s="518"/>
      <c r="UBZ54" s="518"/>
      <c r="UCA54" s="518"/>
      <c r="UCB54" s="518"/>
      <c r="UCC54" s="518"/>
      <c r="UCD54" s="518"/>
      <c r="UCE54" s="518"/>
      <c r="UCF54" s="518"/>
      <c r="UCG54" s="518"/>
      <c r="UCH54" s="518"/>
      <c r="UCI54" s="518"/>
      <c r="UCJ54" s="518"/>
      <c r="UCK54" s="518"/>
      <c r="UCL54" s="518"/>
      <c r="UCM54" s="518"/>
      <c r="UCN54" s="518"/>
      <c r="UCO54" s="518"/>
      <c r="UCP54" s="518"/>
      <c r="UCQ54" s="518"/>
      <c r="UCR54" s="518"/>
      <c r="UCS54" s="518"/>
      <c r="UCT54" s="518"/>
      <c r="UCU54" s="518"/>
      <c r="UCV54" s="518"/>
      <c r="UCW54" s="518"/>
      <c r="UCX54" s="518"/>
      <c r="UCY54" s="518"/>
      <c r="UCZ54" s="518"/>
      <c r="UDA54" s="518"/>
      <c r="UDB54" s="518"/>
      <c r="UDC54" s="518"/>
      <c r="UDD54" s="518"/>
      <c r="UDE54" s="518"/>
      <c r="UDF54" s="518"/>
      <c r="UDG54" s="518"/>
      <c r="UDH54" s="518"/>
      <c r="UDI54" s="518"/>
      <c r="UDJ54" s="518"/>
      <c r="UDK54" s="518"/>
      <c r="UDL54" s="518"/>
      <c r="UDM54" s="518"/>
      <c r="UDN54" s="518"/>
      <c r="UDO54" s="518"/>
      <c r="UDP54" s="518"/>
      <c r="UDQ54" s="518"/>
      <c r="UDR54" s="518"/>
      <c r="UDS54" s="518"/>
      <c r="UDT54" s="518"/>
      <c r="UDU54" s="518"/>
      <c r="UDV54" s="518"/>
      <c r="UDW54" s="518"/>
      <c r="UDX54" s="518"/>
      <c r="UDY54" s="518"/>
      <c r="UDZ54" s="518"/>
      <c r="UEA54" s="518"/>
      <c r="UEB54" s="518"/>
      <c r="UEC54" s="518"/>
      <c r="UED54" s="518"/>
      <c r="UEE54" s="518"/>
      <c r="UEF54" s="518"/>
      <c r="UEG54" s="518"/>
      <c r="UEH54" s="518"/>
      <c r="UEI54" s="518"/>
      <c r="UEJ54" s="518"/>
      <c r="UEK54" s="518"/>
      <c r="UEL54" s="518"/>
      <c r="UEM54" s="518"/>
      <c r="UEN54" s="518"/>
      <c r="UEO54" s="518"/>
      <c r="UEP54" s="518"/>
      <c r="UEQ54" s="518"/>
      <c r="UER54" s="518"/>
      <c r="UES54" s="518"/>
      <c r="UET54" s="518"/>
      <c r="UEU54" s="518"/>
      <c r="UEV54" s="518"/>
      <c r="UEW54" s="518"/>
      <c r="UEX54" s="518"/>
      <c r="UEY54" s="518"/>
      <c r="UEZ54" s="518"/>
      <c r="UFA54" s="518"/>
      <c r="UFB54" s="518"/>
      <c r="UFC54" s="518"/>
      <c r="UFD54" s="518"/>
      <c r="UFE54" s="518"/>
      <c r="UFF54" s="518"/>
      <c r="UFG54" s="518"/>
      <c r="UFH54" s="518"/>
      <c r="UFI54" s="518"/>
      <c r="UFJ54" s="518"/>
      <c r="UFK54" s="518"/>
      <c r="UFL54" s="518"/>
      <c r="UFM54" s="518"/>
      <c r="UFN54" s="518"/>
      <c r="UFO54" s="518"/>
      <c r="UFP54" s="518"/>
      <c r="UFQ54" s="518"/>
      <c r="UFR54" s="518"/>
      <c r="UFS54" s="518"/>
      <c r="UFT54" s="518"/>
      <c r="UFU54" s="518"/>
      <c r="UFV54" s="518"/>
      <c r="UFW54" s="518"/>
      <c r="UFX54" s="518"/>
      <c r="UFY54" s="518"/>
      <c r="UFZ54" s="518"/>
      <c r="UGA54" s="518"/>
      <c r="UGB54" s="518"/>
      <c r="UGC54" s="518"/>
      <c r="UGD54" s="518"/>
      <c r="UGE54" s="518"/>
      <c r="UGF54" s="518"/>
      <c r="UGG54" s="518"/>
      <c r="UGH54" s="518"/>
      <c r="UGI54" s="518"/>
      <c r="UGJ54" s="518"/>
      <c r="UGK54" s="518"/>
      <c r="UGL54" s="518"/>
      <c r="UGM54" s="518"/>
      <c r="UGN54" s="518"/>
      <c r="UGO54" s="518"/>
      <c r="UGP54" s="518"/>
      <c r="UGQ54" s="518"/>
      <c r="UGR54" s="518"/>
      <c r="UGS54" s="518"/>
      <c r="UGT54" s="518"/>
      <c r="UGU54" s="518"/>
      <c r="UGV54" s="518"/>
      <c r="UGW54" s="518"/>
      <c r="UGX54" s="518"/>
      <c r="UGY54" s="518"/>
      <c r="UGZ54" s="518"/>
      <c r="UHA54" s="518"/>
      <c r="UHB54" s="518"/>
      <c r="UHC54" s="518"/>
      <c r="UHD54" s="518"/>
      <c r="UHE54" s="518"/>
      <c r="UHF54" s="518"/>
      <c r="UHG54" s="518"/>
      <c r="UHH54" s="518"/>
      <c r="UHI54" s="518"/>
      <c r="UHJ54" s="518"/>
      <c r="UHK54" s="518"/>
      <c r="UHL54" s="518"/>
      <c r="UHM54" s="518"/>
      <c r="UHN54" s="518"/>
      <c r="UHO54" s="518"/>
      <c r="UHP54" s="518"/>
      <c r="UHQ54" s="518"/>
      <c r="UHR54" s="518"/>
      <c r="UHS54" s="518"/>
      <c r="UHT54" s="518"/>
      <c r="UHU54" s="518"/>
      <c r="UHV54" s="518"/>
      <c r="UHW54" s="518"/>
      <c r="UHX54" s="518"/>
      <c r="UHY54" s="518"/>
      <c r="UHZ54" s="518"/>
      <c r="UIA54" s="518"/>
      <c r="UIB54" s="518"/>
      <c r="UIC54" s="518"/>
      <c r="UID54" s="518"/>
      <c r="UIE54" s="518"/>
      <c r="UIF54" s="518"/>
      <c r="UIG54" s="518"/>
      <c r="UIH54" s="518"/>
      <c r="UII54" s="518"/>
      <c r="UIJ54" s="518"/>
      <c r="UIK54" s="518"/>
      <c r="UIL54" s="518"/>
      <c r="UIM54" s="518"/>
      <c r="UIN54" s="518"/>
      <c r="UIO54" s="518"/>
      <c r="UIP54" s="518"/>
      <c r="UIQ54" s="518"/>
      <c r="UIR54" s="518"/>
      <c r="UIS54" s="518"/>
      <c r="UIT54" s="518"/>
      <c r="UIU54" s="518"/>
      <c r="UIV54" s="518"/>
      <c r="UIW54" s="518"/>
      <c r="UIX54" s="518"/>
      <c r="UIY54" s="518"/>
      <c r="UIZ54" s="518"/>
      <c r="UJA54" s="518"/>
      <c r="UJB54" s="518"/>
      <c r="UJC54" s="518"/>
      <c r="UJD54" s="518"/>
      <c r="UJE54" s="518"/>
      <c r="UJF54" s="518"/>
      <c r="UJG54" s="518"/>
      <c r="UJH54" s="518"/>
      <c r="UJI54" s="518"/>
      <c r="UJJ54" s="518"/>
      <c r="UJK54" s="518"/>
      <c r="UJL54" s="518"/>
      <c r="UJM54" s="518"/>
      <c r="UJN54" s="518"/>
      <c r="UJO54" s="518"/>
      <c r="UJP54" s="518"/>
      <c r="UJQ54" s="518"/>
      <c r="UJR54" s="518"/>
      <c r="UJS54" s="518"/>
      <c r="UJT54" s="518"/>
      <c r="UJU54" s="518"/>
      <c r="UJV54" s="518"/>
      <c r="UJW54" s="518"/>
      <c r="UJX54" s="518"/>
      <c r="UJY54" s="518"/>
      <c r="UJZ54" s="518"/>
      <c r="UKA54" s="518"/>
      <c r="UKB54" s="518"/>
      <c r="UKC54" s="518"/>
      <c r="UKD54" s="518"/>
      <c r="UKE54" s="518"/>
      <c r="UKF54" s="518"/>
      <c r="UKG54" s="518"/>
      <c r="UKH54" s="518"/>
      <c r="UKI54" s="518"/>
      <c r="UKJ54" s="518"/>
      <c r="UKK54" s="518"/>
      <c r="UKL54" s="518"/>
      <c r="UKM54" s="518"/>
      <c r="UKN54" s="518"/>
      <c r="UKO54" s="518"/>
      <c r="UKP54" s="518"/>
      <c r="UKQ54" s="518"/>
      <c r="UKR54" s="518"/>
      <c r="UKS54" s="518"/>
      <c r="UKT54" s="518"/>
      <c r="UKU54" s="518"/>
      <c r="UKV54" s="518"/>
      <c r="UKW54" s="518"/>
      <c r="UKX54" s="518"/>
      <c r="UKY54" s="518"/>
      <c r="UKZ54" s="518"/>
      <c r="ULA54" s="518"/>
      <c r="ULB54" s="518"/>
      <c r="ULC54" s="518"/>
      <c r="ULD54" s="518"/>
      <c r="ULE54" s="518"/>
      <c r="ULF54" s="518"/>
      <c r="ULG54" s="518"/>
      <c r="ULH54" s="518"/>
      <c r="ULI54" s="518"/>
      <c r="ULJ54" s="518"/>
      <c r="ULK54" s="518"/>
      <c r="ULL54" s="518"/>
      <c r="ULM54" s="518"/>
      <c r="ULN54" s="518"/>
      <c r="ULO54" s="518"/>
      <c r="ULP54" s="518"/>
      <c r="ULQ54" s="518"/>
      <c r="ULR54" s="518"/>
      <c r="ULS54" s="518"/>
      <c r="ULT54" s="518"/>
      <c r="ULU54" s="518"/>
      <c r="ULV54" s="518"/>
      <c r="ULW54" s="518"/>
      <c r="ULX54" s="518"/>
      <c r="ULY54" s="518"/>
      <c r="ULZ54" s="518"/>
      <c r="UMA54" s="518"/>
      <c r="UMB54" s="518"/>
      <c r="UMC54" s="518"/>
      <c r="UMD54" s="518"/>
      <c r="UME54" s="518"/>
      <c r="UMF54" s="518"/>
      <c r="UMG54" s="518"/>
      <c r="UMH54" s="518"/>
      <c r="UMI54" s="518"/>
      <c r="UMJ54" s="518"/>
      <c r="UMK54" s="518"/>
      <c r="UML54" s="518"/>
      <c r="UMM54" s="518"/>
      <c r="UMN54" s="518"/>
      <c r="UMO54" s="518"/>
      <c r="UMP54" s="518"/>
      <c r="UMQ54" s="518"/>
      <c r="UMR54" s="518"/>
      <c r="UMS54" s="518"/>
      <c r="UMT54" s="518"/>
      <c r="UMU54" s="518"/>
      <c r="UMV54" s="518"/>
      <c r="UMW54" s="518"/>
      <c r="UMX54" s="518"/>
      <c r="UMY54" s="518"/>
      <c r="UMZ54" s="518"/>
      <c r="UNA54" s="518"/>
      <c r="UNB54" s="518"/>
      <c r="UNC54" s="518"/>
      <c r="UND54" s="518"/>
      <c r="UNE54" s="518"/>
      <c r="UNF54" s="518"/>
      <c r="UNG54" s="518"/>
      <c r="UNH54" s="518"/>
      <c r="UNI54" s="518"/>
      <c r="UNJ54" s="518"/>
      <c r="UNK54" s="518"/>
      <c r="UNL54" s="518"/>
      <c r="UNM54" s="518"/>
      <c r="UNN54" s="518"/>
      <c r="UNO54" s="518"/>
      <c r="UNP54" s="518"/>
      <c r="UNQ54" s="518"/>
      <c r="UNR54" s="518"/>
      <c r="UNS54" s="518"/>
      <c r="UNT54" s="518"/>
      <c r="UNU54" s="518"/>
      <c r="UNV54" s="518"/>
      <c r="UNW54" s="518"/>
      <c r="UNX54" s="518"/>
      <c r="UNY54" s="518"/>
      <c r="UNZ54" s="518"/>
      <c r="UOA54" s="518"/>
      <c r="UOB54" s="518"/>
      <c r="UOC54" s="518"/>
      <c r="UOD54" s="518"/>
      <c r="UOE54" s="518"/>
      <c r="UOF54" s="518"/>
      <c r="UOG54" s="518"/>
      <c r="UOH54" s="518"/>
      <c r="UOI54" s="518"/>
      <c r="UOJ54" s="518"/>
      <c r="UOK54" s="518"/>
      <c r="UOL54" s="518"/>
      <c r="UOM54" s="518"/>
      <c r="UON54" s="518"/>
      <c r="UOO54" s="518"/>
      <c r="UOP54" s="518"/>
      <c r="UOQ54" s="518"/>
      <c r="UOR54" s="518"/>
      <c r="UOS54" s="518"/>
      <c r="UOT54" s="518"/>
      <c r="UOU54" s="518"/>
      <c r="UOV54" s="518"/>
      <c r="UOW54" s="518"/>
      <c r="UOX54" s="518"/>
      <c r="UOY54" s="518"/>
      <c r="UOZ54" s="518"/>
      <c r="UPA54" s="518"/>
      <c r="UPB54" s="518"/>
      <c r="UPC54" s="518"/>
      <c r="UPD54" s="518"/>
      <c r="UPE54" s="518"/>
      <c r="UPF54" s="518"/>
      <c r="UPG54" s="518"/>
      <c r="UPH54" s="518"/>
      <c r="UPI54" s="518"/>
      <c r="UPJ54" s="518"/>
      <c r="UPK54" s="518"/>
      <c r="UPL54" s="518"/>
      <c r="UPM54" s="518"/>
      <c r="UPN54" s="518"/>
      <c r="UPO54" s="518"/>
      <c r="UPP54" s="518"/>
      <c r="UPQ54" s="518"/>
      <c r="UPR54" s="518"/>
      <c r="UPS54" s="518"/>
      <c r="UPT54" s="518"/>
      <c r="UPU54" s="518"/>
      <c r="UPV54" s="518"/>
      <c r="UPW54" s="518"/>
      <c r="UPX54" s="518"/>
      <c r="UPY54" s="518"/>
      <c r="UPZ54" s="518"/>
      <c r="UQA54" s="518"/>
      <c r="UQB54" s="518"/>
      <c r="UQC54" s="518"/>
      <c r="UQD54" s="518"/>
      <c r="UQE54" s="518"/>
      <c r="UQF54" s="518"/>
      <c r="UQG54" s="518"/>
      <c r="UQH54" s="518"/>
      <c r="UQI54" s="518"/>
      <c r="UQJ54" s="518"/>
      <c r="UQK54" s="518"/>
      <c r="UQL54" s="518"/>
      <c r="UQM54" s="518"/>
      <c r="UQN54" s="518"/>
      <c r="UQO54" s="518"/>
      <c r="UQP54" s="518"/>
      <c r="UQQ54" s="518"/>
      <c r="UQR54" s="518"/>
      <c r="UQS54" s="518"/>
      <c r="UQT54" s="518"/>
      <c r="UQU54" s="518"/>
      <c r="UQV54" s="518"/>
      <c r="UQW54" s="518"/>
      <c r="UQX54" s="518"/>
      <c r="UQY54" s="518"/>
      <c r="UQZ54" s="518"/>
      <c r="URA54" s="518"/>
      <c r="URB54" s="518"/>
      <c r="URC54" s="518"/>
      <c r="URD54" s="518"/>
      <c r="URE54" s="518"/>
      <c r="URF54" s="518"/>
      <c r="URG54" s="518"/>
      <c r="URH54" s="518"/>
      <c r="URI54" s="518"/>
      <c r="URJ54" s="518"/>
      <c r="URK54" s="518"/>
      <c r="URL54" s="518"/>
      <c r="URM54" s="518"/>
      <c r="URN54" s="518"/>
      <c r="URO54" s="518"/>
      <c r="URP54" s="518"/>
      <c r="URQ54" s="518"/>
      <c r="URR54" s="518"/>
      <c r="URS54" s="518"/>
      <c r="URT54" s="518"/>
      <c r="URU54" s="518"/>
      <c r="URV54" s="518"/>
      <c r="URW54" s="518"/>
      <c r="URX54" s="518"/>
      <c r="URY54" s="518"/>
      <c r="URZ54" s="518"/>
      <c r="USA54" s="518"/>
      <c r="USB54" s="518"/>
      <c r="USC54" s="518"/>
      <c r="USD54" s="518"/>
      <c r="USE54" s="518"/>
      <c r="USF54" s="518"/>
      <c r="USG54" s="518"/>
      <c r="USH54" s="518"/>
      <c r="USI54" s="518"/>
      <c r="USJ54" s="518"/>
      <c r="USK54" s="518"/>
      <c r="USL54" s="518"/>
      <c r="USM54" s="518"/>
      <c r="USN54" s="518"/>
      <c r="USO54" s="518"/>
      <c r="USP54" s="518"/>
      <c r="USQ54" s="518"/>
      <c r="USR54" s="518"/>
      <c r="USS54" s="518"/>
      <c r="UST54" s="518"/>
      <c r="USU54" s="518"/>
      <c r="USV54" s="518"/>
      <c r="USW54" s="518"/>
      <c r="USX54" s="518"/>
      <c r="USY54" s="518"/>
      <c r="USZ54" s="518"/>
      <c r="UTA54" s="518"/>
      <c r="UTB54" s="518"/>
      <c r="UTC54" s="518"/>
      <c r="UTD54" s="518"/>
      <c r="UTE54" s="518"/>
      <c r="UTF54" s="518"/>
      <c r="UTG54" s="518"/>
      <c r="UTH54" s="518"/>
      <c r="UTI54" s="518"/>
      <c r="UTJ54" s="518"/>
      <c r="UTK54" s="518"/>
      <c r="UTL54" s="518"/>
      <c r="UTM54" s="518"/>
      <c r="UTN54" s="518"/>
      <c r="UTO54" s="518"/>
      <c r="UTP54" s="518"/>
      <c r="UTQ54" s="518"/>
      <c r="UTR54" s="518"/>
      <c r="UTS54" s="518"/>
      <c r="UTT54" s="518"/>
      <c r="UTU54" s="518"/>
      <c r="UTV54" s="518"/>
      <c r="UTW54" s="518"/>
      <c r="UTX54" s="518"/>
      <c r="UTY54" s="518"/>
      <c r="UTZ54" s="518"/>
      <c r="UUA54" s="518"/>
      <c r="UUB54" s="518"/>
      <c r="UUC54" s="518"/>
      <c r="UUD54" s="518"/>
      <c r="UUE54" s="518"/>
      <c r="UUF54" s="518"/>
      <c r="UUG54" s="518"/>
      <c r="UUH54" s="518"/>
      <c r="UUI54" s="518"/>
      <c r="UUJ54" s="518"/>
      <c r="UUK54" s="518"/>
      <c r="UUL54" s="518"/>
      <c r="UUM54" s="518"/>
      <c r="UUN54" s="518"/>
      <c r="UUO54" s="518"/>
      <c r="UUP54" s="518"/>
      <c r="UUQ54" s="518"/>
      <c r="UUR54" s="518"/>
      <c r="UUS54" s="518"/>
      <c r="UUT54" s="518"/>
      <c r="UUU54" s="518"/>
      <c r="UUV54" s="518"/>
      <c r="UUW54" s="518"/>
      <c r="UUX54" s="518"/>
      <c r="UUY54" s="518"/>
      <c r="UUZ54" s="518"/>
      <c r="UVA54" s="518"/>
      <c r="UVB54" s="518"/>
      <c r="UVC54" s="518"/>
      <c r="UVD54" s="518"/>
      <c r="UVE54" s="518"/>
      <c r="UVF54" s="518"/>
      <c r="UVG54" s="518"/>
      <c r="UVH54" s="518"/>
      <c r="UVI54" s="518"/>
      <c r="UVJ54" s="518"/>
      <c r="UVK54" s="518"/>
      <c r="UVL54" s="518"/>
      <c r="UVM54" s="518"/>
      <c r="UVN54" s="518"/>
      <c r="UVO54" s="518"/>
      <c r="UVP54" s="518"/>
      <c r="UVQ54" s="518"/>
      <c r="UVR54" s="518"/>
      <c r="UVS54" s="518"/>
      <c r="UVT54" s="518"/>
      <c r="UVU54" s="518"/>
      <c r="UVV54" s="518"/>
      <c r="UVW54" s="518"/>
      <c r="UVX54" s="518"/>
      <c r="UVY54" s="518"/>
      <c r="UVZ54" s="518"/>
      <c r="UWA54" s="518"/>
      <c r="UWB54" s="518"/>
      <c r="UWC54" s="518"/>
      <c r="UWD54" s="518"/>
      <c r="UWE54" s="518"/>
      <c r="UWF54" s="518"/>
      <c r="UWG54" s="518"/>
      <c r="UWH54" s="518"/>
      <c r="UWI54" s="518"/>
      <c r="UWJ54" s="518"/>
      <c r="UWK54" s="518"/>
      <c r="UWL54" s="518"/>
      <c r="UWM54" s="518"/>
      <c r="UWN54" s="518"/>
      <c r="UWO54" s="518"/>
      <c r="UWP54" s="518"/>
      <c r="UWQ54" s="518"/>
      <c r="UWR54" s="518"/>
      <c r="UWS54" s="518"/>
      <c r="UWT54" s="518"/>
      <c r="UWU54" s="518"/>
      <c r="UWV54" s="518"/>
      <c r="UWW54" s="518"/>
      <c r="UWX54" s="518"/>
      <c r="UWY54" s="518"/>
      <c r="UWZ54" s="518"/>
      <c r="UXA54" s="518"/>
      <c r="UXB54" s="518"/>
      <c r="UXC54" s="518"/>
      <c r="UXD54" s="518"/>
      <c r="UXE54" s="518"/>
      <c r="UXF54" s="518"/>
      <c r="UXG54" s="518"/>
      <c r="UXH54" s="518"/>
      <c r="UXI54" s="518"/>
      <c r="UXJ54" s="518"/>
      <c r="UXK54" s="518"/>
      <c r="UXL54" s="518"/>
      <c r="UXM54" s="518"/>
      <c r="UXN54" s="518"/>
      <c r="UXO54" s="518"/>
      <c r="UXP54" s="518"/>
      <c r="UXQ54" s="518"/>
      <c r="UXR54" s="518"/>
      <c r="UXS54" s="518"/>
      <c r="UXT54" s="518"/>
      <c r="UXU54" s="518"/>
      <c r="UXV54" s="518"/>
      <c r="UXW54" s="518"/>
      <c r="UXX54" s="518"/>
      <c r="UXY54" s="518"/>
      <c r="UXZ54" s="518"/>
      <c r="UYA54" s="518"/>
      <c r="UYB54" s="518"/>
      <c r="UYC54" s="518"/>
      <c r="UYD54" s="518"/>
      <c r="UYE54" s="518"/>
      <c r="UYF54" s="518"/>
      <c r="UYG54" s="518"/>
      <c r="UYH54" s="518"/>
      <c r="UYI54" s="518"/>
      <c r="UYJ54" s="518"/>
      <c r="UYK54" s="518"/>
      <c r="UYL54" s="518"/>
      <c r="UYM54" s="518"/>
      <c r="UYN54" s="518"/>
      <c r="UYO54" s="518"/>
      <c r="UYP54" s="518"/>
      <c r="UYQ54" s="518"/>
      <c r="UYR54" s="518"/>
      <c r="UYS54" s="518"/>
      <c r="UYT54" s="518"/>
      <c r="UYU54" s="518"/>
      <c r="UYV54" s="518"/>
      <c r="UYW54" s="518"/>
      <c r="UYX54" s="518"/>
      <c r="UYY54" s="518"/>
      <c r="UYZ54" s="518"/>
      <c r="UZA54" s="518"/>
      <c r="UZB54" s="518"/>
      <c r="UZC54" s="518"/>
      <c r="UZD54" s="518"/>
      <c r="UZE54" s="518"/>
      <c r="UZF54" s="518"/>
      <c r="UZG54" s="518"/>
      <c r="UZH54" s="518"/>
      <c r="UZI54" s="518"/>
      <c r="UZJ54" s="518"/>
      <c r="UZK54" s="518"/>
      <c r="UZL54" s="518"/>
      <c r="UZM54" s="518"/>
      <c r="UZN54" s="518"/>
      <c r="UZO54" s="518"/>
      <c r="UZP54" s="518"/>
      <c r="UZQ54" s="518"/>
      <c r="UZR54" s="518"/>
      <c r="UZS54" s="518"/>
      <c r="UZT54" s="518"/>
      <c r="UZU54" s="518"/>
      <c r="UZV54" s="518"/>
      <c r="UZW54" s="518"/>
      <c r="UZX54" s="518"/>
      <c r="UZY54" s="518"/>
      <c r="UZZ54" s="518"/>
      <c r="VAA54" s="518"/>
      <c r="VAB54" s="518"/>
      <c r="VAC54" s="518"/>
      <c r="VAD54" s="518"/>
      <c r="VAE54" s="518"/>
      <c r="VAF54" s="518"/>
      <c r="VAG54" s="518"/>
      <c r="VAH54" s="518"/>
      <c r="VAI54" s="518"/>
      <c r="VAJ54" s="518"/>
      <c r="VAK54" s="518"/>
      <c r="VAL54" s="518"/>
      <c r="VAM54" s="518"/>
      <c r="VAN54" s="518"/>
      <c r="VAO54" s="518"/>
      <c r="VAP54" s="518"/>
      <c r="VAQ54" s="518"/>
      <c r="VAR54" s="518"/>
      <c r="VAS54" s="518"/>
      <c r="VAT54" s="518"/>
      <c r="VAU54" s="518"/>
      <c r="VAV54" s="518"/>
      <c r="VAW54" s="518"/>
      <c r="VAX54" s="518"/>
      <c r="VAY54" s="518"/>
      <c r="VAZ54" s="518"/>
      <c r="VBA54" s="518"/>
      <c r="VBB54" s="518"/>
      <c r="VBC54" s="518"/>
      <c r="VBD54" s="518"/>
      <c r="VBE54" s="518"/>
      <c r="VBF54" s="518"/>
      <c r="VBG54" s="518"/>
      <c r="VBH54" s="518"/>
      <c r="VBI54" s="518"/>
      <c r="VBJ54" s="518"/>
      <c r="VBK54" s="518"/>
      <c r="VBL54" s="518"/>
      <c r="VBM54" s="518"/>
      <c r="VBN54" s="518"/>
      <c r="VBO54" s="518"/>
      <c r="VBP54" s="518"/>
      <c r="VBQ54" s="518"/>
      <c r="VBR54" s="518"/>
      <c r="VBS54" s="518"/>
      <c r="VBT54" s="518"/>
      <c r="VBU54" s="518"/>
      <c r="VBV54" s="518"/>
      <c r="VBW54" s="518"/>
      <c r="VBX54" s="518"/>
      <c r="VBY54" s="518"/>
      <c r="VBZ54" s="518"/>
      <c r="VCA54" s="518"/>
      <c r="VCB54" s="518"/>
      <c r="VCC54" s="518"/>
      <c r="VCD54" s="518"/>
      <c r="VCE54" s="518"/>
      <c r="VCF54" s="518"/>
      <c r="VCG54" s="518"/>
      <c r="VCH54" s="518"/>
      <c r="VCI54" s="518"/>
      <c r="VCJ54" s="518"/>
      <c r="VCK54" s="518"/>
      <c r="VCL54" s="518"/>
      <c r="VCM54" s="518"/>
      <c r="VCN54" s="518"/>
      <c r="VCO54" s="518"/>
      <c r="VCP54" s="518"/>
      <c r="VCQ54" s="518"/>
      <c r="VCR54" s="518"/>
      <c r="VCS54" s="518"/>
      <c r="VCT54" s="518"/>
      <c r="VCU54" s="518"/>
      <c r="VCV54" s="518"/>
      <c r="VCW54" s="518"/>
      <c r="VCX54" s="518"/>
      <c r="VCY54" s="518"/>
      <c r="VCZ54" s="518"/>
      <c r="VDA54" s="518"/>
      <c r="VDB54" s="518"/>
      <c r="VDC54" s="518"/>
      <c r="VDD54" s="518"/>
      <c r="VDE54" s="518"/>
      <c r="VDF54" s="518"/>
      <c r="VDG54" s="518"/>
      <c r="VDH54" s="518"/>
      <c r="VDI54" s="518"/>
      <c r="VDJ54" s="518"/>
      <c r="VDK54" s="518"/>
      <c r="VDL54" s="518"/>
      <c r="VDM54" s="518"/>
      <c r="VDN54" s="518"/>
      <c r="VDO54" s="518"/>
      <c r="VDP54" s="518"/>
      <c r="VDQ54" s="518"/>
      <c r="VDR54" s="518"/>
      <c r="VDS54" s="518"/>
      <c r="VDT54" s="518"/>
      <c r="VDU54" s="518"/>
      <c r="VDV54" s="518"/>
      <c r="VDW54" s="518"/>
      <c r="VDX54" s="518"/>
      <c r="VDY54" s="518"/>
      <c r="VDZ54" s="518"/>
      <c r="VEA54" s="518"/>
      <c r="VEB54" s="518"/>
      <c r="VEC54" s="518"/>
      <c r="VED54" s="518"/>
      <c r="VEE54" s="518"/>
      <c r="VEF54" s="518"/>
      <c r="VEG54" s="518"/>
      <c r="VEH54" s="518"/>
      <c r="VEI54" s="518"/>
      <c r="VEJ54" s="518"/>
      <c r="VEK54" s="518"/>
      <c r="VEL54" s="518"/>
      <c r="VEM54" s="518"/>
      <c r="VEN54" s="518"/>
      <c r="VEO54" s="518"/>
      <c r="VEP54" s="518"/>
      <c r="VEQ54" s="518"/>
      <c r="VER54" s="518"/>
      <c r="VES54" s="518"/>
      <c r="VET54" s="518"/>
      <c r="VEU54" s="518"/>
      <c r="VEV54" s="518"/>
      <c r="VEW54" s="518"/>
      <c r="VEX54" s="518"/>
      <c r="VEY54" s="518"/>
      <c r="VEZ54" s="518"/>
      <c r="VFA54" s="518"/>
      <c r="VFB54" s="518"/>
      <c r="VFC54" s="518"/>
      <c r="VFD54" s="518"/>
      <c r="VFE54" s="518"/>
      <c r="VFF54" s="518"/>
      <c r="VFG54" s="518"/>
      <c r="VFH54" s="518"/>
      <c r="VFI54" s="518"/>
      <c r="VFJ54" s="518"/>
      <c r="VFK54" s="518"/>
      <c r="VFL54" s="518"/>
      <c r="VFM54" s="518"/>
      <c r="VFN54" s="518"/>
      <c r="VFO54" s="518"/>
      <c r="VFP54" s="518"/>
      <c r="VFQ54" s="518"/>
      <c r="VFR54" s="518"/>
      <c r="VFS54" s="518"/>
      <c r="VFT54" s="518"/>
      <c r="VFU54" s="518"/>
      <c r="VFV54" s="518"/>
      <c r="VFW54" s="518"/>
      <c r="VFX54" s="518"/>
      <c r="VFY54" s="518"/>
      <c r="VFZ54" s="518"/>
      <c r="VGA54" s="518"/>
      <c r="VGB54" s="518"/>
      <c r="VGC54" s="518"/>
      <c r="VGD54" s="518"/>
      <c r="VGE54" s="518"/>
      <c r="VGF54" s="518"/>
      <c r="VGG54" s="518"/>
      <c r="VGH54" s="518"/>
      <c r="VGI54" s="518"/>
      <c r="VGJ54" s="518"/>
      <c r="VGK54" s="518"/>
      <c r="VGL54" s="518"/>
      <c r="VGM54" s="518"/>
      <c r="VGN54" s="518"/>
      <c r="VGO54" s="518"/>
      <c r="VGP54" s="518"/>
      <c r="VGQ54" s="518"/>
      <c r="VGR54" s="518"/>
      <c r="VGS54" s="518"/>
      <c r="VGT54" s="518"/>
      <c r="VGU54" s="518"/>
      <c r="VGV54" s="518"/>
      <c r="VGW54" s="518"/>
      <c r="VGX54" s="518"/>
      <c r="VGY54" s="518"/>
      <c r="VGZ54" s="518"/>
      <c r="VHA54" s="518"/>
      <c r="VHB54" s="518"/>
      <c r="VHC54" s="518"/>
      <c r="VHD54" s="518"/>
      <c r="VHE54" s="518"/>
      <c r="VHF54" s="518"/>
      <c r="VHG54" s="518"/>
      <c r="VHH54" s="518"/>
      <c r="VHI54" s="518"/>
      <c r="VHJ54" s="518"/>
      <c r="VHK54" s="518"/>
      <c r="VHL54" s="518"/>
      <c r="VHM54" s="518"/>
      <c r="VHN54" s="518"/>
      <c r="VHO54" s="518"/>
      <c r="VHP54" s="518"/>
      <c r="VHQ54" s="518"/>
      <c r="VHR54" s="518"/>
      <c r="VHS54" s="518"/>
      <c r="VHT54" s="518"/>
      <c r="VHU54" s="518"/>
      <c r="VHV54" s="518"/>
      <c r="VHW54" s="518"/>
      <c r="VHX54" s="518"/>
      <c r="VHY54" s="518"/>
      <c r="VHZ54" s="518"/>
      <c r="VIA54" s="518"/>
      <c r="VIB54" s="518"/>
      <c r="VIC54" s="518"/>
      <c r="VID54" s="518"/>
      <c r="VIE54" s="518"/>
      <c r="VIF54" s="518"/>
      <c r="VIG54" s="518"/>
      <c r="VIH54" s="518"/>
      <c r="VII54" s="518"/>
      <c r="VIJ54" s="518"/>
      <c r="VIK54" s="518"/>
      <c r="VIL54" s="518"/>
      <c r="VIM54" s="518"/>
      <c r="VIN54" s="518"/>
      <c r="VIO54" s="518"/>
      <c r="VIP54" s="518"/>
      <c r="VIQ54" s="518"/>
      <c r="VIR54" s="518"/>
      <c r="VIS54" s="518"/>
      <c r="VIT54" s="518"/>
      <c r="VIU54" s="518"/>
      <c r="VIV54" s="518"/>
      <c r="VIW54" s="518"/>
      <c r="VIX54" s="518"/>
      <c r="VIY54" s="518"/>
      <c r="VIZ54" s="518"/>
      <c r="VJA54" s="518"/>
      <c r="VJB54" s="518"/>
      <c r="VJC54" s="518"/>
      <c r="VJD54" s="518"/>
      <c r="VJE54" s="518"/>
      <c r="VJF54" s="518"/>
      <c r="VJG54" s="518"/>
      <c r="VJH54" s="518"/>
      <c r="VJI54" s="518"/>
      <c r="VJJ54" s="518"/>
      <c r="VJK54" s="518"/>
      <c r="VJL54" s="518"/>
      <c r="VJM54" s="518"/>
      <c r="VJN54" s="518"/>
      <c r="VJO54" s="518"/>
      <c r="VJP54" s="518"/>
      <c r="VJQ54" s="518"/>
      <c r="VJR54" s="518"/>
      <c r="VJS54" s="518"/>
      <c r="VJT54" s="518"/>
      <c r="VJU54" s="518"/>
      <c r="VJV54" s="518"/>
      <c r="VJW54" s="518"/>
      <c r="VJX54" s="518"/>
      <c r="VJY54" s="518"/>
      <c r="VJZ54" s="518"/>
      <c r="VKA54" s="518"/>
      <c r="VKB54" s="518"/>
      <c r="VKC54" s="518"/>
      <c r="VKD54" s="518"/>
      <c r="VKE54" s="518"/>
      <c r="VKF54" s="518"/>
      <c r="VKG54" s="518"/>
      <c r="VKH54" s="518"/>
      <c r="VKI54" s="518"/>
      <c r="VKJ54" s="518"/>
      <c r="VKK54" s="518"/>
      <c r="VKL54" s="518"/>
      <c r="VKM54" s="518"/>
      <c r="VKN54" s="518"/>
      <c r="VKO54" s="518"/>
      <c r="VKP54" s="518"/>
      <c r="VKQ54" s="518"/>
      <c r="VKR54" s="518"/>
      <c r="VKS54" s="518"/>
      <c r="VKT54" s="518"/>
      <c r="VKU54" s="518"/>
      <c r="VKV54" s="518"/>
      <c r="VKW54" s="518"/>
      <c r="VKX54" s="518"/>
      <c r="VKY54" s="518"/>
      <c r="VKZ54" s="518"/>
      <c r="VLA54" s="518"/>
      <c r="VLB54" s="518"/>
      <c r="VLC54" s="518"/>
      <c r="VLD54" s="518"/>
      <c r="VLE54" s="518"/>
      <c r="VLF54" s="518"/>
      <c r="VLG54" s="518"/>
      <c r="VLH54" s="518"/>
      <c r="VLI54" s="518"/>
      <c r="VLJ54" s="518"/>
      <c r="VLK54" s="518"/>
      <c r="VLL54" s="518"/>
      <c r="VLM54" s="518"/>
      <c r="VLN54" s="518"/>
      <c r="VLO54" s="518"/>
      <c r="VLP54" s="518"/>
      <c r="VLQ54" s="518"/>
      <c r="VLR54" s="518"/>
      <c r="VLS54" s="518"/>
      <c r="VLT54" s="518"/>
      <c r="VLU54" s="518"/>
      <c r="VLV54" s="518"/>
      <c r="VLW54" s="518"/>
      <c r="VLX54" s="518"/>
      <c r="VLY54" s="518"/>
      <c r="VLZ54" s="518"/>
      <c r="VMA54" s="518"/>
      <c r="VMB54" s="518"/>
      <c r="VMC54" s="518"/>
      <c r="VMD54" s="518"/>
      <c r="VME54" s="518"/>
      <c r="VMF54" s="518"/>
      <c r="VMG54" s="518"/>
      <c r="VMH54" s="518"/>
      <c r="VMI54" s="518"/>
      <c r="VMJ54" s="518"/>
      <c r="VMK54" s="518"/>
      <c r="VML54" s="518"/>
      <c r="VMM54" s="518"/>
      <c r="VMN54" s="518"/>
      <c r="VMO54" s="518"/>
      <c r="VMP54" s="518"/>
      <c r="VMQ54" s="518"/>
      <c r="VMR54" s="518"/>
      <c r="VMS54" s="518"/>
      <c r="VMT54" s="518"/>
      <c r="VMU54" s="518"/>
      <c r="VMV54" s="518"/>
      <c r="VMW54" s="518"/>
      <c r="VMX54" s="518"/>
      <c r="VMY54" s="518"/>
      <c r="VMZ54" s="518"/>
      <c r="VNA54" s="518"/>
      <c r="VNB54" s="518"/>
      <c r="VNC54" s="518"/>
      <c r="VND54" s="518"/>
      <c r="VNE54" s="518"/>
      <c r="VNF54" s="518"/>
      <c r="VNG54" s="518"/>
      <c r="VNH54" s="518"/>
      <c r="VNI54" s="518"/>
      <c r="VNJ54" s="518"/>
      <c r="VNK54" s="518"/>
      <c r="VNL54" s="518"/>
      <c r="VNM54" s="518"/>
      <c r="VNN54" s="518"/>
      <c r="VNO54" s="518"/>
      <c r="VNP54" s="518"/>
      <c r="VNQ54" s="518"/>
      <c r="VNR54" s="518"/>
      <c r="VNS54" s="518"/>
      <c r="VNT54" s="518"/>
      <c r="VNU54" s="518"/>
      <c r="VNV54" s="518"/>
      <c r="VNW54" s="518"/>
      <c r="VNX54" s="518"/>
      <c r="VNY54" s="518"/>
      <c r="VNZ54" s="518"/>
      <c r="VOA54" s="518"/>
      <c r="VOB54" s="518"/>
      <c r="VOC54" s="518"/>
      <c r="VOD54" s="518"/>
      <c r="VOE54" s="518"/>
      <c r="VOF54" s="518"/>
      <c r="VOG54" s="518"/>
      <c r="VOH54" s="518"/>
      <c r="VOI54" s="518"/>
      <c r="VOJ54" s="518"/>
      <c r="VOK54" s="518"/>
      <c r="VOL54" s="518"/>
      <c r="VOM54" s="518"/>
      <c r="VON54" s="518"/>
      <c r="VOO54" s="518"/>
      <c r="VOP54" s="518"/>
      <c r="VOQ54" s="518"/>
      <c r="VOR54" s="518"/>
      <c r="VOS54" s="518"/>
      <c r="VOT54" s="518"/>
      <c r="VOU54" s="518"/>
      <c r="VOV54" s="518"/>
      <c r="VOW54" s="518"/>
      <c r="VOX54" s="518"/>
      <c r="VOY54" s="518"/>
      <c r="VOZ54" s="518"/>
      <c r="VPA54" s="518"/>
      <c r="VPB54" s="518"/>
      <c r="VPC54" s="518"/>
      <c r="VPD54" s="518"/>
      <c r="VPE54" s="518"/>
      <c r="VPF54" s="518"/>
      <c r="VPG54" s="518"/>
      <c r="VPH54" s="518"/>
      <c r="VPI54" s="518"/>
      <c r="VPJ54" s="518"/>
      <c r="VPK54" s="518"/>
      <c r="VPL54" s="518"/>
      <c r="VPM54" s="518"/>
      <c r="VPN54" s="518"/>
      <c r="VPO54" s="518"/>
      <c r="VPP54" s="518"/>
      <c r="VPQ54" s="518"/>
      <c r="VPR54" s="518"/>
      <c r="VPS54" s="518"/>
      <c r="VPT54" s="518"/>
      <c r="VPU54" s="518"/>
      <c r="VPV54" s="518"/>
      <c r="VPW54" s="518"/>
      <c r="VPX54" s="518"/>
      <c r="VPY54" s="518"/>
      <c r="VPZ54" s="518"/>
      <c r="VQA54" s="518"/>
      <c r="VQB54" s="518"/>
      <c r="VQC54" s="518"/>
      <c r="VQD54" s="518"/>
      <c r="VQE54" s="518"/>
      <c r="VQF54" s="518"/>
      <c r="VQG54" s="518"/>
      <c r="VQH54" s="518"/>
      <c r="VQI54" s="518"/>
      <c r="VQJ54" s="518"/>
      <c r="VQK54" s="518"/>
      <c r="VQL54" s="518"/>
      <c r="VQM54" s="518"/>
      <c r="VQN54" s="518"/>
      <c r="VQO54" s="518"/>
      <c r="VQP54" s="518"/>
      <c r="VQQ54" s="518"/>
      <c r="VQR54" s="518"/>
      <c r="VQS54" s="518"/>
      <c r="VQT54" s="518"/>
      <c r="VQU54" s="518"/>
      <c r="VQV54" s="518"/>
      <c r="VQW54" s="518"/>
      <c r="VQX54" s="518"/>
      <c r="VQY54" s="518"/>
      <c r="VQZ54" s="518"/>
      <c r="VRA54" s="518"/>
      <c r="VRB54" s="518"/>
      <c r="VRC54" s="518"/>
      <c r="VRD54" s="518"/>
      <c r="VRE54" s="518"/>
      <c r="VRF54" s="518"/>
      <c r="VRG54" s="518"/>
      <c r="VRH54" s="518"/>
      <c r="VRI54" s="518"/>
      <c r="VRJ54" s="518"/>
      <c r="VRK54" s="518"/>
      <c r="VRL54" s="518"/>
      <c r="VRM54" s="518"/>
      <c r="VRN54" s="518"/>
      <c r="VRO54" s="518"/>
      <c r="VRP54" s="518"/>
      <c r="VRQ54" s="518"/>
      <c r="VRR54" s="518"/>
      <c r="VRS54" s="518"/>
      <c r="VRT54" s="518"/>
      <c r="VRU54" s="518"/>
      <c r="VRV54" s="518"/>
      <c r="VRW54" s="518"/>
      <c r="VRX54" s="518"/>
      <c r="VRY54" s="518"/>
      <c r="VRZ54" s="518"/>
      <c r="VSA54" s="518"/>
      <c r="VSB54" s="518"/>
      <c r="VSC54" s="518"/>
      <c r="VSD54" s="518"/>
      <c r="VSE54" s="518"/>
      <c r="VSF54" s="518"/>
      <c r="VSG54" s="518"/>
      <c r="VSH54" s="518"/>
      <c r="VSI54" s="518"/>
      <c r="VSJ54" s="518"/>
      <c r="VSK54" s="518"/>
      <c r="VSL54" s="518"/>
      <c r="VSM54" s="518"/>
      <c r="VSN54" s="518"/>
      <c r="VSO54" s="518"/>
      <c r="VSP54" s="518"/>
      <c r="VSQ54" s="518"/>
      <c r="VSR54" s="518"/>
      <c r="VSS54" s="518"/>
      <c r="VST54" s="518"/>
      <c r="VSU54" s="518"/>
      <c r="VSV54" s="518"/>
      <c r="VSW54" s="518"/>
      <c r="VSX54" s="518"/>
      <c r="VSY54" s="518"/>
      <c r="VSZ54" s="518"/>
      <c r="VTA54" s="518"/>
      <c r="VTB54" s="518"/>
      <c r="VTC54" s="518"/>
      <c r="VTD54" s="518"/>
      <c r="VTE54" s="518"/>
      <c r="VTF54" s="518"/>
      <c r="VTG54" s="518"/>
      <c r="VTH54" s="518"/>
      <c r="VTI54" s="518"/>
      <c r="VTJ54" s="518"/>
      <c r="VTK54" s="518"/>
      <c r="VTL54" s="518"/>
      <c r="VTM54" s="518"/>
      <c r="VTN54" s="518"/>
      <c r="VTO54" s="518"/>
      <c r="VTP54" s="518"/>
      <c r="VTQ54" s="518"/>
      <c r="VTR54" s="518"/>
      <c r="VTS54" s="518"/>
      <c r="VTT54" s="518"/>
      <c r="VTU54" s="518"/>
      <c r="VTV54" s="518"/>
      <c r="VTW54" s="518"/>
      <c r="VTX54" s="518"/>
      <c r="VTY54" s="518"/>
      <c r="VTZ54" s="518"/>
      <c r="VUA54" s="518"/>
      <c r="VUB54" s="518"/>
      <c r="VUC54" s="518"/>
      <c r="VUD54" s="518"/>
      <c r="VUE54" s="518"/>
      <c r="VUF54" s="518"/>
      <c r="VUG54" s="518"/>
      <c r="VUH54" s="518"/>
      <c r="VUI54" s="518"/>
      <c r="VUJ54" s="518"/>
      <c r="VUK54" s="518"/>
      <c r="VUL54" s="518"/>
      <c r="VUM54" s="518"/>
      <c r="VUN54" s="518"/>
      <c r="VUO54" s="518"/>
      <c r="VUP54" s="518"/>
      <c r="VUQ54" s="518"/>
      <c r="VUR54" s="518"/>
      <c r="VUS54" s="518"/>
      <c r="VUT54" s="518"/>
      <c r="VUU54" s="518"/>
      <c r="VUV54" s="518"/>
      <c r="VUW54" s="518"/>
      <c r="VUX54" s="518"/>
      <c r="VUY54" s="518"/>
      <c r="VUZ54" s="518"/>
      <c r="VVA54" s="518"/>
      <c r="VVB54" s="518"/>
      <c r="VVC54" s="518"/>
      <c r="VVD54" s="518"/>
      <c r="VVE54" s="518"/>
      <c r="VVF54" s="518"/>
      <c r="VVG54" s="518"/>
      <c r="VVH54" s="518"/>
      <c r="VVI54" s="518"/>
      <c r="VVJ54" s="518"/>
      <c r="VVK54" s="518"/>
      <c r="VVL54" s="518"/>
      <c r="VVM54" s="518"/>
      <c r="VVN54" s="518"/>
      <c r="VVO54" s="518"/>
      <c r="VVP54" s="518"/>
      <c r="VVQ54" s="518"/>
      <c r="VVR54" s="518"/>
      <c r="VVS54" s="518"/>
      <c r="VVT54" s="518"/>
      <c r="VVU54" s="518"/>
      <c r="VVV54" s="518"/>
      <c r="VVW54" s="518"/>
      <c r="VVX54" s="518"/>
      <c r="VVY54" s="518"/>
      <c r="VVZ54" s="518"/>
      <c r="VWA54" s="518"/>
      <c r="VWB54" s="518"/>
      <c r="VWC54" s="518"/>
      <c r="VWD54" s="518"/>
      <c r="VWE54" s="518"/>
      <c r="VWF54" s="518"/>
      <c r="VWG54" s="518"/>
      <c r="VWH54" s="518"/>
      <c r="VWI54" s="518"/>
      <c r="VWJ54" s="518"/>
      <c r="VWK54" s="518"/>
      <c r="VWL54" s="518"/>
      <c r="VWM54" s="518"/>
      <c r="VWN54" s="518"/>
      <c r="VWO54" s="518"/>
      <c r="VWP54" s="518"/>
      <c r="VWQ54" s="518"/>
      <c r="VWR54" s="518"/>
      <c r="VWS54" s="518"/>
      <c r="VWT54" s="518"/>
      <c r="VWU54" s="518"/>
      <c r="VWV54" s="518"/>
      <c r="VWW54" s="518"/>
      <c r="VWX54" s="518"/>
      <c r="VWY54" s="518"/>
      <c r="VWZ54" s="518"/>
      <c r="VXA54" s="518"/>
      <c r="VXB54" s="518"/>
      <c r="VXC54" s="518"/>
      <c r="VXD54" s="518"/>
      <c r="VXE54" s="518"/>
      <c r="VXF54" s="518"/>
      <c r="VXG54" s="518"/>
      <c r="VXH54" s="518"/>
      <c r="VXI54" s="518"/>
      <c r="VXJ54" s="518"/>
      <c r="VXK54" s="518"/>
      <c r="VXL54" s="518"/>
      <c r="VXM54" s="518"/>
      <c r="VXN54" s="518"/>
      <c r="VXO54" s="518"/>
      <c r="VXP54" s="518"/>
      <c r="VXQ54" s="518"/>
      <c r="VXR54" s="518"/>
      <c r="VXS54" s="518"/>
      <c r="VXT54" s="518"/>
      <c r="VXU54" s="518"/>
      <c r="VXV54" s="518"/>
      <c r="VXW54" s="518"/>
      <c r="VXX54" s="518"/>
      <c r="VXY54" s="518"/>
      <c r="VXZ54" s="518"/>
      <c r="VYA54" s="518"/>
      <c r="VYB54" s="518"/>
      <c r="VYC54" s="518"/>
      <c r="VYD54" s="518"/>
      <c r="VYE54" s="518"/>
      <c r="VYF54" s="518"/>
      <c r="VYG54" s="518"/>
      <c r="VYH54" s="518"/>
      <c r="VYI54" s="518"/>
      <c r="VYJ54" s="518"/>
      <c r="VYK54" s="518"/>
      <c r="VYL54" s="518"/>
      <c r="VYM54" s="518"/>
      <c r="VYN54" s="518"/>
      <c r="VYO54" s="518"/>
      <c r="VYP54" s="518"/>
      <c r="VYQ54" s="518"/>
      <c r="VYR54" s="518"/>
      <c r="VYS54" s="518"/>
      <c r="VYT54" s="518"/>
      <c r="VYU54" s="518"/>
      <c r="VYV54" s="518"/>
      <c r="VYW54" s="518"/>
      <c r="VYX54" s="518"/>
      <c r="VYY54" s="518"/>
      <c r="VYZ54" s="518"/>
      <c r="VZA54" s="518"/>
      <c r="VZB54" s="518"/>
      <c r="VZC54" s="518"/>
      <c r="VZD54" s="518"/>
      <c r="VZE54" s="518"/>
      <c r="VZF54" s="518"/>
      <c r="VZG54" s="518"/>
      <c r="VZH54" s="518"/>
      <c r="VZI54" s="518"/>
      <c r="VZJ54" s="518"/>
      <c r="VZK54" s="518"/>
      <c r="VZL54" s="518"/>
      <c r="VZM54" s="518"/>
      <c r="VZN54" s="518"/>
      <c r="VZO54" s="518"/>
      <c r="VZP54" s="518"/>
      <c r="VZQ54" s="518"/>
      <c r="VZR54" s="518"/>
      <c r="VZS54" s="518"/>
      <c r="VZT54" s="518"/>
      <c r="VZU54" s="518"/>
      <c r="VZV54" s="518"/>
      <c r="VZW54" s="518"/>
      <c r="VZX54" s="518"/>
      <c r="VZY54" s="518"/>
      <c r="VZZ54" s="518"/>
      <c r="WAA54" s="518"/>
      <c r="WAB54" s="518"/>
      <c r="WAC54" s="518"/>
      <c r="WAD54" s="518"/>
      <c r="WAE54" s="518"/>
      <c r="WAF54" s="518"/>
      <c r="WAG54" s="518"/>
      <c r="WAH54" s="518"/>
      <c r="WAI54" s="518"/>
      <c r="WAJ54" s="518"/>
      <c r="WAK54" s="518"/>
      <c r="WAL54" s="518"/>
      <c r="WAM54" s="518"/>
      <c r="WAN54" s="518"/>
      <c r="WAO54" s="518"/>
      <c r="WAP54" s="518"/>
      <c r="WAQ54" s="518"/>
      <c r="WAR54" s="518"/>
      <c r="WAS54" s="518"/>
      <c r="WAT54" s="518"/>
      <c r="WAU54" s="518"/>
      <c r="WAV54" s="518"/>
      <c r="WAW54" s="518"/>
      <c r="WAX54" s="518"/>
      <c r="WAY54" s="518"/>
      <c r="WAZ54" s="518"/>
      <c r="WBA54" s="518"/>
      <c r="WBB54" s="518"/>
      <c r="WBC54" s="518"/>
      <c r="WBD54" s="518"/>
      <c r="WBE54" s="518"/>
      <c r="WBF54" s="518"/>
      <c r="WBG54" s="518"/>
      <c r="WBH54" s="518"/>
      <c r="WBI54" s="518"/>
      <c r="WBJ54" s="518"/>
      <c r="WBK54" s="518"/>
      <c r="WBL54" s="518"/>
      <c r="WBM54" s="518"/>
      <c r="WBN54" s="518"/>
      <c r="WBO54" s="518"/>
      <c r="WBP54" s="518"/>
      <c r="WBQ54" s="518"/>
      <c r="WBR54" s="518"/>
      <c r="WBS54" s="518"/>
      <c r="WBT54" s="518"/>
      <c r="WBU54" s="518"/>
      <c r="WBV54" s="518"/>
      <c r="WBW54" s="518"/>
      <c r="WBX54" s="518"/>
      <c r="WBY54" s="518"/>
      <c r="WBZ54" s="518"/>
      <c r="WCA54" s="518"/>
      <c r="WCB54" s="518"/>
      <c r="WCC54" s="518"/>
      <c r="WCD54" s="518"/>
      <c r="WCE54" s="518"/>
      <c r="WCF54" s="518"/>
      <c r="WCG54" s="518"/>
      <c r="WCH54" s="518"/>
      <c r="WCI54" s="518"/>
      <c r="WCJ54" s="518"/>
      <c r="WCK54" s="518"/>
      <c r="WCL54" s="518"/>
      <c r="WCM54" s="518"/>
      <c r="WCN54" s="518"/>
      <c r="WCO54" s="518"/>
      <c r="WCP54" s="518"/>
      <c r="WCQ54" s="518"/>
      <c r="WCR54" s="518"/>
      <c r="WCS54" s="518"/>
      <c r="WCT54" s="518"/>
      <c r="WCU54" s="518"/>
      <c r="WCV54" s="518"/>
      <c r="WCW54" s="518"/>
      <c r="WCX54" s="518"/>
      <c r="WCY54" s="518"/>
      <c r="WCZ54" s="518"/>
      <c r="WDA54" s="518"/>
      <c r="WDB54" s="518"/>
      <c r="WDC54" s="518"/>
      <c r="WDD54" s="518"/>
      <c r="WDE54" s="518"/>
      <c r="WDF54" s="518"/>
      <c r="WDG54" s="518"/>
      <c r="WDH54" s="518"/>
      <c r="WDI54" s="518"/>
      <c r="WDJ54" s="518"/>
      <c r="WDK54" s="518"/>
      <c r="WDL54" s="518"/>
      <c r="WDM54" s="518"/>
      <c r="WDN54" s="518"/>
      <c r="WDO54" s="518"/>
      <c r="WDP54" s="518"/>
      <c r="WDQ54" s="518"/>
      <c r="WDR54" s="518"/>
      <c r="WDS54" s="518"/>
      <c r="WDT54" s="518"/>
      <c r="WDU54" s="518"/>
      <c r="WDV54" s="518"/>
      <c r="WDW54" s="518"/>
      <c r="WDX54" s="518"/>
      <c r="WDY54" s="518"/>
      <c r="WDZ54" s="518"/>
      <c r="WEA54" s="518"/>
      <c r="WEB54" s="518"/>
      <c r="WEC54" s="518"/>
      <c r="WED54" s="518"/>
      <c r="WEE54" s="518"/>
      <c r="WEF54" s="518"/>
      <c r="WEG54" s="518"/>
      <c r="WEH54" s="518"/>
      <c r="WEI54" s="518"/>
      <c r="WEJ54" s="518"/>
      <c r="WEK54" s="518"/>
      <c r="WEL54" s="518"/>
      <c r="WEM54" s="518"/>
      <c r="WEN54" s="518"/>
      <c r="WEO54" s="518"/>
      <c r="WEP54" s="518"/>
      <c r="WEQ54" s="518"/>
      <c r="WER54" s="518"/>
      <c r="WES54" s="518"/>
      <c r="WET54" s="518"/>
      <c r="WEU54" s="518"/>
      <c r="WEV54" s="518"/>
      <c r="WEW54" s="518"/>
      <c r="WEX54" s="518"/>
      <c r="WEY54" s="518"/>
      <c r="WEZ54" s="518"/>
      <c r="WFA54" s="518"/>
      <c r="WFB54" s="518"/>
      <c r="WFC54" s="518"/>
      <c r="WFD54" s="518"/>
      <c r="WFE54" s="518"/>
      <c r="WFF54" s="518"/>
      <c r="WFG54" s="518"/>
      <c r="WFH54" s="518"/>
      <c r="WFI54" s="518"/>
      <c r="WFJ54" s="518"/>
      <c r="WFK54" s="518"/>
      <c r="WFL54" s="518"/>
      <c r="WFM54" s="518"/>
      <c r="WFN54" s="518"/>
      <c r="WFO54" s="518"/>
      <c r="WFP54" s="518"/>
      <c r="WFQ54" s="518"/>
      <c r="WFR54" s="518"/>
      <c r="WFS54" s="518"/>
      <c r="WFT54" s="518"/>
      <c r="WFU54" s="518"/>
      <c r="WFV54" s="518"/>
      <c r="WFW54" s="518"/>
      <c r="WFX54" s="518"/>
      <c r="WFY54" s="518"/>
      <c r="WFZ54" s="518"/>
      <c r="WGA54" s="518"/>
      <c r="WGB54" s="518"/>
      <c r="WGC54" s="518"/>
      <c r="WGD54" s="518"/>
      <c r="WGE54" s="518"/>
      <c r="WGF54" s="518"/>
      <c r="WGG54" s="518"/>
      <c r="WGH54" s="518"/>
      <c r="WGI54" s="518"/>
      <c r="WGJ54" s="518"/>
      <c r="WGK54" s="518"/>
      <c r="WGL54" s="518"/>
      <c r="WGM54" s="518"/>
      <c r="WGN54" s="518"/>
      <c r="WGO54" s="518"/>
      <c r="WGP54" s="518"/>
      <c r="WGQ54" s="518"/>
      <c r="WGR54" s="518"/>
      <c r="WGS54" s="518"/>
      <c r="WGT54" s="518"/>
      <c r="WGU54" s="518"/>
      <c r="WGV54" s="518"/>
      <c r="WGW54" s="518"/>
      <c r="WGX54" s="518"/>
      <c r="WGY54" s="518"/>
      <c r="WGZ54" s="518"/>
      <c r="WHA54" s="518"/>
      <c r="WHB54" s="518"/>
      <c r="WHC54" s="518"/>
      <c r="WHD54" s="518"/>
      <c r="WHE54" s="518"/>
      <c r="WHF54" s="518"/>
      <c r="WHG54" s="518"/>
      <c r="WHH54" s="518"/>
      <c r="WHI54" s="518"/>
      <c r="WHJ54" s="518"/>
      <c r="WHK54" s="518"/>
      <c r="WHL54" s="518"/>
      <c r="WHM54" s="518"/>
      <c r="WHN54" s="518"/>
      <c r="WHO54" s="518"/>
      <c r="WHP54" s="518"/>
      <c r="WHQ54" s="518"/>
      <c r="WHR54" s="518"/>
      <c r="WHS54" s="518"/>
      <c r="WHT54" s="518"/>
      <c r="WHU54" s="518"/>
      <c r="WHV54" s="518"/>
      <c r="WHW54" s="518"/>
      <c r="WHX54" s="518"/>
      <c r="WHY54" s="518"/>
      <c r="WHZ54" s="518"/>
      <c r="WIA54" s="518"/>
      <c r="WIB54" s="518"/>
      <c r="WIC54" s="518"/>
      <c r="WID54" s="518"/>
      <c r="WIE54" s="518"/>
      <c r="WIF54" s="518"/>
      <c r="WIG54" s="518"/>
      <c r="WIH54" s="518"/>
      <c r="WII54" s="518"/>
      <c r="WIJ54" s="518"/>
      <c r="WIK54" s="518"/>
      <c r="WIL54" s="518"/>
      <c r="WIM54" s="518"/>
      <c r="WIN54" s="518"/>
      <c r="WIO54" s="518"/>
      <c r="WIP54" s="518"/>
      <c r="WIQ54" s="518"/>
      <c r="WIR54" s="518"/>
      <c r="WIS54" s="518"/>
      <c r="WIT54" s="518"/>
      <c r="WIU54" s="518"/>
      <c r="WIV54" s="518"/>
      <c r="WIW54" s="518"/>
      <c r="WIX54" s="518"/>
      <c r="WIY54" s="518"/>
      <c r="WIZ54" s="518"/>
      <c r="WJA54" s="518"/>
    </row>
    <row r="55" spans="1:15809" s="154" customFormat="1" ht="102" customHeight="1" x14ac:dyDescent="0.4">
      <c r="A55" s="362">
        <v>39</v>
      </c>
      <c r="B55" s="425" t="s">
        <v>345</v>
      </c>
      <c r="C55" s="400" t="s">
        <v>11</v>
      </c>
      <c r="D55" s="401" t="s">
        <v>281</v>
      </c>
      <c r="E55" s="416"/>
      <c r="F55" s="416"/>
      <c r="G55" s="342">
        <v>7</v>
      </c>
      <c r="H55" s="342">
        <v>0</v>
      </c>
      <c r="I55" s="342">
        <v>0</v>
      </c>
      <c r="J55" s="342">
        <v>1.4</v>
      </c>
      <c r="K55" s="342"/>
      <c r="L55" s="342"/>
      <c r="M55" s="342">
        <v>1.4</v>
      </c>
      <c r="N55" s="341"/>
      <c r="O55" s="342"/>
      <c r="P55" s="342"/>
      <c r="Q55" s="342"/>
      <c r="R55" s="342"/>
      <c r="S55" s="389"/>
      <c r="T55" s="342">
        <v>0</v>
      </c>
      <c r="U55" s="342"/>
      <c r="V55" s="342"/>
      <c r="W55" s="342"/>
      <c r="X55" s="264" t="s">
        <v>399</v>
      </c>
      <c r="Y55" s="343"/>
      <c r="Z55" s="341"/>
      <c r="AA55" s="415"/>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c r="CS55" s="176"/>
      <c r="CT55" s="176"/>
      <c r="CU55" s="176"/>
      <c r="CV55" s="176"/>
      <c r="CW55" s="176"/>
      <c r="CX55" s="176"/>
      <c r="CY55" s="176"/>
      <c r="CZ55" s="176"/>
      <c r="DA55" s="176"/>
      <c r="DB55" s="176"/>
      <c r="DC55" s="176"/>
      <c r="DD55" s="176"/>
      <c r="DE55" s="176"/>
      <c r="DF55" s="176"/>
      <c r="DG55" s="176"/>
      <c r="DH55" s="176"/>
      <c r="DI55" s="176"/>
      <c r="DJ55" s="176"/>
      <c r="DK55" s="176"/>
      <c r="DL55" s="176"/>
      <c r="DM55" s="176"/>
      <c r="DN55" s="176"/>
      <c r="DO55" s="176"/>
      <c r="DP55" s="176"/>
      <c r="DQ55" s="176"/>
      <c r="DR55" s="176"/>
      <c r="DS55" s="176"/>
      <c r="DT55" s="176"/>
      <c r="DU55" s="176"/>
      <c r="DV55" s="176"/>
      <c r="DW55" s="176"/>
      <c r="DX55" s="176"/>
      <c r="DY55" s="176"/>
      <c r="DZ55" s="176"/>
      <c r="EA55" s="176"/>
      <c r="EB55" s="176"/>
      <c r="EC55" s="176"/>
      <c r="ED55" s="176"/>
      <c r="EE55" s="176"/>
      <c r="EF55" s="176"/>
      <c r="EG55" s="176"/>
      <c r="EH55" s="176"/>
      <c r="EI55" s="176"/>
      <c r="EJ55" s="176"/>
      <c r="EK55" s="176"/>
      <c r="EL55" s="176"/>
      <c r="EM55" s="176"/>
      <c r="EN55" s="176"/>
      <c r="EO55" s="176"/>
      <c r="EP55" s="176"/>
      <c r="EQ55" s="176"/>
      <c r="ER55" s="176"/>
      <c r="ES55" s="176"/>
      <c r="ET55" s="176"/>
      <c r="EU55" s="176"/>
      <c r="EV55" s="176"/>
      <c r="EW55" s="176"/>
      <c r="EX55" s="176"/>
      <c r="EY55" s="176"/>
      <c r="EZ55" s="176"/>
      <c r="FA55" s="176"/>
      <c r="FB55" s="176"/>
      <c r="FC55" s="176"/>
      <c r="FD55" s="176"/>
      <c r="FE55" s="176"/>
      <c r="FF55" s="176"/>
      <c r="FG55" s="176"/>
      <c r="FH55" s="176"/>
      <c r="FI55" s="176"/>
      <c r="FJ55" s="176"/>
      <c r="FK55" s="176"/>
      <c r="FL55" s="176"/>
      <c r="FM55" s="176"/>
      <c r="FN55" s="176"/>
      <c r="FO55" s="176"/>
      <c r="FP55" s="176"/>
      <c r="FQ55" s="176"/>
      <c r="FR55" s="176"/>
      <c r="FS55" s="176"/>
      <c r="FT55" s="176"/>
      <c r="FU55" s="176"/>
      <c r="FV55" s="176"/>
      <c r="FW55" s="176"/>
      <c r="FX55" s="176"/>
      <c r="FY55" s="176"/>
      <c r="FZ55" s="176"/>
      <c r="GA55" s="176"/>
      <c r="GB55" s="176"/>
      <c r="GC55" s="176"/>
      <c r="GD55" s="176"/>
      <c r="GE55" s="176"/>
      <c r="GF55" s="176"/>
      <c r="GG55" s="176"/>
      <c r="GH55" s="176"/>
      <c r="GI55" s="176"/>
      <c r="GJ55" s="176"/>
      <c r="GK55" s="176"/>
      <c r="GL55" s="176"/>
      <c r="GM55" s="176"/>
      <c r="GN55" s="176"/>
      <c r="GO55" s="176"/>
      <c r="GP55" s="176"/>
      <c r="GQ55" s="176"/>
      <c r="GR55" s="176"/>
      <c r="GS55" s="176"/>
      <c r="GT55" s="176"/>
      <c r="GU55" s="176"/>
      <c r="GV55" s="176"/>
      <c r="GW55" s="176"/>
      <c r="GX55" s="176"/>
      <c r="GY55" s="176"/>
      <c r="GZ55" s="176"/>
      <c r="HA55" s="176"/>
      <c r="HB55" s="176"/>
      <c r="HC55" s="176"/>
      <c r="HD55" s="176"/>
      <c r="HE55" s="176"/>
      <c r="HF55" s="176"/>
      <c r="HG55" s="176"/>
      <c r="HH55" s="176"/>
      <c r="HI55" s="176"/>
      <c r="HJ55" s="176"/>
      <c r="HK55" s="176"/>
      <c r="HL55" s="176"/>
      <c r="HM55" s="176"/>
      <c r="HN55" s="176"/>
      <c r="HO55" s="176"/>
      <c r="HP55" s="176"/>
      <c r="HQ55" s="176"/>
      <c r="HR55" s="176"/>
      <c r="HS55" s="176"/>
      <c r="HT55" s="176"/>
      <c r="HU55" s="176"/>
      <c r="HV55" s="176"/>
      <c r="HW55" s="176"/>
      <c r="HX55" s="176"/>
      <c r="HY55" s="176"/>
      <c r="HZ55" s="176"/>
      <c r="IA55" s="176"/>
      <c r="IB55" s="176"/>
      <c r="IC55" s="176"/>
      <c r="ID55" s="176"/>
      <c r="IE55" s="167"/>
    </row>
    <row r="56" spans="1:15809" s="115" customFormat="1" ht="18.75" customHeight="1" x14ac:dyDescent="0.4">
      <c r="A56" s="439"/>
      <c r="B56" s="504" t="s">
        <v>26</v>
      </c>
      <c r="C56" s="504"/>
      <c r="D56" s="504"/>
      <c r="E56" s="351">
        <f t="shared" ref="E56:J56" si="5">SUM(E55)</f>
        <v>0</v>
      </c>
      <c r="F56" s="351">
        <f t="shared" si="5"/>
        <v>0</v>
      </c>
      <c r="G56" s="351">
        <f t="shared" si="5"/>
        <v>7</v>
      </c>
      <c r="H56" s="351">
        <f t="shared" si="5"/>
        <v>0</v>
      </c>
      <c r="I56" s="351">
        <f t="shared" si="5"/>
        <v>0</v>
      </c>
      <c r="J56" s="351">
        <f t="shared" si="5"/>
        <v>1.4</v>
      </c>
      <c r="K56" s="351">
        <f t="shared" ref="K56" si="6">SUM(K55)</f>
        <v>0</v>
      </c>
      <c r="L56" s="351">
        <f t="shared" ref="L56" si="7">SUM(L55)</f>
        <v>0</v>
      </c>
      <c r="M56" s="351">
        <f t="shared" ref="M56" si="8">SUM(M55)</f>
        <v>1.4</v>
      </c>
      <c r="N56" s="351"/>
      <c r="O56" s="351"/>
      <c r="P56" s="351"/>
      <c r="Q56" s="351"/>
      <c r="R56" s="351"/>
      <c r="S56" s="351"/>
      <c r="T56" s="351"/>
      <c r="U56" s="351"/>
      <c r="V56" s="351"/>
      <c r="W56" s="336"/>
      <c r="X56" s="440"/>
      <c r="Y56" s="441" t="s">
        <v>69</v>
      </c>
      <c r="Z56" s="261" t="e">
        <f>Z37+#REF!+Z44+#REF!+#REF!+#REF!+#REF!+#REF!+#REF!+#REF!+#REF!+#REF!+#REF!+#REF!+#REF!+#REF!+#REF!+#REF!+#REF!+#REF!+#REF!+#REF!+#REF!+#REF!</f>
        <v>#REF!</v>
      </c>
      <c r="AA56" s="316"/>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78"/>
      <c r="BF56" s="178"/>
      <c r="BG56" s="178"/>
      <c r="BH56" s="178"/>
      <c r="BI56" s="178"/>
      <c r="BJ56" s="178"/>
      <c r="BK56" s="178"/>
      <c r="BL56" s="178"/>
      <c r="BM56" s="178"/>
      <c r="BN56" s="17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c r="CS56" s="178"/>
      <c r="CT56" s="178"/>
      <c r="CU56" s="178"/>
      <c r="CV56" s="178"/>
      <c r="CW56" s="178"/>
      <c r="CX56" s="178"/>
      <c r="CY56" s="178"/>
      <c r="CZ56" s="178"/>
      <c r="DA56" s="178"/>
      <c r="DB56" s="178"/>
      <c r="DC56" s="178"/>
      <c r="DD56" s="178"/>
      <c r="DE56" s="178"/>
      <c r="DF56" s="178"/>
      <c r="DG56" s="178"/>
      <c r="DH56" s="178"/>
      <c r="DI56" s="178"/>
      <c r="DJ56" s="178"/>
      <c r="DK56" s="178"/>
      <c r="DL56" s="178"/>
      <c r="DM56" s="178"/>
      <c r="DN56" s="178"/>
      <c r="DO56" s="178"/>
      <c r="DP56" s="178"/>
      <c r="DQ56" s="178"/>
      <c r="DR56" s="178"/>
      <c r="DS56" s="178"/>
      <c r="DT56" s="178"/>
      <c r="DU56" s="178"/>
      <c r="DV56" s="178"/>
      <c r="DW56" s="178"/>
      <c r="DX56" s="178"/>
      <c r="DY56" s="178"/>
      <c r="DZ56" s="178"/>
      <c r="EA56" s="178"/>
      <c r="EB56" s="178"/>
      <c r="EC56" s="178"/>
      <c r="ED56" s="178"/>
      <c r="EE56" s="178"/>
      <c r="EF56" s="178"/>
      <c r="EG56" s="178"/>
      <c r="EH56" s="178"/>
      <c r="EI56" s="178"/>
      <c r="EJ56" s="178"/>
      <c r="EK56" s="178"/>
      <c r="EL56" s="178"/>
      <c r="EM56" s="178"/>
      <c r="EN56" s="178"/>
      <c r="EO56" s="178"/>
      <c r="EP56" s="178"/>
      <c r="EQ56" s="178"/>
      <c r="ER56" s="178"/>
      <c r="ES56" s="178"/>
      <c r="ET56" s="178"/>
      <c r="EU56" s="178"/>
      <c r="EV56" s="178"/>
      <c r="EW56" s="178"/>
      <c r="EX56" s="178"/>
      <c r="EY56" s="178"/>
      <c r="EZ56" s="178"/>
      <c r="FA56" s="178"/>
      <c r="FB56" s="178"/>
      <c r="FC56" s="178"/>
      <c r="FD56" s="178"/>
      <c r="FE56" s="178"/>
      <c r="FF56" s="178"/>
      <c r="FG56" s="178"/>
      <c r="FH56" s="178"/>
      <c r="FI56" s="178"/>
      <c r="FJ56" s="178"/>
      <c r="FK56" s="178"/>
      <c r="FL56" s="178"/>
      <c r="FM56" s="178"/>
      <c r="FN56" s="178"/>
      <c r="FO56" s="178"/>
      <c r="FP56" s="178"/>
      <c r="FQ56" s="178"/>
      <c r="FR56" s="178"/>
      <c r="FS56" s="178"/>
      <c r="FT56" s="178"/>
      <c r="FU56" s="178"/>
      <c r="FV56" s="178"/>
      <c r="FW56" s="178"/>
      <c r="FX56" s="178"/>
      <c r="FY56" s="178"/>
      <c r="FZ56" s="178"/>
      <c r="GA56" s="178"/>
      <c r="GB56" s="178"/>
      <c r="GC56" s="178"/>
      <c r="GD56" s="178"/>
      <c r="GE56" s="178"/>
      <c r="GF56" s="178"/>
      <c r="GG56" s="178"/>
      <c r="GH56" s="178"/>
      <c r="GI56" s="178"/>
      <c r="GJ56" s="178"/>
      <c r="GK56" s="178"/>
      <c r="GL56" s="178"/>
      <c r="GM56" s="178"/>
      <c r="GN56" s="178"/>
      <c r="GO56" s="178"/>
      <c r="GP56" s="178"/>
      <c r="GQ56" s="178"/>
      <c r="GR56" s="178"/>
      <c r="GS56" s="178"/>
      <c r="GT56" s="178"/>
      <c r="GU56" s="178"/>
      <c r="GV56" s="178"/>
      <c r="GW56" s="178"/>
      <c r="GX56" s="178"/>
      <c r="GY56" s="178"/>
      <c r="GZ56" s="178"/>
      <c r="HA56" s="178"/>
      <c r="HB56" s="178"/>
      <c r="HC56" s="178"/>
      <c r="HD56" s="178"/>
      <c r="HE56" s="178"/>
      <c r="HF56" s="178"/>
      <c r="HG56" s="178"/>
      <c r="HH56" s="178"/>
      <c r="HI56" s="178"/>
      <c r="HJ56" s="178"/>
      <c r="HK56" s="178"/>
      <c r="HL56" s="178"/>
      <c r="HM56" s="178"/>
      <c r="HN56" s="178"/>
      <c r="HO56" s="178"/>
      <c r="HP56" s="178"/>
      <c r="HQ56" s="178"/>
      <c r="HR56" s="178"/>
      <c r="HS56" s="178"/>
      <c r="HT56" s="178"/>
      <c r="HU56" s="178"/>
      <c r="HV56" s="178"/>
      <c r="HW56" s="178"/>
      <c r="HX56" s="178"/>
      <c r="HY56" s="178"/>
      <c r="HZ56" s="178"/>
      <c r="IA56" s="178"/>
      <c r="IB56" s="178"/>
      <c r="IC56" s="178"/>
      <c r="ID56" s="178"/>
      <c r="IE56" s="169"/>
    </row>
    <row r="57" spans="1:15809" s="115" customFormat="1" ht="12.75" customHeight="1" x14ac:dyDescent="0.4">
      <c r="A57" s="439"/>
      <c r="B57" s="512" t="s">
        <v>36</v>
      </c>
      <c r="C57" s="512"/>
      <c r="D57" s="512"/>
      <c r="E57" s="442">
        <f t="shared" ref="E57:H57" si="9">E12+E18+E35+E42+E53+E56</f>
        <v>0</v>
      </c>
      <c r="F57" s="442">
        <f t="shared" si="9"/>
        <v>0</v>
      </c>
      <c r="G57" s="442">
        <f t="shared" si="9"/>
        <v>19088.045000000002</v>
      </c>
      <c r="H57" s="442">
        <f t="shared" si="9"/>
        <v>6273.5289999999995</v>
      </c>
      <c r="I57" s="442">
        <f t="shared" ref="I57" si="10">I12+I18+I35+I42+I53+I56</f>
        <v>1532.605</v>
      </c>
      <c r="J57" s="442">
        <f t="shared" ref="J57" si="11">J12+J18+J35+J42+J53+J56</f>
        <v>190.39500000000001</v>
      </c>
      <c r="K57" s="442">
        <f t="shared" ref="K57" si="12">K12+K18+K35+K42+K53+K56</f>
        <v>0</v>
      </c>
      <c r="L57" s="442">
        <f t="shared" ref="L57:M57" si="13">L12+L18+L35+L42+L53+L56</f>
        <v>0</v>
      </c>
      <c r="M57" s="442">
        <f t="shared" si="13"/>
        <v>1723</v>
      </c>
      <c r="N57" s="351"/>
      <c r="O57" s="351"/>
      <c r="P57" s="351"/>
      <c r="Q57" s="351"/>
      <c r="R57" s="351"/>
      <c r="S57" s="351"/>
      <c r="T57" s="351"/>
      <c r="U57" s="351"/>
      <c r="V57" s="351"/>
      <c r="W57" s="336">
        <f>W18+W35+W56</f>
        <v>0</v>
      </c>
      <c r="X57" s="440"/>
      <c r="Y57" s="443" t="e">
        <f>T57/#REF!*100</f>
        <v>#REF!</v>
      </c>
      <c r="Z57" s="261" t="e">
        <f>Z18+Z35+Z56</f>
        <v>#REF!</v>
      </c>
      <c r="AA57" s="316"/>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c r="CS57" s="178"/>
      <c r="CT57" s="178"/>
      <c r="CU57" s="178"/>
      <c r="CV57" s="178"/>
      <c r="CW57" s="178"/>
      <c r="CX57" s="178"/>
      <c r="CY57" s="178"/>
      <c r="CZ57" s="178"/>
      <c r="DA57" s="178"/>
      <c r="DB57" s="178"/>
      <c r="DC57" s="178"/>
      <c r="DD57" s="178"/>
      <c r="DE57" s="178"/>
      <c r="DF57" s="178"/>
      <c r="DG57" s="178"/>
      <c r="DH57" s="178"/>
      <c r="DI57" s="178"/>
      <c r="DJ57" s="178"/>
      <c r="DK57" s="178"/>
      <c r="DL57" s="178"/>
      <c r="DM57" s="178"/>
      <c r="DN57" s="178"/>
      <c r="DO57" s="178"/>
      <c r="DP57" s="178"/>
      <c r="DQ57" s="178"/>
      <c r="DR57" s="178"/>
      <c r="DS57" s="178"/>
      <c r="DT57" s="178"/>
      <c r="DU57" s="178"/>
      <c r="DV57" s="178"/>
      <c r="DW57" s="178"/>
      <c r="DX57" s="178"/>
      <c r="DY57" s="178"/>
      <c r="DZ57" s="178"/>
      <c r="EA57" s="178"/>
      <c r="EB57" s="178"/>
      <c r="EC57" s="178"/>
      <c r="ED57" s="178"/>
      <c r="EE57" s="178"/>
      <c r="EF57" s="178"/>
      <c r="EG57" s="178"/>
      <c r="EH57" s="178"/>
      <c r="EI57" s="178"/>
      <c r="EJ57" s="178"/>
      <c r="EK57" s="178"/>
      <c r="EL57" s="178"/>
      <c r="EM57" s="178"/>
      <c r="EN57" s="178"/>
      <c r="EO57" s="178"/>
      <c r="EP57" s="178"/>
      <c r="EQ57" s="178"/>
      <c r="ER57" s="178"/>
      <c r="ES57" s="178"/>
      <c r="ET57" s="178"/>
      <c r="EU57" s="178"/>
      <c r="EV57" s="178"/>
      <c r="EW57" s="178"/>
      <c r="EX57" s="178"/>
      <c r="EY57" s="178"/>
      <c r="EZ57" s="178"/>
      <c r="FA57" s="178"/>
      <c r="FB57" s="178"/>
      <c r="FC57" s="178"/>
      <c r="FD57" s="178"/>
      <c r="FE57" s="178"/>
      <c r="FF57" s="178"/>
      <c r="FG57" s="178"/>
      <c r="FH57" s="178"/>
      <c r="FI57" s="178"/>
      <c r="FJ57" s="178"/>
      <c r="FK57" s="178"/>
      <c r="FL57" s="178"/>
      <c r="FM57" s="178"/>
      <c r="FN57" s="178"/>
      <c r="FO57" s="178"/>
      <c r="FP57" s="178"/>
      <c r="FQ57" s="178"/>
      <c r="FR57" s="178"/>
      <c r="FS57" s="178"/>
      <c r="FT57" s="178"/>
      <c r="FU57" s="178"/>
      <c r="FV57" s="178"/>
      <c r="FW57" s="178"/>
      <c r="FX57" s="178"/>
      <c r="FY57" s="178"/>
      <c r="FZ57" s="178"/>
      <c r="GA57" s="178"/>
      <c r="GB57" s="178"/>
      <c r="GC57" s="178"/>
      <c r="GD57" s="178"/>
      <c r="GE57" s="178"/>
      <c r="GF57" s="178"/>
      <c r="GG57" s="178"/>
      <c r="GH57" s="178"/>
      <c r="GI57" s="178"/>
      <c r="GJ57" s="178"/>
      <c r="GK57" s="178"/>
      <c r="GL57" s="178"/>
      <c r="GM57" s="178"/>
      <c r="GN57" s="178"/>
      <c r="GO57" s="178"/>
      <c r="GP57" s="178"/>
      <c r="GQ57" s="178"/>
      <c r="GR57" s="178"/>
      <c r="GS57" s="178"/>
      <c r="GT57" s="178"/>
      <c r="GU57" s="178"/>
      <c r="GV57" s="178"/>
      <c r="GW57" s="178"/>
      <c r="GX57" s="178"/>
      <c r="GY57" s="178"/>
      <c r="GZ57" s="178"/>
      <c r="HA57" s="178"/>
      <c r="HB57" s="178"/>
      <c r="HC57" s="178"/>
      <c r="HD57" s="178"/>
      <c r="HE57" s="178"/>
      <c r="HF57" s="178"/>
      <c r="HG57" s="178"/>
      <c r="HH57" s="178"/>
      <c r="HI57" s="178"/>
      <c r="HJ57" s="178"/>
      <c r="HK57" s="178"/>
      <c r="HL57" s="178"/>
      <c r="HM57" s="178"/>
      <c r="HN57" s="178"/>
      <c r="HO57" s="178"/>
      <c r="HP57" s="178"/>
      <c r="HQ57" s="178"/>
      <c r="HR57" s="178"/>
      <c r="HS57" s="178"/>
      <c r="HT57" s="178"/>
      <c r="HU57" s="178"/>
      <c r="HV57" s="178"/>
      <c r="HW57" s="178"/>
      <c r="HX57" s="178"/>
      <c r="HY57" s="178"/>
      <c r="HZ57" s="178"/>
      <c r="IA57" s="178"/>
      <c r="IB57" s="178"/>
      <c r="IC57" s="178"/>
      <c r="ID57" s="178"/>
      <c r="IE57" s="169"/>
    </row>
    <row r="58" spans="1:15809" ht="4.5" hidden="1" customHeight="1" x14ac:dyDescent="0.4">
      <c r="A58" s="444"/>
      <c r="B58" s="445"/>
      <c r="C58" s="446"/>
      <c r="D58" s="447"/>
      <c r="E58" s="448"/>
      <c r="F58" s="448"/>
      <c r="G58" s="446"/>
      <c r="H58" s="446"/>
      <c r="I58" s="446"/>
      <c r="J58" s="446"/>
      <c r="K58" s="446"/>
      <c r="L58" s="446"/>
      <c r="M58" s="446"/>
      <c r="N58" s="446"/>
      <c r="O58" s="446"/>
      <c r="P58" s="516"/>
      <c r="Q58" s="516"/>
      <c r="R58" s="516"/>
      <c r="S58" s="516"/>
      <c r="T58" s="516"/>
      <c r="U58" s="516"/>
      <c r="V58" s="449"/>
      <c r="W58" s="450"/>
      <c r="X58" s="451"/>
      <c r="Y58" s="452"/>
      <c r="Z58" s="449"/>
      <c r="AA58" s="453"/>
    </row>
    <row r="59" spans="1:15809" ht="42" hidden="1" customHeight="1" x14ac:dyDescent="0.4">
      <c r="A59" s="356"/>
      <c r="B59" s="454" t="s">
        <v>255</v>
      </c>
      <c r="C59" s="455" t="s">
        <v>0</v>
      </c>
      <c r="D59" s="456" t="s">
        <v>449</v>
      </c>
      <c r="E59" s="457"/>
      <c r="F59" s="457"/>
      <c r="G59" s="457">
        <v>11.818</v>
      </c>
      <c r="H59" s="457"/>
      <c r="I59" s="457"/>
      <c r="J59" s="457"/>
      <c r="K59" s="457">
        <v>0</v>
      </c>
      <c r="L59" s="457">
        <v>0</v>
      </c>
      <c r="M59" s="457">
        <v>0</v>
      </c>
      <c r="N59" s="457"/>
      <c r="O59" s="457">
        <v>4.274</v>
      </c>
      <c r="P59" s="457">
        <v>0</v>
      </c>
      <c r="Q59" s="457">
        <v>0</v>
      </c>
      <c r="R59" s="457">
        <v>0</v>
      </c>
      <c r="S59" s="458">
        <v>4.274</v>
      </c>
      <c r="T59" s="459">
        <v>0</v>
      </c>
      <c r="U59" s="460"/>
      <c r="V59" s="461"/>
      <c r="W59" s="462"/>
      <c r="X59" s="463" t="s">
        <v>259</v>
      </c>
      <c r="Y59" s="464"/>
      <c r="Z59" s="392"/>
      <c r="AA59" s="465"/>
    </row>
    <row r="60" spans="1:15809" ht="4.5" customHeight="1" x14ac:dyDescent="0.3">
      <c r="A60" s="171"/>
      <c r="B60" s="121"/>
      <c r="C60" s="118"/>
      <c r="D60" s="119"/>
      <c r="E60" s="120"/>
      <c r="F60" s="120"/>
      <c r="G60" s="120"/>
      <c r="H60" s="120"/>
      <c r="I60" s="120"/>
      <c r="J60" s="120"/>
      <c r="K60" s="120"/>
      <c r="L60" s="120"/>
      <c r="M60" s="120"/>
      <c r="N60" s="120"/>
      <c r="O60" s="120"/>
      <c r="P60" s="120"/>
      <c r="Q60" s="120"/>
      <c r="R60" s="120"/>
      <c r="S60" s="120"/>
      <c r="T60" s="120"/>
      <c r="U60" s="188"/>
      <c r="V60" s="117"/>
      <c r="W60" s="183"/>
      <c r="X60" s="119"/>
      <c r="Y60" s="165"/>
      <c r="Z60" s="114"/>
    </row>
    <row r="61" spans="1:15809" ht="13.5" hidden="1" customHeight="1" x14ac:dyDescent="0.3">
      <c r="A61" s="171"/>
      <c r="B61" s="121"/>
      <c r="C61" s="123"/>
      <c r="D61" s="118"/>
      <c r="E61" s="517"/>
      <c r="F61" s="517"/>
      <c r="G61" s="517"/>
      <c r="H61" s="132"/>
      <c r="I61" s="132"/>
      <c r="J61" s="132"/>
      <c r="K61" s="128" t="e">
        <f>T57/K57</f>
        <v>#DIV/0!</v>
      </c>
      <c r="L61" s="123"/>
      <c r="M61" s="123"/>
      <c r="N61" s="123"/>
      <c r="O61" s="123"/>
      <c r="P61" s="123"/>
      <c r="Q61" s="123"/>
      <c r="R61" s="129"/>
      <c r="S61" s="123"/>
      <c r="W61" s="184"/>
      <c r="X61" s="186"/>
      <c r="Y61" s="165"/>
      <c r="Z61" s="114"/>
    </row>
    <row r="62" spans="1:15809" hidden="1" x14ac:dyDescent="0.3">
      <c r="A62" s="171"/>
      <c r="B62" s="121"/>
      <c r="C62" s="123"/>
      <c r="D62" s="118"/>
      <c r="E62" s="517"/>
      <c r="F62" s="517"/>
      <c r="G62" s="517"/>
      <c r="H62" s="132"/>
      <c r="I62" s="132"/>
      <c r="J62" s="132"/>
      <c r="K62" s="128" t="e">
        <f>T57/#REF!</f>
        <v>#REF!</v>
      </c>
      <c r="L62" s="123"/>
      <c r="M62" s="123"/>
      <c r="N62" s="123"/>
      <c r="O62" s="123"/>
      <c r="P62" s="123"/>
      <c r="Q62" s="123"/>
      <c r="R62" s="129"/>
      <c r="S62" s="123"/>
      <c r="X62" s="123"/>
      <c r="Y62" s="165"/>
      <c r="Z62" s="114"/>
    </row>
    <row r="63" spans="1:15809" hidden="1" x14ac:dyDescent="0.3">
      <c r="A63" s="171"/>
      <c r="B63" s="121"/>
      <c r="C63" s="123"/>
      <c r="D63" s="118"/>
      <c r="E63" s="127"/>
      <c r="F63" s="127"/>
      <c r="G63" s="123"/>
      <c r="H63" s="123"/>
      <c r="I63" s="123"/>
      <c r="J63" s="123"/>
      <c r="K63" s="123"/>
      <c r="L63" s="123"/>
      <c r="M63" s="123"/>
      <c r="N63" s="123"/>
      <c r="O63" s="123"/>
      <c r="P63" s="123"/>
      <c r="Q63" s="123"/>
      <c r="R63" s="130"/>
      <c r="S63" s="123"/>
      <c r="X63" s="123"/>
      <c r="Y63" s="165"/>
      <c r="Z63" s="114"/>
    </row>
    <row r="64" spans="1:15809" hidden="1" x14ac:dyDescent="0.3">
      <c r="A64" s="171"/>
      <c r="B64" s="121"/>
      <c r="C64" s="123"/>
      <c r="D64" s="118"/>
      <c r="E64" s="127"/>
      <c r="F64" s="127"/>
      <c r="G64" s="123"/>
      <c r="H64" s="123"/>
      <c r="I64" s="123"/>
      <c r="J64" s="123"/>
      <c r="K64" s="123"/>
      <c r="L64" s="123"/>
      <c r="M64" s="123"/>
      <c r="N64" s="123"/>
      <c r="O64" s="515"/>
      <c r="P64" s="515"/>
      <c r="Q64" s="131"/>
      <c r="R64" s="130"/>
      <c r="S64" s="123"/>
      <c r="X64" s="123"/>
      <c r="Y64" s="165"/>
      <c r="Z64" s="114"/>
    </row>
    <row r="65" spans="1:27" hidden="1" x14ac:dyDescent="0.3">
      <c r="A65" s="171"/>
      <c r="B65" s="141"/>
      <c r="C65" s="123"/>
      <c r="D65" s="118"/>
      <c r="E65" s="123"/>
      <c r="F65" s="123"/>
      <c r="G65" s="123"/>
      <c r="H65" s="123"/>
      <c r="I65" s="123"/>
      <c r="J65" s="123"/>
      <c r="K65" s="130"/>
      <c r="L65" s="123"/>
      <c r="M65" s="123"/>
      <c r="N65" s="123"/>
      <c r="O65" s="514"/>
      <c r="P65" s="514"/>
      <c r="Q65" s="142"/>
      <c r="R65" s="130"/>
      <c r="S65" s="123"/>
      <c r="X65" s="123"/>
      <c r="Y65" s="165"/>
      <c r="Z65" s="114"/>
      <c r="AA65" s="160"/>
    </row>
    <row r="66" spans="1:27" hidden="1" x14ac:dyDescent="0.3">
      <c r="A66" s="171"/>
      <c r="B66" s="141"/>
      <c r="C66" s="123"/>
      <c r="D66" s="118"/>
      <c r="E66" s="123"/>
      <c r="F66" s="123"/>
      <c r="G66" s="123"/>
      <c r="H66" s="123"/>
      <c r="I66" s="123"/>
      <c r="J66" s="123"/>
      <c r="K66" s="123"/>
      <c r="L66" s="123"/>
      <c r="M66" s="123"/>
      <c r="N66" s="123"/>
      <c r="O66" s="123"/>
      <c r="P66" s="123"/>
      <c r="Q66" s="123"/>
      <c r="R66" s="130"/>
      <c r="S66" s="123"/>
      <c r="X66" s="123"/>
      <c r="Y66" s="165"/>
      <c r="Z66" s="114"/>
      <c r="AA66" s="160"/>
    </row>
    <row r="67" spans="1:27" ht="58.5" customHeight="1" x14ac:dyDescent="0.3">
      <c r="A67" s="171"/>
      <c r="B67" s="141"/>
      <c r="C67" s="123"/>
      <c r="D67" s="118"/>
      <c r="E67" s="123"/>
      <c r="F67" s="123"/>
      <c r="G67" s="123"/>
      <c r="H67" s="123"/>
      <c r="I67" s="123"/>
      <c r="J67" s="123"/>
      <c r="K67" s="123"/>
      <c r="L67" s="123"/>
      <c r="M67" s="123"/>
      <c r="N67" s="123"/>
      <c r="O67" s="123"/>
      <c r="P67" s="123"/>
      <c r="Q67" s="123"/>
      <c r="R67" s="130"/>
      <c r="S67" s="123"/>
      <c r="X67" s="123"/>
      <c r="Y67" s="165"/>
      <c r="Z67" s="114"/>
      <c r="AA67" s="160"/>
    </row>
    <row r="68" spans="1:27" x14ac:dyDescent="0.3">
      <c r="A68" s="171"/>
      <c r="B68" s="141"/>
      <c r="C68" s="123"/>
      <c r="D68" s="118"/>
      <c r="E68" s="123"/>
      <c r="F68" s="123"/>
      <c r="G68" s="123"/>
      <c r="H68" s="123"/>
      <c r="I68" s="123"/>
      <c r="J68" s="123"/>
      <c r="K68" s="123"/>
      <c r="L68" s="123"/>
      <c r="M68" s="123"/>
      <c r="N68" s="123"/>
      <c r="O68" s="123"/>
      <c r="P68" s="123"/>
      <c r="Q68" s="123"/>
      <c r="R68" s="130"/>
      <c r="S68" s="123"/>
      <c r="X68" s="123"/>
      <c r="Y68" s="165"/>
      <c r="Z68" s="114"/>
      <c r="AA68" s="160"/>
    </row>
    <row r="69" spans="1:27" x14ac:dyDescent="0.3">
      <c r="A69" s="171"/>
      <c r="B69" s="141"/>
      <c r="C69" s="123"/>
      <c r="D69" s="118"/>
      <c r="E69" s="123"/>
      <c r="F69" s="123"/>
      <c r="G69" s="123"/>
      <c r="H69" s="123"/>
      <c r="I69" s="123"/>
      <c r="J69" s="123"/>
      <c r="K69" s="123"/>
      <c r="L69" s="123"/>
      <c r="M69" s="123"/>
      <c r="N69" s="123"/>
      <c r="O69" s="123"/>
      <c r="P69" s="123"/>
      <c r="Q69" s="123"/>
      <c r="R69" s="130"/>
      <c r="S69" s="123"/>
      <c r="X69" s="123"/>
      <c r="Y69" s="165"/>
      <c r="Z69" s="114"/>
      <c r="AA69" s="160"/>
    </row>
    <row r="70" spans="1:27" x14ac:dyDescent="0.3">
      <c r="A70" s="171"/>
      <c r="B70" s="141"/>
      <c r="C70" s="123"/>
      <c r="D70" s="118"/>
      <c r="E70" s="123"/>
      <c r="F70" s="123"/>
      <c r="G70" s="123"/>
      <c r="H70" s="123"/>
      <c r="I70" s="123"/>
      <c r="J70" s="123"/>
      <c r="K70" s="123"/>
      <c r="L70" s="123"/>
      <c r="M70" s="123"/>
      <c r="N70" s="123"/>
      <c r="O70" s="123"/>
      <c r="P70" s="123"/>
      <c r="Q70" s="123"/>
      <c r="R70" s="130"/>
      <c r="S70" s="123"/>
      <c r="X70" s="123"/>
      <c r="Y70" s="165"/>
      <c r="Z70" s="114"/>
      <c r="AA70" s="160"/>
    </row>
    <row r="71" spans="1:27" x14ac:dyDescent="0.3">
      <c r="A71" s="171"/>
      <c r="B71" s="141"/>
      <c r="C71" s="123"/>
      <c r="D71" s="118"/>
      <c r="E71" s="123"/>
      <c r="F71" s="123"/>
      <c r="G71" s="123"/>
      <c r="H71" s="123"/>
      <c r="I71" s="123"/>
      <c r="J71" s="123"/>
      <c r="K71" s="123"/>
      <c r="L71" s="123"/>
      <c r="M71" s="123"/>
      <c r="N71" s="123"/>
      <c r="O71" s="123"/>
      <c r="P71" s="123"/>
      <c r="Q71" s="123"/>
      <c r="R71" s="130"/>
      <c r="S71" s="123"/>
      <c r="X71" s="123"/>
      <c r="Y71" s="165"/>
      <c r="Z71" s="114"/>
      <c r="AA71" s="160"/>
    </row>
    <row r="72" spans="1:27" x14ac:dyDescent="0.3">
      <c r="A72" s="171"/>
      <c r="B72" s="141"/>
      <c r="C72" s="123"/>
      <c r="D72" s="118"/>
      <c r="E72" s="123"/>
      <c r="F72" s="123"/>
      <c r="G72" s="123"/>
      <c r="H72" s="123"/>
      <c r="I72" s="123"/>
      <c r="J72" s="123"/>
      <c r="K72" s="123"/>
      <c r="L72" s="123"/>
      <c r="M72" s="123"/>
      <c r="N72" s="123"/>
      <c r="O72" s="123"/>
      <c r="P72" s="123"/>
      <c r="Q72" s="123"/>
      <c r="R72" s="130"/>
      <c r="S72" s="123"/>
      <c r="X72" s="123"/>
      <c r="Y72" s="165"/>
      <c r="Z72" s="114"/>
      <c r="AA72" s="160"/>
    </row>
    <row r="73" spans="1:27" x14ac:dyDescent="0.3">
      <c r="A73" s="171"/>
      <c r="B73" s="141"/>
      <c r="C73" s="123"/>
      <c r="D73" s="118"/>
      <c r="E73" s="123"/>
      <c r="F73" s="123"/>
      <c r="G73" s="123"/>
      <c r="H73" s="123"/>
      <c r="I73" s="123"/>
      <c r="J73" s="123"/>
      <c r="K73" s="123"/>
      <c r="L73" s="123"/>
      <c r="M73" s="123"/>
      <c r="N73" s="123"/>
      <c r="O73" s="123"/>
      <c r="P73" s="123"/>
      <c r="Q73" s="123"/>
      <c r="R73" s="130"/>
      <c r="S73" s="123"/>
      <c r="X73" s="123"/>
      <c r="Y73" s="165"/>
      <c r="Z73" s="114"/>
      <c r="AA73" s="160"/>
    </row>
    <row r="74" spans="1:27" x14ac:dyDescent="0.3">
      <c r="A74" s="171"/>
      <c r="B74" s="141"/>
      <c r="C74" s="123"/>
      <c r="D74" s="118"/>
      <c r="E74" s="123"/>
      <c r="F74" s="123"/>
      <c r="G74" s="123"/>
      <c r="H74" s="123"/>
      <c r="I74" s="123"/>
      <c r="J74" s="123"/>
      <c r="K74" s="123"/>
      <c r="L74" s="123"/>
      <c r="M74" s="123"/>
      <c r="N74" s="123"/>
      <c r="O74" s="123"/>
      <c r="P74" s="123"/>
      <c r="Q74" s="123"/>
      <c r="R74" s="130"/>
      <c r="S74" s="123"/>
      <c r="X74" s="123"/>
      <c r="Y74" s="165"/>
      <c r="Z74" s="114"/>
      <c r="AA74" s="160"/>
    </row>
    <row r="75" spans="1:27" x14ac:dyDescent="0.3">
      <c r="A75" s="171"/>
      <c r="B75" s="141"/>
      <c r="C75" s="123"/>
      <c r="D75" s="118"/>
      <c r="E75" s="123"/>
      <c r="F75" s="123"/>
      <c r="G75" s="123"/>
      <c r="H75" s="123"/>
      <c r="I75" s="123"/>
      <c r="J75" s="123"/>
      <c r="K75" s="123"/>
      <c r="L75" s="123"/>
      <c r="M75" s="123"/>
      <c r="N75" s="123"/>
      <c r="O75" s="123"/>
      <c r="P75" s="123"/>
      <c r="Q75" s="123"/>
      <c r="R75" s="130"/>
      <c r="S75" s="123"/>
      <c r="X75" s="123"/>
      <c r="Y75" s="165"/>
      <c r="Z75" s="114"/>
      <c r="AA75" s="160"/>
    </row>
    <row r="76" spans="1:27" x14ac:dyDescent="0.3">
      <c r="A76" s="171"/>
      <c r="B76" s="141"/>
      <c r="C76" s="123"/>
      <c r="D76" s="118"/>
      <c r="E76" s="123"/>
      <c r="F76" s="123"/>
      <c r="G76" s="123"/>
      <c r="H76" s="123"/>
      <c r="I76" s="123"/>
      <c r="J76" s="123"/>
      <c r="K76" s="123"/>
      <c r="L76" s="123"/>
      <c r="M76" s="123"/>
      <c r="N76" s="123"/>
      <c r="O76" s="123"/>
      <c r="P76" s="123"/>
      <c r="Q76" s="123"/>
      <c r="R76" s="130"/>
      <c r="S76" s="123"/>
      <c r="X76" s="123"/>
      <c r="Y76" s="165"/>
      <c r="Z76" s="114"/>
      <c r="AA76" s="160"/>
    </row>
    <row r="77" spans="1:27" x14ac:dyDescent="0.3">
      <c r="A77" s="171"/>
      <c r="B77" s="141"/>
      <c r="C77" s="123"/>
      <c r="D77" s="118"/>
      <c r="E77" s="123"/>
      <c r="F77" s="123"/>
      <c r="G77" s="123"/>
      <c r="H77" s="123"/>
      <c r="I77" s="123"/>
      <c r="J77" s="123"/>
      <c r="K77" s="123"/>
      <c r="L77" s="123"/>
      <c r="M77" s="123"/>
      <c r="N77" s="123"/>
      <c r="O77" s="123"/>
      <c r="P77" s="123"/>
      <c r="Q77" s="123"/>
      <c r="R77" s="130"/>
      <c r="S77" s="123"/>
      <c r="X77" s="123"/>
      <c r="Y77" s="165"/>
      <c r="Z77" s="114"/>
      <c r="AA77" s="160"/>
    </row>
    <row r="78" spans="1:27" x14ac:dyDescent="0.3">
      <c r="A78" s="171"/>
      <c r="B78" s="141"/>
      <c r="C78" s="123"/>
      <c r="D78" s="118"/>
      <c r="E78" s="123"/>
      <c r="F78" s="123"/>
      <c r="G78" s="123"/>
      <c r="H78" s="123"/>
      <c r="I78" s="123"/>
      <c r="J78" s="123"/>
      <c r="K78" s="123"/>
      <c r="L78" s="123"/>
      <c r="M78" s="123"/>
      <c r="N78" s="123"/>
      <c r="O78" s="123"/>
      <c r="P78" s="123"/>
      <c r="Q78" s="123"/>
      <c r="R78" s="130"/>
      <c r="S78" s="123"/>
      <c r="X78" s="123"/>
      <c r="Y78" s="165"/>
      <c r="Z78" s="114"/>
      <c r="AA78" s="160"/>
    </row>
    <row r="79" spans="1:27" x14ac:dyDescent="0.3">
      <c r="A79" s="171"/>
      <c r="B79" s="121"/>
      <c r="C79" s="123"/>
      <c r="D79" s="118"/>
      <c r="E79" s="127"/>
      <c r="F79" s="127"/>
      <c r="G79" s="123"/>
      <c r="H79" s="123"/>
      <c r="I79" s="123"/>
      <c r="J79" s="123"/>
      <c r="K79" s="123"/>
      <c r="L79" s="123"/>
      <c r="M79" s="123"/>
      <c r="N79" s="123"/>
      <c r="O79" s="123"/>
      <c r="P79" s="123"/>
      <c r="Q79" s="123"/>
      <c r="R79" s="130"/>
      <c r="S79" s="123"/>
      <c r="X79" s="123"/>
      <c r="Y79" s="165"/>
      <c r="Z79" s="114"/>
      <c r="AA79" s="160"/>
    </row>
    <row r="80" spans="1:27" x14ac:dyDescent="0.3">
      <c r="A80" s="171"/>
      <c r="B80" s="121"/>
      <c r="C80" s="123"/>
      <c r="D80" s="118"/>
      <c r="E80" s="127"/>
      <c r="F80" s="127"/>
      <c r="G80" s="123"/>
      <c r="H80" s="123"/>
      <c r="I80" s="123"/>
      <c r="J80" s="123"/>
      <c r="K80" s="123"/>
      <c r="L80" s="123"/>
      <c r="M80" s="123"/>
      <c r="N80" s="123"/>
      <c r="O80" s="123"/>
      <c r="P80" s="123"/>
      <c r="Q80" s="123"/>
      <c r="R80" s="130"/>
      <c r="S80" s="123"/>
      <c r="X80" s="123"/>
      <c r="Y80" s="165"/>
      <c r="Z80" s="114"/>
      <c r="AA80" s="160"/>
    </row>
    <row r="81" spans="1:27" x14ac:dyDescent="0.3">
      <c r="A81" s="171"/>
      <c r="B81" s="121"/>
      <c r="C81" s="123"/>
      <c r="D81" s="118"/>
      <c r="E81" s="127"/>
      <c r="F81" s="127"/>
      <c r="G81" s="123"/>
      <c r="H81" s="123"/>
      <c r="I81" s="123"/>
      <c r="J81" s="123"/>
      <c r="K81" s="123"/>
      <c r="L81" s="123"/>
      <c r="M81" s="123"/>
      <c r="N81" s="123"/>
      <c r="O81" s="123"/>
      <c r="P81" s="123"/>
      <c r="Q81" s="123"/>
      <c r="R81" s="130"/>
      <c r="S81" s="123"/>
      <c r="X81" s="123"/>
      <c r="Y81" s="165"/>
      <c r="Z81" s="114"/>
      <c r="AA81" s="160"/>
    </row>
    <row r="82" spans="1:27" x14ac:dyDescent="0.3">
      <c r="A82" s="171"/>
      <c r="B82" s="121"/>
      <c r="C82" s="123"/>
      <c r="D82" s="118"/>
      <c r="E82" s="127"/>
      <c r="F82" s="127"/>
      <c r="G82" s="123"/>
      <c r="H82" s="123"/>
      <c r="I82" s="123"/>
      <c r="J82" s="123"/>
      <c r="K82" s="123"/>
      <c r="L82" s="123"/>
      <c r="M82" s="123"/>
      <c r="N82" s="123"/>
      <c r="O82" s="123"/>
      <c r="P82" s="123"/>
      <c r="Q82" s="123"/>
      <c r="R82" s="130"/>
      <c r="S82" s="123"/>
      <c r="X82" s="123"/>
      <c r="Y82" s="165"/>
      <c r="Z82" s="114"/>
      <c r="AA82" s="160"/>
    </row>
    <row r="83" spans="1:27" x14ac:dyDescent="0.3">
      <c r="A83" s="171"/>
      <c r="B83" s="121"/>
      <c r="C83" s="123"/>
      <c r="D83" s="118"/>
      <c r="E83" s="127"/>
      <c r="F83" s="127"/>
      <c r="G83" s="123"/>
      <c r="H83" s="123"/>
      <c r="I83" s="123"/>
      <c r="J83" s="123"/>
      <c r="K83" s="123"/>
      <c r="L83" s="123"/>
      <c r="M83" s="123"/>
      <c r="N83" s="123"/>
      <c r="O83" s="123"/>
      <c r="P83" s="123"/>
      <c r="Q83" s="123"/>
      <c r="R83" s="130"/>
      <c r="S83" s="123"/>
      <c r="X83" s="123"/>
      <c r="Y83" s="165"/>
      <c r="Z83" s="114"/>
      <c r="AA83" s="160"/>
    </row>
    <row r="84" spans="1:27" x14ac:dyDescent="0.3">
      <c r="A84" s="171"/>
      <c r="B84" s="121"/>
      <c r="C84" s="123"/>
      <c r="D84" s="118"/>
      <c r="E84" s="127"/>
      <c r="F84" s="127"/>
      <c r="G84" s="123"/>
      <c r="H84" s="123"/>
      <c r="I84" s="123"/>
      <c r="J84" s="123"/>
      <c r="K84" s="123"/>
      <c r="L84" s="123"/>
      <c r="M84" s="123"/>
      <c r="N84" s="123"/>
      <c r="O84" s="123"/>
      <c r="P84" s="123"/>
      <c r="Q84" s="123"/>
      <c r="R84" s="130"/>
      <c r="S84" s="123"/>
      <c r="X84" s="123"/>
      <c r="Y84" s="165"/>
      <c r="Z84" s="114"/>
      <c r="AA84" s="160"/>
    </row>
    <row r="85" spans="1:27" x14ac:dyDescent="0.3">
      <c r="A85" s="171"/>
      <c r="B85" s="121"/>
      <c r="C85" s="123"/>
      <c r="D85" s="118"/>
      <c r="E85" s="127"/>
      <c r="F85" s="127"/>
      <c r="G85" s="123"/>
      <c r="H85" s="123"/>
      <c r="I85" s="123"/>
      <c r="J85" s="123"/>
      <c r="K85" s="123"/>
      <c r="L85" s="123"/>
      <c r="M85" s="123"/>
      <c r="N85" s="123"/>
      <c r="O85" s="123"/>
      <c r="P85" s="123"/>
      <c r="Q85" s="123"/>
      <c r="R85" s="130"/>
      <c r="S85" s="123"/>
      <c r="X85" s="123"/>
      <c r="Y85" s="165"/>
      <c r="Z85" s="114"/>
      <c r="AA85" s="160"/>
    </row>
    <row r="86" spans="1:27" x14ac:dyDescent="0.3">
      <c r="A86" s="171"/>
      <c r="B86" s="121"/>
      <c r="C86" s="123"/>
      <c r="D86" s="118"/>
      <c r="E86" s="127"/>
      <c r="F86" s="127"/>
      <c r="G86" s="123"/>
      <c r="H86" s="123"/>
      <c r="I86" s="123"/>
      <c r="J86" s="123"/>
      <c r="K86" s="123"/>
      <c r="L86" s="123"/>
      <c r="M86" s="123"/>
      <c r="N86" s="123"/>
      <c r="O86" s="123"/>
      <c r="P86" s="123"/>
      <c r="Q86" s="123"/>
      <c r="R86" s="130"/>
      <c r="S86" s="123"/>
      <c r="X86" s="123"/>
      <c r="Y86" s="165"/>
      <c r="Z86" s="114"/>
      <c r="AA86" s="160"/>
    </row>
    <row r="87" spans="1:27" x14ac:dyDescent="0.3">
      <c r="A87" s="171"/>
      <c r="B87" s="121"/>
      <c r="C87" s="123"/>
      <c r="D87" s="118"/>
      <c r="E87" s="127"/>
      <c r="F87" s="127"/>
      <c r="G87" s="123"/>
      <c r="H87" s="123"/>
      <c r="I87" s="123"/>
      <c r="J87" s="123"/>
      <c r="K87" s="123"/>
      <c r="L87" s="123"/>
      <c r="M87" s="123"/>
      <c r="N87" s="123"/>
      <c r="O87" s="123"/>
      <c r="P87" s="123"/>
      <c r="Q87" s="123"/>
      <c r="R87" s="130"/>
      <c r="S87" s="123"/>
      <c r="X87" s="123"/>
      <c r="Y87" s="165"/>
      <c r="Z87" s="114"/>
      <c r="AA87" s="160"/>
    </row>
    <row r="88" spans="1:27" x14ac:dyDescent="0.3">
      <c r="A88" s="171"/>
      <c r="B88" s="121"/>
      <c r="C88" s="123"/>
      <c r="D88" s="118"/>
      <c r="E88" s="127"/>
      <c r="F88" s="127"/>
      <c r="G88" s="123"/>
      <c r="H88" s="123"/>
      <c r="I88" s="123"/>
      <c r="J88" s="123"/>
      <c r="K88" s="123"/>
      <c r="L88" s="123"/>
      <c r="M88" s="123"/>
      <c r="N88" s="123"/>
      <c r="O88" s="123"/>
      <c r="P88" s="123"/>
      <c r="Q88" s="123"/>
      <c r="R88" s="130"/>
      <c r="S88" s="123"/>
      <c r="X88" s="123"/>
      <c r="Y88" s="165"/>
      <c r="Z88" s="114"/>
      <c r="AA88" s="160"/>
    </row>
    <row r="89" spans="1:27" x14ac:dyDescent="0.3">
      <c r="A89" s="171"/>
      <c r="B89" s="121"/>
      <c r="C89" s="123"/>
      <c r="D89" s="118"/>
      <c r="E89" s="127"/>
      <c r="F89" s="127"/>
      <c r="G89" s="123"/>
      <c r="H89" s="123"/>
      <c r="I89" s="123"/>
      <c r="J89" s="123"/>
      <c r="K89" s="123"/>
      <c r="L89" s="123"/>
      <c r="M89" s="123"/>
      <c r="N89" s="123"/>
      <c r="O89" s="123"/>
      <c r="P89" s="123"/>
      <c r="Q89" s="123"/>
      <c r="R89" s="130"/>
      <c r="S89" s="123"/>
      <c r="X89" s="123"/>
      <c r="Y89" s="165"/>
      <c r="Z89" s="114"/>
      <c r="AA89" s="160"/>
    </row>
    <row r="90" spans="1:27" x14ac:dyDescent="0.3">
      <c r="A90" s="252"/>
      <c r="B90" s="137"/>
      <c r="C90" s="138"/>
      <c r="D90" s="213"/>
      <c r="E90" s="139"/>
      <c r="F90" s="139"/>
      <c r="G90" s="138"/>
      <c r="H90" s="138"/>
      <c r="I90" s="138"/>
      <c r="J90" s="138"/>
      <c r="K90" s="138"/>
      <c r="L90" s="138"/>
      <c r="M90" s="138"/>
      <c r="N90" s="138"/>
      <c r="O90" s="138"/>
      <c r="P90" s="138"/>
      <c r="Q90" s="138"/>
      <c r="R90" s="140"/>
      <c r="S90" s="187"/>
      <c r="X90" s="123"/>
      <c r="Y90" s="165"/>
      <c r="Z90" s="114"/>
      <c r="AA90" s="160"/>
    </row>
    <row r="91" spans="1:27" x14ac:dyDescent="0.3">
      <c r="B91" s="116"/>
      <c r="C91" s="114"/>
      <c r="D91" s="156"/>
      <c r="E91" s="135"/>
      <c r="F91" s="135"/>
      <c r="G91" s="114"/>
      <c r="H91" s="114"/>
      <c r="I91" s="114"/>
      <c r="J91" s="114"/>
      <c r="L91" s="114"/>
      <c r="M91" s="114"/>
      <c r="N91" s="114"/>
      <c r="O91" s="114"/>
      <c r="P91" s="114"/>
      <c r="Q91" s="114"/>
      <c r="X91" s="123"/>
      <c r="Y91" s="165"/>
      <c r="Z91" s="114"/>
      <c r="AA91" s="160"/>
    </row>
  </sheetData>
  <mergeCells count="551">
    <mergeCell ref="WHT54:WIW54"/>
    <mergeCell ref="WIX54:WJA54"/>
    <mergeCell ref="B12:D12"/>
    <mergeCell ref="B56:D56"/>
    <mergeCell ref="WBZ54:WDC54"/>
    <mergeCell ref="WDD54:WEG54"/>
    <mergeCell ref="WEH54:WFK54"/>
    <mergeCell ref="WFL54:WGO54"/>
    <mergeCell ref="WGP54:WHS54"/>
    <mergeCell ref="VWF54:VXI54"/>
    <mergeCell ref="VXJ54:VYM54"/>
    <mergeCell ref="VYN54:VZQ54"/>
    <mergeCell ref="VZR54:WAU54"/>
    <mergeCell ref="WAV54:WBY54"/>
    <mergeCell ref="VQL54:VRO54"/>
    <mergeCell ref="VRP54:VSS54"/>
    <mergeCell ref="VST54:VTW54"/>
    <mergeCell ref="VTX54:VVA54"/>
    <mergeCell ref="VVB54:VWE54"/>
    <mergeCell ref="VKR54:VLU54"/>
    <mergeCell ref="VLV54:VMY54"/>
    <mergeCell ref="VMZ54:VOC54"/>
    <mergeCell ref="VOD54:VPG54"/>
    <mergeCell ref="VPH54:VQK54"/>
    <mergeCell ref="VEX54:VGA54"/>
    <mergeCell ref="VGB54:VHE54"/>
    <mergeCell ref="VHF54:VII54"/>
    <mergeCell ref="VIJ54:VJM54"/>
    <mergeCell ref="VJN54:VKQ54"/>
    <mergeCell ref="UZD54:VAG54"/>
    <mergeCell ref="VAH54:VBK54"/>
    <mergeCell ref="VBL54:VCO54"/>
    <mergeCell ref="VCP54:VDS54"/>
    <mergeCell ref="VDT54:VEW54"/>
    <mergeCell ref="UTJ54:UUM54"/>
    <mergeCell ref="UUN54:UVQ54"/>
    <mergeCell ref="UVR54:UWU54"/>
    <mergeCell ref="UWV54:UXY54"/>
    <mergeCell ref="UXZ54:UZC54"/>
    <mergeCell ref="UNP54:UOS54"/>
    <mergeCell ref="UOT54:UPW54"/>
    <mergeCell ref="UPX54:URA54"/>
    <mergeCell ref="URB54:USE54"/>
    <mergeCell ref="USF54:UTI54"/>
    <mergeCell ref="UHV54:UIY54"/>
    <mergeCell ref="UIZ54:UKC54"/>
    <mergeCell ref="UKD54:ULG54"/>
    <mergeCell ref="ULH54:UMK54"/>
    <mergeCell ref="UML54:UNO54"/>
    <mergeCell ref="UCB54:UDE54"/>
    <mergeCell ref="UDF54:UEI54"/>
    <mergeCell ref="UEJ54:UFM54"/>
    <mergeCell ref="UFN54:UGQ54"/>
    <mergeCell ref="UGR54:UHU54"/>
    <mergeCell ref="TWH54:TXK54"/>
    <mergeCell ref="TXL54:TYO54"/>
    <mergeCell ref="TYP54:TZS54"/>
    <mergeCell ref="TZT54:UAW54"/>
    <mergeCell ref="UAX54:UCA54"/>
    <mergeCell ref="TQN54:TRQ54"/>
    <mergeCell ref="TRR54:TSU54"/>
    <mergeCell ref="TSV54:TTY54"/>
    <mergeCell ref="TTZ54:TVC54"/>
    <mergeCell ref="TVD54:TWG54"/>
    <mergeCell ref="TKT54:TLW54"/>
    <mergeCell ref="TLX54:TNA54"/>
    <mergeCell ref="TNB54:TOE54"/>
    <mergeCell ref="TOF54:TPI54"/>
    <mergeCell ref="TPJ54:TQM54"/>
    <mergeCell ref="TEZ54:TGC54"/>
    <mergeCell ref="TGD54:THG54"/>
    <mergeCell ref="THH54:TIK54"/>
    <mergeCell ref="TIL54:TJO54"/>
    <mergeCell ref="TJP54:TKS54"/>
    <mergeCell ref="SZF54:TAI54"/>
    <mergeCell ref="TAJ54:TBM54"/>
    <mergeCell ref="TBN54:TCQ54"/>
    <mergeCell ref="TCR54:TDU54"/>
    <mergeCell ref="TDV54:TEY54"/>
    <mergeCell ref="STL54:SUO54"/>
    <mergeCell ref="SUP54:SVS54"/>
    <mergeCell ref="SVT54:SWW54"/>
    <mergeCell ref="SWX54:SYA54"/>
    <mergeCell ref="SYB54:SZE54"/>
    <mergeCell ref="SNR54:SOU54"/>
    <mergeCell ref="SOV54:SPY54"/>
    <mergeCell ref="SPZ54:SRC54"/>
    <mergeCell ref="SRD54:SSG54"/>
    <mergeCell ref="SSH54:STK54"/>
    <mergeCell ref="SHX54:SJA54"/>
    <mergeCell ref="SJB54:SKE54"/>
    <mergeCell ref="SKF54:SLI54"/>
    <mergeCell ref="SLJ54:SMM54"/>
    <mergeCell ref="SMN54:SNQ54"/>
    <mergeCell ref="SCD54:SDG54"/>
    <mergeCell ref="SDH54:SEK54"/>
    <mergeCell ref="SEL54:SFO54"/>
    <mergeCell ref="SFP54:SGS54"/>
    <mergeCell ref="SGT54:SHW54"/>
    <mergeCell ref="RWJ54:RXM54"/>
    <mergeCell ref="RXN54:RYQ54"/>
    <mergeCell ref="RYR54:RZU54"/>
    <mergeCell ref="RZV54:SAY54"/>
    <mergeCell ref="SAZ54:SCC54"/>
    <mergeCell ref="RQP54:RRS54"/>
    <mergeCell ref="RRT54:RSW54"/>
    <mergeCell ref="RSX54:RUA54"/>
    <mergeCell ref="RUB54:RVE54"/>
    <mergeCell ref="RVF54:RWI54"/>
    <mergeCell ref="RKV54:RLY54"/>
    <mergeCell ref="RLZ54:RNC54"/>
    <mergeCell ref="RND54:ROG54"/>
    <mergeCell ref="ROH54:RPK54"/>
    <mergeCell ref="RPL54:RQO54"/>
    <mergeCell ref="RFB54:RGE54"/>
    <mergeCell ref="RGF54:RHI54"/>
    <mergeCell ref="RHJ54:RIM54"/>
    <mergeCell ref="RIN54:RJQ54"/>
    <mergeCell ref="RJR54:RKU54"/>
    <mergeCell ref="QZH54:RAK54"/>
    <mergeCell ref="RAL54:RBO54"/>
    <mergeCell ref="RBP54:RCS54"/>
    <mergeCell ref="RCT54:RDW54"/>
    <mergeCell ref="RDX54:RFA54"/>
    <mergeCell ref="QTN54:QUQ54"/>
    <mergeCell ref="QUR54:QVU54"/>
    <mergeCell ref="QVV54:QWY54"/>
    <mergeCell ref="QWZ54:QYC54"/>
    <mergeCell ref="QYD54:QZG54"/>
    <mergeCell ref="QNT54:QOW54"/>
    <mergeCell ref="QOX54:QQA54"/>
    <mergeCell ref="QQB54:QRE54"/>
    <mergeCell ref="QRF54:QSI54"/>
    <mergeCell ref="QSJ54:QTM54"/>
    <mergeCell ref="QHZ54:QJC54"/>
    <mergeCell ref="QJD54:QKG54"/>
    <mergeCell ref="QKH54:QLK54"/>
    <mergeCell ref="QLL54:QMO54"/>
    <mergeCell ref="QMP54:QNS54"/>
    <mergeCell ref="QCF54:QDI54"/>
    <mergeCell ref="QDJ54:QEM54"/>
    <mergeCell ref="QEN54:QFQ54"/>
    <mergeCell ref="QFR54:QGU54"/>
    <mergeCell ref="QGV54:QHY54"/>
    <mergeCell ref="PWL54:PXO54"/>
    <mergeCell ref="PXP54:PYS54"/>
    <mergeCell ref="PYT54:PZW54"/>
    <mergeCell ref="PZX54:QBA54"/>
    <mergeCell ref="QBB54:QCE54"/>
    <mergeCell ref="PQR54:PRU54"/>
    <mergeCell ref="PRV54:PSY54"/>
    <mergeCell ref="PSZ54:PUC54"/>
    <mergeCell ref="PUD54:PVG54"/>
    <mergeCell ref="PVH54:PWK54"/>
    <mergeCell ref="PKX54:PMA54"/>
    <mergeCell ref="PMB54:PNE54"/>
    <mergeCell ref="PNF54:POI54"/>
    <mergeCell ref="POJ54:PPM54"/>
    <mergeCell ref="PPN54:PQQ54"/>
    <mergeCell ref="PFD54:PGG54"/>
    <mergeCell ref="PGH54:PHK54"/>
    <mergeCell ref="PHL54:PIO54"/>
    <mergeCell ref="PIP54:PJS54"/>
    <mergeCell ref="PJT54:PKW54"/>
    <mergeCell ref="OZJ54:PAM54"/>
    <mergeCell ref="PAN54:PBQ54"/>
    <mergeCell ref="PBR54:PCU54"/>
    <mergeCell ref="PCV54:PDY54"/>
    <mergeCell ref="PDZ54:PFC54"/>
    <mergeCell ref="OTP54:OUS54"/>
    <mergeCell ref="OUT54:OVW54"/>
    <mergeCell ref="OVX54:OXA54"/>
    <mergeCell ref="OXB54:OYE54"/>
    <mergeCell ref="OYF54:OZI54"/>
    <mergeCell ref="ONV54:OOY54"/>
    <mergeCell ref="OOZ54:OQC54"/>
    <mergeCell ref="OQD54:ORG54"/>
    <mergeCell ref="ORH54:OSK54"/>
    <mergeCell ref="OSL54:OTO54"/>
    <mergeCell ref="OIB54:OJE54"/>
    <mergeCell ref="OJF54:OKI54"/>
    <mergeCell ref="OKJ54:OLM54"/>
    <mergeCell ref="OLN54:OMQ54"/>
    <mergeCell ref="OMR54:ONU54"/>
    <mergeCell ref="OCH54:ODK54"/>
    <mergeCell ref="ODL54:OEO54"/>
    <mergeCell ref="OEP54:OFS54"/>
    <mergeCell ref="OFT54:OGW54"/>
    <mergeCell ref="OGX54:OIA54"/>
    <mergeCell ref="NWN54:NXQ54"/>
    <mergeCell ref="NXR54:NYU54"/>
    <mergeCell ref="NYV54:NZY54"/>
    <mergeCell ref="NZZ54:OBC54"/>
    <mergeCell ref="OBD54:OCG54"/>
    <mergeCell ref="NQT54:NRW54"/>
    <mergeCell ref="NRX54:NTA54"/>
    <mergeCell ref="NTB54:NUE54"/>
    <mergeCell ref="NUF54:NVI54"/>
    <mergeCell ref="NVJ54:NWM54"/>
    <mergeCell ref="NKZ54:NMC54"/>
    <mergeCell ref="NMD54:NNG54"/>
    <mergeCell ref="NNH54:NOK54"/>
    <mergeCell ref="NOL54:NPO54"/>
    <mergeCell ref="NPP54:NQS54"/>
    <mergeCell ref="NFF54:NGI54"/>
    <mergeCell ref="NGJ54:NHM54"/>
    <mergeCell ref="NHN54:NIQ54"/>
    <mergeCell ref="NIR54:NJU54"/>
    <mergeCell ref="NJV54:NKY54"/>
    <mergeCell ref="MZL54:NAO54"/>
    <mergeCell ref="NAP54:NBS54"/>
    <mergeCell ref="NBT54:NCW54"/>
    <mergeCell ref="NCX54:NEA54"/>
    <mergeCell ref="NEB54:NFE54"/>
    <mergeCell ref="MTR54:MUU54"/>
    <mergeCell ref="MUV54:MVY54"/>
    <mergeCell ref="MVZ54:MXC54"/>
    <mergeCell ref="MXD54:MYG54"/>
    <mergeCell ref="MYH54:MZK54"/>
    <mergeCell ref="MNX54:MPA54"/>
    <mergeCell ref="MPB54:MQE54"/>
    <mergeCell ref="MQF54:MRI54"/>
    <mergeCell ref="MRJ54:MSM54"/>
    <mergeCell ref="MSN54:MTQ54"/>
    <mergeCell ref="MID54:MJG54"/>
    <mergeCell ref="MJH54:MKK54"/>
    <mergeCell ref="MKL54:MLO54"/>
    <mergeCell ref="MLP54:MMS54"/>
    <mergeCell ref="MMT54:MNW54"/>
    <mergeCell ref="MCJ54:MDM54"/>
    <mergeCell ref="MDN54:MEQ54"/>
    <mergeCell ref="MER54:MFU54"/>
    <mergeCell ref="MFV54:MGY54"/>
    <mergeCell ref="MGZ54:MIC54"/>
    <mergeCell ref="LWP54:LXS54"/>
    <mergeCell ref="LXT54:LYW54"/>
    <mergeCell ref="LYX54:MAA54"/>
    <mergeCell ref="MAB54:MBE54"/>
    <mergeCell ref="MBF54:MCI54"/>
    <mergeCell ref="LQV54:LRY54"/>
    <mergeCell ref="LRZ54:LTC54"/>
    <mergeCell ref="LTD54:LUG54"/>
    <mergeCell ref="LUH54:LVK54"/>
    <mergeCell ref="LVL54:LWO54"/>
    <mergeCell ref="LLB54:LME54"/>
    <mergeCell ref="LMF54:LNI54"/>
    <mergeCell ref="LNJ54:LOM54"/>
    <mergeCell ref="LON54:LPQ54"/>
    <mergeCell ref="LPR54:LQU54"/>
    <mergeCell ref="LFH54:LGK54"/>
    <mergeCell ref="LGL54:LHO54"/>
    <mergeCell ref="LHP54:LIS54"/>
    <mergeCell ref="LIT54:LJW54"/>
    <mergeCell ref="LJX54:LLA54"/>
    <mergeCell ref="KZN54:LAQ54"/>
    <mergeCell ref="LAR54:LBU54"/>
    <mergeCell ref="LBV54:LCY54"/>
    <mergeCell ref="LCZ54:LEC54"/>
    <mergeCell ref="LED54:LFG54"/>
    <mergeCell ref="KTT54:KUW54"/>
    <mergeCell ref="KUX54:KWA54"/>
    <mergeCell ref="KWB54:KXE54"/>
    <mergeCell ref="KXF54:KYI54"/>
    <mergeCell ref="KYJ54:KZM54"/>
    <mergeCell ref="KNZ54:KPC54"/>
    <mergeCell ref="KPD54:KQG54"/>
    <mergeCell ref="KQH54:KRK54"/>
    <mergeCell ref="KRL54:KSO54"/>
    <mergeCell ref="KSP54:KTS54"/>
    <mergeCell ref="KIF54:KJI54"/>
    <mergeCell ref="KJJ54:KKM54"/>
    <mergeCell ref="KKN54:KLQ54"/>
    <mergeCell ref="KLR54:KMU54"/>
    <mergeCell ref="KMV54:KNY54"/>
    <mergeCell ref="KCL54:KDO54"/>
    <mergeCell ref="KDP54:KES54"/>
    <mergeCell ref="KET54:KFW54"/>
    <mergeCell ref="KFX54:KHA54"/>
    <mergeCell ref="KHB54:KIE54"/>
    <mergeCell ref="JWR54:JXU54"/>
    <mergeCell ref="JXV54:JYY54"/>
    <mergeCell ref="JYZ54:KAC54"/>
    <mergeCell ref="KAD54:KBG54"/>
    <mergeCell ref="KBH54:KCK54"/>
    <mergeCell ref="JQX54:JSA54"/>
    <mergeCell ref="JSB54:JTE54"/>
    <mergeCell ref="JTF54:JUI54"/>
    <mergeCell ref="JUJ54:JVM54"/>
    <mergeCell ref="JVN54:JWQ54"/>
    <mergeCell ref="JLD54:JMG54"/>
    <mergeCell ref="JMH54:JNK54"/>
    <mergeCell ref="JNL54:JOO54"/>
    <mergeCell ref="JOP54:JPS54"/>
    <mergeCell ref="JPT54:JQW54"/>
    <mergeCell ref="JFJ54:JGM54"/>
    <mergeCell ref="JGN54:JHQ54"/>
    <mergeCell ref="JHR54:JIU54"/>
    <mergeCell ref="JIV54:JJY54"/>
    <mergeCell ref="JJZ54:JLC54"/>
    <mergeCell ref="IZP54:JAS54"/>
    <mergeCell ref="JAT54:JBW54"/>
    <mergeCell ref="JBX54:JDA54"/>
    <mergeCell ref="JDB54:JEE54"/>
    <mergeCell ref="JEF54:JFI54"/>
    <mergeCell ref="ITV54:IUY54"/>
    <mergeCell ref="IUZ54:IWC54"/>
    <mergeCell ref="IWD54:IXG54"/>
    <mergeCell ref="IXH54:IYK54"/>
    <mergeCell ref="IYL54:IZO54"/>
    <mergeCell ref="IOB54:IPE54"/>
    <mergeCell ref="IPF54:IQI54"/>
    <mergeCell ref="IQJ54:IRM54"/>
    <mergeCell ref="IRN54:ISQ54"/>
    <mergeCell ref="ISR54:ITU54"/>
    <mergeCell ref="IIH54:IJK54"/>
    <mergeCell ref="IJL54:IKO54"/>
    <mergeCell ref="IKP54:ILS54"/>
    <mergeCell ref="ILT54:IMW54"/>
    <mergeCell ref="IMX54:IOA54"/>
    <mergeCell ref="ICN54:IDQ54"/>
    <mergeCell ref="IDR54:IEU54"/>
    <mergeCell ref="IEV54:IFY54"/>
    <mergeCell ref="IFZ54:IHC54"/>
    <mergeCell ref="IHD54:IIG54"/>
    <mergeCell ref="HWT54:HXW54"/>
    <mergeCell ref="HXX54:HZA54"/>
    <mergeCell ref="HZB54:IAE54"/>
    <mergeCell ref="IAF54:IBI54"/>
    <mergeCell ref="IBJ54:ICM54"/>
    <mergeCell ref="HQZ54:HSC54"/>
    <mergeCell ref="HSD54:HTG54"/>
    <mergeCell ref="HTH54:HUK54"/>
    <mergeCell ref="HUL54:HVO54"/>
    <mergeCell ref="HVP54:HWS54"/>
    <mergeCell ref="HLF54:HMI54"/>
    <mergeCell ref="HMJ54:HNM54"/>
    <mergeCell ref="HNN54:HOQ54"/>
    <mergeCell ref="HOR54:HPU54"/>
    <mergeCell ref="HPV54:HQY54"/>
    <mergeCell ref="HFL54:HGO54"/>
    <mergeCell ref="HGP54:HHS54"/>
    <mergeCell ref="HHT54:HIW54"/>
    <mergeCell ref="HIX54:HKA54"/>
    <mergeCell ref="HKB54:HLE54"/>
    <mergeCell ref="GZR54:HAU54"/>
    <mergeCell ref="HAV54:HBY54"/>
    <mergeCell ref="HBZ54:HDC54"/>
    <mergeCell ref="HDD54:HEG54"/>
    <mergeCell ref="HEH54:HFK54"/>
    <mergeCell ref="GTX54:GVA54"/>
    <mergeCell ref="GVB54:GWE54"/>
    <mergeCell ref="GWF54:GXI54"/>
    <mergeCell ref="GXJ54:GYM54"/>
    <mergeCell ref="GYN54:GZQ54"/>
    <mergeCell ref="GOD54:GPG54"/>
    <mergeCell ref="GPH54:GQK54"/>
    <mergeCell ref="GQL54:GRO54"/>
    <mergeCell ref="GRP54:GSS54"/>
    <mergeCell ref="GST54:GTW54"/>
    <mergeCell ref="GIJ54:GJM54"/>
    <mergeCell ref="GJN54:GKQ54"/>
    <mergeCell ref="GKR54:GLU54"/>
    <mergeCell ref="GLV54:GMY54"/>
    <mergeCell ref="GMZ54:GOC54"/>
    <mergeCell ref="GCP54:GDS54"/>
    <mergeCell ref="GDT54:GEW54"/>
    <mergeCell ref="GEX54:GGA54"/>
    <mergeCell ref="GGB54:GHE54"/>
    <mergeCell ref="GHF54:GII54"/>
    <mergeCell ref="FWV54:FXY54"/>
    <mergeCell ref="FXZ54:FZC54"/>
    <mergeCell ref="FZD54:GAG54"/>
    <mergeCell ref="GAH54:GBK54"/>
    <mergeCell ref="GBL54:GCO54"/>
    <mergeCell ref="FRB54:FSE54"/>
    <mergeCell ref="FSF54:FTI54"/>
    <mergeCell ref="FTJ54:FUM54"/>
    <mergeCell ref="FUN54:FVQ54"/>
    <mergeCell ref="FVR54:FWU54"/>
    <mergeCell ref="FLH54:FMK54"/>
    <mergeCell ref="FML54:FNO54"/>
    <mergeCell ref="FNP54:FOS54"/>
    <mergeCell ref="FOT54:FPW54"/>
    <mergeCell ref="FPX54:FRA54"/>
    <mergeCell ref="FFN54:FGQ54"/>
    <mergeCell ref="FGR54:FHU54"/>
    <mergeCell ref="FHV54:FIY54"/>
    <mergeCell ref="FIZ54:FKC54"/>
    <mergeCell ref="FKD54:FLG54"/>
    <mergeCell ref="EZT54:FAW54"/>
    <mergeCell ref="FAX54:FCA54"/>
    <mergeCell ref="FCB54:FDE54"/>
    <mergeCell ref="FDF54:FEI54"/>
    <mergeCell ref="FEJ54:FFM54"/>
    <mergeCell ref="ETZ54:EVC54"/>
    <mergeCell ref="EVD54:EWG54"/>
    <mergeCell ref="EWH54:EXK54"/>
    <mergeCell ref="EXL54:EYO54"/>
    <mergeCell ref="EYP54:EZS54"/>
    <mergeCell ref="EOF54:EPI54"/>
    <mergeCell ref="EPJ54:EQM54"/>
    <mergeCell ref="EQN54:ERQ54"/>
    <mergeCell ref="ERR54:ESU54"/>
    <mergeCell ref="ESV54:ETY54"/>
    <mergeCell ref="EIL54:EJO54"/>
    <mergeCell ref="EJP54:EKS54"/>
    <mergeCell ref="EKT54:ELW54"/>
    <mergeCell ref="ELX54:ENA54"/>
    <mergeCell ref="ENB54:EOE54"/>
    <mergeCell ref="ECR54:EDU54"/>
    <mergeCell ref="EDV54:EEY54"/>
    <mergeCell ref="EEZ54:EGC54"/>
    <mergeCell ref="EGD54:EHG54"/>
    <mergeCell ref="EHH54:EIK54"/>
    <mergeCell ref="DWX54:DYA54"/>
    <mergeCell ref="DYB54:DZE54"/>
    <mergeCell ref="DZF54:EAI54"/>
    <mergeCell ref="EAJ54:EBM54"/>
    <mergeCell ref="EBN54:ECQ54"/>
    <mergeCell ref="DRD54:DSG54"/>
    <mergeCell ref="DSH54:DTK54"/>
    <mergeCell ref="DTL54:DUO54"/>
    <mergeCell ref="DUP54:DVS54"/>
    <mergeCell ref="DVT54:DWW54"/>
    <mergeCell ref="DLJ54:DMM54"/>
    <mergeCell ref="DMN54:DNQ54"/>
    <mergeCell ref="DNR54:DOU54"/>
    <mergeCell ref="DOV54:DPY54"/>
    <mergeCell ref="DPZ54:DRC54"/>
    <mergeCell ref="DFP54:DGS54"/>
    <mergeCell ref="DGT54:DHW54"/>
    <mergeCell ref="DHX54:DJA54"/>
    <mergeCell ref="DJB54:DKE54"/>
    <mergeCell ref="DKF54:DLI54"/>
    <mergeCell ref="CZV54:DAY54"/>
    <mergeCell ref="DAZ54:DCC54"/>
    <mergeCell ref="DCD54:DDG54"/>
    <mergeCell ref="DDH54:DEK54"/>
    <mergeCell ref="DEL54:DFO54"/>
    <mergeCell ref="CUB54:CVE54"/>
    <mergeCell ref="CVF54:CWI54"/>
    <mergeCell ref="CWJ54:CXM54"/>
    <mergeCell ref="CXN54:CYQ54"/>
    <mergeCell ref="CYR54:CZU54"/>
    <mergeCell ref="COH54:CPK54"/>
    <mergeCell ref="CPL54:CQO54"/>
    <mergeCell ref="CQP54:CRS54"/>
    <mergeCell ref="CRT54:CSW54"/>
    <mergeCell ref="CSX54:CUA54"/>
    <mergeCell ref="CIN54:CJQ54"/>
    <mergeCell ref="CJR54:CKU54"/>
    <mergeCell ref="CKV54:CLY54"/>
    <mergeCell ref="CLZ54:CNC54"/>
    <mergeCell ref="CND54:COG54"/>
    <mergeCell ref="CCT54:CDW54"/>
    <mergeCell ref="CDX54:CFA54"/>
    <mergeCell ref="CFB54:CGE54"/>
    <mergeCell ref="CGF54:CHI54"/>
    <mergeCell ref="CHJ54:CIM54"/>
    <mergeCell ref="BWZ54:BYC54"/>
    <mergeCell ref="BYD54:BZG54"/>
    <mergeCell ref="BZH54:CAK54"/>
    <mergeCell ref="CAL54:CBO54"/>
    <mergeCell ref="CBP54:CCS54"/>
    <mergeCell ref="BRF54:BSI54"/>
    <mergeCell ref="BSJ54:BTM54"/>
    <mergeCell ref="BTN54:BUQ54"/>
    <mergeCell ref="BUR54:BVU54"/>
    <mergeCell ref="BVV54:BWY54"/>
    <mergeCell ref="BLL54:BMO54"/>
    <mergeCell ref="BMP54:BNS54"/>
    <mergeCell ref="BNT54:BOW54"/>
    <mergeCell ref="BOX54:BQA54"/>
    <mergeCell ref="BQB54:BRE54"/>
    <mergeCell ref="BFR54:BGU54"/>
    <mergeCell ref="BGV54:BHY54"/>
    <mergeCell ref="BHZ54:BJC54"/>
    <mergeCell ref="BJD54:BKG54"/>
    <mergeCell ref="BKH54:BLK54"/>
    <mergeCell ref="AZX54:BBA54"/>
    <mergeCell ref="BBB54:BCE54"/>
    <mergeCell ref="BCF54:BDI54"/>
    <mergeCell ref="BDJ54:BEM54"/>
    <mergeCell ref="BEN54:BFQ54"/>
    <mergeCell ref="AUD54:AVG54"/>
    <mergeCell ref="AVH54:AWK54"/>
    <mergeCell ref="AWL54:AXO54"/>
    <mergeCell ref="AXP54:AYS54"/>
    <mergeCell ref="AYT54:AZW54"/>
    <mergeCell ref="AOJ54:APM54"/>
    <mergeCell ref="APN54:AQQ54"/>
    <mergeCell ref="AQR54:ARU54"/>
    <mergeCell ref="ARV54:ASY54"/>
    <mergeCell ref="ASZ54:AUC54"/>
    <mergeCell ref="AIP54:AJS54"/>
    <mergeCell ref="AJT54:AKW54"/>
    <mergeCell ref="AKX54:AMA54"/>
    <mergeCell ref="AMB54:ANE54"/>
    <mergeCell ref="ANF54:AOI54"/>
    <mergeCell ref="ACV54:ADY54"/>
    <mergeCell ref="ADZ54:AFC54"/>
    <mergeCell ref="AFD54:AGG54"/>
    <mergeCell ref="AGH54:AHK54"/>
    <mergeCell ref="AHL54:AIO54"/>
    <mergeCell ref="XB54:YE54"/>
    <mergeCell ref="YF54:ZI54"/>
    <mergeCell ref="ZJ54:AAM54"/>
    <mergeCell ref="AAN54:ABQ54"/>
    <mergeCell ref="ABR54:ACU54"/>
    <mergeCell ref="RH54:SK54"/>
    <mergeCell ref="SL54:TO54"/>
    <mergeCell ref="TP54:US54"/>
    <mergeCell ref="UT54:VW54"/>
    <mergeCell ref="VX54:XA54"/>
    <mergeCell ref="LN54:MQ54"/>
    <mergeCell ref="MR54:NU54"/>
    <mergeCell ref="NV54:OY54"/>
    <mergeCell ref="OZ54:QC54"/>
    <mergeCell ref="QD54:RG54"/>
    <mergeCell ref="FT54:GW54"/>
    <mergeCell ref="GX54:IA54"/>
    <mergeCell ref="IB54:JE54"/>
    <mergeCell ref="JF54:KI54"/>
    <mergeCell ref="KJ54:LM54"/>
    <mergeCell ref="AB54:BC54"/>
    <mergeCell ref="BD54:CG54"/>
    <mergeCell ref="CH54:DK54"/>
    <mergeCell ref="DL54:EO54"/>
    <mergeCell ref="EP54:FS54"/>
    <mergeCell ref="O65:P65"/>
    <mergeCell ref="O64:P64"/>
    <mergeCell ref="P58:U58"/>
    <mergeCell ref="B54:X54"/>
    <mergeCell ref="Y54:AA54"/>
    <mergeCell ref="B57:D57"/>
    <mergeCell ref="E61:G61"/>
    <mergeCell ref="E62:G62"/>
    <mergeCell ref="B1:X1"/>
    <mergeCell ref="B13:X13"/>
    <mergeCell ref="B42:D42"/>
    <mergeCell ref="B53:D53"/>
    <mergeCell ref="B43:X43"/>
    <mergeCell ref="B2:Z2"/>
    <mergeCell ref="X18:Y18"/>
    <mergeCell ref="B19:Z19"/>
    <mergeCell ref="B3:H3"/>
    <mergeCell ref="I3:J3"/>
    <mergeCell ref="B5:Z5"/>
    <mergeCell ref="B36:Z36"/>
    <mergeCell ref="B35:D35"/>
    <mergeCell ref="B18:D18"/>
  </mergeCells>
  <printOptions horizontalCentered="1" verticalCentered="1"/>
  <pageMargins left="0.16" right="0.16" top="0.22" bottom="0.16" header="0.23" footer="0.16"/>
  <pageSetup scale="52" orientation="landscape" r:id="rId1"/>
  <headerFooter>
    <oddFooter>&amp;RPage &amp;P</oddFooter>
  </headerFooter>
  <rowBreaks count="3" manualBreakCount="3">
    <brk id="18" max="16383" man="1"/>
    <brk id="29" max="15808" man="1"/>
    <brk id="42" max="15808" man="1"/>
  </rowBreaks>
  <colBreaks count="1" manualBreakCount="1">
    <brk id="2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5"/>
  <sheetViews>
    <sheetView view="pageBreakPreview" topLeftCell="B16" zoomScale="56" zoomScaleNormal="85" zoomScaleSheetLayoutView="56" workbookViewId="0">
      <selection activeCell="G6" sqref="G6"/>
    </sheetView>
  </sheetViews>
  <sheetFormatPr defaultRowHeight="26.25" customHeight="1" x14ac:dyDescent="0.3"/>
  <cols>
    <col min="2" max="2" width="9.109375" style="221"/>
    <col min="3" max="3" width="15.6640625" style="219" customWidth="1"/>
    <col min="4" max="4" width="13.109375" style="190" customWidth="1"/>
    <col min="5" max="5" width="40.5546875" style="214" customWidth="1"/>
    <col min="6" max="6" width="10.5546875" style="205" hidden="1" customWidth="1"/>
    <col min="7" max="7" width="19" style="190" customWidth="1"/>
    <col min="8" max="8" width="18.33203125" style="190" customWidth="1"/>
    <col min="9" max="10" width="11.33203125" style="190" hidden="1" customWidth="1"/>
    <col min="11" max="11" width="8.6640625" style="149" hidden="1" customWidth="1"/>
    <col min="12" max="12" width="19.21875" style="190" customWidth="1"/>
    <col min="13" max="13" width="10" style="206" hidden="1" customWidth="1"/>
    <col min="14" max="15" width="6.6640625" style="190" hidden="1" customWidth="1"/>
    <col min="16" max="16" width="26.44140625" style="149" customWidth="1"/>
    <col min="17" max="17" width="21.33203125" style="149" customWidth="1"/>
    <col min="18" max="18" width="10" style="149" hidden="1" customWidth="1"/>
    <col min="19" max="19" width="0.5546875" style="149" hidden="1" customWidth="1"/>
    <col min="20" max="20" width="9" style="152" hidden="1" customWidth="1"/>
    <col min="21" max="21" width="39.21875" style="217" customWidth="1"/>
    <col min="22" max="22" width="6.6640625" style="201" hidden="1" customWidth="1"/>
    <col min="23" max="23" width="47.44140625" style="209" hidden="1" customWidth="1"/>
    <col min="24" max="36" width="9.109375" style="149"/>
    <col min="37" max="68" width="9.109375" style="211"/>
  </cols>
  <sheetData>
    <row r="1" spans="2:36" ht="26.25" customHeight="1" x14ac:dyDescent="0.45">
      <c r="B1" s="531" t="s">
        <v>388</v>
      </c>
      <c r="C1" s="531"/>
      <c r="D1" s="531"/>
      <c r="E1" s="531"/>
      <c r="F1" s="531"/>
      <c r="G1" s="531"/>
      <c r="H1" s="531"/>
      <c r="I1" s="531"/>
      <c r="J1" s="531"/>
      <c r="K1" s="531"/>
      <c r="L1" s="531"/>
      <c r="M1" s="531"/>
      <c r="N1" s="531"/>
      <c r="O1" s="531"/>
      <c r="P1" s="531"/>
      <c r="Q1" s="531"/>
      <c r="R1" s="531"/>
      <c r="S1" s="531"/>
      <c r="T1" s="531"/>
      <c r="U1" s="531"/>
      <c r="V1" s="532"/>
      <c r="W1" s="533"/>
    </row>
    <row r="2" spans="2:36" s="190" customFormat="1" ht="26.25" customHeight="1" x14ac:dyDescent="0.25">
      <c r="B2" s="534"/>
      <c r="C2" s="535" t="s">
        <v>267</v>
      </c>
      <c r="D2" s="531"/>
      <c r="E2" s="531"/>
      <c r="F2" s="531"/>
      <c r="G2" s="531"/>
      <c r="H2" s="531"/>
      <c r="I2" s="531"/>
      <c r="J2" s="531"/>
      <c r="K2" s="531"/>
      <c r="L2" s="531"/>
      <c r="M2" s="531"/>
      <c r="N2" s="531"/>
      <c r="O2" s="531"/>
      <c r="P2" s="531"/>
      <c r="Q2" s="531"/>
      <c r="R2" s="531"/>
      <c r="S2" s="531"/>
      <c r="T2" s="531"/>
      <c r="U2" s="531"/>
      <c r="V2" s="531"/>
      <c r="W2" s="531"/>
      <c r="X2" s="149"/>
      <c r="Y2" s="149"/>
      <c r="Z2" s="149"/>
      <c r="AA2" s="149"/>
      <c r="AB2" s="149"/>
      <c r="AC2" s="149"/>
      <c r="AD2" s="149"/>
      <c r="AE2" s="149"/>
      <c r="AF2" s="149"/>
      <c r="AG2" s="149"/>
      <c r="AH2" s="149"/>
      <c r="AI2" s="149"/>
      <c r="AJ2" s="149"/>
    </row>
    <row r="3" spans="2:36" s="190" customFormat="1" ht="26.25" customHeight="1" x14ac:dyDescent="0.25">
      <c r="B3" s="534"/>
      <c r="C3" s="535"/>
      <c r="D3" s="531"/>
      <c r="E3" s="531"/>
      <c r="F3" s="531"/>
      <c r="G3" s="531"/>
      <c r="H3" s="531"/>
      <c r="I3" s="536" t="s">
        <v>258</v>
      </c>
      <c r="J3" s="536"/>
      <c r="K3" s="537"/>
      <c r="L3" s="537"/>
      <c r="M3" s="537"/>
      <c r="N3" s="537"/>
      <c r="O3" s="537"/>
      <c r="P3" s="537"/>
      <c r="Q3" s="537"/>
      <c r="R3" s="537"/>
      <c r="S3" s="537"/>
      <c r="T3" s="537"/>
      <c r="U3" s="537"/>
      <c r="V3" s="537"/>
      <c r="W3" s="537"/>
      <c r="X3" s="149"/>
      <c r="Y3" s="149"/>
      <c r="Z3" s="149"/>
      <c r="AA3" s="149"/>
      <c r="AB3" s="149"/>
      <c r="AC3" s="149"/>
      <c r="AD3" s="149"/>
      <c r="AE3" s="149"/>
      <c r="AF3" s="149"/>
      <c r="AG3" s="149"/>
      <c r="AH3" s="149"/>
      <c r="AI3" s="149"/>
      <c r="AJ3" s="149"/>
    </row>
    <row r="4" spans="2:36" s="190" customFormat="1" ht="54.75" customHeight="1" x14ac:dyDescent="0.25">
      <c r="B4" s="534" t="s">
        <v>379</v>
      </c>
      <c r="C4" s="538" t="s">
        <v>100</v>
      </c>
      <c r="D4" s="539" t="s">
        <v>98</v>
      </c>
      <c r="E4" s="540" t="s">
        <v>40</v>
      </c>
      <c r="F4" s="541" t="s">
        <v>39</v>
      </c>
      <c r="G4" s="539" t="s">
        <v>14</v>
      </c>
      <c r="H4" s="539" t="s">
        <v>265</v>
      </c>
      <c r="I4" s="539" t="s">
        <v>270</v>
      </c>
      <c r="J4" s="540" t="s">
        <v>271</v>
      </c>
      <c r="K4" s="542" t="s">
        <v>256</v>
      </c>
      <c r="L4" s="539" t="s">
        <v>247</v>
      </c>
      <c r="M4" s="543" t="s">
        <v>248</v>
      </c>
      <c r="N4" s="539" t="s">
        <v>253</v>
      </c>
      <c r="O4" s="539" t="s">
        <v>254</v>
      </c>
      <c r="P4" s="544" t="s">
        <v>306</v>
      </c>
      <c r="Q4" s="542" t="s">
        <v>266</v>
      </c>
      <c r="R4" s="542" t="s">
        <v>251</v>
      </c>
      <c r="S4" s="542" t="s">
        <v>249</v>
      </c>
      <c r="T4" s="544" t="s">
        <v>250</v>
      </c>
      <c r="U4" s="545" t="s">
        <v>34</v>
      </c>
      <c r="V4" s="545" t="s">
        <v>34</v>
      </c>
      <c r="W4" s="546" t="s">
        <v>252</v>
      </c>
      <c r="X4" s="149"/>
      <c r="Y4" s="149"/>
      <c r="Z4" s="149"/>
      <c r="AA4" s="149"/>
      <c r="AB4" s="149"/>
      <c r="AC4" s="149"/>
      <c r="AD4" s="149"/>
      <c r="AE4" s="149"/>
      <c r="AF4" s="149"/>
      <c r="AG4" s="149"/>
      <c r="AH4" s="149"/>
      <c r="AI4" s="149"/>
      <c r="AJ4" s="149"/>
    </row>
    <row r="5" spans="2:36" s="192" customFormat="1" ht="26.25" customHeight="1" x14ac:dyDescent="0.45">
      <c r="B5" s="534"/>
      <c r="C5" s="547" t="s">
        <v>261</v>
      </c>
      <c r="D5" s="548"/>
      <c r="E5" s="548"/>
      <c r="F5" s="548"/>
      <c r="G5" s="548"/>
      <c r="H5" s="548"/>
      <c r="I5" s="548"/>
      <c r="J5" s="548"/>
      <c r="K5" s="548"/>
      <c r="L5" s="548"/>
      <c r="M5" s="548"/>
      <c r="N5" s="548"/>
      <c r="O5" s="548"/>
      <c r="P5" s="548"/>
      <c r="Q5" s="548"/>
      <c r="R5" s="548"/>
      <c r="S5" s="548"/>
      <c r="T5" s="548"/>
      <c r="U5" s="548"/>
      <c r="V5" s="548"/>
      <c r="W5" s="549"/>
      <c r="X5" s="191"/>
      <c r="Y5" s="191"/>
      <c r="Z5" s="191"/>
      <c r="AA5" s="191"/>
      <c r="AB5" s="191"/>
      <c r="AC5" s="191"/>
      <c r="AD5" s="191"/>
      <c r="AE5" s="191"/>
      <c r="AF5" s="191"/>
      <c r="AG5" s="191"/>
      <c r="AH5" s="191"/>
      <c r="AI5" s="191"/>
      <c r="AJ5" s="191"/>
    </row>
    <row r="6" spans="2:36" s="228" customFormat="1" ht="130.80000000000001" customHeight="1" x14ac:dyDescent="0.45">
      <c r="B6" s="550">
        <v>1</v>
      </c>
      <c r="C6" s="551" t="s">
        <v>346</v>
      </c>
      <c r="D6" s="552" t="s">
        <v>24</v>
      </c>
      <c r="E6" s="553" t="s">
        <v>283</v>
      </c>
      <c r="F6" s="554"/>
      <c r="G6" s="555">
        <v>566.77800000000002</v>
      </c>
      <c r="H6" s="555">
        <v>547.30399999999997</v>
      </c>
      <c r="I6" s="555">
        <v>0</v>
      </c>
      <c r="J6" s="555">
        <v>38.473999999999997</v>
      </c>
      <c r="K6" s="555"/>
      <c r="L6" s="555">
        <v>38.473999999999997</v>
      </c>
      <c r="M6" s="556"/>
      <c r="N6" s="555"/>
      <c r="O6" s="555"/>
      <c r="P6" s="555">
        <v>38.473999999999997</v>
      </c>
      <c r="Q6" s="555">
        <v>0</v>
      </c>
      <c r="R6" s="555"/>
      <c r="S6" s="555"/>
      <c r="T6" s="555"/>
      <c r="U6" s="557" t="s">
        <v>391</v>
      </c>
      <c r="V6" s="557"/>
      <c r="W6" s="556"/>
      <c r="X6" s="227"/>
      <c r="Y6" s="227"/>
      <c r="Z6" s="227"/>
      <c r="AA6" s="227"/>
      <c r="AB6" s="227"/>
      <c r="AC6" s="227"/>
      <c r="AD6" s="227"/>
      <c r="AE6" s="227"/>
      <c r="AF6" s="227"/>
      <c r="AG6" s="227"/>
      <c r="AH6" s="227"/>
      <c r="AI6" s="227"/>
      <c r="AJ6" s="227"/>
    </row>
    <row r="7" spans="2:36" s="194" customFormat="1" ht="160.5" customHeight="1" x14ac:dyDescent="0.45">
      <c r="B7" s="558">
        <v>2</v>
      </c>
      <c r="C7" s="559" t="s">
        <v>347</v>
      </c>
      <c r="D7" s="542" t="s">
        <v>24</v>
      </c>
      <c r="E7" s="560" t="s">
        <v>284</v>
      </c>
      <c r="F7" s="561"/>
      <c r="G7" s="562">
        <v>135.435</v>
      </c>
      <c r="H7" s="562">
        <v>130.637</v>
      </c>
      <c r="I7" s="562">
        <v>0</v>
      </c>
      <c r="J7" s="562">
        <v>12.247999999999999</v>
      </c>
      <c r="K7" s="562"/>
      <c r="L7" s="562">
        <v>12.247999999999999</v>
      </c>
      <c r="M7" s="563"/>
      <c r="N7" s="562"/>
      <c r="O7" s="562"/>
      <c r="P7" s="562">
        <v>12.247999999999999</v>
      </c>
      <c r="Q7" s="562">
        <v>2.8439999999999999</v>
      </c>
      <c r="R7" s="562"/>
      <c r="S7" s="562"/>
      <c r="T7" s="562"/>
      <c r="U7" s="564" t="s">
        <v>380</v>
      </c>
      <c r="V7" s="564"/>
      <c r="W7" s="563"/>
      <c r="X7" s="193"/>
      <c r="Y7" s="193"/>
      <c r="Z7" s="193"/>
      <c r="AA7" s="193"/>
      <c r="AB7" s="193"/>
      <c r="AC7" s="193"/>
      <c r="AD7" s="193"/>
      <c r="AE7" s="193"/>
      <c r="AF7" s="193"/>
      <c r="AG7" s="193"/>
      <c r="AH7" s="193"/>
      <c r="AI7" s="193"/>
      <c r="AJ7" s="193"/>
    </row>
    <row r="8" spans="2:36" s="194" customFormat="1" ht="36.75" customHeight="1" x14ac:dyDescent="0.4">
      <c r="B8" s="534"/>
      <c r="C8" s="565" t="s">
        <v>26</v>
      </c>
      <c r="D8" s="566"/>
      <c r="E8" s="567"/>
      <c r="F8" s="568">
        <f t="shared" ref="F8:S8" si="0">SUM(F6:F7)</f>
        <v>0</v>
      </c>
      <c r="G8" s="569">
        <f t="shared" si="0"/>
        <v>702.21299999999997</v>
      </c>
      <c r="H8" s="569">
        <f>SUM(H6:H7)</f>
        <v>677.94100000000003</v>
      </c>
      <c r="I8" s="569">
        <f t="shared" si="0"/>
        <v>0</v>
      </c>
      <c r="J8" s="569">
        <f t="shared" si="0"/>
        <v>50.721999999999994</v>
      </c>
      <c r="K8" s="569">
        <f t="shared" si="0"/>
        <v>0</v>
      </c>
      <c r="L8" s="569">
        <f t="shared" si="0"/>
        <v>50.721999999999994</v>
      </c>
      <c r="M8" s="569">
        <f t="shared" si="0"/>
        <v>0</v>
      </c>
      <c r="N8" s="569">
        <f t="shared" si="0"/>
        <v>0</v>
      </c>
      <c r="O8" s="569">
        <f t="shared" si="0"/>
        <v>0</v>
      </c>
      <c r="P8" s="569">
        <f t="shared" si="0"/>
        <v>50.721999999999994</v>
      </c>
      <c r="Q8" s="569">
        <f t="shared" si="0"/>
        <v>2.8439999999999999</v>
      </c>
      <c r="R8" s="570">
        <f t="shared" si="0"/>
        <v>0</v>
      </c>
      <c r="S8" s="570">
        <f t="shared" si="0"/>
        <v>0</v>
      </c>
      <c r="T8" s="562"/>
      <c r="U8" s="571"/>
      <c r="V8" s="564"/>
      <c r="W8" s="563"/>
      <c r="X8" s="193"/>
      <c r="Y8" s="193"/>
      <c r="Z8" s="193"/>
      <c r="AA8" s="193"/>
      <c r="AB8" s="193"/>
      <c r="AC8" s="193"/>
      <c r="AD8" s="193"/>
      <c r="AE8" s="193"/>
      <c r="AF8" s="193"/>
      <c r="AG8" s="193"/>
      <c r="AH8" s="193"/>
      <c r="AI8" s="193"/>
      <c r="AJ8" s="193"/>
    </row>
    <row r="9" spans="2:36" s="194" customFormat="1" ht="26.25" customHeight="1" x14ac:dyDescent="0.3">
      <c r="B9" s="534"/>
      <c r="C9" s="572" t="s">
        <v>260</v>
      </c>
      <c r="D9" s="573"/>
      <c r="E9" s="573"/>
      <c r="F9" s="573"/>
      <c r="G9" s="573"/>
      <c r="H9" s="573"/>
      <c r="I9" s="573"/>
      <c r="J9" s="573"/>
      <c r="K9" s="573"/>
      <c r="L9" s="573"/>
      <c r="M9" s="573"/>
      <c r="N9" s="573"/>
      <c r="O9" s="573"/>
      <c r="P9" s="573"/>
      <c r="Q9" s="573"/>
      <c r="R9" s="573"/>
      <c r="S9" s="573"/>
      <c r="T9" s="573"/>
      <c r="U9" s="573"/>
      <c r="V9" s="564"/>
      <c r="W9" s="563"/>
      <c r="X9" s="193"/>
      <c r="Y9" s="193"/>
      <c r="Z9" s="193"/>
      <c r="AA9" s="193"/>
      <c r="AB9" s="193"/>
      <c r="AC9" s="193"/>
      <c r="AD9" s="193"/>
      <c r="AE9" s="193"/>
      <c r="AF9" s="193"/>
      <c r="AG9" s="193"/>
      <c r="AH9" s="193"/>
      <c r="AI9" s="193"/>
      <c r="AJ9" s="193"/>
    </row>
    <row r="10" spans="2:36" s="196" customFormat="1" ht="88.5" customHeight="1" x14ac:dyDescent="0.45">
      <c r="B10" s="574">
        <v>3</v>
      </c>
      <c r="C10" s="575" t="s">
        <v>348</v>
      </c>
      <c r="D10" s="576" t="s">
        <v>24</v>
      </c>
      <c r="E10" s="577" t="s">
        <v>282</v>
      </c>
      <c r="F10" s="578"/>
      <c r="G10" s="578">
        <v>140</v>
      </c>
      <c r="H10" s="578">
        <v>0</v>
      </c>
      <c r="I10" s="578">
        <v>0</v>
      </c>
      <c r="J10" s="578">
        <v>50</v>
      </c>
      <c r="K10" s="578"/>
      <c r="L10" s="578">
        <v>50</v>
      </c>
      <c r="M10" s="579"/>
      <c r="N10" s="580"/>
      <c r="O10" s="580"/>
      <c r="P10" s="580"/>
      <c r="Q10" s="580">
        <v>0</v>
      </c>
      <c r="R10" s="580"/>
      <c r="S10" s="580"/>
      <c r="T10" s="580"/>
      <c r="U10" s="581" t="s">
        <v>393</v>
      </c>
      <c r="V10" s="581"/>
      <c r="W10" s="579"/>
      <c r="X10" s="195"/>
      <c r="Y10" s="195"/>
      <c r="Z10" s="195"/>
      <c r="AA10" s="195"/>
      <c r="AB10" s="195"/>
      <c r="AC10" s="195"/>
      <c r="AD10" s="195"/>
      <c r="AE10" s="195"/>
      <c r="AF10" s="195"/>
      <c r="AG10" s="195"/>
      <c r="AH10" s="195"/>
      <c r="AI10" s="195"/>
      <c r="AJ10" s="195"/>
    </row>
    <row r="11" spans="2:36" s="228" customFormat="1" ht="93.75" customHeight="1" x14ac:dyDescent="0.45">
      <c r="B11" s="582">
        <v>4</v>
      </c>
      <c r="C11" s="583" t="s">
        <v>349</v>
      </c>
      <c r="D11" s="552" t="s">
        <v>24</v>
      </c>
      <c r="E11" s="584" t="s">
        <v>285</v>
      </c>
      <c r="F11" s="585"/>
      <c r="G11" s="585">
        <v>25</v>
      </c>
      <c r="H11" s="585">
        <v>0</v>
      </c>
      <c r="I11" s="585">
        <v>25</v>
      </c>
      <c r="J11" s="585">
        <v>0</v>
      </c>
      <c r="K11" s="585"/>
      <c r="L11" s="585">
        <v>25</v>
      </c>
      <c r="M11" s="556"/>
      <c r="N11" s="555"/>
      <c r="O11" s="555"/>
      <c r="P11" s="555"/>
      <c r="Q11" s="555">
        <v>0</v>
      </c>
      <c r="R11" s="555"/>
      <c r="S11" s="555"/>
      <c r="T11" s="555"/>
      <c r="U11" s="557" t="s">
        <v>372</v>
      </c>
      <c r="V11" s="557"/>
      <c r="W11" s="556"/>
      <c r="X11" s="227"/>
      <c r="Y11" s="227"/>
      <c r="Z11" s="227"/>
      <c r="AA11" s="227"/>
      <c r="AB11" s="227"/>
      <c r="AC11" s="227"/>
      <c r="AD11" s="227"/>
      <c r="AE11" s="227"/>
      <c r="AF11" s="227"/>
      <c r="AG11" s="227"/>
      <c r="AH11" s="227"/>
      <c r="AI11" s="227"/>
      <c r="AJ11" s="227"/>
    </row>
    <row r="12" spans="2:36" s="198" customFormat="1" ht="26.25" customHeight="1" x14ac:dyDescent="0.4">
      <c r="B12" s="534"/>
      <c r="C12" s="586" t="s">
        <v>26</v>
      </c>
      <c r="D12" s="587"/>
      <c r="E12" s="587"/>
      <c r="F12" s="568">
        <f t="shared" ref="F12:S12" si="1">SUM(F10:F11)</f>
        <v>0</v>
      </c>
      <c r="G12" s="568">
        <f t="shared" si="1"/>
        <v>165</v>
      </c>
      <c r="H12" s="568">
        <f t="shared" si="1"/>
        <v>0</v>
      </c>
      <c r="I12" s="568">
        <f t="shared" si="1"/>
        <v>25</v>
      </c>
      <c r="J12" s="568">
        <f t="shared" si="1"/>
        <v>50</v>
      </c>
      <c r="K12" s="568">
        <f t="shared" si="1"/>
        <v>0</v>
      </c>
      <c r="L12" s="568">
        <f t="shared" si="1"/>
        <v>75</v>
      </c>
      <c r="M12" s="588">
        <f t="shared" si="1"/>
        <v>0</v>
      </c>
      <c r="N12" s="588">
        <f t="shared" si="1"/>
        <v>0</v>
      </c>
      <c r="O12" s="588">
        <f t="shared" si="1"/>
        <v>0</v>
      </c>
      <c r="P12" s="588">
        <f t="shared" si="1"/>
        <v>0</v>
      </c>
      <c r="Q12" s="588">
        <f t="shared" si="1"/>
        <v>0</v>
      </c>
      <c r="R12" s="588">
        <f t="shared" si="1"/>
        <v>0</v>
      </c>
      <c r="S12" s="588">
        <f t="shared" si="1"/>
        <v>0</v>
      </c>
      <c r="T12" s="589"/>
      <c r="U12" s="590"/>
      <c r="V12" s="591"/>
      <c r="W12" s="592"/>
      <c r="X12" s="197"/>
      <c r="Y12" s="197"/>
      <c r="Z12" s="197"/>
      <c r="AA12" s="197"/>
      <c r="AB12" s="197"/>
      <c r="AC12" s="197"/>
      <c r="AD12" s="197"/>
      <c r="AE12" s="197"/>
      <c r="AF12" s="197"/>
      <c r="AG12" s="197"/>
      <c r="AH12" s="197"/>
      <c r="AI12" s="197"/>
      <c r="AJ12" s="197"/>
    </row>
    <row r="13" spans="2:36" s="194" customFormat="1" ht="26.25" customHeight="1" x14ac:dyDescent="0.3">
      <c r="B13" s="534"/>
      <c r="C13" s="593" t="s">
        <v>262</v>
      </c>
      <c r="D13" s="536"/>
      <c r="E13" s="536"/>
      <c r="F13" s="536"/>
      <c r="G13" s="536"/>
      <c r="H13" s="536"/>
      <c r="I13" s="536"/>
      <c r="J13" s="536"/>
      <c r="K13" s="536"/>
      <c r="L13" s="536"/>
      <c r="M13" s="536"/>
      <c r="N13" s="536"/>
      <c r="O13" s="536"/>
      <c r="P13" s="536"/>
      <c r="Q13" s="536"/>
      <c r="R13" s="536"/>
      <c r="S13" s="536"/>
      <c r="T13" s="536"/>
      <c r="U13" s="536"/>
      <c r="V13" s="564"/>
      <c r="W13" s="563"/>
      <c r="X13" s="193"/>
      <c r="Y13" s="193"/>
      <c r="Z13" s="193"/>
      <c r="AA13" s="193"/>
      <c r="AB13" s="193"/>
      <c r="AC13" s="193"/>
      <c r="AD13" s="193"/>
      <c r="AE13" s="193"/>
      <c r="AF13" s="193"/>
      <c r="AG13" s="193"/>
      <c r="AH13" s="193"/>
      <c r="AI13" s="193"/>
      <c r="AJ13" s="193"/>
    </row>
    <row r="14" spans="2:36" s="193" customFormat="1" ht="122.25" customHeight="1" x14ac:dyDescent="0.45">
      <c r="B14" s="594">
        <v>5</v>
      </c>
      <c r="C14" s="595" t="s">
        <v>350</v>
      </c>
      <c r="D14" s="545" t="s">
        <v>0</v>
      </c>
      <c r="E14" s="596" t="s">
        <v>351</v>
      </c>
      <c r="F14" s="545"/>
      <c r="G14" s="597">
        <v>79.441000000000003</v>
      </c>
      <c r="H14" s="545"/>
      <c r="I14" s="597">
        <v>1E-3</v>
      </c>
      <c r="J14" s="598">
        <v>0</v>
      </c>
      <c r="K14" s="545"/>
      <c r="L14" s="597">
        <v>1E-3</v>
      </c>
      <c r="M14" s="545"/>
      <c r="N14" s="545"/>
      <c r="O14" s="545"/>
      <c r="P14" s="545"/>
      <c r="Q14" s="562">
        <v>0</v>
      </c>
      <c r="R14" s="545"/>
      <c r="S14" s="545"/>
      <c r="T14" s="545"/>
      <c r="U14" s="557" t="s">
        <v>400</v>
      </c>
      <c r="V14" s="599"/>
      <c r="W14" s="562"/>
    </row>
    <row r="15" spans="2:36" s="228" customFormat="1" ht="168" customHeight="1" x14ac:dyDescent="0.45">
      <c r="B15" s="582">
        <v>6</v>
      </c>
      <c r="C15" s="600" t="s">
        <v>352</v>
      </c>
      <c r="D15" s="601" t="s">
        <v>0</v>
      </c>
      <c r="E15" s="584" t="s">
        <v>286</v>
      </c>
      <c r="F15" s="602"/>
      <c r="G15" s="585">
        <v>26.06</v>
      </c>
      <c r="H15" s="585">
        <v>12.755000000000001</v>
      </c>
      <c r="I15" s="585">
        <v>15.305</v>
      </c>
      <c r="J15" s="585">
        <v>0</v>
      </c>
      <c r="K15" s="585"/>
      <c r="L15" s="585">
        <v>15.305</v>
      </c>
      <c r="M15" s="556"/>
      <c r="N15" s="555"/>
      <c r="O15" s="555"/>
      <c r="P15" s="585">
        <v>15.305</v>
      </c>
      <c r="Q15" s="555">
        <v>0</v>
      </c>
      <c r="R15" s="555"/>
      <c r="S15" s="555"/>
      <c r="T15" s="603"/>
      <c r="U15" s="604" t="s">
        <v>383</v>
      </c>
      <c r="V15" s="557"/>
      <c r="W15" s="556"/>
      <c r="X15" s="227"/>
      <c r="Y15" s="227"/>
      <c r="Z15" s="227"/>
      <c r="AA15" s="227"/>
      <c r="AB15" s="227"/>
      <c r="AC15" s="227"/>
      <c r="AD15" s="227"/>
      <c r="AE15" s="227"/>
      <c r="AF15" s="227"/>
      <c r="AG15" s="227"/>
      <c r="AH15" s="227"/>
      <c r="AI15" s="227"/>
      <c r="AJ15" s="227"/>
    </row>
    <row r="16" spans="2:36" s="228" customFormat="1" ht="77.400000000000006" customHeight="1" x14ac:dyDescent="0.45">
      <c r="B16" s="582">
        <v>7</v>
      </c>
      <c r="C16" s="551" t="s">
        <v>353</v>
      </c>
      <c r="D16" s="601" t="s">
        <v>0</v>
      </c>
      <c r="E16" s="584" t="s">
        <v>287</v>
      </c>
      <c r="F16" s="605"/>
      <c r="G16" s="606">
        <v>40.994</v>
      </c>
      <c r="H16" s="606">
        <v>35.158000000000001</v>
      </c>
      <c r="I16" s="606">
        <v>6.51</v>
      </c>
      <c r="J16" s="585">
        <v>0</v>
      </c>
      <c r="K16" s="585"/>
      <c r="L16" s="585">
        <v>6.51</v>
      </c>
      <c r="M16" s="556"/>
      <c r="N16" s="555"/>
      <c r="O16" s="555"/>
      <c r="P16" s="585">
        <v>6.51</v>
      </c>
      <c r="Q16" s="555">
        <v>0</v>
      </c>
      <c r="R16" s="555"/>
      <c r="S16" s="555"/>
      <c r="T16" s="555"/>
      <c r="U16" s="604" t="s">
        <v>384</v>
      </c>
      <c r="V16" s="557"/>
      <c r="W16" s="556">
        <v>0</v>
      </c>
      <c r="X16" s="227"/>
      <c r="Y16" s="227"/>
      <c r="Z16" s="227"/>
      <c r="AA16" s="227"/>
      <c r="AB16" s="227"/>
      <c r="AC16" s="227"/>
      <c r="AD16" s="227"/>
      <c r="AE16" s="227"/>
      <c r="AF16" s="227"/>
      <c r="AG16" s="227"/>
      <c r="AH16" s="227"/>
      <c r="AI16" s="227"/>
      <c r="AJ16" s="227"/>
    </row>
    <row r="17" spans="1:68" s="228" customFormat="1" ht="120" customHeight="1" x14ac:dyDescent="0.45">
      <c r="B17" s="582">
        <v>8</v>
      </c>
      <c r="C17" s="600" t="s">
        <v>354</v>
      </c>
      <c r="D17" s="601" t="s">
        <v>0</v>
      </c>
      <c r="E17" s="584" t="s">
        <v>288</v>
      </c>
      <c r="F17" s="605"/>
      <c r="G17" s="606">
        <v>159.12</v>
      </c>
      <c r="H17" s="606">
        <v>145.03899999999999</v>
      </c>
      <c r="I17" s="606">
        <v>14.084</v>
      </c>
      <c r="J17" s="585">
        <v>0</v>
      </c>
      <c r="K17" s="585"/>
      <c r="L17" s="585">
        <v>14.084</v>
      </c>
      <c r="M17" s="556"/>
      <c r="N17" s="555"/>
      <c r="O17" s="555"/>
      <c r="P17" s="585">
        <v>14.084</v>
      </c>
      <c r="Q17" s="555">
        <v>0</v>
      </c>
      <c r="R17" s="555"/>
      <c r="S17" s="555"/>
      <c r="T17" s="555"/>
      <c r="U17" s="607" t="s">
        <v>382</v>
      </c>
      <c r="V17" s="557"/>
      <c r="W17" s="556"/>
      <c r="X17" s="227"/>
      <c r="Y17" s="227"/>
      <c r="Z17" s="227"/>
      <c r="AA17" s="227"/>
      <c r="AB17" s="227"/>
      <c r="AC17" s="227"/>
      <c r="AD17" s="227"/>
      <c r="AE17" s="227"/>
      <c r="AF17" s="227"/>
      <c r="AG17" s="227"/>
      <c r="AH17" s="227"/>
      <c r="AI17" s="227"/>
      <c r="AJ17" s="227"/>
    </row>
    <row r="18" spans="1:68" s="228" customFormat="1" ht="139.5" customHeight="1" x14ac:dyDescent="0.45">
      <c r="B18" s="582">
        <v>9</v>
      </c>
      <c r="C18" s="600" t="s">
        <v>355</v>
      </c>
      <c r="D18" s="601" t="s">
        <v>0</v>
      </c>
      <c r="E18" s="584" t="s">
        <v>289</v>
      </c>
      <c r="F18" s="605"/>
      <c r="G18" s="606">
        <v>45.021000000000001</v>
      </c>
      <c r="H18" s="606">
        <v>19.021000000000001</v>
      </c>
      <c r="I18" s="606">
        <v>18.744</v>
      </c>
      <c r="J18" s="606">
        <v>0</v>
      </c>
      <c r="K18" s="585"/>
      <c r="L18" s="585">
        <v>18.744</v>
      </c>
      <c r="M18" s="556"/>
      <c r="N18" s="555"/>
      <c r="O18" s="555"/>
      <c r="P18" s="585">
        <v>18.744</v>
      </c>
      <c r="Q18" s="555">
        <v>0</v>
      </c>
      <c r="R18" s="555"/>
      <c r="S18" s="555"/>
      <c r="T18" s="555"/>
      <c r="U18" s="607" t="s">
        <v>381</v>
      </c>
      <c r="V18" s="557"/>
      <c r="W18" s="556"/>
      <c r="X18" s="227"/>
      <c r="Y18" s="227"/>
      <c r="Z18" s="227"/>
      <c r="AA18" s="227"/>
      <c r="AB18" s="227"/>
      <c r="AC18" s="227"/>
      <c r="AD18" s="227"/>
      <c r="AE18" s="227"/>
      <c r="AF18" s="227"/>
      <c r="AG18" s="227"/>
      <c r="AH18" s="227"/>
      <c r="AI18" s="227"/>
      <c r="AJ18" s="227"/>
    </row>
    <row r="19" spans="1:68" s="228" customFormat="1" ht="176.25" customHeight="1" x14ac:dyDescent="0.45">
      <c r="B19" s="582">
        <v>10</v>
      </c>
      <c r="C19" s="600" t="s">
        <v>356</v>
      </c>
      <c r="D19" s="601" t="s">
        <v>0</v>
      </c>
      <c r="E19" s="584" t="s">
        <v>290</v>
      </c>
      <c r="F19" s="605"/>
      <c r="G19" s="606">
        <v>17</v>
      </c>
      <c r="H19" s="606">
        <v>0</v>
      </c>
      <c r="I19" s="606">
        <v>17</v>
      </c>
      <c r="J19" s="606">
        <v>0</v>
      </c>
      <c r="K19" s="585"/>
      <c r="L19" s="585">
        <v>17</v>
      </c>
      <c r="M19" s="556"/>
      <c r="N19" s="555"/>
      <c r="O19" s="555"/>
      <c r="P19" s="585">
        <v>17</v>
      </c>
      <c r="Q19" s="555">
        <v>0</v>
      </c>
      <c r="R19" s="555"/>
      <c r="S19" s="555"/>
      <c r="T19" s="555"/>
      <c r="U19" s="607" t="s">
        <v>402</v>
      </c>
      <c r="V19" s="557"/>
      <c r="W19" s="556"/>
      <c r="X19" s="227"/>
      <c r="Y19" s="227"/>
      <c r="Z19" s="227"/>
      <c r="AA19" s="227"/>
      <c r="AB19" s="227"/>
      <c r="AC19" s="227"/>
      <c r="AD19" s="227"/>
      <c r="AE19" s="227"/>
      <c r="AF19" s="227"/>
      <c r="AG19" s="227"/>
      <c r="AH19" s="227"/>
      <c r="AI19" s="227"/>
      <c r="AJ19" s="227"/>
    </row>
    <row r="20" spans="1:68" s="193" customFormat="1" ht="96.75" customHeight="1" x14ac:dyDescent="0.45">
      <c r="B20" s="594">
        <v>11</v>
      </c>
      <c r="C20" s="575" t="s">
        <v>357</v>
      </c>
      <c r="D20" s="545" t="s">
        <v>0</v>
      </c>
      <c r="E20" s="608" t="s">
        <v>358</v>
      </c>
      <c r="F20" s="609"/>
      <c r="G20" s="598">
        <v>30.042999999999999</v>
      </c>
      <c r="H20" s="598"/>
      <c r="I20" s="598">
        <v>1E-3</v>
      </c>
      <c r="J20" s="598">
        <v>0</v>
      </c>
      <c r="K20" s="598"/>
      <c r="L20" s="598">
        <v>1E-3</v>
      </c>
      <c r="M20" s="562"/>
      <c r="N20" s="562"/>
      <c r="O20" s="562"/>
      <c r="P20" s="598"/>
      <c r="Q20" s="562">
        <v>0</v>
      </c>
      <c r="R20" s="562"/>
      <c r="S20" s="562"/>
      <c r="T20" s="562"/>
      <c r="U20" s="599" t="s">
        <v>385</v>
      </c>
      <c r="V20" s="599"/>
      <c r="W20" s="562"/>
    </row>
    <row r="21" spans="1:68" s="194" customFormat="1" ht="122.25" customHeight="1" x14ac:dyDescent="0.45">
      <c r="B21" s="534">
        <v>12</v>
      </c>
      <c r="C21" s="610" t="s">
        <v>359</v>
      </c>
      <c r="D21" s="537" t="s">
        <v>0</v>
      </c>
      <c r="E21" s="611" t="s">
        <v>291</v>
      </c>
      <c r="F21" s="612"/>
      <c r="G21" s="613">
        <v>396.548</v>
      </c>
      <c r="H21" s="613">
        <v>171.21</v>
      </c>
      <c r="I21" s="613">
        <v>66.963999999999999</v>
      </c>
      <c r="J21" s="613">
        <v>0</v>
      </c>
      <c r="K21" s="598"/>
      <c r="L21" s="598">
        <v>66.963999999999999</v>
      </c>
      <c r="M21" s="563"/>
      <c r="N21" s="562"/>
      <c r="O21" s="562"/>
      <c r="P21" s="598">
        <v>66.963999999999999</v>
      </c>
      <c r="Q21" s="562">
        <v>0</v>
      </c>
      <c r="R21" s="562"/>
      <c r="S21" s="562"/>
      <c r="T21" s="562"/>
      <c r="U21" s="564" t="s">
        <v>401</v>
      </c>
      <c r="V21" s="564"/>
      <c r="W21" s="563"/>
      <c r="X21" s="193"/>
      <c r="Y21" s="193"/>
      <c r="Z21" s="193"/>
      <c r="AA21" s="193"/>
      <c r="AB21" s="193"/>
      <c r="AC21" s="193"/>
      <c r="AD21" s="193"/>
      <c r="AE21" s="193"/>
      <c r="AF21" s="193"/>
      <c r="AG21" s="193"/>
      <c r="AH21" s="193"/>
      <c r="AI21" s="193"/>
      <c r="AJ21" s="193"/>
    </row>
    <row r="22" spans="1:68" s="194" customFormat="1" ht="105" customHeight="1" x14ac:dyDescent="0.45">
      <c r="B22" s="534">
        <v>13</v>
      </c>
      <c r="C22" s="614" t="s">
        <v>360</v>
      </c>
      <c r="D22" s="537" t="s">
        <v>0</v>
      </c>
      <c r="E22" s="611" t="s">
        <v>292</v>
      </c>
      <c r="F22" s="615"/>
      <c r="G22" s="616">
        <v>173.12</v>
      </c>
      <c r="H22" s="615">
        <v>131.55799999999999</v>
      </c>
      <c r="I22" s="613">
        <v>0</v>
      </c>
      <c r="J22" s="615">
        <v>24.670999999999999</v>
      </c>
      <c r="K22" s="615"/>
      <c r="L22" s="615">
        <v>24.670999999999999</v>
      </c>
      <c r="M22" s="563"/>
      <c r="N22" s="562"/>
      <c r="O22" s="562"/>
      <c r="P22" s="615">
        <v>24.670999999999999</v>
      </c>
      <c r="Q22" s="562">
        <v>3.6720000000000002</v>
      </c>
      <c r="R22" s="562"/>
      <c r="S22" s="562"/>
      <c r="T22" s="562"/>
      <c r="U22" s="564" t="s">
        <v>380</v>
      </c>
      <c r="V22" s="564"/>
      <c r="W22" s="563"/>
      <c r="X22" s="193"/>
      <c r="Y22" s="193"/>
      <c r="Z22" s="193"/>
      <c r="AA22" s="193"/>
      <c r="AB22" s="193"/>
      <c r="AC22" s="193"/>
      <c r="AD22" s="193"/>
      <c r="AE22" s="193"/>
      <c r="AF22" s="193"/>
      <c r="AG22" s="193"/>
      <c r="AH22" s="193"/>
      <c r="AI22" s="193"/>
      <c r="AJ22" s="193"/>
    </row>
    <row r="23" spans="1:68" s="149" customFormat="1" ht="26.25" customHeight="1" x14ac:dyDescent="0.4">
      <c r="B23" s="594"/>
      <c r="C23" s="617" t="s">
        <v>26</v>
      </c>
      <c r="D23" s="618"/>
      <c r="E23" s="619"/>
      <c r="F23" s="620">
        <f t="shared" ref="F23:S23" si="2">SUM(F15:F22)</f>
        <v>0</v>
      </c>
      <c r="G23" s="620">
        <f t="shared" si="2"/>
        <v>887.90600000000006</v>
      </c>
      <c r="H23" s="620">
        <f t="shared" si="2"/>
        <v>514.74099999999999</v>
      </c>
      <c r="I23" s="620">
        <f t="shared" si="2"/>
        <v>138.608</v>
      </c>
      <c r="J23" s="620">
        <f t="shared" si="2"/>
        <v>24.670999999999999</v>
      </c>
      <c r="K23" s="620">
        <f t="shared" si="2"/>
        <v>0</v>
      </c>
      <c r="L23" s="620">
        <f t="shared" si="2"/>
        <v>163.279</v>
      </c>
      <c r="M23" s="621">
        <f t="shared" si="2"/>
        <v>0</v>
      </c>
      <c r="N23" s="621">
        <f t="shared" si="2"/>
        <v>0</v>
      </c>
      <c r="O23" s="621">
        <f t="shared" si="2"/>
        <v>0</v>
      </c>
      <c r="P23" s="622">
        <f t="shared" si="2"/>
        <v>163.27799999999999</v>
      </c>
      <c r="Q23" s="622">
        <f t="shared" si="2"/>
        <v>3.6720000000000002</v>
      </c>
      <c r="R23" s="621">
        <f t="shared" si="2"/>
        <v>0</v>
      </c>
      <c r="S23" s="621">
        <f t="shared" si="2"/>
        <v>0</v>
      </c>
      <c r="T23" s="544"/>
      <c r="U23" s="623"/>
      <c r="V23" s="623"/>
      <c r="W23" s="546" t="e">
        <f>#REF!+#REF!+#REF!+#REF!+#REF!+#REF!+W16+#REF!+#REF!+#REF!+#REF!+#REF!</f>
        <v>#REF!</v>
      </c>
    </row>
    <row r="24" spans="1:68" s="189" customFormat="1" ht="26.25" customHeight="1" x14ac:dyDescent="0.25">
      <c r="A24" s="190"/>
      <c r="B24" s="220"/>
      <c r="C24" s="218"/>
      <c r="D24" s="146"/>
      <c r="E24" s="147"/>
      <c r="F24" s="148"/>
      <c r="G24" s="148"/>
      <c r="H24" s="148"/>
      <c r="I24" s="148"/>
      <c r="J24" s="148"/>
      <c r="K24" s="148"/>
      <c r="L24" s="148"/>
      <c r="M24" s="148"/>
      <c r="N24" s="148"/>
      <c r="O24" s="148"/>
      <c r="P24" s="148"/>
      <c r="Q24" s="148"/>
      <c r="R24" s="148"/>
      <c r="S24" s="202"/>
      <c r="T24" s="203"/>
      <c r="U24" s="215"/>
      <c r="V24" s="199"/>
      <c r="W24" s="207"/>
      <c r="X24" s="149"/>
      <c r="Y24" s="149"/>
      <c r="Z24" s="149"/>
      <c r="AA24" s="149"/>
      <c r="AB24" s="149"/>
      <c r="AC24" s="149"/>
      <c r="AD24" s="149"/>
      <c r="AE24" s="149"/>
      <c r="AF24" s="149"/>
      <c r="AG24" s="149"/>
      <c r="AH24" s="149"/>
      <c r="AI24" s="149"/>
      <c r="AJ24" s="149"/>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0"/>
      <c r="BO24" s="190"/>
      <c r="BP24" s="190"/>
    </row>
    <row r="25" spans="1:68" s="145" customFormat="1" ht="26.25" customHeight="1" x14ac:dyDescent="0.25">
      <c r="A25" s="190"/>
      <c r="B25" s="220"/>
      <c r="C25" s="218"/>
      <c r="D25" s="149"/>
      <c r="E25" s="146"/>
      <c r="F25" s="522"/>
      <c r="G25" s="522"/>
      <c r="H25" s="158"/>
      <c r="I25" s="158"/>
      <c r="J25" s="158"/>
      <c r="K25" s="150" t="e">
        <f>#REF!/#REF!</f>
        <v>#REF!</v>
      </c>
      <c r="L25" s="149"/>
      <c r="M25" s="149"/>
      <c r="N25" s="149"/>
      <c r="O25" s="149"/>
      <c r="P25" s="149"/>
      <c r="Q25" s="149"/>
      <c r="R25" s="149"/>
      <c r="S25" s="149"/>
      <c r="T25" s="204"/>
      <c r="U25" s="216"/>
      <c r="V25" s="200"/>
      <c r="W25" s="208"/>
      <c r="X25" s="149"/>
      <c r="Y25" s="149"/>
      <c r="Z25" s="149"/>
      <c r="AA25" s="149"/>
      <c r="AB25" s="149"/>
      <c r="AC25" s="149"/>
      <c r="AD25" s="149"/>
      <c r="AE25" s="149"/>
      <c r="AF25" s="149"/>
      <c r="AG25" s="149"/>
      <c r="AH25" s="149"/>
      <c r="AI25" s="149"/>
      <c r="AJ25" s="149"/>
      <c r="AK25" s="190"/>
      <c r="AL25" s="190"/>
      <c r="AM25" s="190"/>
      <c r="AN25" s="190"/>
      <c r="AO25" s="190"/>
      <c r="AP25" s="190"/>
      <c r="AQ25" s="190"/>
      <c r="AR25" s="190"/>
      <c r="AS25" s="190"/>
      <c r="AT25" s="190"/>
      <c r="AU25" s="190"/>
      <c r="AV25" s="190"/>
      <c r="AW25" s="190"/>
      <c r="AX25" s="190"/>
      <c r="AY25" s="190"/>
      <c r="AZ25" s="190"/>
      <c r="BA25" s="190"/>
      <c r="BB25" s="190"/>
      <c r="BC25" s="190"/>
      <c r="BD25" s="190"/>
      <c r="BE25" s="190"/>
      <c r="BF25" s="190"/>
      <c r="BG25" s="190"/>
      <c r="BH25" s="190"/>
      <c r="BI25" s="190"/>
      <c r="BJ25" s="190"/>
      <c r="BK25" s="190"/>
      <c r="BL25" s="190"/>
      <c r="BM25" s="190"/>
      <c r="BN25" s="190"/>
      <c r="BO25" s="190"/>
      <c r="BP25" s="190"/>
    </row>
    <row r="26" spans="1:68" s="145" customFormat="1" ht="26.25" customHeight="1" x14ac:dyDescent="0.25">
      <c r="A26" s="190"/>
      <c r="B26" s="220"/>
      <c r="C26" s="218"/>
      <c r="D26" s="149"/>
      <c r="E26" s="146"/>
      <c r="F26" s="522"/>
      <c r="G26" s="522"/>
      <c r="H26" s="158"/>
      <c r="I26" s="158"/>
      <c r="J26" s="158"/>
      <c r="K26" s="150" t="e">
        <f>#REF!/#REF!</f>
        <v>#REF!</v>
      </c>
      <c r="L26" s="149"/>
      <c r="M26" s="149"/>
      <c r="N26" s="149"/>
      <c r="O26" s="149"/>
      <c r="P26" s="149"/>
      <c r="Q26" s="149"/>
      <c r="R26" s="149"/>
      <c r="S26" s="149"/>
      <c r="T26" s="152"/>
      <c r="U26" s="157"/>
      <c r="V26" s="200"/>
      <c r="W26" s="208"/>
      <c r="X26" s="149"/>
      <c r="Y26" s="149"/>
      <c r="Z26" s="149"/>
      <c r="AA26" s="149"/>
      <c r="AB26" s="149"/>
      <c r="AC26" s="149"/>
      <c r="AD26" s="149"/>
      <c r="AE26" s="149"/>
      <c r="AF26" s="149"/>
      <c r="AG26" s="149"/>
      <c r="AH26" s="149"/>
      <c r="AI26" s="149"/>
      <c r="AJ26" s="149"/>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row>
    <row r="27" spans="1:68" s="145" customFormat="1" ht="26.25" customHeight="1" x14ac:dyDescent="0.25">
      <c r="A27" s="190"/>
      <c r="B27" s="220"/>
      <c r="C27" s="218"/>
      <c r="D27" s="149"/>
      <c r="E27" s="146"/>
      <c r="F27" s="151"/>
      <c r="G27" s="149"/>
      <c r="H27" s="149"/>
      <c r="I27" s="149"/>
      <c r="J27" s="149"/>
      <c r="K27" s="149"/>
      <c r="L27" s="149"/>
      <c r="M27" s="149"/>
      <c r="N27" s="149"/>
      <c r="O27" s="149"/>
      <c r="P27" s="149"/>
      <c r="Q27" s="149"/>
      <c r="R27" s="149"/>
      <c r="S27" s="149"/>
      <c r="T27" s="152"/>
      <c r="U27" s="157"/>
      <c r="V27" s="200"/>
      <c r="W27" s="208"/>
      <c r="X27" s="149"/>
      <c r="Y27" s="149"/>
      <c r="Z27" s="149"/>
      <c r="AA27" s="149"/>
      <c r="AB27" s="149"/>
      <c r="AC27" s="149"/>
      <c r="AD27" s="149"/>
      <c r="AE27" s="149"/>
      <c r="AF27" s="149"/>
      <c r="AG27" s="149"/>
      <c r="AH27" s="149"/>
      <c r="AI27" s="149"/>
      <c r="AJ27" s="149"/>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190"/>
      <c r="BO27" s="190"/>
      <c r="BP27" s="190"/>
    </row>
    <row r="28" spans="1:68" s="145" customFormat="1" ht="26.25" customHeight="1" x14ac:dyDescent="0.25">
      <c r="A28" s="190"/>
      <c r="B28" s="220"/>
      <c r="C28" s="218"/>
      <c r="D28" s="149"/>
      <c r="E28" s="146"/>
      <c r="F28" s="151"/>
      <c r="G28" s="149"/>
      <c r="H28" s="149"/>
      <c r="I28" s="149"/>
      <c r="J28" s="149"/>
      <c r="K28" s="149"/>
      <c r="L28" s="149"/>
      <c r="M28" s="149"/>
      <c r="N28" s="520"/>
      <c r="O28" s="520"/>
      <c r="P28" s="149"/>
      <c r="Q28" s="149"/>
      <c r="R28" s="149"/>
      <c r="S28" s="149"/>
      <c r="T28" s="152"/>
      <c r="U28" s="157"/>
      <c r="V28" s="200"/>
      <c r="W28" s="208"/>
      <c r="X28" s="149"/>
      <c r="Y28" s="149"/>
      <c r="Z28" s="149"/>
      <c r="AA28" s="149"/>
      <c r="AB28" s="149"/>
      <c r="AC28" s="149"/>
      <c r="AD28" s="149"/>
      <c r="AE28" s="149"/>
      <c r="AF28" s="149"/>
      <c r="AG28" s="149"/>
      <c r="AH28" s="149"/>
      <c r="AI28" s="149"/>
      <c r="AJ28" s="149"/>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190"/>
      <c r="BO28" s="190"/>
      <c r="BP28" s="190"/>
    </row>
    <row r="29" spans="1:68" s="145" customFormat="1" ht="26.25" customHeight="1" x14ac:dyDescent="0.25">
      <c r="A29" s="190"/>
      <c r="B29" s="220"/>
      <c r="C29" s="218"/>
      <c r="D29" s="149"/>
      <c r="E29" s="146"/>
      <c r="F29" s="149"/>
      <c r="G29" s="149"/>
      <c r="H29" s="149"/>
      <c r="I29" s="149"/>
      <c r="J29" s="149"/>
      <c r="K29" s="152"/>
      <c r="L29" s="149"/>
      <c r="M29" s="149"/>
      <c r="N29" s="521"/>
      <c r="O29" s="521"/>
      <c r="P29" s="149"/>
      <c r="Q29" s="149"/>
      <c r="R29" s="149"/>
      <c r="S29" s="149"/>
      <c r="T29" s="152"/>
      <c r="U29" s="157"/>
      <c r="V29" s="200"/>
      <c r="W29" s="208"/>
      <c r="X29" s="190"/>
      <c r="Y29" s="190"/>
      <c r="Z29" s="190"/>
      <c r="AA29" s="190"/>
      <c r="AB29" s="190"/>
      <c r="AC29" s="190"/>
      <c r="AD29" s="190"/>
      <c r="AE29" s="190"/>
      <c r="AF29" s="190"/>
      <c r="AG29" s="190"/>
      <c r="AH29" s="190"/>
      <c r="AI29" s="190"/>
      <c r="AJ29" s="190"/>
      <c r="AK29" s="190"/>
      <c r="AL29" s="190"/>
      <c r="AM29" s="190"/>
      <c r="AN29" s="190"/>
      <c r="AO29" s="190"/>
      <c r="AP29" s="190"/>
      <c r="AQ29" s="190"/>
      <c r="AR29" s="190"/>
      <c r="AS29" s="190"/>
      <c r="AT29" s="190"/>
      <c r="AU29" s="190"/>
      <c r="AV29" s="190"/>
      <c r="AW29" s="190"/>
      <c r="AX29" s="190"/>
      <c r="AY29" s="190"/>
      <c r="AZ29" s="190"/>
      <c r="BA29" s="190"/>
      <c r="BB29" s="190"/>
      <c r="BC29" s="190"/>
      <c r="BD29" s="190"/>
      <c r="BE29" s="190"/>
      <c r="BF29" s="190"/>
      <c r="BG29" s="190"/>
      <c r="BH29" s="190"/>
      <c r="BI29" s="190"/>
      <c r="BJ29" s="190"/>
      <c r="BK29" s="190"/>
      <c r="BL29" s="190"/>
      <c r="BM29" s="190"/>
      <c r="BN29" s="190"/>
      <c r="BO29" s="190"/>
      <c r="BP29" s="190"/>
    </row>
    <row r="30" spans="1:68" s="145" customFormat="1" ht="26.25" customHeight="1" x14ac:dyDescent="0.25">
      <c r="A30" s="190"/>
      <c r="B30" s="220"/>
      <c r="C30" s="218"/>
      <c r="D30" s="149"/>
      <c r="E30" s="146"/>
      <c r="F30" s="149"/>
      <c r="G30" s="149"/>
      <c r="H30" s="149"/>
      <c r="I30" s="149"/>
      <c r="J30" s="149"/>
      <c r="K30" s="149"/>
      <c r="L30" s="149"/>
      <c r="M30" s="149"/>
      <c r="N30" s="149"/>
      <c r="O30" s="149"/>
      <c r="P30" s="149"/>
      <c r="Q30" s="149"/>
      <c r="R30" s="149"/>
      <c r="S30" s="149"/>
      <c r="T30" s="152"/>
      <c r="U30" s="157"/>
      <c r="V30" s="200"/>
      <c r="W30" s="208"/>
      <c r="X30" s="190"/>
      <c r="Y30" s="148"/>
      <c r="Z30" s="190"/>
      <c r="AA30" s="190"/>
      <c r="AB30" s="190"/>
      <c r="AC30" s="190"/>
      <c r="AD30" s="190"/>
      <c r="AE30" s="190"/>
      <c r="AF30" s="190"/>
      <c r="AG30" s="190"/>
      <c r="AH30" s="190"/>
      <c r="AI30" s="190"/>
      <c r="AJ30" s="190"/>
      <c r="AK30" s="190"/>
      <c r="AL30" s="190"/>
      <c r="AM30" s="190"/>
      <c r="AN30" s="190"/>
      <c r="AO30" s="190"/>
      <c r="AP30" s="190"/>
      <c r="AQ30" s="190"/>
      <c r="AR30" s="190"/>
      <c r="AS30" s="190"/>
      <c r="AT30" s="190"/>
      <c r="AU30" s="190"/>
      <c r="AV30" s="190"/>
      <c r="AW30" s="190"/>
      <c r="AX30" s="190"/>
      <c r="AY30" s="190"/>
      <c r="AZ30" s="190"/>
      <c r="BA30" s="190"/>
      <c r="BB30" s="190"/>
      <c r="BC30" s="190"/>
      <c r="BD30" s="190"/>
      <c r="BE30" s="190"/>
      <c r="BF30" s="190"/>
      <c r="BG30" s="190"/>
      <c r="BH30" s="190"/>
      <c r="BI30" s="190"/>
      <c r="BJ30" s="190"/>
      <c r="BK30" s="190"/>
      <c r="BL30" s="190"/>
      <c r="BM30" s="190"/>
      <c r="BN30" s="190"/>
      <c r="BO30" s="190"/>
      <c r="BP30" s="190"/>
    </row>
    <row r="31" spans="1:68" s="145" customFormat="1" ht="26.25" customHeight="1" x14ac:dyDescent="0.25">
      <c r="A31" s="190"/>
      <c r="B31" s="220"/>
      <c r="C31" s="218"/>
      <c r="D31" s="149"/>
      <c r="E31" s="146"/>
      <c r="F31" s="149"/>
      <c r="G31" s="149"/>
      <c r="H31" s="149"/>
      <c r="I31" s="149"/>
      <c r="J31" s="149"/>
      <c r="K31" s="149"/>
      <c r="L31" s="149"/>
      <c r="M31" s="149"/>
      <c r="N31" s="149"/>
      <c r="O31" s="149"/>
      <c r="P31" s="149"/>
      <c r="Q31" s="149"/>
      <c r="R31" s="149"/>
      <c r="S31" s="149"/>
      <c r="T31" s="152"/>
      <c r="U31" s="157"/>
      <c r="V31" s="200"/>
      <c r="W31" s="208"/>
      <c r="X31" s="190"/>
      <c r="Y31" s="148"/>
      <c r="Z31" s="190"/>
      <c r="AA31" s="190"/>
      <c r="AB31" s="190"/>
      <c r="AC31" s="190"/>
      <c r="AD31" s="190"/>
      <c r="AE31" s="190"/>
      <c r="AF31" s="190"/>
      <c r="AG31" s="190"/>
      <c r="AH31" s="190"/>
      <c r="AI31" s="190"/>
      <c r="AJ31" s="190"/>
      <c r="AK31" s="190"/>
      <c r="AL31" s="190"/>
      <c r="AM31" s="190"/>
      <c r="AN31" s="190"/>
      <c r="AO31" s="190"/>
      <c r="AP31" s="190"/>
      <c r="AQ31" s="190"/>
      <c r="AR31" s="190"/>
      <c r="AS31" s="190"/>
      <c r="AT31" s="190"/>
      <c r="AU31" s="190"/>
      <c r="AV31" s="190"/>
      <c r="AW31" s="190"/>
      <c r="AX31" s="190"/>
      <c r="AY31" s="190"/>
      <c r="AZ31" s="190"/>
      <c r="BA31" s="190"/>
      <c r="BB31" s="190"/>
      <c r="BC31" s="190"/>
      <c r="BD31" s="190"/>
      <c r="BE31" s="190"/>
      <c r="BF31" s="190"/>
      <c r="BG31" s="190"/>
      <c r="BH31" s="190"/>
      <c r="BI31" s="190"/>
      <c r="BJ31" s="190"/>
      <c r="BK31" s="190"/>
      <c r="BL31" s="190"/>
      <c r="BM31" s="190"/>
      <c r="BN31" s="190"/>
      <c r="BO31" s="190"/>
      <c r="BP31" s="190"/>
    </row>
    <row r="32" spans="1:68" s="145" customFormat="1" ht="26.25" customHeight="1" x14ac:dyDescent="0.25">
      <c r="A32" s="190"/>
      <c r="B32" s="220"/>
      <c r="C32" s="218"/>
      <c r="D32" s="149"/>
      <c r="E32" s="146"/>
      <c r="F32" s="149"/>
      <c r="G32" s="149"/>
      <c r="H32" s="149"/>
      <c r="I32" s="149"/>
      <c r="J32" s="149"/>
      <c r="K32" s="149"/>
      <c r="L32" s="149"/>
      <c r="M32" s="149"/>
      <c r="N32" s="149"/>
      <c r="O32" s="149"/>
      <c r="P32" s="149"/>
      <c r="Q32" s="149"/>
      <c r="R32" s="149"/>
      <c r="S32" s="149"/>
      <c r="T32" s="152"/>
      <c r="U32" s="157"/>
      <c r="V32" s="200"/>
      <c r="W32" s="208"/>
      <c r="X32" s="190"/>
      <c r="Y32" s="148"/>
      <c r="Z32" s="190"/>
      <c r="AA32" s="190"/>
      <c r="AB32" s="190"/>
      <c r="AC32" s="190"/>
      <c r="AD32" s="190"/>
      <c r="AE32" s="190"/>
      <c r="AF32" s="190"/>
      <c r="AG32" s="190"/>
      <c r="AH32" s="190"/>
      <c r="AI32" s="190"/>
      <c r="AJ32" s="190"/>
      <c r="AK32" s="190"/>
      <c r="AL32" s="190"/>
      <c r="AM32" s="190"/>
      <c r="AN32" s="190"/>
      <c r="AO32" s="190"/>
      <c r="AP32" s="190"/>
      <c r="AQ32" s="190"/>
      <c r="AR32" s="190"/>
      <c r="AS32" s="190"/>
      <c r="AT32" s="190"/>
      <c r="AU32" s="190"/>
      <c r="AV32" s="190"/>
      <c r="AW32" s="190"/>
      <c r="AX32" s="190"/>
      <c r="AY32" s="190"/>
      <c r="AZ32" s="190"/>
      <c r="BA32" s="190"/>
      <c r="BB32" s="190"/>
      <c r="BC32" s="190"/>
      <c r="BD32" s="190"/>
      <c r="BE32" s="190"/>
      <c r="BF32" s="190"/>
      <c r="BG32" s="190"/>
      <c r="BH32" s="190"/>
      <c r="BI32" s="190"/>
      <c r="BJ32" s="190"/>
      <c r="BK32" s="190"/>
      <c r="BL32" s="190"/>
      <c r="BM32" s="190"/>
      <c r="BN32" s="190"/>
      <c r="BO32" s="190"/>
      <c r="BP32" s="190"/>
    </row>
    <row r="33" spans="1:68" s="145" customFormat="1" ht="26.25" customHeight="1" x14ac:dyDescent="0.25">
      <c r="A33" s="190"/>
      <c r="B33" s="220"/>
      <c r="C33" s="218"/>
      <c r="D33" s="149"/>
      <c r="E33" s="146"/>
      <c r="F33" s="149"/>
      <c r="G33" s="149"/>
      <c r="H33" s="149"/>
      <c r="I33" s="149"/>
      <c r="J33" s="149"/>
      <c r="K33" s="149"/>
      <c r="L33" s="149"/>
      <c r="M33" s="149"/>
      <c r="N33" s="149"/>
      <c r="O33" s="149"/>
      <c r="P33" s="149"/>
      <c r="Q33" s="149"/>
      <c r="R33" s="149"/>
      <c r="S33" s="149"/>
      <c r="T33" s="152"/>
      <c r="U33" s="157"/>
      <c r="V33" s="200"/>
      <c r="W33" s="208"/>
      <c r="X33" s="190"/>
      <c r="Y33" s="148"/>
      <c r="Z33" s="190"/>
      <c r="AA33" s="190"/>
      <c r="AB33" s="190"/>
      <c r="AC33" s="190"/>
      <c r="AD33" s="190"/>
      <c r="AE33" s="190"/>
      <c r="AF33" s="190"/>
      <c r="AG33" s="190"/>
      <c r="AH33" s="190"/>
      <c r="AI33" s="190"/>
      <c r="AJ33" s="190"/>
      <c r="AK33" s="190"/>
      <c r="AL33" s="190"/>
      <c r="AM33" s="190"/>
      <c r="AN33" s="190"/>
      <c r="AO33" s="190"/>
      <c r="AP33" s="190"/>
      <c r="AQ33" s="190"/>
      <c r="AR33" s="190"/>
      <c r="AS33" s="190"/>
      <c r="AT33" s="190"/>
      <c r="AU33" s="190"/>
      <c r="AV33" s="190"/>
      <c r="AW33" s="190"/>
      <c r="AX33" s="190"/>
      <c r="AY33" s="190"/>
      <c r="AZ33" s="190"/>
      <c r="BA33" s="190"/>
      <c r="BB33" s="190"/>
      <c r="BC33" s="190"/>
      <c r="BD33" s="190"/>
      <c r="BE33" s="190"/>
      <c r="BF33" s="190"/>
      <c r="BG33" s="190"/>
      <c r="BH33" s="190"/>
      <c r="BI33" s="190"/>
      <c r="BJ33" s="190"/>
      <c r="BK33" s="190"/>
      <c r="BL33" s="190"/>
      <c r="BM33" s="190"/>
      <c r="BN33" s="190"/>
      <c r="BO33" s="190"/>
      <c r="BP33" s="190"/>
    </row>
    <row r="34" spans="1:68" s="145" customFormat="1" ht="26.25" customHeight="1" x14ac:dyDescent="0.25">
      <c r="A34" s="190"/>
      <c r="B34" s="220"/>
      <c r="C34" s="218"/>
      <c r="D34" s="149"/>
      <c r="E34" s="146"/>
      <c r="F34" s="149"/>
      <c r="G34" s="149"/>
      <c r="H34" s="149"/>
      <c r="I34" s="149"/>
      <c r="J34" s="149"/>
      <c r="K34" s="149"/>
      <c r="L34" s="149"/>
      <c r="M34" s="149"/>
      <c r="N34" s="149"/>
      <c r="O34" s="149"/>
      <c r="P34" s="149"/>
      <c r="Q34" s="149"/>
      <c r="R34" s="149"/>
      <c r="S34" s="149"/>
      <c r="T34" s="152"/>
      <c r="U34" s="157"/>
      <c r="V34" s="200"/>
      <c r="W34" s="208"/>
      <c r="X34" s="190"/>
      <c r="Y34" s="190"/>
      <c r="Z34" s="190"/>
      <c r="AA34" s="190"/>
      <c r="AB34" s="190"/>
      <c r="AC34" s="190"/>
      <c r="AD34" s="190"/>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row>
    <row r="35" spans="1:68" s="145" customFormat="1" ht="26.25" customHeight="1" x14ac:dyDescent="0.25">
      <c r="A35" s="190"/>
      <c r="B35" s="220"/>
      <c r="C35" s="218"/>
      <c r="D35" s="149"/>
      <c r="E35" s="146"/>
      <c r="F35" s="149"/>
      <c r="G35" s="149"/>
      <c r="H35" s="149"/>
      <c r="I35" s="149"/>
      <c r="J35" s="149"/>
      <c r="K35" s="149"/>
      <c r="L35" s="149"/>
      <c r="M35" s="149"/>
      <c r="N35" s="149"/>
      <c r="O35" s="149"/>
      <c r="P35" s="149"/>
      <c r="Q35" s="149"/>
      <c r="R35" s="149"/>
      <c r="S35" s="149"/>
      <c r="T35" s="152"/>
      <c r="U35" s="157"/>
      <c r="V35" s="200"/>
      <c r="W35" s="208"/>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L35" s="190"/>
      <c r="BM35" s="190"/>
      <c r="BN35" s="190"/>
      <c r="BO35" s="190"/>
      <c r="BP35" s="190"/>
    </row>
    <row r="36" spans="1:68" s="145" customFormat="1" ht="26.25" customHeight="1" x14ac:dyDescent="0.25">
      <c r="A36" s="190"/>
      <c r="B36" s="220"/>
      <c r="C36" s="218"/>
      <c r="D36" s="149"/>
      <c r="E36" s="146"/>
      <c r="F36" s="149"/>
      <c r="G36" s="149"/>
      <c r="H36" s="149"/>
      <c r="I36" s="149"/>
      <c r="J36" s="149"/>
      <c r="K36" s="149"/>
      <c r="L36" s="149"/>
      <c r="M36" s="149"/>
      <c r="N36" s="149"/>
      <c r="O36" s="149"/>
      <c r="P36" s="149"/>
      <c r="Q36" s="149"/>
      <c r="R36" s="149"/>
      <c r="S36" s="149"/>
      <c r="T36" s="152"/>
      <c r="U36" s="157"/>
      <c r="V36" s="200"/>
      <c r="W36" s="208"/>
      <c r="X36" s="190"/>
      <c r="Y36" s="190"/>
      <c r="Z36" s="190"/>
      <c r="AA36" s="190"/>
      <c r="AB36" s="190"/>
      <c r="AC36" s="190"/>
      <c r="AD36" s="190"/>
      <c r="AE36" s="190"/>
      <c r="AF36" s="190"/>
      <c r="AG36" s="190"/>
      <c r="AH36" s="190"/>
      <c r="AI36" s="190"/>
      <c r="AJ36" s="190"/>
      <c r="AK36" s="190"/>
      <c r="AL36" s="190"/>
      <c r="AM36" s="190"/>
      <c r="AN36" s="190"/>
      <c r="AO36" s="190"/>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L36" s="190"/>
      <c r="BM36" s="190"/>
      <c r="BN36" s="190"/>
      <c r="BO36" s="190"/>
      <c r="BP36" s="190"/>
    </row>
    <row r="37" spans="1:68" s="145" customFormat="1" ht="26.25" customHeight="1" x14ac:dyDescent="0.25">
      <c r="A37" s="190"/>
      <c r="B37" s="220"/>
      <c r="C37" s="218"/>
      <c r="D37" s="149"/>
      <c r="E37" s="146"/>
      <c r="F37" s="149"/>
      <c r="G37" s="149"/>
      <c r="H37" s="149"/>
      <c r="I37" s="149"/>
      <c r="J37" s="149"/>
      <c r="K37" s="149"/>
      <c r="L37" s="149"/>
      <c r="M37" s="149"/>
      <c r="N37" s="149"/>
      <c r="O37" s="149"/>
      <c r="P37" s="149"/>
      <c r="Q37" s="149"/>
      <c r="R37" s="149"/>
      <c r="S37" s="149"/>
      <c r="T37" s="152"/>
      <c r="U37" s="157"/>
      <c r="V37" s="200"/>
      <c r="W37" s="208"/>
      <c r="X37" s="190"/>
      <c r="Y37" s="190"/>
      <c r="Z37" s="190"/>
      <c r="AA37" s="190"/>
      <c r="AB37" s="210"/>
      <c r="AC37" s="190"/>
      <c r="AD37" s="190"/>
      <c r="AE37" s="190"/>
      <c r="AF37" s="190"/>
      <c r="AG37" s="190"/>
      <c r="AH37" s="190"/>
      <c r="AI37" s="190"/>
      <c r="AJ37" s="190"/>
      <c r="AK37" s="190"/>
      <c r="AL37" s="190"/>
      <c r="AM37" s="190"/>
      <c r="AN37" s="190"/>
      <c r="AO37" s="190"/>
      <c r="AP37" s="190"/>
      <c r="AQ37" s="190"/>
      <c r="AR37" s="190"/>
      <c r="AS37" s="190"/>
      <c r="AT37" s="190"/>
      <c r="AU37" s="190"/>
      <c r="AV37" s="190"/>
      <c r="AW37" s="190"/>
      <c r="AX37" s="190"/>
      <c r="AY37" s="190"/>
      <c r="AZ37" s="190"/>
      <c r="BA37" s="190"/>
      <c r="BB37" s="190"/>
      <c r="BC37" s="190"/>
      <c r="BD37" s="190"/>
      <c r="BE37" s="190"/>
      <c r="BF37" s="190"/>
      <c r="BG37" s="190"/>
      <c r="BH37" s="190"/>
      <c r="BI37" s="190"/>
      <c r="BJ37" s="190"/>
      <c r="BK37" s="190"/>
      <c r="BL37" s="190"/>
      <c r="BM37" s="190"/>
      <c r="BN37" s="190"/>
      <c r="BO37" s="190"/>
      <c r="BP37" s="190"/>
    </row>
    <row r="38" spans="1:68" s="145" customFormat="1" ht="26.25" customHeight="1" x14ac:dyDescent="0.25">
      <c r="A38" s="190"/>
      <c r="B38" s="220"/>
      <c r="C38" s="218"/>
      <c r="D38" s="149"/>
      <c r="E38" s="146"/>
      <c r="F38" s="149"/>
      <c r="G38" s="149"/>
      <c r="H38" s="149"/>
      <c r="I38" s="149"/>
      <c r="J38" s="149"/>
      <c r="K38" s="149"/>
      <c r="L38" s="149"/>
      <c r="M38" s="149"/>
      <c r="N38" s="149"/>
      <c r="O38" s="149"/>
      <c r="P38" s="149"/>
      <c r="Q38" s="149"/>
      <c r="R38" s="149"/>
      <c r="S38" s="149"/>
      <c r="T38" s="152"/>
      <c r="U38" s="157"/>
      <c r="V38" s="200"/>
      <c r="W38" s="208"/>
      <c r="X38" s="190"/>
      <c r="Y38" s="190"/>
      <c r="Z38" s="190"/>
      <c r="AA38" s="190"/>
      <c r="AB38" s="190"/>
      <c r="AC38" s="190"/>
      <c r="AD38" s="190"/>
      <c r="AE38" s="190"/>
      <c r="AF38" s="190"/>
      <c r="AG38" s="190"/>
      <c r="AH38" s="190"/>
      <c r="AI38" s="190"/>
      <c r="AJ38" s="190"/>
      <c r="AK38" s="190"/>
      <c r="AL38" s="190"/>
      <c r="AM38" s="190"/>
      <c r="AN38" s="190"/>
      <c r="AO38" s="190"/>
      <c r="AP38" s="190"/>
      <c r="AQ38" s="190"/>
      <c r="AR38" s="190"/>
      <c r="AS38" s="190"/>
      <c r="AT38" s="190"/>
      <c r="AU38" s="190"/>
      <c r="AV38" s="190"/>
      <c r="AW38" s="190"/>
      <c r="AX38" s="190"/>
      <c r="AY38" s="190"/>
      <c r="AZ38" s="190"/>
      <c r="BA38" s="190"/>
      <c r="BB38" s="190"/>
      <c r="BC38" s="190"/>
      <c r="BD38" s="190"/>
      <c r="BE38" s="190"/>
      <c r="BF38" s="190"/>
      <c r="BG38" s="190"/>
      <c r="BH38" s="190"/>
      <c r="BI38" s="190"/>
      <c r="BJ38" s="190"/>
      <c r="BK38" s="190"/>
      <c r="BL38" s="190"/>
      <c r="BM38" s="190"/>
      <c r="BN38" s="190"/>
      <c r="BO38" s="190"/>
      <c r="BP38" s="190"/>
    </row>
    <row r="39" spans="1:68" s="145" customFormat="1" ht="26.25" customHeight="1" x14ac:dyDescent="0.25">
      <c r="A39" s="190"/>
      <c r="B39" s="220"/>
      <c r="C39" s="218"/>
      <c r="D39" s="149"/>
      <c r="E39" s="146"/>
      <c r="F39" s="149"/>
      <c r="G39" s="149"/>
      <c r="H39" s="149"/>
      <c r="I39" s="149"/>
      <c r="J39" s="149"/>
      <c r="K39" s="149"/>
      <c r="L39" s="149"/>
      <c r="M39" s="149"/>
      <c r="N39" s="149"/>
      <c r="O39" s="149"/>
      <c r="P39" s="149"/>
      <c r="Q39" s="149"/>
      <c r="R39" s="149"/>
      <c r="S39" s="149"/>
      <c r="T39" s="152"/>
      <c r="U39" s="157"/>
      <c r="V39" s="200"/>
      <c r="W39" s="208"/>
      <c r="X39" s="190"/>
      <c r="Y39" s="190"/>
      <c r="Z39" s="190"/>
      <c r="AA39" s="190"/>
      <c r="AB39" s="190"/>
      <c r="AC39" s="190"/>
      <c r="AD39" s="190"/>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190"/>
      <c r="BF39" s="190"/>
      <c r="BG39" s="190"/>
      <c r="BH39" s="190"/>
      <c r="BI39" s="190"/>
      <c r="BJ39" s="190"/>
      <c r="BK39" s="190"/>
      <c r="BL39" s="190"/>
      <c r="BM39" s="190"/>
      <c r="BN39" s="190"/>
      <c r="BO39" s="190"/>
      <c r="BP39" s="190"/>
    </row>
    <row r="40" spans="1:68" s="145" customFormat="1" ht="26.25" customHeight="1" x14ac:dyDescent="0.25">
      <c r="A40" s="190"/>
      <c r="B40" s="220"/>
      <c r="C40" s="218"/>
      <c r="D40" s="149"/>
      <c r="E40" s="146"/>
      <c r="F40" s="149"/>
      <c r="G40" s="149"/>
      <c r="H40" s="149"/>
      <c r="I40" s="149"/>
      <c r="J40" s="149"/>
      <c r="K40" s="149"/>
      <c r="L40" s="149"/>
      <c r="M40" s="149"/>
      <c r="N40" s="149"/>
      <c r="O40" s="149"/>
      <c r="P40" s="149"/>
      <c r="Q40" s="149"/>
      <c r="R40" s="149"/>
      <c r="S40" s="149"/>
      <c r="T40" s="152"/>
      <c r="U40" s="157"/>
      <c r="V40" s="200"/>
      <c r="W40" s="208"/>
      <c r="X40" s="190"/>
      <c r="Y40" s="190"/>
      <c r="Z40" s="190"/>
      <c r="AA40" s="190"/>
      <c r="AB40" s="190"/>
      <c r="AC40" s="190"/>
      <c r="AD40" s="190"/>
      <c r="AE40" s="190"/>
      <c r="AF40" s="190"/>
      <c r="AG40" s="190"/>
      <c r="AH40" s="190"/>
      <c r="AI40" s="190"/>
      <c r="AJ40" s="190"/>
      <c r="AK40" s="190"/>
      <c r="AL40" s="190"/>
      <c r="AM40" s="190"/>
      <c r="AN40" s="190"/>
      <c r="AO40" s="190"/>
      <c r="AP40" s="190"/>
      <c r="AQ40" s="190"/>
      <c r="AR40" s="190"/>
      <c r="AS40" s="190"/>
      <c r="AT40" s="190"/>
      <c r="AU40" s="190"/>
      <c r="AV40" s="190"/>
      <c r="AW40" s="190"/>
      <c r="AX40" s="190"/>
      <c r="AY40" s="190"/>
      <c r="AZ40" s="190"/>
      <c r="BA40" s="190"/>
      <c r="BB40" s="190"/>
      <c r="BC40" s="190"/>
      <c r="BD40" s="190"/>
      <c r="BE40" s="190"/>
      <c r="BF40" s="190"/>
      <c r="BG40" s="190"/>
      <c r="BH40" s="190"/>
      <c r="BI40" s="190"/>
      <c r="BJ40" s="190"/>
      <c r="BK40" s="190"/>
      <c r="BL40" s="190"/>
      <c r="BM40" s="190"/>
      <c r="BN40" s="190"/>
      <c r="BO40" s="190"/>
      <c r="BP40" s="190"/>
    </row>
    <row r="41" spans="1:68" s="145" customFormat="1" ht="26.25" customHeight="1" x14ac:dyDescent="0.25">
      <c r="A41" s="190"/>
      <c r="B41" s="220"/>
      <c r="C41" s="218"/>
      <c r="D41" s="149"/>
      <c r="E41" s="146"/>
      <c r="F41" s="149"/>
      <c r="G41" s="149"/>
      <c r="H41" s="149"/>
      <c r="I41" s="149"/>
      <c r="J41" s="149"/>
      <c r="K41" s="149"/>
      <c r="L41" s="149"/>
      <c r="M41" s="149"/>
      <c r="N41" s="149"/>
      <c r="O41" s="149"/>
      <c r="P41" s="149"/>
      <c r="Q41" s="149"/>
      <c r="R41" s="149"/>
      <c r="S41" s="149"/>
      <c r="T41" s="152"/>
      <c r="U41" s="157"/>
      <c r="V41" s="200"/>
      <c r="W41" s="208"/>
      <c r="X41" s="190"/>
      <c r="Y41" s="190"/>
      <c r="Z41" s="190"/>
      <c r="AA41" s="190"/>
      <c r="AB41" s="190"/>
      <c r="AC41" s="190"/>
      <c r="AD41" s="190"/>
      <c r="AE41" s="190"/>
      <c r="AF41" s="190"/>
      <c r="AG41" s="190"/>
      <c r="AH41" s="190"/>
      <c r="AI41" s="190"/>
      <c r="AJ41" s="190"/>
      <c r="AK41" s="190"/>
      <c r="AL41" s="190"/>
      <c r="AM41" s="190"/>
      <c r="AN41" s="190"/>
      <c r="AO41" s="190"/>
      <c r="AP41" s="190"/>
      <c r="AQ41" s="190"/>
      <c r="AR41" s="190"/>
      <c r="AS41" s="190"/>
      <c r="AT41" s="190"/>
      <c r="AU41" s="190"/>
      <c r="AV41" s="190"/>
      <c r="AW41" s="190"/>
      <c r="AX41" s="190"/>
      <c r="AY41" s="190"/>
      <c r="AZ41" s="190"/>
      <c r="BA41" s="190"/>
      <c r="BB41" s="190"/>
      <c r="BC41" s="190"/>
      <c r="BD41" s="190"/>
      <c r="BE41" s="190"/>
      <c r="BF41" s="190"/>
      <c r="BG41" s="190"/>
      <c r="BH41" s="190"/>
      <c r="BI41" s="190"/>
      <c r="BJ41" s="190"/>
      <c r="BK41" s="190"/>
      <c r="BL41" s="190"/>
      <c r="BM41" s="190"/>
      <c r="BN41" s="190"/>
      <c r="BO41" s="190"/>
      <c r="BP41" s="190"/>
    </row>
    <row r="42" spans="1:68" s="145" customFormat="1" ht="26.25" customHeight="1" x14ac:dyDescent="0.25">
      <c r="A42" s="190"/>
      <c r="B42" s="220"/>
      <c r="C42" s="218"/>
      <c r="D42" s="149"/>
      <c r="E42" s="146"/>
      <c r="F42" s="149"/>
      <c r="G42" s="149"/>
      <c r="H42" s="149"/>
      <c r="I42" s="149"/>
      <c r="J42" s="149"/>
      <c r="K42" s="149"/>
      <c r="L42" s="149"/>
      <c r="M42" s="149"/>
      <c r="N42" s="149"/>
      <c r="O42" s="149"/>
      <c r="P42" s="149"/>
      <c r="Q42" s="149"/>
      <c r="R42" s="149"/>
      <c r="S42" s="149"/>
      <c r="T42" s="152"/>
      <c r="U42" s="157"/>
      <c r="V42" s="200"/>
      <c r="W42" s="208"/>
      <c r="X42" s="190"/>
      <c r="Y42" s="190"/>
      <c r="Z42" s="190"/>
      <c r="AA42" s="190"/>
      <c r="AB42" s="190"/>
      <c r="AC42" s="190"/>
      <c r="AD42" s="190"/>
      <c r="AE42" s="190"/>
      <c r="AF42" s="190"/>
      <c r="AG42" s="190"/>
      <c r="AH42" s="190"/>
      <c r="AI42" s="190"/>
      <c r="AJ42" s="190"/>
      <c r="AK42" s="190"/>
      <c r="AL42" s="190"/>
      <c r="AM42" s="190"/>
      <c r="AN42" s="190"/>
      <c r="AO42" s="190"/>
      <c r="AP42" s="190"/>
      <c r="AQ42" s="190"/>
      <c r="AR42" s="190"/>
      <c r="AS42" s="190"/>
      <c r="AT42" s="190"/>
      <c r="AU42" s="190"/>
      <c r="AV42" s="190"/>
      <c r="AW42" s="190"/>
      <c r="AX42" s="190"/>
      <c r="AY42" s="190"/>
      <c r="AZ42" s="190"/>
      <c r="BA42" s="190"/>
      <c r="BB42" s="190"/>
      <c r="BC42" s="190"/>
      <c r="BD42" s="190"/>
      <c r="BE42" s="190"/>
      <c r="BF42" s="190"/>
      <c r="BG42" s="190"/>
      <c r="BH42" s="190"/>
      <c r="BI42" s="190"/>
      <c r="BJ42" s="190"/>
      <c r="BK42" s="190"/>
      <c r="BL42" s="190"/>
      <c r="BM42" s="190"/>
      <c r="BN42" s="190"/>
      <c r="BO42" s="190"/>
      <c r="BP42" s="190"/>
    </row>
    <row r="43" spans="1:68" s="145" customFormat="1" ht="26.25" customHeight="1" x14ac:dyDescent="0.25">
      <c r="A43" s="190"/>
      <c r="B43" s="220"/>
      <c r="C43" s="218"/>
      <c r="D43" s="149"/>
      <c r="E43" s="146"/>
      <c r="F43" s="151"/>
      <c r="G43" s="149"/>
      <c r="H43" s="149"/>
      <c r="I43" s="149"/>
      <c r="J43" s="149"/>
      <c r="K43" s="149"/>
      <c r="L43" s="149"/>
      <c r="M43" s="149"/>
      <c r="N43" s="149"/>
      <c r="O43" s="149"/>
      <c r="P43" s="149"/>
      <c r="Q43" s="149"/>
      <c r="R43" s="149"/>
      <c r="S43" s="149"/>
      <c r="T43" s="152"/>
      <c r="U43" s="157"/>
      <c r="V43" s="200"/>
      <c r="W43" s="208"/>
      <c r="X43" s="190"/>
      <c r="Y43" s="190"/>
      <c r="Z43" s="190"/>
      <c r="AA43" s="190"/>
      <c r="AB43" s="190"/>
      <c r="AC43" s="190"/>
      <c r="AD43" s="190"/>
      <c r="AE43" s="190"/>
      <c r="AF43" s="190"/>
      <c r="AG43" s="190"/>
      <c r="AH43" s="190"/>
      <c r="AI43" s="190"/>
      <c r="AJ43" s="190"/>
      <c r="AK43" s="190"/>
      <c r="AL43" s="190"/>
      <c r="AM43" s="190"/>
      <c r="AN43" s="190"/>
      <c r="AO43" s="190"/>
      <c r="AP43" s="190"/>
      <c r="AQ43" s="190"/>
      <c r="AR43" s="190"/>
      <c r="AS43" s="190"/>
      <c r="AT43" s="190"/>
      <c r="AU43" s="190"/>
      <c r="AV43" s="190"/>
      <c r="AW43" s="190"/>
      <c r="AX43" s="190"/>
      <c r="AY43" s="190"/>
      <c r="AZ43" s="190"/>
      <c r="BA43" s="190"/>
      <c r="BB43" s="190"/>
      <c r="BC43" s="190"/>
      <c r="BD43" s="190"/>
      <c r="BE43" s="190"/>
      <c r="BF43" s="190"/>
      <c r="BG43" s="190"/>
      <c r="BH43" s="190"/>
      <c r="BI43" s="190"/>
      <c r="BJ43" s="190"/>
      <c r="BK43" s="190"/>
      <c r="BL43" s="190"/>
      <c r="BM43" s="190"/>
      <c r="BN43" s="190"/>
      <c r="BO43" s="190"/>
      <c r="BP43" s="190"/>
    </row>
    <row r="44" spans="1:68" s="145" customFormat="1" ht="26.25" customHeight="1" x14ac:dyDescent="0.25">
      <c r="A44" s="190"/>
      <c r="B44" s="220"/>
      <c r="C44" s="218"/>
      <c r="D44" s="149"/>
      <c r="E44" s="146"/>
      <c r="F44" s="151"/>
      <c r="G44" s="149"/>
      <c r="H44" s="149"/>
      <c r="I44" s="149"/>
      <c r="J44" s="149"/>
      <c r="K44" s="149"/>
      <c r="L44" s="149"/>
      <c r="M44" s="149"/>
      <c r="N44" s="149"/>
      <c r="O44" s="149"/>
      <c r="P44" s="149"/>
      <c r="Q44" s="149"/>
      <c r="R44" s="149"/>
      <c r="S44" s="149"/>
      <c r="T44" s="152"/>
      <c r="U44" s="157"/>
      <c r="V44" s="200"/>
      <c r="W44" s="208"/>
      <c r="X44" s="190"/>
      <c r="Y44" s="190"/>
      <c r="Z44" s="190"/>
      <c r="AA44" s="190"/>
      <c r="AB44" s="190"/>
      <c r="AC44" s="190"/>
      <c r="AD44" s="190"/>
      <c r="AE44" s="190"/>
      <c r="AF44" s="190"/>
      <c r="AG44" s="190"/>
      <c r="AH44" s="190"/>
      <c r="AI44" s="190"/>
      <c r="AJ44" s="190"/>
      <c r="AK44" s="190"/>
      <c r="AL44" s="190"/>
      <c r="AM44" s="190"/>
      <c r="AN44" s="190"/>
      <c r="AO44" s="190"/>
      <c r="AP44" s="190"/>
      <c r="AQ44" s="190"/>
      <c r="AR44" s="190"/>
      <c r="AS44" s="190"/>
      <c r="AT44" s="190"/>
      <c r="AU44" s="190"/>
      <c r="AV44" s="190"/>
      <c r="AW44" s="190"/>
      <c r="AX44" s="190"/>
      <c r="AY44" s="190"/>
      <c r="AZ44" s="190"/>
      <c r="BA44" s="190"/>
      <c r="BB44" s="190"/>
      <c r="BC44" s="190"/>
      <c r="BD44" s="190"/>
      <c r="BE44" s="190"/>
      <c r="BF44" s="190"/>
      <c r="BG44" s="190"/>
      <c r="BH44" s="190"/>
      <c r="BI44" s="190"/>
      <c r="BJ44" s="190"/>
      <c r="BK44" s="190"/>
      <c r="BL44" s="190"/>
      <c r="BM44" s="190"/>
      <c r="BN44" s="190"/>
      <c r="BO44" s="190"/>
      <c r="BP44" s="190"/>
    </row>
    <row r="45" spans="1:68" s="145" customFormat="1" ht="26.25" customHeight="1" x14ac:dyDescent="0.25">
      <c r="A45" s="190"/>
      <c r="B45" s="220"/>
      <c r="C45" s="218"/>
      <c r="D45" s="149"/>
      <c r="E45" s="146"/>
      <c r="F45" s="151"/>
      <c r="G45" s="149"/>
      <c r="H45" s="149"/>
      <c r="I45" s="149"/>
      <c r="J45" s="149"/>
      <c r="K45" s="149"/>
      <c r="L45" s="149"/>
      <c r="M45" s="149"/>
      <c r="N45" s="149"/>
      <c r="O45" s="149"/>
      <c r="P45" s="149"/>
      <c r="Q45" s="149"/>
      <c r="R45" s="149"/>
      <c r="S45" s="149"/>
      <c r="T45" s="152"/>
      <c r="U45" s="157"/>
      <c r="V45" s="200"/>
      <c r="W45" s="208"/>
      <c r="X45" s="190"/>
      <c r="Y45" s="190"/>
      <c r="Z45" s="190"/>
      <c r="AA45" s="190"/>
      <c r="AB45" s="190"/>
      <c r="AC45" s="190"/>
      <c r="AD45" s="190"/>
      <c r="AE45" s="190"/>
      <c r="AF45" s="190"/>
      <c r="AG45" s="190"/>
      <c r="AH45" s="190"/>
      <c r="AI45" s="190"/>
      <c r="AJ45" s="190"/>
      <c r="AK45" s="190"/>
      <c r="AL45" s="190"/>
      <c r="AM45" s="190"/>
      <c r="AN45" s="190"/>
      <c r="AO45" s="190"/>
      <c r="AP45" s="190"/>
      <c r="AQ45" s="190"/>
      <c r="AR45" s="190"/>
      <c r="AS45" s="190"/>
      <c r="AT45" s="190"/>
      <c r="AU45" s="190"/>
      <c r="AV45" s="190"/>
      <c r="AW45" s="190"/>
      <c r="AX45" s="190"/>
      <c r="AY45" s="190"/>
      <c r="AZ45" s="190"/>
      <c r="BA45" s="190"/>
      <c r="BB45" s="190"/>
      <c r="BC45" s="190"/>
      <c r="BD45" s="190"/>
      <c r="BE45" s="190"/>
      <c r="BF45" s="190"/>
      <c r="BG45" s="190"/>
      <c r="BH45" s="190"/>
      <c r="BI45" s="190"/>
      <c r="BJ45" s="190"/>
      <c r="BK45" s="190"/>
      <c r="BL45" s="190"/>
      <c r="BM45" s="190"/>
      <c r="BN45" s="190"/>
      <c r="BO45" s="190"/>
      <c r="BP45" s="190"/>
    </row>
    <row r="46" spans="1:68" s="145" customFormat="1" ht="26.25" customHeight="1" x14ac:dyDescent="0.25">
      <c r="A46" s="190"/>
      <c r="B46" s="220"/>
      <c r="C46" s="218"/>
      <c r="D46" s="149"/>
      <c r="E46" s="146"/>
      <c r="F46" s="151"/>
      <c r="G46" s="149"/>
      <c r="H46" s="149"/>
      <c r="I46" s="149"/>
      <c r="J46" s="149"/>
      <c r="K46" s="149"/>
      <c r="L46" s="149"/>
      <c r="M46" s="149"/>
      <c r="N46" s="149"/>
      <c r="O46" s="149"/>
      <c r="P46" s="149"/>
      <c r="Q46" s="149"/>
      <c r="R46" s="149"/>
      <c r="S46" s="149"/>
      <c r="T46" s="152"/>
      <c r="U46" s="157"/>
      <c r="V46" s="200"/>
      <c r="W46" s="208"/>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0"/>
      <c r="BA46" s="190"/>
      <c r="BB46" s="190"/>
      <c r="BC46" s="190"/>
      <c r="BD46" s="190"/>
      <c r="BE46" s="190"/>
      <c r="BF46" s="190"/>
      <c r="BG46" s="190"/>
      <c r="BH46" s="190"/>
      <c r="BI46" s="190"/>
      <c r="BJ46" s="190"/>
      <c r="BK46" s="190"/>
      <c r="BL46" s="190"/>
      <c r="BM46" s="190"/>
      <c r="BN46" s="190"/>
      <c r="BO46" s="190"/>
      <c r="BP46" s="190"/>
    </row>
    <row r="47" spans="1:68" s="145" customFormat="1" ht="26.25" customHeight="1" x14ac:dyDescent="0.25">
      <c r="A47" s="190"/>
      <c r="B47" s="220"/>
      <c r="C47" s="218"/>
      <c r="D47" s="149"/>
      <c r="E47" s="146"/>
      <c r="F47" s="151"/>
      <c r="G47" s="149"/>
      <c r="H47" s="149"/>
      <c r="I47" s="149"/>
      <c r="J47" s="149"/>
      <c r="K47" s="149"/>
      <c r="L47" s="149"/>
      <c r="M47" s="149"/>
      <c r="N47" s="149"/>
      <c r="O47" s="149"/>
      <c r="P47" s="149"/>
      <c r="Q47" s="149"/>
      <c r="R47" s="149"/>
      <c r="S47" s="149"/>
      <c r="T47" s="152"/>
      <c r="U47" s="157"/>
      <c r="V47" s="200"/>
      <c r="W47" s="208"/>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0"/>
      <c r="BE47" s="190"/>
      <c r="BF47" s="190"/>
      <c r="BG47" s="190"/>
      <c r="BH47" s="190"/>
      <c r="BI47" s="190"/>
      <c r="BJ47" s="190"/>
      <c r="BK47" s="190"/>
      <c r="BL47" s="190"/>
      <c r="BM47" s="190"/>
      <c r="BN47" s="190"/>
      <c r="BO47" s="190"/>
      <c r="BP47" s="190"/>
    </row>
    <row r="48" spans="1:68" s="145" customFormat="1" ht="26.25" customHeight="1" x14ac:dyDescent="0.25">
      <c r="A48" s="190"/>
      <c r="B48" s="220"/>
      <c r="C48" s="218"/>
      <c r="D48" s="149"/>
      <c r="E48" s="146"/>
      <c r="F48" s="151"/>
      <c r="G48" s="149"/>
      <c r="H48" s="149"/>
      <c r="I48" s="149"/>
      <c r="J48" s="149"/>
      <c r="K48" s="149"/>
      <c r="L48" s="149"/>
      <c r="M48" s="149"/>
      <c r="N48" s="149"/>
      <c r="O48" s="149"/>
      <c r="P48" s="149"/>
      <c r="Q48" s="149"/>
      <c r="R48" s="149"/>
      <c r="S48" s="149"/>
      <c r="T48" s="152"/>
      <c r="U48" s="157"/>
      <c r="V48" s="200"/>
      <c r="W48" s="208"/>
      <c r="X48" s="190"/>
      <c r="Y48" s="190"/>
      <c r="Z48" s="190"/>
      <c r="AA48" s="190"/>
      <c r="AB48" s="190"/>
      <c r="AC48" s="190"/>
      <c r="AD48" s="190"/>
      <c r="AE48" s="190"/>
      <c r="AF48" s="190"/>
      <c r="AG48" s="190"/>
      <c r="AH48" s="190"/>
      <c r="AI48" s="190"/>
      <c r="AJ48" s="190"/>
      <c r="AK48" s="190"/>
      <c r="AL48" s="190"/>
      <c r="AM48" s="190"/>
      <c r="AN48" s="190"/>
      <c r="AO48" s="190"/>
      <c r="AP48" s="190"/>
      <c r="AQ48" s="190"/>
      <c r="AR48" s="190"/>
      <c r="AS48" s="190"/>
      <c r="AT48" s="190"/>
      <c r="AU48" s="190"/>
      <c r="AV48" s="190"/>
      <c r="AW48" s="190"/>
      <c r="AX48" s="190"/>
      <c r="AY48" s="190"/>
      <c r="AZ48" s="190"/>
      <c r="BA48" s="190"/>
      <c r="BB48" s="190"/>
      <c r="BC48" s="190"/>
      <c r="BD48" s="190"/>
      <c r="BE48" s="190"/>
      <c r="BF48" s="190"/>
      <c r="BG48" s="190"/>
      <c r="BH48" s="190"/>
      <c r="BI48" s="190"/>
      <c r="BJ48" s="190"/>
      <c r="BK48" s="190"/>
      <c r="BL48" s="190"/>
      <c r="BM48" s="190"/>
      <c r="BN48" s="190"/>
      <c r="BO48" s="190"/>
      <c r="BP48" s="190"/>
    </row>
    <row r="49" spans="1:68" s="145" customFormat="1" ht="26.25" customHeight="1" x14ac:dyDescent="0.25">
      <c r="A49" s="190"/>
      <c r="B49" s="220"/>
      <c r="C49" s="218"/>
      <c r="D49" s="149"/>
      <c r="E49" s="146"/>
      <c r="F49" s="151"/>
      <c r="G49" s="149"/>
      <c r="H49" s="149"/>
      <c r="I49" s="149"/>
      <c r="J49" s="149"/>
      <c r="K49" s="149"/>
      <c r="L49" s="149"/>
      <c r="M49" s="149"/>
      <c r="N49" s="149"/>
      <c r="O49" s="149"/>
      <c r="P49" s="149"/>
      <c r="Q49" s="149"/>
      <c r="R49" s="149"/>
      <c r="S49" s="149"/>
      <c r="T49" s="152"/>
      <c r="U49" s="157"/>
      <c r="V49" s="200"/>
      <c r="W49" s="208"/>
      <c r="X49" s="190"/>
      <c r="Y49" s="190"/>
      <c r="Z49" s="190"/>
      <c r="AA49" s="190"/>
      <c r="AB49" s="190"/>
      <c r="AC49" s="190"/>
      <c r="AD49" s="190"/>
      <c r="AE49" s="190"/>
      <c r="AF49" s="190"/>
      <c r="AG49" s="190"/>
      <c r="AH49" s="190"/>
      <c r="AI49" s="190"/>
      <c r="AJ49" s="190"/>
      <c r="AK49" s="190"/>
      <c r="AL49" s="190"/>
      <c r="AM49" s="190"/>
      <c r="AN49" s="190"/>
      <c r="AO49" s="190"/>
      <c r="AP49" s="190"/>
      <c r="AQ49" s="190"/>
      <c r="AR49" s="190"/>
      <c r="AS49" s="190"/>
      <c r="AT49" s="190"/>
      <c r="AU49" s="190"/>
      <c r="AV49" s="190"/>
      <c r="AW49" s="190"/>
      <c r="AX49" s="190"/>
      <c r="AY49" s="190"/>
      <c r="AZ49" s="190"/>
      <c r="BA49" s="190"/>
      <c r="BB49" s="190"/>
      <c r="BC49" s="190"/>
      <c r="BD49" s="190"/>
      <c r="BE49" s="190"/>
      <c r="BF49" s="190"/>
      <c r="BG49" s="190"/>
      <c r="BH49" s="190"/>
      <c r="BI49" s="190"/>
      <c r="BJ49" s="190"/>
      <c r="BK49" s="190"/>
      <c r="BL49" s="190"/>
      <c r="BM49" s="190"/>
      <c r="BN49" s="190"/>
      <c r="BO49" s="190"/>
      <c r="BP49" s="190"/>
    </row>
    <row r="50" spans="1:68" s="145" customFormat="1" ht="26.25" customHeight="1" x14ac:dyDescent="0.25">
      <c r="A50" s="190"/>
      <c r="B50" s="220"/>
      <c r="C50" s="218"/>
      <c r="D50" s="149"/>
      <c r="E50" s="146"/>
      <c r="F50" s="151"/>
      <c r="G50" s="149"/>
      <c r="H50" s="149"/>
      <c r="I50" s="149"/>
      <c r="J50" s="149"/>
      <c r="K50" s="149"/>
      <c r="L50" s="149"/>
      <c r="M50" s="149"/>
      <c r="N50" s="149"/>
      <c r="O50" s="149"/>
      <c r="P50" s="149"/>
      <c r="Q50" s="149"/>
      <c r="R50" s="149"/>
      <c r="S50" s="149"/>
      <c r="T50" s="152"/>
      <c r="U50" s="157"/>
      <c r="V50" s="200"/>
      <c r="W50" s="208"/>
      <c r="X50" s="190"/>
      <c r="Y50" s="190"/>
      <c r="Z50" s="190"/>
      <c r="AA50" s="190"/>
      <c r="AB50" s="190"/>
      <c r="AC50" s="190"/>
      <c r="AD50" s="190"/>
      <c r="AE50" s="190"/>
      <c r="AF50" s="190"/>
      <c r="AG50" s="190"/>
      <c r="AH50" s="190"/>
      <c r="AI50" s="190"/>
      <c r="AJ50" s="190"/>
      <c r="AK50" s="190"/>
      <c r="AL50" s="190"/>
      <c r="AM50" s="190"/>
      <c r="AN50" s="190"/>
      <c r="AO50" s="190"/>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c r="BN50" s="190"/>
      <c r="BO50" s="190"/>
      <c r="BP50" s="190"/>
    </row>
    <row r="51" spans="1:68" s="145" customFormat="1" ht="26.25" customHeight="1" x14ac:dyDescent="0.25">
      <c r="A51" s="190"/>
      <c r="B51" s="220"/>
      <c r="C51" s="218"/>
      <c r="D51" s="149"/>
      <c r="E51" s="146"/>
      <c r="F51" s="151"/>
      <c r="G51" s="149"/>
      <c r="H51" s="149"/>
      <c r="I51" s="149"/>
      <c r="J51" s="149"/>
      <c r="K51" s="149"/>
      <c r="L51" s="149"/>
      <c r="M51" s="149"/>
      <c r="N51" s="149"/>
      <c r="O51" s="149"/>
      <c r="P51" s="149"/>
      <c r="Q51" s="149"/>
      <c r="R51" s="149"/>
      <c r="S51" s="149"/>
      <c r="T51" s="152"/>
      <c r="U51" s="157"/>
      <c r="V51" s="200"/>
      <c r="W51" s="208"/>
      <c r="X51" s="190"/>
      <c r="Y51" s="190"/>
      <c r="Z51" s="190"/>
      <c r="AA51" s="190"/>
      <c r="AB51" s="190"/>
      <c r="AC51" s="190"/>
      <c r="AD51" s="190"/>
      <c r="AE51" s="190"/>
      <c r="AF51" s="190"/>
      <c r="AG51" s="190"/>
      <c r="AH51" s="190"/>
      <c r="AI51" s="190"/>
      <c r="AJ51" s="190"/>
      <c r="AK51" s="190"/>
      <c r="AL51" s="190"/>
      <c r="AM51" s="190"/>
      <c r="AN51" s="190"/>
      <c r="AO51" s="190"/>
      <c r="AP51" s="190"/>
      <c r="AQ51" s="190"/>
      <c r="AR51" s="190"/>
      <c r="AS51" s="190"/>
      <c r="AT51" s="190"/>
      <c r="AU51" s="190"/>
      <c r="AV51" s="190"/>
      <c r="AW51" s="190"/>
      <c r="AX51" s="190"/>
      <c r="AY51" s="190"/>
      <c r="AZ51" s="190"/>
      <c r="BA51" s="190"/>
      <c r="BB51" s="190"/>
      <c r="BC51" s="190"/>
      <c r="BD51" s="190"/>
      <c r="BE51" s="190"/>
      <c r="BF51" s="190"/>
      <c r="BG51" s="190"/>
      <c r="BH51" s="190"/>
      <c r="BI51" s="190"/>
      <c r="BJ51" s="190"/>
      <c r="BK51" s="190"/>
      <c r="BL51" s="190"/>
      <c r="BM51" s="190"/>
      <c r="BN51" s="190"/>
      <c r="BO51" s="190"/>
      <c r="BP51" s="190"/>
    </row>
    <row r="52" spans="1:68" s="145" customFormat="1" ht="26.25" customHeight="1" x14ac:dyDescent="0.25">
      <c r="A52" s="190"/>
      <c r="B52" s="220"/>
      <c r="C52" s="218"/>
      <c r="D52" s="149"/>
      <c r="E52" s="146"/>
      <c r="F52" s="151"/>
      <c r="G52" s="149"/>
      <c r="H52" s="149"/>
      <c r="I52" s="149"/>
      <c r="J52" s="149"/>
      <c r="K52" s="149"/>
      <c r="L52" s="149"/>
      <c r="M52" s="149"/>
      <c r="N52" s="149"/>
      <c r="O52" s="149"/>
      <c r="P52" s="149"/>
      <c r="Q52" s="149"/>
      <c r="R52" s="149"/>
      <c r="S52" s="149"/>
      <c r="T52" s="152"/>
      <c r="U52" s="157"/>
      <c r="V52" s="200"/>
      <c r="W52" s="208"/>
      <c r="X52" s="190"/>
      <c r="Y52" s="190"/>
      <c r="Z52" s="190"/>
      <c r="AA52" s="190"/>
      <c r="AB52" s="190"/>
      <c r="AC52" s="190"/>
      <c r="AD52" s="190"/>
      <c r="AE52" s="190"/>
      <c r="AF52" s="190"/>
      <c r="AG52" s="190"/>
      <c r="AH52" s="190"/>
      <c r="AI52" s="190"/>
      <c r="AJ52" s="190"/>
      <c r="AK52" s="190"/>
      <c r="AL52" s="190"/>
      <c r="AM52" s="190"/>
      <c r="AN52" s="190"/>
      <c r="AO52" s="190"/>
      <c r="AP52" s="190"/>
      <c r="AQ52" s="190"/>
      <c r="AR52" s="190"/>
      <c r="AS52" s="190"/>
      <c r="AT52" s="190"/>
      <c r="AU52" s="190"/>
      <c r="AV52" s="190"/>
      <c r="AW52" s="190"/>
      <c r="AX52" s="190"/>
      <c r="AY52" s="190"/>
      <c r="AZ52" s="190"/>
      <c r="BA52" s="190"/>
      <c r="BB52" s="190"/>
      <c r="BC52" s="190"/>
      <c r="BD52" s="190"/>
      <c r="BE52" s="190"/>
      <c r="BF52" s="190"/>
      <c r="BG52" s="190"/>
      <c r="BH52" s="190"/>
      <c r="BI52" s="190"/>
      <c r="BJ52" s="190"/>
      <c r="BK52" s="190"/>
      <c r="BL52" s="190"/>
      <c r="BM52" s="190"/>
      <c r="BN52" s="190"/>
      <c r="BO52" s="190"/>
      <c r="BP52" s="190"/>
    </row>
    <row r="53" spans="1:68" s="145" customFormat="1" ht="26.25" customHeight="1" x14ac:dyDescent="0.25">
      <c r="A53" s="190"/>
      <c r="B53" s="220"/>
      <c r="C53" s="218"/>
      <c r="D53" s="149"/>
      <c r="E53" s="146"/>
      <c r="F53" s="151"/>
      <c r="G53" s="149"/>
      <c r="H53" s="149"/>
      <c r="I53" s="149"/>
      <c r="J53" s="149"/>
      <c r="K53" s="149"/>
      <c r="L53" s="149"/>
      <c r="M53" s="149"/>
      <c r="N53" s="149"/>
      <c r="O53" s="149"/>
      <c r="P53" s="149"/>
      <c r="Q53" s="149"/>
      <c r="R53" s="149"/>
      <c r="S53" s="149"/>
      <c r="T53" s="152"/>
      <c r="U53" s="157"/>
      <c r="V53" s="200"/>
      <c r="W53" s="208"/>
      <c r="X53" s="190"/>
      <c r="Y53" s="190"/>
      <c r="Z53" s="190"/>
      <c r="AA53" s="190"/>
      <c r="AB53" s="190"/>
      <c r="AC53" s="190"/>
      <c r="AD53" s="190"/>
      <c r="AE53" s="190"/>
      <c r="AF53" s="190"/>
      <c r="AG53" s="190"/>
      <c r="AH53" s="190"/>
      <c r="AI53" s="190"/>
      <c r="AJ53" s="190"/>
      <c r="AK53" s="190"/>
      <c r="AL53" s="190"/>
      <c r="AM53" s="190"/>
      <c r="AN53" s="190"/>
      <c r="AO53" s="190"/>
      <c r="AP53" s="190"/>
      <c r="AQ53" s="190"/>
      <c r="AR53" s="190"/>
      <c r="AS53" s="190"/>
      <c r="AT53" s="190"/>
      <c r="AU53" s="190"/>
      <c r="AV53" s="190"/>
      <c r="AW53" s="190"/>
      <c r="AX53" s="190"/>
      <c r="AY53" s="190"/>
      <c r="AZ53" s="190"/>
      <c r="BA53" s="190"/>
      <c r="BB53" s="190"/>
      <c r="BC53" s="190"/>
      <c r="BD53" s="190"/>
      <c r="BE53" s="190"/>
      <c r="BF53" s="190"/>
      <c r="BG53" s="190"/>
      <c r="BH53" s="190"/>
      <c r="BI53" s="190"/>
      <c r="BJ53" s="190"/>
      <c r="BK53" s="190"/>
      <c r="BL53" s="190"/>
      <c r="BM53" s="190"/>
      <c r="BN53" s="190"/>
      <c r="BO53" s="190"/>
      <c r="BP53" s="190"/>
    </row>
    <row r="54" spans="1:68" s="145" customFormat="1" ht="26.25" customHeight="1" x14ac:dyDescent="0.25">
      <c r="A54" s="190"/>
      <c r="B54" s="220"/>
      <c r="C54" s="218"/>
      <c r="D54" s="149"/>
      <c r="E54" s="146"/>
      <c r="F54" s="151"/>
      <c r="G54" s="149"/>
      <c r="H54" s="149"/>
      <c r="I54" s="149"/>
      <c r="J54" s="149"/>
      <c r="K54" s="149"/>
      <c r="L54" s="149"/>
      <c r="M54" s="149"/>
      <c r="N54" s="149"/>
      <c r="O54" s="149"/>
      <c r="P54" s="149"/>
      <c r="Q54" s="149"/>
      <c r="R54" s="149"/>
      <c r="S54" s="149"/>
      <c r="T54" s="152"/>
      <c r="U54" s="157"/>
      <c r="V54" s="200"/>
      <c r="W54" s="208"/>
      <c r="X54" s="190"/>
      <c r="Y54" s="190"/>
      <c r="Z54" s="190"/>
      <c r="AA54" s="190"/>
      <c r="AB54" s="190"/>
      <c r="AC54" s="190"/>
      <c r="AD54" s="190"/>
      <c r="AE54" s="190"/>
      <c r="AF54" s="190"/>
      <c r="AG54" s="190"/>
      <c r="AH54" s="190"/>
      <c r="AI54" s="190"/>
      <c r="AJ54" s="190"/>
      <c r="AK54" s="190"/>
      <c r="AL54" s="190"/>
      <c r="AM54" s="190"/>
      <c r="AN54" s="190"/>
      <c r="AO54" s="190"/>
      <c r="AP54" s="190"/>
      <c r="AQ54" s="190"/>
      <c r="AR54" s="190"/>
      <c r="AS54" s="190"/>
      <c r="AT54" s="190"/>
      <c r="AU54" s="190"/>
      <c r="AV54" s="190"/>
      <c r="AW54" s="190"/>
      <c r="AX54" s="190"/>
      <c r="AY54" s="190"/>
      <c r="AZ54" s="190"/>
      <c r="BA54" s="190"/>
      <c r="BB54" s="190"/>
      <c r="BC54" s="190"/>
      <c r="BD54" s="190"/>
      <c r="BE54" s="190"/>
      <c r="BF54" s="190"/>
      <c r="BG54" s="190"/>
      <c r="BH54" s="190"/>
      <c r="BI54" s="190"/>
      <c r="BJ54" s="190"/>
      <c r="BK54" s="190"/>
      <c r="BL54" s="190"/>
      <c r="BM54" s="190"/>
      <c r="BN54" s="190"/>
      <c r="BO54" s="190"/>
      <c r="BP54" s="190"/>
    </row>
    <row r="55" spans="1:68" s="145" customFormat="1" ht="26.25" customHeight="1" x14ac:dyDescent="0.25">
      <c r="A55" s="190"/>
      <c r="B55" s="220"/>
      <c r="C55" s="218"/>
      <c r="D55" s="149"/>
      <c r="E55" s="146"/>
      <c r="F55" s="151"/>
      <c r="G55" s="149"/>
      <c r="H55" s="149"/>
      <c r="I55" s="149"/>
      <c r="J55" s="149"/>
      <c r="K55" s="149"/>
      <c r="L55" s="149"/>
      <c r="M55" s="149"/>
      <c r="N55" s="149"/>
      <c r="O55" s="149"/>
      <c r="P55" s="149"/>
      <c r="Q55" s="149"/>
      <c r="R55" s="149"/>
      <c r="S55" s="149"/>
      <c r="T55" s="152"/>
      <c r="U55" s="157"/>
      <c r="V55" s="200"/>
      <c r="W55" s="208"/>
      <c r="X55" s="190"/>
      <c r="Y55" s="190"/>
      <c r="Z55" s="190"/>
      <c r="AA55" s="190"/>
      <c r="AB55" s="190"/>
      <c r="AC55" s="190"/>
      <c r="AD55" s="190"/>
      <c r="AE55" s="190"/>
      <c r="AF55" s="190"/>
      <c r="AG55" s="190"/>
      <c r="AH55" s="190"/>
      <c r="AI55" s="190"/>
      <c r="AJ55" s="190"/>
      <c r="AK55" s="190"/>
      <c r="AL55" s="190"/>
      <c r="AM55" s="190"/>
      <c r="AN55" s="190"/>
      <c r="AO55" s="190"/>
      <c r="AP55" s="190"/>
      <c r="AQ55" s="190"/>
      <c r="AR55" s="190"/>
      <c r="AS55" s="190"/>
      <c r="AT55" s="190"/>
      <c r="AU55" s="190"/>
      <c r="AV55" s="190"/>
      <c r="AW55" s="190"/>
      <c r="AX55" s="190"/>
      <c r="AY55" s="190"/>
      <c r="AZ55" s="190"/>
      <c r="BA55" s="190"/>
      <c r="BB55" s="190"/>
      <c r="BC55" s="190"/>
      <c r="BD55" s="190"/>
      <c r="BE55" s="190"/>
      <c r="BF55" s="190"/>
      <c r="BG55" s="190"/>
      <c r="BH55" s="190"/>
      <c r="BI55" s="190"/>
      <c r="BJ55" s="190"/>
      <c r="BK55" s="190"/>
      <c r="BL55" s="190"/>
      <c r="BM55" s="190"/>
      <c r="BN55" s="190"/>
      <c r="BO55" s="190"/>
      <c r="BP55" s="190"/>
    </row>
  </sheetData>
  <mergeCells count="15">
    <mergeCell ref="N28:O28"/>
    <mergeCell ref="N29:O29"/>
    <mergeCell ref="C12:E12"/>
    <mergeCell ref="C13:U13"/>
    <mergeCell ref="C23:E23"/>
    <mergeCell ref="U23:V23"/>
    <mergeCell ref="F25:G25"/>
    <mergeCell ref="F26:G26"/>
    <mergeCell ref="B1:U1"/>
    <mergeCell ref="C9:U9"/>
    <mergeCell ref="C2:W2"/>
    <mergeCell ref="C3:H3"/>
    <mergeCell ref="I3:J3"/>
    <mergeCell ref="C5:W5"/>
    <mergeCell ref="C8:E8"/>
  </mergeCells>
  <printOptions horizontalCentered="1"/>
  <pageMargins left="0.7" right="0.7" top="0.75" bottom="0.75" header="0.3" footer="0.3"/>
  <pageSetup scale="44" orientation="landscape" r:id="rId1"/>
  <rowBreaks count="2" manualBreakCount="2">
    <brk id="17" min="1" max="70" man="1"/>
    <brk id="23" max="16383" man="1"/>
  </rowBreaks>
  <colBreaks count="1" manualBreakCount="1">
    <brk id="2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0" sqref="M20"/>
    </sheetView>
  </sheetViews>
  <sheetFormatPr defaultRowHeight="14.4" x14ac:dyDescent="0.3"/>
  <sheetData/>
  <pageMargins left="0.7" right="0.7" top="0.75" bottom="0.75" header="0.3" footer="0.3"/>
  <pageSetup paperSize="25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
  <sheetViews>
    <sheetView view="pageBreakPreview" topLeftCell="C1" zoomScale="78" zoomScaleNormal="70" zoomScaleSheetLayoutView="78" workbookViewId="0">
      <selection activeCell="E11" sqref="E11"/>
    </sheetView>
  </sheetViews>
  <sheetFormatPr defaultColWidth="9.109375" defaultRowHeight="18" x14ac:dyDescent="0.35"/>
  <cols>
    <col min="1" max="1" width="6" style="290" customWidth="1"/>
    <col min="2" max="2" width="9.5546875" style="223" customWidth="1"/>
    <col min="3" max="3" width="16.44140625" style="226" customWidth="1"/>
    <col min="4" max="4" width="10.109375" style="253" customWidth="1"/>
    <col min="5" max="5" width="37.33203125" style="253" customWidth="1"/>
    <col min="6" max="6" width="8.109375" style="286" hidden="1" customWidth="1"/>
    <col min="7" max="7" width="15" style="253" customWidth="1"/>
    <col min="8" max="8" width="13.5546875" style="253" customWidth="1"/>
    <col min="9" max="9" width="12.5546875" style="253" hidden="1" customWidth="1"/>
    <col min="10" max="10" width="11.33203125" style="253" hidden="1" customWidth="1"/>
    <col min="11" max="11" width="8.6640625" style="225" hidden="1" customWidth="1"/>
    <col min="12" max="12" width="8.109375" style="253" hidden="1" customWidth="1"/>
    <col min="13" max="13" width="14.44140625" style="253" customWidth="1"/>
    <col min="14" max="14" width="10" style="287" hidden="1" customWidth="1"/>
    <col min="15" max="16" width="6.6640625" style="253" hidden="1" customWidth="1"/>
    <col min="17" max="17" width="8.109375" style="253" hidden="1" customWidth="1"/>
    <col min="18" max="18" width="13" style="225" customWidth="1"/>
    <col min="19" max="19" width="13.109375" style="225" customWidth="1"/>
    <col min="20" max="20" width="10" style="225" hidden="1" customWidth="1"/>
    <col min="21" max="21" width="0.5546875" style="225" hidden="1" customWidth="1"/>
    <col min="22" max="22" width="9" style="283" hidden="1" customWidth="1"/>
    <col min="23" max="23" width="43.33203125" style="253" customWidth="1"/>
    <col min="24" max="24" width="6.6640625" style="223" hidden="1" customWidth="1"/>
    <col min="25" max="25" width="1" style="288" hidden="1" customWidth="1"/>
    <col min="26" max="38" width="9.109375" style="222"/>
    <col min="39" max="16384" width="9.109375" style="223"/>
  </cols>
  <sheetData>
    <row r="1" spans="1:38" s="274" customFormat="1" ht="39.75" customHeight="1" x14ac:dyDescent="0.4">
      <c r="A1" s="289"/>
      <c r="B1" s="316"/>
      <c r="C1" s="523" t="s">
        <v>386</v>
      </c>
      <c r="D1" s="523"/>
      <c r="E1" s="523"/>
      <c r="F1" s="523"/>
      <c r="G1" s="523"/>
      <c r="H1" s="523"/>
      <c r="I1" s="523"/>
      <c r="J1" s="523"/>
      <c r="K1" s="523"/>
      <c r="L1" s="523"/>
      <c r="M1" s="523"/>
      <c r="N1" s="523"/>
      <c r="O1" s="523"/>
      <c r="P1" s="523"/>
      <c r="Q1" s="523"/>
      <c r="R1" s="523"/>
      <c r="S1" s="523"/>
      <c r="T1" s="523"/>
      <c r="U1" s="523"/>
      <c r="V1" s="523"/>
      <c r="W1" s="523"/>
      <c r="X1" s="317"/>
      <c r="Y1" s="317"/>
    </row>
    <row r="2" spans="1:38" ht="30.75" customHeight="1" x14ac:dyDescent="0.4">
      <c r="B2" s="318"/>
      <c r="C2" s="506" t="s">
        <v>267</v>
      </c>
      <c r="D2" s="506"/>
      <c r="E2" s="506"/>
      <c r="F2" s="506"/>
      <c r="G2" s="506"/>
      <c r="H2" s="506"/>
      <c r="I2" s="506"/>
      <c r="J2" s="506"/>
      <c r="K2" s="506"/>
      <c r="L2" s="506"/>
      <c r="M2" s="506"/>
      <c r="N2" s="506"/>
      <c r="O2" s="506"/>
      <c r="P2" s="506"/>
      <c r="Q2" s="506"/>
      <c r="R2" s="506"/>
      <c r="S2" s="506"/>
      <c r="T2" s="506"/>
      <c r="U2" s="506"/>
      <c r="V2" s="506"/>
      <c r="W2" s="506"/>
      <c r="X2" s="506"/>
      <c r="Y2" s="506"/>
    </row>
    <row r="3" spans="1:38" ht="21" x14ac:dyDescent="0.4">
      <c r="B3" s="318"/>
      <c r="C3" s="526"/>
      <c r="D3" s="526"/>
      <c r="E3" s="526"/>
      <c r="F3" s="526"/>
      <c r="G3" s="526"/>
      <c r="H3" s="526"/>
      <c r="I3" s="527" t="s">
        <v>258</v>
      </c>
      <c r="J3" s="527"/>
      <c r="K3" s="311"/>
      <c r="L3" s="311"/>
      <c r="M3" s="311"/>
      <c r="N3" s="311"/>
      <c r="O3" s="311"/>
      <c r="P3" s="311"/>
      <c r="Q3" s="311"/>
      <c r="R3" s="311"/>
      <c r="S3" s="311"/>
      <c r="T3" s="311"/>
      <c r="U3" s="311"/>
      <c r="V3" s="311"/>
      <c r="W3" s="311"/>
      <c r="X3" s="314"/>
      <c r="Y3" s="314"/>
    </row>
    <row r="4" spans="1:38" ht="65.25" customHeight="1" x14ac:dyDescent="0.4">
      <c r="B4" s="318"/>
      <c r="C4" s="275" t="s">
        <v>100</v>
      </c>
      <c r="D4" s="254" t="s">
        <v>98</v>
      </c>
      <c r="E4" s="315" t="s">
        <v>40</v>
      </c>
      <c r="F4" s="255" t="s">
        <v>39</v>
      </c>
      <c r="G4" s="254" t="s">
        <v>14</v>
      </c>
      <c r="H4" s="254" t="s">
        <v>265</v>
      </c>
      <c r="I4" s="254" t="s">
        <v>270</v>
      </c>
      <c r="J4" s="315" t="s">
        <v>271</v>
      </c>
      <c r="K4" s="256" t="s">
        <v>256</v>
      </c>
      <c r="L4" s="254" t="s">
        <v>246</v>
      </c>
      <c r="M4" s="254" t="s">
        <v>247</v>
      </c>
      <c r="N4" s="257" t="s">
        <v>248</v>
      </c>
      <c r="O4" s="254" t="s">
        <v>253</v>
      </c>
      <c r="P4" s="254" t="s">
        <v>254</v>
      </c>
      <c r="Q4" s="254" t="s">
        <v>257</v>
      </c>
      <c r="R4" s="258" t="s">
        <v>306</v>
      </c>
      <c r="S4" s="256" t="s">
        <v>266</v>
      </c>
      <c r="T4" s="256" t="s">
        <v>251</v>
      </c>
      <c r="U4" s="256" t="s">
        <v>249</v>
      </c>
      <c r="V4" s="258" t="s">
        <v>250</v>
      </c>
      <c r="W4" s="259" t="s">
        <v>34</v>
      </c>
      <c r="X4" s="260" t="s">
        <v>34</v>
      </c>
      <c r="Y4" s="261" t="s">
        <v>252</v>
      </c>
    </row>
    <row r="5" spans="1:38" ht="28.5" customHeight="1" x14ac:dyDescent="0.4">
      <c r="B5" s="318"/>
      <c r="C5" s="524" t="s">
        <v>261</v>
      </c>
      <c r="D5" s="524"/>
      <c r="E5" s="524"/>
      <c r="F5" s="524"/>
      <c r="G5" s="524"/>
      <c r="H5" s="524"/>
      <c r="I5" s="524"/>
      <c r="J5" s="524"/>
      <c r="K5" s="524"/>
      <c r="L5" s="524"/>
      <c r="M5" s="524"/>
      <c r="N5" s="524"/>
      <c r="O5" s="524"/>
      <c r="P5" s="524"/>
      <c r="Q5" s="524"/>
      <c r="R5" s="524"/>
      <c r="S5" s="524"/>
      <c r="T5" s="524"/>
      <c r="U5" s="524"/>
      <c r="V5" s="524"/>
      <c r="W5" s="524"/>
      <c r="X5" s="524"/>
      <c r="Y5" s="524"/>
    </row>
    <row r="6" spans="1:38" s="276" customFormat="1" ht="109.5" customHeight="1" x14ac:dyDescent="0.3">
      <c r="A6" s="291"/>
      <c r="B6" s="256">
        <v>1</v>
      </c>
      <c r="C6" s="277" t="s">
        <v>361</v>
      </c>
      <c r="D6" s="256" t="s">
        <v>24</v>
      </c>
      <c r="E6" s="273" t="s">
        <v>293</v>
      </c>
      <c r="F6" s="262"/>
      <c r="G6" s="262">
        <v>126.70399999999999</v>
      </c>
      <c r="H6" s="262">
        <v>14.845000000000001</v>
      </c>
      <c r="I6" s="262">
        <v>0</v>
      </c>
      <c r="J6" s="262">
        <v>20</v>
      </c>
      <c r="K6" s="262"/>
      <c r="L6" s="262"/>
      <c r="M6" s="262">
        <v>20</v>
      </c>
      <c r="N6" s="263"/>
      <c r="O6" s="262"/>
      <c r="P6" s="262"/>
      <c r="Q6" s="262"/>
      <c r="R6" s="262">
        <v>20</v>
      </c>
      <c r="S6" s="262"/>
      <c r="T6" s="262"/>
      <c r="U6" s="262"/>
      <c r="V6" s="262"/>
      <c r="W6" s="265" t="s">
        <v>392</v>
      </c>
      <c r="X6" s="265"/>
      <c r="Y6" s="266"/>
      <c r="Z6" s="224"/>
      <c r="AA6" s="224"/>
      <c r="AB6" s="224"/>
      <c r="AC6" s="224"/>
      <c r="AD6" s="224"/>
      <c r="AE6" s="224"/>
      <c r="AF6" s="224"/>
      <c r="AG6" s="224"/>
      <c r="AH6" s="224"/>
      <c r="AI6" s="224"/>
      <c r="AJ6" s="224"/>
      <c r="AK6" s="224"/>
      <c r="AL6" s="224"/>
    </row>
    <row r="7" spans="1:38" s="276" customFormat="1" ht="114" customHeight="1" x14ac:dyDescent="0.3">
      <c r="A7" s="291"/>
      <c r="B7" s="311">
        <v>2</v>
      </c>
      <c r="C7" s="277" t="s">
        <v>362</v>
      </c>
      <c r="D7" s="256" t="s">
        <v>24</v>
      </c>
      <c r="E7" s="273" t="s">
        <v>294</v>
      </c>
      <c r="F7" s="262"/>
      <c r="G7" s="262">
        <v>47.125</v>
      </c>
      <c r="H7" s="262">
        <v>0.88200000000000001</v>
      </c>
      <c r="I7" s="262">
        <v>0</v>
      </c>
      <c r="J7" s="262">
        <v>20</v>
      </c>
      <c r="K7" s="262"/>
      <c r="L7" s="262"/>
      <c r="M7" s="262">
        <v>20</v>
      </c>
      <c r="N7" s="263"/>
      <c r="O7" s="262"/>
      <c r="P7" s="262"/>
      <c r="Q7" s="262"/>
      <c r="R7" s="262">
        <v>20</v>
      </c>
      <c r="S7" s="262"/>
      <c r="T7" s="262"/>
      <c r="U7" s="262"/>
      <c r="V7" s="262"/>
      <c r="W7" s="265" t="s">
        <v>392</v>
      </c>
      <c r="X7" s="265"/>
      <c r="Y7" s="266"/>
      <c r="Z7" s="224"/>
      <c r="AA7" s="224"/>
      <c r="AB7" s="224"/>
      <c r="AC7" s="224"/>
      <c r="AD7" s="224"/>
      <c r="AE7" s="224"/>
      <c r="AF7" s="224"/>
      <c r="AG7" s="224"/>
      <c r="AH7" s="224"/>
      <c r="AI7" s="224"/>
      <c r="AJ7" s="224"/>
      <c r="AK7" s="224"/>
      <c r="AL7" s="224"/>
    </row>
    <row r="8" spans="1:38" s="276" customFormat="1" ht="25.5" customHeight="1" x14ac:dyDescent="0.3">
      <c r="A8" s="291"/>
      <c r="B8" s="319"/>
      <c r="C8" s="526" t="s">
        <v>26</v>
      </c>
      <c r="D8" s="528"/>
      <c r="E8" s="528"/>
      <c r="F8" s="267">
        <f t="shared" ref="F8:H8" si="0">SUM(F6:F7)</f>
        <v>0</v>
      </c>
      <c r="G8" s="267">
        <f t="shared" si="0"/>
        <v>173.82900000000001</v>
      </c>
      <c r="H8" s="267">
        <f t="shared" si="0"/>
        <v>15.727</v>
      </c>
      <c r="I8" s="267">
        <f t="shared" ref="I8:U8" si="1">SUM(I6:I7)</f>
        <v>0</v>
      </c>
      <c r="J8" s="267">
        <f t="shared" si="1"/>
        <v>40</v>
      </c>
      <c r="K8" s="267">
        <f t="shared" si="1"/>
        <v>0</v>
      </c>
      <c r="L8" s="267">
        <f t="shared" si="1"/>
        <v>0</v>
      </c>
      <c r="M8" s="267">
        <f t="shared" si="1"/>
        <v>40</v>
      </c>
      <c r="N8" s="267">
        <f t="shared" si="1"/>
        <v>0</v>
      </c>
      <c r="O8" s="267">
        <f t="shared" si="1"/>
        <v>0</v>
      </c>
      <c r="P8" s="267">
        <f t="shared" si="1"/>
        <v>0</v>
      </c>
      <c r="Q8" s="267">
        <f t="shared" si="1"/>
        <v>0</v>
      </c>
      <c r="R8" s="267">
        <f t="shared" si="1"/>
        <v>40</v>
      </c>
      <c r="S8" s="267">
        <f t="shared" si="1"/>
        <v>0</v>
      </c>
      <c r="T8" s="267">
        <f t="shared" si="1"/>
        <v>0</v>
      </c>
      <c r="U8" s="267">
        <f t="shared" si="1"/>
        <v>0</v>
      </c>
      <c r="V8" s="262"/>
      <c r="W8" s="264"/>
      <c r="X8" s="265"/>
      <c r="Y8" s="266"/>
      <c r="Z8" s="224"/>
      <c r="AA8" s="224"/>
      <c r="AB8" s="224"/>
      <c r="AC8" s="224"/>
      <c r="AD8" s="224"/>
      <c r="AE8" s="224"/>
      <c r="AF8" s="224"/>
      <c r="AG8" s="224"/>
      <c r="AH8" s="224"/>
      <c r="AI8" s="224"/>
      <c r="AJ8" s="224"/>
      <c r="AK8" s="224"/>
      <c r="AL8" s="224"/>
    </row>
    <row r="9" spans="1:38" s="276" customFormat="1" ht="33.75" customHeight="1" x14ac:dyDescent="0.4">
      <c r="A9" s="291"/>
      <c r="B9" s="319"/>
      <c r="C9" s="524" t="s">
        <v>262</v>
      </c>
      <c r="D9" s="524"/>
      <c r="E9" s="524"/>
      <c r="F9" s="524"/>
      <c r="G9" s="524"/>
      <c r="H9" s="524"/>
      <c r="I9" s="524"/>
      <c r="J9" s="524"/>
      <c r="K9" s="524"/>
      <c r="L9" s="524"/>
      <c r="M9" s="524"/>
      <c r="N9" s="524"/>
      <c r="O9" s="524"/>
      <c r="P9" s="524"/>
      <c r="Q9" s="524"/>
      <c r="R9" s="524"/>
      <c r="S9" s="524"/>
      <c r="T9" s="524"/>
      <c r="U9" s="524"/>
      <c r="V9" s="524"/>
      <c r="W9" s="524"/>
      <c r="X9" s="265"/>
      <c r="Y9" s="266"/>
      <c r="Z9" s="224"/>
      <c r="AA9" s="224"/>
      <c r="AB9" s="224"/>
      <c r="AC9" s="224"/>
      <c r="AD9" s="224"/>
      <c r="AE9" s="224"/>
      <c r="AF9" s="224"/>
      <c r="AG9" s="224"/>
      <c r="AH9" s="224"/>
      <c r="AI9" s="224"/>
      <c r="AJ9" s="224"/>
      <c r="AK9" s="224"/>
      <c r="AL9" s="224"/>
    </row>
    <row r="10" spans="1:38" s="276" customFormat="1" ht="134.25" customHeight="1" x14ac:dyDescent="0.3">
      <c r="A10" s="291"/>
      <c r="B10" s="311">
        <v>3</v>
      </c>
      <c r="C10" s="312" t="s">
        <v>363</v>
      </c>
      <c r="D10" s="311" t="s">
        <v>0</v>
      </c>
      <c r="E10" s="273" t="s">
        <v>295</v>
      </c>
      <c r="F10" s="268"/>
      <c r="G10" s="262">
        <v>7191.99</v>
      </c>
      <c r="H10" s="262">
        <v>1.5720000000000001</v>
      </c>
      <c r="I10" s="262">
        <v>500</v>
      </c>
      <c r="J10" s="262">
        <v>0</v>
      </c>
      <c r="K10" s="262"/>
      <c r="L10" s="262"/>
      <c r="M10" s="262">
        <v>500</v>
      </c>
      <c r="N10" s="263"/>
      <c r="O10" s="262"/>
      <c r="P10" s="262"/>
      <c r="Q10" s="262"/>
      <c r="R10" s="262">
        <v>500</v>
      </c>
      <c r="S10" s="262">
        <v>71.826999999999998</v>
      </c>
      <c r="T10" s="262"/>
      <c r="U10" s="262"/>
      <c r="V10" s="269"/>
      <c r="W10" s="272" t="s">
        <v>387</v>
      </c>
      <c r="X10" s="265"/>
      <c r="Y10" s="266"/>
      <c r="Z10" s="224"/>
      <c r="AA10" s="224"/>
      <c r="AB10" s="224"/>
      <c r="AC10" s="224"/>
      <c r="AD10" s="224"/>
      <c r="AE10" s="224"/>
      <c r="AF10" s="224"/>
      <c r="AG10" s="224"/>
      <c r="AH10" s="224"/>
      <c r="AI10" s="224"/>
      <c r="AJ10" s="224"/>
      <c r="AK10" s="224"/>
      <c r="AL10" s="224"/>
    </row>
    <row r="11" spans="1:38" s="276" customFormat="1" ht="107.25" customHeight="1" x14ac:dyDescent="0.3">
      <c r="A11" s="291"/>
      <c r="B11" s="311">
        <v>4</v>
      </c>
      <c r="C11" s="277" t="s">
        <v>364</v>
      </c>
      <c r="D11" s="311" t="s">
        <v>0</v>
      </c>
      <c r="E11" s="273" t="s">
        <v>296</v>
      </c>
      <c r="F11" s="270"/>
      <c r="G11" s="271">
        <v>1267.7270000000001</v>
      </c>
      <c r="H11" s="271">
        <v>1128.7840000000001</v>
      </c>
      <c r="I11" s="271">
        <v>0</v>
      </c>
      <c r="J11" s="262">
        <v>100</v>
      </c>
      <c r="K11" s="262"/>
      <c r="L11" s="271"/>
      <c r="M11" s="262">
        <v>100</v>
      </c>
      <c r="N11" s="263"/>
      <c r="O11" s="262"/>
      <c r="P11" s="262"/>
      <c r="Q11" s="262"/>
      <c r="R11" s="262">
        <v>100</v>
      </c>
      <c r="S11" s="262">
        <v>100</v>
      </c>
      <c r="T11" s="262"/>
      <c r="U11" s="262"/>
      <c r="V11" s="262"/>
      <c r="W11" s="265" t="s">
        <v>403</v>
      </c>
      <c r="X11" s="265"/>
      <c r="Y11" s="266">
        <v>0</v>
      </c>
      <c r="Z11" s="224"/>
      <c r="AA11" s="224"/>
      <c r="AB11" s="224"/>
      <c r="AC11" s="224"/>
      <c r="AD11" s="224"/>
      <c r="AE11" s="224"/>
      <c r="AF11" s="224"/>
      <c r="AG11" s="224"/>
      <c r="AH11" s="224"/>
      <c r="AI11" s="224"/>
      <c r="AJ11" s="224"/>
      <c r="AK11" s="224"/>
      <c r="AL11" s="224"/>
    </row>
    <row r="12" spans="1:38" s="276" customFormat="1" ht="165.75" customHeight="1" x14ac:dyDescent="0.3">
      <c r="A12" s="291"/>
      <c r="B12" s="311">
        <v>5</v>
      </c>
      <c r="C12" s="278" t="s">
        <v>365</v>
      </c>
      <c r="D12" s="311" t="s">
        <v>0</v>
      </c>
      <c r="E12" s="273" t="s">
        <v>297</v>
      </c>
      <c r="F12" s="270"/>
      <c r="G12" s="271">
        <v>112</v>
      </c>
      <c r="H12" s="271">
        <v>0</v>
      </c>
      <c r="I12" s="271">
        <v>0</v>
      </c>
      <c r="J12" s="262">
        <v>20</v>
      </c>
      <c r="K12" s="262"/>
      <c r="L12" s="271"/>
      <c r="M12" s="262">
        <v>20</v>
      </c>
      <c r="N12" s="263"/>
      <c r="O12" s="262"/>
      <c r="P12" s="262"/>
      <c r="Q12" s="262"/>
      <c r="R12" s="262">
        <v>20</v>
      </c>
      <c r="S12" s="262">
        <v>0</v>
      </c>
      <c r="T12" s="262"/>
      <c r="U12" s="262"/>
      <c r="V12" s="262"/>
      <c r="W12" s="265" t="s">
        <v>409</v>
      </c>
      <c r="X12" s="265"/>
      <c r="Y12" s="266"/>
      <c r="Z12" s="224"/>
      <c r="AA12" s="224"/>
      <c r="AB12" s="224"/>
      <c r="AC12" s="224"/>
      <c r="AD12" s="224"/>
      <c r="AE12" s="224"/>
      <c r="AF12" s="224"/>
      <c r="AG12" s="224"/>
      <c r="AH12" s="224"/>
      <c r="AI12" s="224"/>
      <c r="AJ12" s="224"/>
      <c r="AK12" s="224"/>
      <c r="AL12" s="224"/>
    </row>
    <row r="13" spans="1:38" s="222" customFormat="1" ht="21" x14ac:dyDescent="0.4">
      <c r="A13" s="289"/>
      <c r="B13" s="316"/>
      <c r="C13" s="525" t="s">
        <v>26</v>
      </c>
      <c r="D13" s="525"/>
      <c r="E13" s="525"/>
      <c r="F13" s="320">
        <f t="shared" ref="F13:U13" si="2">SUM(F10:F12)</f>
        <v>0</v>
      </c>
      <c r="G13" s="320">
        <f t="shared" si="2"/>
        <v>8571.7170000000006</v>
      </c>
      <c r="H13" s="320">
        <f t="shared" si="2"/>
        <v>1130.356</v>
      </c>
      <c r="I13" s="320">
        <f t="shared" si="2"/>
        <v>500</v>
      </c>
      <c r="J13" s="320">
        <f t="shared" si="2"/>
        <v>120</v>
      </c>
      <c r="K13" s="320">
        <f t="shared" si="2"/>
        <v>0</v>
      </c>
      <c r="L13" s="320">
        <f t="shared" si="2"/>
        <v>0</v>
      </c>
      <c r="M13" s="320">
        <f t="shared" si="2"/>
        <v>620</v>
      </c>
      <c r="N13" s="320">
        <f t="shared" si="2"/>
        <v>0</v>
      </c>
      <c r="O13" s="320">
        <f t="shared" si="2"/>
        <v>0</v>
      </c>
      <c r="P13" s="320">
        <f t="shared" si="2"/>
        <v>0</v>
      </c>
      <c r="Q13" s="320">
        <f t="shared" si="2"/>
        <v>0</v>
      </c>
      <c r="R13" s="320">
        <f t="shared" si="2"/>
        <v>620</v>
      </c>
      <c r="S13" s="320">
        <f t="shared" si="2"/>
        <v>171.827</v>
      </c>
      <c r="T13" s="320">
        <f t="shared" si="2"/>
        <v>0</v>
      </c>
      <c r="U13" s="320">
        <f t="shared" si="2"/>
        <v>0</v>
      </c>
      <c r="V13" s="258"/>
      <c r="W13" s="507"/>
      <c r="X13" s="507"/>
      <c r="Y13" s="261" t="e">
        <f>#REF!+#REF!+#REF!+#REF!+#REF!+#REF!+Y11+#REF!+#REF!+#REF!+#REF!+#REF!</f>
        <v>#REF!</v>
      </c>
    </row>
    <row r="14" spans="1:38" s="276" customFormat="1" ht="30" customHeight="1" x14ac:dyDescent="0.3">
      <c r="A14" s="291"/>
      <c r="B14" s="319"/>
      <c r="C14" s="530" t="s">
        <v>298</v>
      </c>
      <c r="D14" s="530"/>
      <c r="E14" s="530"/>
      <c r="F14" s="530"/>
      <c r="G14" s="530"/>
      <c r="H14" s="530"/>
      <c r="I14" s="530"/>
      <c r="J14" s="530"/>
      <c r="K14" s="530"/>
      <c r="L14" s="530"/>
      <c r="M14" s="530"/>
      <c r="N14" s="530"/>
      <c r="O14" s="530"/>
      <c r="P14" s="530"/>
      <c r="Q14" s="530"/>
      <c r="R14" s="530"/>
      <c r="S14" s="530"/>
      <c r="T14" s="530"/>
      <c r="U14" s="530"/>
      <c r="V14" s="530"/>
      <c r="W14" s="530"/>
      <c r="X14" s="265"/>
      <c r="Y14" s="266"/>
      <c r="Z14" s="224"/>
      <c r="AA14" s="224"/>
      <c r="AB14" s="224"/>
      <c r="AC14" s="224"/>
      <c r="AD14" s="224"/>
      <c r="AE14" s="224"/>
      <c r="AF14" s="224"/>
      <c r="AG14" s="224"/>
      <c r="AH14" s="224"/>
      <c r="AI14" s="224"/>
      <c r="AJ14" s="224"/>
      <c r="AK14" s="224"/>
      <c r="AL14" s="224"/>
    </row>
    <row r="15" spans="1:38" s="276" customFormat="1" ht="99.75" customHeight="1" x14ac:dyDescent="0.3">
      <c r="A15" s="291"/>
      <c r="B15" s="311">
        <v>6</v>
      </c>
      <c r="C15" s="321" t="s">
        <v>366</v>
      </c>
      <c r="D15" s="311" t="s">
        <v>0</v>
      </c>
      <c r="E15" s="273" t="s">
        <v>299</v>
      </c>
      <c r="F15" s="315"/>
      <c r="G15" s="271">
        <v>796.73</v>
      </c>
      <c r="H15" s="271">
        <v>0</v>
      </c>
      <c r="I15" s="271">
        <v>50</v>
      </c>
      <c r="J15" s="271">
        <v>0</v>
      </c>
      <c r="K15" s="315"/>
      <c r="L15" s="315"/>
      <c r="M15" s="271">
        <v>50</v>
      </c>
      <c r="N15" s="315"/>
      <c r="O15" s="315"/>
      <c r="P15" s="315"/>
      <c r="Q15" s="315"/>
      <c r="R15" s="315"/>
      <c r="S15" s="262">
        <v>0</v>
      </c>
      <c r="T15" s="315"/>
      <c r="U15" s="315"/>
      <c r="V15" s="315"/>
      <c r="W15" s="265" t="s">
        <v>404</v>
      </c>
      <c r="X15" s="265"/>
      <c r="Y15" s="266"/>
      <c r="Z15" s="224"/>
      <c r="AA15" s="224"/>
      <c r="AB15" s="224"/>
      <c r="AC15" s="224"/>
      <c r="AD15" s="224"/>
      <c r="AE15" s="224"/>
      <c r="AF15" s="224"/>
      <c r="AG15" s="224"/>
      <c r="AH15" s="224"/>
      <c r="AI15" s="224"/>
      <c r="AJ15" s="224"/>
      <c r="AK15" s="224"/>
      <c r="AL15" s="224"/>
    </row>
    <row r="16" spans="1:38" s="276" customFormat="1" ht="73.5" customHeight="1" x14ac:dyDescent="0.3">
      <c r="A16" s="291"/>
      <c r="B16" s="311">
        <v>7</v>
      </c>
      <c r="C16" s="321" t="s">
        <v>367</v>
      </c>
      <c r="D16" s="311" t="s">
        <v>0</v>
      </c>
      <c r="E16" s="273" t="s">
        <v>300</v>
      </c>
      <c r="F16" s="315"/>
      <c r="G16" s="271">
        <v>120</v>
      </c>
      <c r="H16" s="271">
        <v>0</v>
      </c>
      <c r="I16" s="271">
        <v>0</v>
      </c>
      <c r="J16" s="271">
        <v>8</v>
      </c>
      <c r="K16" s="315"/>
      <c r="L16" s="315"/>
      <c r="M16" s="271">
        <v>8</v>
      </c>
      <c r="N16" s="315"/>
      <c r="O16" s="315"/>
      <c r="P16" s="315"/>
      <c r="Q16" s="315"/>
      <c r="R16" s="315"/>
      <c r="S16" s="262">
        <v>0</v>
      </c>
      <c r="T16" s="315"/>
      <c r="U16" s="315"/>
      <c r="V16" s="315"/>
      <c r="W16" s="265" t="s">
        <v>410</v>
      </c>
      <c r="X16" s="265"/>
      <c r="Y16" s="266"/>
      <c r="Z16" s="224"/>
      <c r="AA16" s="224"/>
      <c r="AB16" s="224"/>
      <c r="AC16" s="224"/>
      <c r="AD16" s="224"/>
      <c r="AE16" s="224"/>
      <c r="AF16" s="224"/>
      <c r="AG16" s="224"/>
      <c r="AH16" s="224"/>
      <c r="AI16" s="224"/>
      <c r="AJ16" s="224"/>
      <c r="AK16" s="224"/>
      <c r="AL16" s="224"/>
    </row>
    <row r="17" spans="1:38" s="279" customFormat="1" ht="18" customHeight="1" x14ac:dyDescent="0.3">
      <c r="A17" s="292"/>
      <c r="B17" s="322"/>
      <c r="C17" s="526" t="s">
        <v>26</v>
      </c>
      <c r="D17" s="526"/>
      <c r="E17" s="526"/>
      <c r="F17" s="258">
        <f t="shared" ref="F17:U17" si="3">SUM(F15:F16)</f>
        <v>0</v>
      </c>
      <c r="G17" s="258">
        <f t="shared" si="3"/>
        <v>916.73</v>
      </c>
      <c r="H17" s="258">
        <f t="shared" si="3"/>
        <v>0</v>
      </c>
      <c r="I17" s="258">
        <f t="shared" si="3"/>
        <v>50</v>
      </c>
      <c r="J17" s="258">
        <f t="shared" si="3"/>
        <v>8</v>
      </c>
      <c r="K17" s="258">
        <f t="shared" si="3"/>
        <v>0</v>
      </c>
      <c r="L17" s="258">
        <f t="shared" si="3"/>
        <v>0</v>
      </c>
      <c r="M17" s="258">
        <f t="shared" si="3"/>
        <v>58</v>
      </c>
      <c r="N17" s="258">
        <f t="shared" si="3"/>
        <v>0</v>
      </c>
      <c r="O17" s="258">
        <f t="shared" si="3"/>
        <v>0</v>
      </c>
      <c r="P17" s="258">
        <f t="shared" si="3"/>
        <v>0</v>
      </c>
      <c r="Q17" s="258">
        <f t="shared" si="3"/>
        <v>0</v>
      </c>
      <c r="R17" s="258">
        <f t="shared" si="3"/>
        <v>0</v>
      </c>
      <c r="S17" s="258">
        <f t="shared" si="3"/>
        <v>0</v>
      </c>
      <c r="T17" s="258">
        <f t="shared" si="3"/>
        <v>0</v>
      </c>
      <c r="U17" s="258">
        <f t="shared" si="3"/>
        <v>0</v>
      </c>
      <c r="V17" s="259"/>
      <c r="W17" s="256"/>
      <c r="X17" s="323"/>
      <c r="Y17" s="261"/>
      <c r="Z17" s="280"/>
      <c r="AA17" s="280"/>
      <c r="AB17" s="280"/>
      <c r="AC17" s="280"/>
      <c r="AD17" s="280"/>
      <c r="AE17" s="280"/>
      <c r="AF17" s="280"/>
      <c r="AG17" s="280"/>
      <c r="AH17" s="280"/>
      <c r="AI17" s="280"/>
      <c r="AJ17" s="280"/>
      <c r="AK17" s="280"/>
      <c r="AL17" s="280"/>
    </row>
    <row r="18" spans="1:38" s="276" customFormat="1" ht="34.5" customHeight="1" x14ac:dyDescent="0.3">
      <c r="A18" s="291"/>
      <c r="B18" s="319"/>
      <c r="C18" s="530" t="s">
        <v>301</v>
      </c>
      <c r="D18" s="530"/>
      <c r="E18" s="530"/>
      <c r="F18" s="530"/>
      <c r="G18" s="530"/>
      <c r="H18" s="530"/>
      <c r="I18" s="530"/>
      <c r="J18" s="530"/>
      <c r="K18" s="530"/>
      <c r="L18" s="530"/>
      <c r="M18" s="530"/>
      <c r="N18" s="530"/>
      <c r="O18" s="530"/>
      <c r="P18" s="530"/>
      <c r="Q18" s="530"/>
      <c r="R18" s="530"/>
      <c r="S18" s="530"/>
      <c r="T18" s="530"/>
      <c r="U18" s="530"/>
      <c r="V18" s="530"/>
      <c r="W18" s="530"/>
      <c r="X18" s="265"/>
      <c r="Y18" s="266"/>
      <c r="Z18" s="224"/>
      <c r="AA18" s="224"/>
      <c r="AB18" s="224"/>
      <c r="AC18" s="224"/>
      <c r="AD18" s="224"/>
      <c r="AE18" s="224"/>
      <c r="AF18" s="224"/>
      <c r="AG18" s="224"/>
      <c r="AH18" s="224"/>
      <c r="AI18" s="224"/>
      <c r="AJ18" s="224"/>
      <c r="AK18" s="224"/>
      <c r="AL18" s="224"/>
    </row>
    <row r="19" spans="1:38" s="276" customFormat="1" ht="138.75" customHeight="1" x14ac:dyDescent="0.3">
      <c r="A19" s="291"/>
      <c r="B19" s="311">
        <v>8</v>
      </c>
      <c r="C19" s="321" t="s">
        <v>368</v>
      </c>
      <c r="D19" s="311" t="s">
        <v>11</v>
      </c>
      <c r="E19" s="273" t="s">
        <v>302</v>
      </c>
      <c r="F19" s="315"/>
      <c r="G19" s="271">
        <v>817.59</v>
      </c>
      <c r="H19" s="324">
        <v>201.62899999999999</v>
      </c>
      <c r="I19" s="271">
        <v>100</v>
      </c>
      <c r="J19" s="271">
        <v>0</v>
      </c>
      <c r="K19" s="315"/>
      <c r="L19" s="315"/>
      <c r="M19" s="271">
        <v>100</v>
      </c>
      <c r="N19" s="315"/>
      <c r="O19" s="315"/>
      <c r="P19" s="315"/>
      <c r="Q19" s="315"/>
      <c r="R19" s="325">
        <v>100</v>
      </c>
      <c r="S19" s="262">
        <v>0</v>
      </c>
      <c r="T19" s="315"/>
      <c r="U19" s="315"/>
      <c r="V19" s="315"/>
      <c r="W19" s="265" t="s">
        <v>376</v>
      </c>
      <c r="X19" s="265"/>
      <c r="Y19" s="266"/>
      <c r="Z19" s="224"/>
      <c r="AA19" s="224"/>
      <c r="AB19" s="224"/>
      <c r="AC19" s="224"/>
      <c r="AD19" s="224"/>
      <c r="AE19" s="224"/>
      <c r="AF19" s="224"/>
      <c r="AG19" s="224"/>
      <c r="AH19" s="224"/>
      <c r="AI19" s="224"/>
      <c r="AJ19" s="224"/>
      <c r="AK19" s="224"/>
      <c r="AL19" s="224"/>
    </row>
    <row r="20" spans="1:38" s="282" customFormat="1" ht="73.5" customHeight="1" x14ac:dyDescent="0.3">
      <c r="A20" s="293"/>
      <c r="B20" s="311">
        <v>9</v>
      </c>
      <c r="C20" s="326" t="s">
        <v>369</v>
      </c>
      <c r="D20" s="327" t="s">
        <v>11</v>
      </c>
      <c r="E20" s="273" t="s">
        <v>303</v>
      </c>
      <c r="F20" s="328"/>
      <c r="G20" s="329">
        <v>20</v>
      </c>
      <c r="H20" s="329">
        <v>0</v>
      </c>
      <c r="I20" s="329">
        <v>20</v>
      </c>
      <c r="J20" s="329">
        <v>0</v>
      </c>
      <c r="K20" s="328"/>
      <c r="L20" s="328"/>
      <c r="M20" s="329">
        <v>20</v>
      </c>
      <c r="N20" s="328"/>
      <c r="O20" s="328"/>
      <c r="P20" s="328"/>
      <c r="Q20" s="328"/>
      <c r="R20" s="329">
        <v>20</v>
      </c>
      <c r="S20" s="328">
        <v>1.92</v>
      </c>
      <c r="T20" s="328"/>
      <c r="U20" s="328"/>
      <c r="V20" s="328"/>
      <c r="W20" s="265" t="s">
        <v>411</v>
      </c>
      <c r="X20" s="330"/>
      <c r="Y20" s="331"/>
      <c r="Z20" s="281"/>
      <c r="AA20" s="281"/>
      <c r="AB20" s="281"/>
      <c r="AC20" s="281"/>
      <c r="AD20" s="281"/>
      <c r="AE20" s="281"/>
      <c r="AF20" s="281"/>
      <c r="AG20" s="281"/>
      <c r="AH20" s="281"/>
      <c r="AI20" s="281"/>
      <c r="AJ20" s="281"/>
      <c r="AK20" s="281"/>
      <c r="AL20" s="281"/>
    </row>
    <row r="21" spans="1:38" s="222" customFormat="1" ht="20.399999999999999" x14ac:dyDescent="0.35">
      <c r="A21" s="289"/>
      <c r="B21" s="311"/>
      <c r="C21" s="525" t="s">
        <v>26</v>
      </c>
      <c r="D21" s="525"/>
      <c r="E21" s="525"/>
      <c r="F21" s="320">
        <f t="shared" ref="F21:U21" si="4">SUM(F18:F20)</f>
        <v>0</v>
      </c>
      <c r="G21" s="320">
        <f t="shared" si="4"/>
        <v>837.59</v>
      </c>
      <c r="H21" s="320">
        <f t="shared" si="4"/>
        <v>201.62899999999999</v>
      </c>
      <c r="I21" s="320">
        <f t="shared" si="4"/>
        <v>120</v>
      </c>
      <c r="J21" s="320">
        <f t="shared" si="4"/>
        <v>0</v>
      </c>
      <c r="K21" s="320">
        <f t="shared" si="4"/>
        <v>0</v>
      </c>
      <c r="L21" s="320">
        <f t="shared" si="4"/>
        <v>0</v>
      </c>
      <c r="M21" s="320">
        <f t="shared" si="4"/>
        <v>120</v>
      </c>
      <c r="N21" s="320">
        <f t="shared" si="4"/>
        <v>0</v>
      </c>
      <c r="O21" s="320">
        <f t="shared" si="4"/>
        <v>0</v>
      </c>
      <c r="P21" s="320">
        <f t="shared" si="4"/>
        <v>0</v>
      </c>
      <c r="Q21" s="320">
        <f t="shared" si="4"/>
        <v>0</v>
      </c>
      <c r="R21" s="320">
        <f t="shared" si="4"/>
        <v>120</v>
      </c>
      <c r="S21" s="320">
        <f t="shared" si="4"/>
        <v>1.92</v>
      </c>
      <c r="T21" s="320">
        <f t="shared" si="4"/>
        <v>0</v>
      </c>
      <c r="U21" s="320">
        <f t="shared" si="4"/>
        <v>0</v>
      </c>
      <c r="V21" s="258"/>
      <c r="W21" s="507"/>
      <c r="X21" s="507"/>
      <c r="Y21" s="261" t="e">
        <f>#REF!+#REF!+#REF!+#REF!+#REF!+#REF!+Y19+#REF!+#REF!+#REF!+#REF!+#REF!</f>
        <v>#REF!</v>
      </c>
    </row>
    <row r="22" spans="1:38" x14ac:dyDescent="0.35">
      <c r="C22" s="294"/>
      <c r="D22" s="225"/>
      <c r="E22" s="225"/>
      <c r="F22" s="225"/>
      <c r="G22" s="225"/>
      <c r="H22" s="225"/>
      <c r="I22" s="225"/>
      <c r="J22" s="225"/>
      <c r="K22" s="283"/>
      <c r="L22" s="225"/>
      <c r="M22" s="225"/>
      <c r="N22" s="225"/>
      <c r="O22" s="529"/>
      <c r="P22" s="529"/>
      <c r="Q22" s="283"/>
      <c r="W22" s="225"/>
      <c r="X22" s="222"/>
      <c r="Y22" s="222"/>
      <c r="Z22" s="223"/>
      <c r="AA22" s="223"/>
      <c r="AB22" s="223"/>
      <c r="AC22" s="223"/>
      <c r="AD22" s="223"/>
      <c r="AE22" s="223"/>
      <c r="AF22" s="223"/>
      <c r="AG22" s="223"/>
      <c r="AH22" s="223"/>
      <c r="AI22" s="223"/>
      <c r="AJ22" s="223"/>
      <c r="AK22" s="223"/>
      <c r="AL22" s="223"/>
    </row>
    <row r="23" spans="1:38" x14ac:dyDescent="0.35">
      <c r="C23" s="294"/>
      <c r="D23" s="225"/>
      <c r="E23" s="225"/>
      <c r="F23" s="225"/>
      <c r="G23" s="225"/>
      <c r="H23" s="225"/>
      <c r="I23" s="225"/>
      <c r="J23" s="225"/>
      <c r="L23" s="225"/>
      <c r="M23" s="225"/>
      <c r="N23" s="225"/>
      <c r="O23" s="225"/>
      <c r="P23" s="225"/>
      <c r="Q23" s="225"/>
      <c r="W23" s="225"/>
      <c r="X23" s="222"/>
      <c r="Y23" s="222"/>
      <c r="Z23" s="223"/>
      <c r="AA23" s="242"/>
      <c r="AB23" s="223"/>
      <c r="AC23" s="223"/>
      <c r="AD23" s="223"/>
      <c r="AE23" s="223"/>
      <c r="AF23" s="223"/>
      <c r="AG23" s="223"/>
      <c r="AH23" s="223"/>
      <c r="AI23" s="223"/>
      <c r="AJ23" s="223"/>
      <c r="AK23" s="223"/>
      <c r="AL23" s="223"/>
    </row>
    <row r="24" spans="1:38" x14ac:dyDescent="0.35">
      <c r="C24" s="294"/>
      <c r="D24" s="225"/>
      <c r="E24" s="225"/>
      <c r="F24" s="225"/>
      <c r="G24" s="225"/>
      <c r="H24" s="225"/>
      <c r="I24" s="225"/>
      <c r="J24" s="225"/>
      <c r="L24" s="225"/>
      <c r="M24" s="225"/>
      <c r="N24" s="225"/>
      <c r="O24" s="225"/>
      <c r="P24" s="225"/>
      <c r="Q24" s="225"/>
      <c r="W24" s="225"/>
      <c r="X24" s="222"/>
      <c r="Y24" s="222"/>
      <c r="Z24" s="223"/>
      <c r="AA24" s="242"/>
      <c r="AB24" s="223"/>
      <c r="AC24" s="223"/>
      <c r="AD24" s="223"/>
      <c r="AE24" s="223"/>
      <c r="AF24" s="223"/>
      <c r="AG24" s="223"/>
      <c r="AH24" s="223"/>
      <c r="AI24" s="223"/>
      <c r="AJ24" s="223"/>
      <c r="AK24" s="223"/>
      <c r="AL24" s="223"/>
    </row>
    <row r="25" spans="1:38" x14ac:dyDescent="0.35">
      <c r="C25" s="294"/>
      <c r="D25" s="225"/>
      <c r="E25" s="225"/>
      <c r="F25" s="225"/>
      <c r="G25" s="225"/>
      <c r="H25" s="225"/>
      <c r="I25" s="225"/>
      <c r="J25" s="225"/>
      <c r="L25" s="225"/>
      <c r="M25" s="225"/>
      <c r="N25" s="225"/>
      <c r="O25" s="225"/>
      <c r="P25" s="225"/>
      <c r="Q25" s="225"/>
      <c r="W25" s="225"/>
      <c r="X25" s="222"/>
      <c r="Y25" s="222"/>
      <c r="Z25" s="223"/>
      <c r="AA25" s="242"/>
      <c r="AB25" s="223"/>
      <c r="AC25" s="223"/>
      <c r="AD25" s="223"/>
      <c r="AE25" s="223"/>
      <c r="AF25" s="223"/>
      <c r="AG25" s="223"/>
      <c r="AH25" s="223"/>
      <c r="AI25" s="223"/>
      <c r="AJ25" s="223"/>
      <c r="AK25" s="223"/>
      <c r="AL25" s="223"/>
    </row>
    <row r="26" spans="1:38" x14ac:dyDescent="0.35">
      <c r="C26" s="294"/>
      <c r="D26" s="225"/>
      <c r="E26" s="225"/>
      <c r="F26" s="225"/>
      <c r="G26" s="225"/>
      <c r="H26" s="225"/>
      <c r="I26" s="225"/>
      <c r="J26" s="225"/>
      <c r="L26" s="225"/>
      <c r="M26" s="225"/>
      <c r="N26" s="225"/>
      <c r="O26" s="225"/>
      <c r="P26" s="225"/>
      <c r="Q26" s="225"/>
      <c r="W26" s="225"/>
      <c r="X26" s="222"/>
      <c r="Y26" s="222"/>
      <c r="Z26" s="223"/>
      <c r="AA26" s="242"/>
      <c r="AB26" s="223"/>
      <c r="AC26" s="223"/>
      <c r="AD26" s="223"/>
      <c r="AE26" s="223"/>
      <c r="AF26" s="223"/>
      <c r="AG26" s="223"/>
      <c r="AH26" s="223"/>
      <c r="AI26" s="223"/>
      <c r="AJ26" s="223"/>
      <c r="AK26" s="223"/>
      <c r="AL26" s="223"/>
    </row>
    <row r="27" spans="1:38" x14ac:dyDescent="0.35">
      <c r="C27" s="294"/>
      <c r="D27" s="225"/>
      <c r="E27" s="225"/>
      <c r="F27" s="225"/>
      <c r="G27" s="225"/>
      <c r="H27" s="225"/>
      <c r="I27" s="225"/>
      <c r="J27" s="225"/>
      <c r="L27" s="225"/>
      <c r="M27" s="225"/>
      <c r="N27" s="225"/>
      <c r="O27" s="225"/>
      <c r="P27" s="225"/>
      <c r="Q27" s="225"/>
      <c r="W27" s="225"/>
      <c r="X27" s="222"/>
      <c r="Y27" s="222"/>
      <c r="Z27" s="223"/>
      <c r="AA27" s="223"/>
      <c r="AB27" s="223"/>
      <c r="AC27" s="223"/>
      <c r="AD27" s="223"/>
      <c r="AE27" s="223"/>
      <c r="AF27" s="223"/>
      <c r="AG27" s="223"/>
      <c r="AH27" s="223"/>
      <c r="AI27" s="223"/>
      <c r="AJ27" s="223"/>
      <c r="AK27" s="223"/>
      <c r="AL27" s="223"/>
    </row>
    <row r="28" spans="1:38" x14ac:dyDescent="0.35">
      <c r="C28" s="294"/>
      <c r="D28" s="225"/>
      <c r="E28" s="225"/>
      <c r="F28" s="225"/>
      <c r="G28" s="225"/>
      <c r="H28" s="225"/>
      <c r="I28" s="225"/>
      <c r="J28" s="225"/>
      <c r="L28" s="225"/>
      <c r="M28" s="225"/>
      <c r="N28" s="225"/>
      <c r="O28" s="225"/>
      <c r="P28" s="225"/>
      <c r="Q28" s="225"/>
      <c r="W28" s="225"/>
      <c r="X28" s="222"/>
      <c r="Y28" s="222"/>
      <c r="Z28" s="223"/>
      <c r="AA28" s="223"/>
      <c r="AB28" s="223"/>
      <c r="AC28" s="223"/>
      <c r="AD28" s="223"/>
      <c r="AE28" s="223"/>
      <c r="AF28" s="223"/>
      <c r="AG28" s="223"/>
      <c r="AH28" s="223"/>
      <c r="AI28" s="223"/>
      <c r="AJ28" s="223"/>
      <c r="AK28" s="223"/>
      <c r="AL28" s="223"/>
    </row>
    <row r="29" spans="1:38" x14ac:dyDescent="0.35">
      <c r="C29" s="294"/>
      <c r="D29" s="225"/>
      <c r="E29" s="225"/>
      <c r="F29" s="225"/>
      <c r="G29" s="225"/>
      <c r="H29" s="225"/>
      <c r="I29" s="225"/>
      <c r="J29" s="225"/>
      <c r="L29" s="225"/>
      <c r="M29" s="225"/>
      <c r="N29" s="225"/>
      <c r="O29" s="225"/>
      <c r="P29" s="225"/>
      <c r="Q29" s="225"/>
      <c r="W29" s="225"/>
      <c r="X29" s="222"/>
      <c r="Y29" s="222"/>
      <c r="Z29" s="223"/>
      <c r="AA29" s="223"/>
      <c r="AB29" s="223"/>
      <c r="AC29" s="223"/>
      <c r="AD29" s="223"/>
      <c r="AE29" s="223"/>
      <c r="AF29" s="223"/>
      <c r="AG29" s="223"/>
      <c r="AH29" s="223"/>
      <c r="AI29" s="223"/>
      <c r="AJ29" s="223"/>
      <c r="AK29" s="223"/>
      <c r="AL29" s="223"/>
    </row>
    <row r="30" spans="1:38" x14ac:dyDescent="0.35">
      <c r="C30" s="294"/>
      <c r="D30" s="225"/>
      <c r="E30" s="225"/>
      <c r="F30" s="225"/>
      <c r="G30" s="225"/>
      <c r="H30" s="225"/>
      <c r="I30" s="225"/>
      <c r="J30" s="225"/>
      <c r="L30" s="225"/>
      <c r="M30" s="225"/>
      <c r="N30" s="225"/>
      <c r="O30" s="225"/>
      <c r="P30" s="225"/>
      <c r="Q30" s="225"/>
      <c r="W30" s="225"/>
      <c r="X30" s="222"/>
      <c r="Y30" s="222"/>
      <c r="Z30" s="223"/>
      <c r="AA30" s="223"/>
      <c r="AB30" s="223"/>
      <c r="AC30" s="223"/>
      <c r="AD30" s="284"/>
      <c r="AE30" s="223"/>
      <c r="AF30" s="223"/>
      <c r="AG30" s="223"/>
      <c r="AH30" s="223"/>
      <c r="AI30" s="223"/>
      <c r="AJ30" s="223"/>
      <c r="AK30" s="223"/>
      <c r="AL30" s="223"/>
    </row>
    <row r="31" spans="1:38" x14ac:dyDescent="0.35">
      <c r="C31" s="294"/>
      <c r="D31" s="225"/>
      <c r="E31" s="225"/>
      <c r="F31" s="225"/>
      <c r="G31" s="225"/>
      <c r="H31" s="225"/>
      <c r="I31" s="225"/>
      <c r="J31" s="225"/>
      <c r="L31" s="225"/>
      <c r="M31" s="225"/>
      <c r="N31" s="225"/>
      <c r="O31" s="225"/>
      <c r="P31" s="225"/>
      <c r="Q31" s="225"/>
      <c r="W31" s="225"/>
      <c r="X31" s="222"/>
      <c r="Y31" s="222"/>
      <c r="Z31" s="223"/>
      <c r="AA31" s="223"/>
      <c r="AB31" s="223"/>
      <c r="AC31" s="223"/>
      <c r="AD31" s="223"/>
      <c r="AE31" s="223"/>
      <c r="AF31" s="223"/>
      <c r="AG31" s="223"/>
      <c r="AH31" s="223"/>
      <c r="AI31" s="223"/>
      <c r="AJ31" s="223"/>
      <c r="AK31" s="223"/>
      <c r="AL31" s="223"/>
    </row>
    <row r="32" spans="1:38" x14ac:dyDescent="0.35">
      <c r="C32" s="294"/>
      <c r="D32" s="225"/>
      <c r="E32" s="225"/>
      <c r="F32" s="225"/>
      <c r="G32" s="225"/>
      <c r="H32" s="225"/>
      <c r="I32" s="225"/>
      <c r="J32" s="225"/>
      <c r="L32" s="225"/>
      <c r="M32" s="225"/>
      <c r="N32" s="225"/>
      <c r="O32" s="225"/>
      <c r="P32" s="225"/>
      <c r="Q32" s="225"/>
      <c r="W32" s="225"/>
      <c r="X32" s="222"/>
      <c r="Y32" s="222"/>
      <c r="Z32" s="223"/>
      <c r="AA32" s="223"/>
      <c r="AB32" s="223"/>
      <c r="AC32" s="223"/>
      <c r="AD32" s="223"/>
      <c r="AE32" s="223"/>
      <c r="AF32" s="223"/>
      <c r="AG32" s="223"/>
      <c r="AH32" s="223"/>
      <c r="AI32" s="223"/>
      <c r="AJ32" s="223"/>
      <c r="AK32" s="223"/>
      <c r="AL32" s="223"/>
    </row>
    <row r="33" spans="3:38" x14ac:dyDescent="0.35">
      <c r="C33" s="294"/>
      <c r="D33" s="225"/>
      <c r="E33" s="225"/>
      <c r="F33" s="225"/>
      <c r="G33" s="225"/>
      <c r="H33" s="225"/>
      <c r="I33" s="225"/>
      <c r="J33" s="225"/>
      <c r="L33" s="225"/>
      <c r="M33" s="225"/>
      <c r="N33" s="225"/>
      <c r="O33" s="225"/>
      <c r="P33" s="225"/>
      <c r="Q33" s="225"/>
      <c r="W33" s="225"/>
      <c r="X33" s="222"/>
      <c r="Y33" s="222"/>
      <c r="Z33" s="223"/>
      <c r="AA33" s="223"/>
      <c r="AB33" s="223"/>
      <c r="AC33" s="223"/>
      <c r="AD33" s="223"/>
      <c r="AE33" s="223"/>
      <c r="AF33" s="223"/>
      <c r="AG33" s="223"/>
      <c r="AH33" s="223"/>
      <c r="AI33" s="223"/>
      <c r="AJ33" s="223"/>
      <c r="AK33" s="223"/>
      <c r="AL33" s="223"/>
    </row>
    <row r="34" spans="3:38" x14ac:dyDescent="0.35">
      <c r="C34" s="294"/>
      <c r="D34" s="225"/>
      <c r="E34" s="225"/>
      <c r="F34" s="225"/>
      <c r="G34" s="225"/>
      <c r="H34" s="225"/>
      <c r="I34" s="225"/>
      <c r="J34" s="225"/>
      <c r="L34" s="225"/>
      <c r="M34" s="225"/>
      <c r="N34" s="225"/>
      <c r="O34" s="225"/>
      <c r="P34" s="225"/>
      <c r="Q34" s="225"/>
      <c r="W34" s="225"/>
      <c r="X34" s="222"/>
      <c r="Y34" s="222"/>
      <c r="Z34" s="223"/>
      <c r="AA34" s="223"/>
      <c r="AB34" s="223"/>
      <c r="AC34" s="223"/>
      <c r="AD34" s="223"/>
      <c r="AE34" s="223"/>
      <c r="AF34" s="223"/>
      <c r="AG34" s="223"/>
      <c r="AH34" s="223"/>
      <c r="AI34" s="223"/>
      <c r="AJ34" s="223"/>
      <c r="AK34" s="223"/>
      <c r="AL34" s="223"/>
    </row>
    <row r="35" spans="3:38" x14ac:dyDescent="0.35">
      <c r="C35" s="294"/>
      <c r="D35" s="225"/>
      <c r="E35" s="225"/>
      <c r="F35" s="225"/>
      <c r="G35" s="225"/>
      <c r="H35" s="225"/>
      <c r="I35" s="225"/>
      <c r="J35" s="225"/>
      <c r="L35" s="225"/>
      <c r="M35" s="225"/>
      <c r="N35" s="225"/>
      <c r="O35" s="225"/>
      <c r="P35" s="225"/>
      <c r="Q35" s="225"/>
      <c r="W35" s="225"/>
      <c r="X35" s="222"/>
      <c r="Y35" s="222"/>
      <c r="Z35" s="223"/>
      <c r="AA35" s="223"/>
      <c r="AB35" s="223"/>
      <c r="AC35" s="223"/>
      <c r="AD35" s="223"/>
      <c r="AE35" s="223"/>
      <c r="AF35" s="223"/>
      <c r="AG35" s="223"/>
      <c r="AH35" s="223"/>
      <c r="AI35" s="223"/>
      <c r="AJ35" s="223"/>
      <c r="AK35" s="223"/>
      <c r="AL35" s="223"/>
    </row>
    <row r="36" spans="3:38" x14ac:dyDescent="0.35">
      <c r="C36" s="294"/>
      <c r="D36" s="225"/>
      <c r="E36" s="225"/>
      <c r="F36" s="285"/>
      <c r="G36" s="225"/>
      <c r="H36" s="225"/>
      <c r="I36" s="225"/>
      <c r="J36" s="225"/>
      <c r="L36" s="225"/>
      <c r="M36" s="225"/>
      <c r="N36" s="225"/>
      <c r="O36" s="225"/>
      <c r="P36" s="225"/>
      <c r="Q36" s="225"/>
      <c r="W36" s="225"/>
      <c r="X36" s="222"/>
      <c r="Y36" s="222"/>
      <c r="Z36" s="223"/>
      <c r="AA36" s="223"/>
      <c r="AB36" s="223"/>
      <c r="AC36" s="223"/>
      <c r="AD36" s="223"/>
      <c r="AE36" s="223"/>
      <c r="AF36" s="223"/>
      <c r="AG36" s="223"/>
      <c r="AH36" s="223"/>
      <c r="AI36" s="223"/>
      <c r="AJ36" s="223"/>
      <c r="AK36" s="223"/>
      <c r="AL36" s="223"/>
    </row>
    <row r="37" spans="3:38" x14ac:dyDescent="0.35">
      <c r="C37" s="294"/>
      <c r="D37" s="225"/>
      <c r="E37" s="225"/>
      <c r="F37" s="285"/>
      <c r="G37" s="225"/>
      <c r="H37" s="225"/>
      <c r="I37" s="225"/>
      <c r="J37" s="225"/>
      <c r="L37" s="225"/>
      <c r="M37" s="225"/>
      <c r="N37" s="225"/>
      <c r="O37" s="225"/>
      <c r="P37" s="225"/>
      <c r="Q37" s="225"/>
      <c r="W37" s="225"/>
      <c r="X37" s="222"/>
      <c r="Y37" s="222"/>
      <c r="Z37" s="223"/>
      <c r="AA37" s="223"/>
      <c r="AB37" s="223"/>
      <c r="AC37" s="223"/>
      <c r="AD37" s="223"/>
      <c r="AE37" s="223"/>
      <c r="AF37" s="223"/>
      <c r="AG37" s="223"/>
      <c r="AH37" s="223"/>
      <c r="AI37" s="223"/>
      <c r="AJ37" s="223"/>
      <c r="AK37" s="223"/>
      <c r="AL37" s="223"/>
    </row>
    <row r="38" spans="3:38" x14ac:dyDescent="0.35">
      <c r="C38" s="294"/>
      <c r="D38" s="225"/>
      <c r="E38" s="225"/>
      <c r="F38" s="285"/>
      <c r="G38" s="225"/>
      <c r="H38" s="225"/>
      <c r="I38" s="225"/>
      <c r="J38" s="225"/>
      <c r="L38" s="225"/>
      <c r="M38" s="225"/>
      <c r="N38" s="225"/>
      <c r="O38" s="225"/>
      <c r="P38" s="225"/>
      <c r="Q38" s="225"/>
      <c r="W38" s="225"/>
      <c r="X38" s="222"/>
      <c r="Y38" s="222"/>
      <c r="Z38" s="223"/>
      <c r="AA38" s="223"/>
      <c r="AB38" s="223"/>
      <c r="AC38" s="223"/>
      <c r="AD38" s="223"/>
      <c r="AE38" s="223"/>
      <c r="AF38" s="223"/>
      <c r="AG38" s="223"/>
      <c r="AH38" s="223"/>
      <c r="AI38" s="223"/>
      <c r="AJ38" s="223"/>
      <c r="AK38" s="223"/>
      <c r="AL38" s="223"/>
    </row>
    <row r="39" spans="3:38" x14ac:dyDescent="0.35">
      <c r="C39" s="294"/>
      <c r="D39" s="225"/>
      <c r="E39" s="225"/>
      <c r="F39" s="285"/>
      <c r="G39" s="225"/>
      <c r="H39" s="225"/>
      <c r="I39" s="225"/>
      <c r="J39" s="225"/>
      <c r="L39" s="225"/>
      <c r="M39" s="225"/>
      <c r="N39" s="225"/>
      <c r="O39" s="225"/>
      <c r="P39" s="225"/>
      <c r="Q39" s="225"/>
      <c r="W39" s="225"/>
      <c r="X39" s="222"/>
      <c r="Y39" s="222"/>
      <c r="Z39" s="223"/>
      <c r="AA39" s="223"/>
      <c r="AB39" s="223"/>
      <c r="AC39" s="223"/>
      <c r="AD39" s="223"/>
      <c r="AE39" s="223"/>
      <c r="AF39" s="223"/>
      <c r="AG39" s="223"/>
      <c r="AH39" s="223"/>
      <c r="AI39" s="223"/>
      <c r="AJ39" s="223"/>
      <c r="AK39" s="223"/>
      <c r="AL39" s="223"/>
    </row>
    <row r="40" spans="3:38" x14ac:dyDescent="0.35">
      <c r="C40" s="294"/>
      <c r="D40" s="225"/>
      <c r="E40" s="225"/>
      <c r="F40" s="285"/>
      <c r="G40" s="225"/>
      <c r="H40" s="225"/>
      <c r="I40" s="225"/>
      <c r="J40" s="225"/>
      <c r="L40" s="225"/>
      <c r="M40" s="225"/>
      <c r="N40" s="225"/>
      <c r="O40" s="225"/>
      <c r="P40" s="225"/>
      <c r="Q40" s="225"/>
      <c r="W40" s="225"/>
      <c r="X40" s="222"/>
      <c r="Y40" s="222"/>
      <c r="Z40" s="223"/>
      <c r="AA40" s="223"/>
      <c r="AB40" s="223"/>
      <c r="AC40" s="223"/>
      <c r="AD40" s="223"/>
      <c r="AE40" s="223"/>
      <c r="AF40" s="223"/>
      <c r="AG40" s="223"/>
      <c r="AH40" s="223"/>
      <c r="AI40" s="223"/>
      <c r="AJ40" s="223"/>
      <c r="AK40" s="223"/>
      <c r="AL40" s="223"/>
    </row>
    <row r="41" spans="3:38" x14ac:dyDescent="0.35">
      <c r="C41" s="294"/>
      <c r="D41" s="225"/>
      <c r="E41" s="225"/>
      <c r="F41" s="285"/>
      <c r="G41" s="225"/>
      <c r="H41" s="225"/>
      <c r="I41" s="225"/>
      <c r="J41" s="225"/>
      <c r="L41" s="225"/>
      <c r="M41" s="225"/>
      <c r="N41" s="225"/>
      <c r="O41" s="225"/>
      <c r="P41" s="225"/>
      <c r="Q41" s="225"/>
      <c r="W41" s="225"/>
      <c r="X41" s="222"/>
      <c r="Y41" s="222"/>
      <c r="Z41" s="223"/>
      <c r="AA41" s="223"/>
      <c r="AB41" s="223"/>
      <c r="AC41" s="223"/>
      <c r="AD41" s="223"/>
      <c r="AE41" s="223"/>
      <c r="AF41" s="223"/>
      <c r="AG41" s="223"/>
      <c r="AH41" s="223"/>
      <c r="AI41" s="223"/>
      <c r="AJ41" s="223"/>
      <c r="AK41" s="223"/>
      <c r="AL41" s="223"/>
    </row>
    <row r="42" spans="3:38" x14ac:dyDescent="0.35">
      <c r="C42" s="294"/>
      <c r="D42" s="225"/>
      <c r="E42" s="225"/>
      <c r="F42" s="285"/>
      <c r="G42" s="225"/>
      <c r="H42" s="225"/>
      <c r="I42" s="225"/>
      <c r="J42" s="225"/>
      <c r="L42" s="225"/>
      <c r="M42" s="225"/>
      <c r="N42" s="225"/>
      <c r="O42" s="225"/>
      <c r="P42" s="225"/>
      <c r="Q42" s="225"/>
      <c r="W42" s="225"/>
      <c r="X42" s="222"/>
      <c r="Y42" s="222"/>
      <c r="Z42" s="223"/>
      <c r="AA42" s="223"/>
      <c r="AB42" s="223"/>
      <c r="AC42" s="223"/>
      <c r="AD42" s="223"/>
      <c r="AE42" s="223"/>
      <c r="AF42" s="223"/>
      <c r="AG42" s="223"/>
      <c r="AH42" s="223"/>
      <c r="AI42" s="223"/>
      <c r="AJ42" s="223"/>
      <c r="AK42" s="223"/>
      <c r="AL42" s="223"/>
    </row>
    <row r="43" spans="3:38" x14ac:dyDescent="0.35">
      <c r="C43" s="294"/>
      <c r="D43" s="225"/>
      <c r="E43" s="225"/>
      <c r="F43" s="285"/>
      <c r="G43" s="225"/>
      <c r="H43" s="225"/>
      <c r="I43" s="225"/>
      <c r="J43" s="225"/>
      <c r="L43" s="225"/>
      <c r="M43" s="225"/>
      <c r="N43" s="225"/>
      <c r="O43" s="225"/>
      <c r="P43" s="225"/>
      <c r="Q43" s="225"/>
      <c r="W43" s="225"/>
      <c r="X43" s="222"/>
      <c r="Y43" s="222"/>
      <c r="Z43" s="223"/>
      <c r="AA43" s="223"/>
      <c r="AB43" s="223"/>
      <c r="AC43" s="223"/>
      <c r="AD43" s="223"/>
      <c r="AE43" s="223"/>
      <c r="AF43" s="223"/>
      <c r="AG43" s="223"/>
      <c r="AH43" s="223"/>
      <c r="AI43" s="223"/>
      <c r="AJ43" s="223"/>
      <c r="AK43" s="223"/>
      <c r="AL43" s="223"/>
    </row>
    <row r="44" spans="3:38" x14ac:dyDescent="0.35">
      <c r="C44" s="294"/>
      <c r="D44" s="225"/>
      <c r="E44" s="225"/>
      <c r="F44" s="285"/>
      <c r="G44" s="225"/>
      <c r="H44" s="225"/>
      <c r="I44" s="225"/>
      <c r="J44" s="225"/>
      <c r="L44" s="225"/>
      <c r="M44" s="225"/>
      <c r="N44" s="225"/>
      <c r="O44" s="225"/>
      <c r="P44" s="225"/>
      <c r="Q44" s="225"/>
      <c r="W44" s="225"/>
      <c r="X44" s="222"/>
      <c r="Y44" s="222"/>
      <c r="Z44" s="223"/>
      <c r="AA44" s="223"/>
      <c r="AB44" s="223"/>
      <c r="AC44" s="223"/>
      <c r="AD44" s="223"/>
      <c r="AE44" s="223"/>
      <c r="AF44" s="223"/>
      <c r="AG44" s="223"/>
      <c r="AH44" s="223"/>
      <c r="AI44" s="223"/>
      <c r="AJ44" s="223"/>
      <c r="AK44" s="223"/>
      <c r="AL44" s="223"/>
    </row>
    <row r="45" spans="3:38" x14ac:dyDescent="0.35">
      <c r="C45" s="294"/>
      <c r="D45" s="225"/>
      <c r="E45" s="225"/>
      <c r="F45" s="285"/>
      <c r="G45" s="225"/>
      <c r="H45" s="225"/>
      <c r="I45" s="225"/>
      <c r="J45" s="225"/>
      <c r="L45" s="225"/>
      <c r="M45" s="225"/>
      <c r="N45" s="225"/>
      <c r="O45" s="225"/>
      <c r="P45" s="225"/>
      <c r="Q45" s="225"/>
      <c r="W45" s="225"/>
      <c r="X45" s="222"/>
      <c r="Y45" s="222"/>
      <c r="Z45" s="223"/>
      <c r="AA45" s="223"/>
      <c r="AB45" s="223"/>
      <c r="AC45" s="223"/>
      <c r="AD45" s="223"/>
      <c r="AE45" s="223"/>
      <c r="AF45" s="223"/>
      <c r="AG45" s="223"/>
      <c r="AH45" s="223"/>
      <c r="AI45" s="223"/>
      <c r="AJ45" s="223"/>
      <c r="AK45" s="223"/>
      <c r="AL45" s="223"/>
    </row>
    <row r="46" spans="3:38" x14ac:dyDescent="0.35">
      <c r="C46" s="294"/>
      <c r="D46" s="225"/>
      <c r="E46" s="225"/>
      <c r="F46" s="285"/>
      <c r="G46" s="225"/>
      <c r="H46" s="225"/>
      <c r="I46" s="225"/>
      <c r="J46" s="225"/>
      <c r="L46" s="225"/>
      <c r="M46" s="225"/>
      <c r="N46" s="225"/>
      <c r="O46" s="225"/>
      <c r="P46" s="225"/>
      <c r="Q46" s="225"/>
      <c r="W46" s="225"/>
      <c r="X46" s="222"/>
      <c r="Y46" s="222"/>
      <c r="Z46" s="223"/>
      <c r="AA46" s="223"/>
      <c r="AB46" s="223"/>
      <c r="AC46" s="223"/>
      <c r="AD46" s="223"/>
      <c r="AE46" s="223"/>
      <c r="AF46" s="223"/>
      <c r="AG46" s="223"/>
      <c r="AH46" s="223"/>
      <c r="AI46" s="223"/>
      <c r="AJ46" s="223"/>
      <c r="AK46" s="223"/>
      <c r="AL46" s="223"/>
    </row>
    <row r="47" spans="3:38" x14ac:dyDescent="0.35">
      <c r="C47" s="294"/>
      <c r="D47" s="225"/>
      <c r="E47" s="225"/>
      <c r="F47" s="285"/>
      <c r="G47" s="225"/>
      <c r="H47" s="225"/>
      <c r="I47" s="225"/>
      <c r="J47" s="225"/>
      <c r="L47" s="225"/>
      <c r="M47" s="225"/>
      <c r="N47" s="225"/>
      <c r="O47" s="225"/>
      <c r="P47" s="225"/>
      <c r="Q47" s="225"/>
      <c r="W47" s="225"/>
      <c r="X47" s="222"/>
      <c r="Y47" s="222"/>
      <c r="Z47" s="223"/>
      <c r="AA47" s="223"/>
      <c r="AB47" s="223"/>
      <c r="AC47" s="223"/>
      <c r="AD47" s="223"/>
      <c r="AE47" s="223"/>
      <c r="AF47" s="223"/>
      <c r="AG47" s="223"/>
      <c r="AH47" s="223"/>
      <c r="AI47" s="223"/>
      <c r="AJ47" s="223"/>
      <c r="AK47" s="223"/>
      <c r="AL47" s="223"/>
    </row>
    <row r="48" spans="3:38" x14ac:dyDescent="0.35">
      <c r="C48" s="294"/>
      <c r="D48" s="225"/>
      <c r="E48" s="225"/>
      <c r="F48" s="285"/>
      <c r="G48" s="225"/>
      <c r="H48" s="225"/>
      <c r="I48" s="225"/>
      <c r="J48" s="225"/>
      <c r="L48" s="225"/>
      <c r="M48" s="225"/>
      <c r="N48" s="225"/>
      <c r="O48" s="225"/>
      <c r="P48" s="225"/>
      <c r="Q48" s="225"/>
      <c r="W48" s="225"/>
      <c r="X48" s="222"/>
      <c r="Y48" s="222"/>
      <c r="Z48" s="223"/>
      <c r="AA48" s="223"/>
      <c r="AB48" s="223"/>
      <c r="AC48" s="223"/>
      <c r="AD48" s="223"/>
      <c r="AE48" s="223"/>
      <c r="AF48" s="223"/>
      <c r="AG48" s="223"/>
      <c r="AH48" s="223"/>
      <c r="AI48" s="223"/>
      <c r="AJ48" s="223"/>
      <c r="AK48" s="223"/>
      <c r="AL48" s="223"/>
    </row>
  </sheetData>
  <mergeCells count="15">
    <mergeCell ref="O22:P22"/>
    <mergeCell ref="C14:W14"/>
    <mergeCell ref="C17:E17"/>
    <mergeCell ref="C18:W18"/>
    <mergeCell ref="C21:E21"/>
    <mergeCell ref="W21:X21"/>
    <mergeCell ref="C1:W1"/>
    <mergeCell ref="C9:W9"/>
    <mergeCell ref="C13:E13"/>
    <mergeCell ref="W13:X13"/>
    <mergeCell ref="C2:Y2"/>
    <mergeCell ref="C3:H3"/>
    <mergeCell ref="I3:J3"/>
    <mergeCell ref="C5:Y5"/>
    <mergeCell ref="C8:E8"/>
  </mergeCells>
  <printOptions horizontalCentered="1" verticalCentered="1"/>
  <pageMargins left="1" right="1" top="0.75" bottom="0.75" header="0.3" footer="0.3"/>
  <pageSetup paperSize="9" scale="55" orientation="landscape" r:id="rId1"/>
  <colBreaks count="1" manualBreakCount="1">
    <brk id="23" max="2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Excess Surrender Statement</vt:lpstr>
      <vt:lpstr>Abstract</vt:lpstr>
      <vt:lpstr>ADP 2021-22 KP</vt:lpstr>
      <vt:lpstr>ADP 2021-22 NMD</vt:lpstr>
      <vt:lpstr>PD of schemes Home Sector</vt:lpstr>
      <vt:lpstr>AIP 2021-22 </vt:lpstr>
      <vt:lpstr>'ADP 2021-22 KP'!Print_Area</vt:lpstr>
      <vt:lpstr>'AIP 2021-22 '!Print_Area</vt:lpstr>
      <vt:lpstr>'ADP 2021-22 KP'!Print_Titles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hp</cp:lastModifiedBy>
  <cp:lastPrinted>2021-10-13T04:59:02Z</cp:lastPrinted>
  <dcterms:created xsi:type="dcterms:W3CDTF">2014-01-20T10:25:35Z</dcterms:created>
  <dcterms:modified xsi:type="dcterms:W3CDTF">2021-10-13T07:27:28Z</dcterms:modified>
</cp:coreProperties>
</file>