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sh/Desktop/distsystemsA1/"/>
    </mc:Choice>
  </mc:AlternateContent>
  <xr:revisionPtr revIDLastSave="0" documentId="13_ncr:1_{18EA10E5-6B98-B342-8F60-5DF6BF33F395}" xr6:coauthVersionLast="36" xr6:coauthVersionMax="36" xr10:uidLastSave="{00000000-0000-0000-0000-000000000000}"/>
  <bookViews>
    <workbookView xWindow="40" yWindow="460" windowWidth="26440" windowHeight="17040" xr2:uid="{48E0438C-1264-5341-A47D-C859608087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  <c r="H22" i="1"/>
  <c r="H21" i="1"/>
  <c r="H20" i="1"/>
  <c r="H16" i="1"/>
  <c r="H15" i="1"/>
  <c r="H14" i="1"/>
  <c r="H10" i="1"/>
  <c r="H9" i="1"/>
  <c r="H8" i="1"/>
  <c r="H5" i="1"/>
  <c r="H4" i="1"/>
  <c r="H3" i="1"/>
  <c r="C49" i="1"/>
  <c r="D49" i="1"/>
  <c r="B49" i="1"/>
  <c r="C41" i="1"/>
  <c r="D41" i="1"/>
  <c r="B41" i="1"/>
  <c r="D33" i="1"/>
  <c r="E33" i="1"/>
  <c r="F33" i="1"/>
  <c r="G33" i="1"/>
  <c r="H33" i="1"/>
  <c r="I33" i="1"/>
  <c r="J33" i="1"/>
  <c r="K33" i="1"/>
  <c r="L33" i="1"/>
  <c r="M33" i="1"/>
  <c r="N33" i="1"/>
  <c r="O33" i="1"/>
  <c r="C33" i="1"/>
  <c r="B33" i="1"/>
  <c r="C25" i="1"/>
  <c r="D25" i="1"/>
  <c r="E25" i="1"/>
  <c r="B25" i="1"/>
  <c r="C13" i="1"/>
  <c r="D13" i="1"/>
  <c r="E13" i="1"/>
  <c r="B13" i="1"/>
  <c r="O29" i="1"/>
  <c r="O30" i="1"/>
  <c r="O31" i="1"/>
  <c r="O32" i="1"/>
  <c r="O28" i="1"/>
  <c r="N29" i="1"/>
  <c r="N30" i="1"/>
  <c r="N31" i="1"/>
  <c r="N32" i="1"/>
  <c r="N28" i="1"/>
  <c r="E16" i="1"/>
  <c r="E17" i="1"/>
  <c r="E18" i="1"/>
  <c r="E19" i="1"/>
  <c r="E20" i="1"/>
  <c r="E21" i="1"/>
  <c r="E22" i="1"/>
  <c r="E23" i="1"/>
  <c r="E24" i="1"/>
  <c r="E15" i="1"/>
  <c r="D16" i="1"/>
  <c r="D17" i="1"/>
  <c r="D18" i="1"/>
  <c r="D19" i="1"/>
  <c r="D20" i="1"/>
  <c r="D21" i="1"/>
  <c r="D22" i="1"/>
  <c r="D23" i="1"/>
  <c r="D24" i="1"/>
  <c r="D15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D45" i="1"/>
  <c r="C48" i="1"/>
  <c r="D48" i="1" s="1"/>
  <c r="C45" i="1"/>
  <c r="C46" i="1"/>
  <c r="D46" i="1" s="1"/>
  <c r="C47" i="1"/>
  <c r="D47" i="1" s="1"/>
  <c r="D44" i="1"/>
  <c r="C44" i="1"/>
  <c r="D37" i="1"/>
  <c r="D38" i="1"/>
  <c r="D39" i="1"/>
  <c r="D40" i="1"/>
  <c r="D36" i="1"/>
  <c r="B32" i="1" l="1"/>
  <c r="B29" i="1"/>
  <c r="B30" i="1"/>
  <c r="B31" i="1"/>
  <c r="B28" i="1"/>
</calcChain>
</file>

<file path=xl/sharedStrings.xml><?xml version="1.0" encoding="utf-8"?>
<sst xmlns="http://schemas.openxmlformats.org/spreadsheetml/2006/main" count="68" uniqueCount="47">
  <si>
    <t>Test 1</t>
  </si>
  <si>
    <t>Test 2</t>
  </si>
  <si>
    <t>Average Number Received</t>
  </si>
  <si>
    <t>Number Received</t>
  </si>
  <si>
    <t>Test 3</t>
  </si>
  <si>
    <t>pub1</t>
  </si>
  <si>
    <t>pub2</t>
  </si>
  <si>
    <t>pub3</t>
  </si>
  <si>
    <t>pub4</t>
  </si>
  <si>
    <t>pub5</t>
  </si>
  <si>
    <t>pub6</t>
  </si>
  <si>
    <t>pub7</t>
  </si>
  <si>
    <t>pub8</t>
  </si>
  <si>
    <t>pub9</t>
  </si>
  <si>
    <t>pub10</t>
  </si>
  <si>
    <t>Bottleneck through broker listening to multiple connections!</t>
  </si>
  <si>
    <t>Test 4</t>
  </si>
  <si>
    <t>Latency (ms)</t>
  </si>
  <si>
    <t>Time Published</t>
  </si>
  <si>
    <t>Time Received</t>
  </si>
  <si>
    <t>Num Published Avg</t>
  </si>
  <si>
    <t>Num Published</t>
  </si>
  <si>
    <t>Num Received</t>
  </si>
  <si>
    <t>Avg Time Received</t>
  </si>
  <si>
    <t>sub1</t>
  </si>
  <si>
    <t>sub2</t>
  </si>
  <si>
    <t>sub3</t>
  </si>
  <si>
    <t>su4</t>
  </si>
  <si>
    <t>sub5</t>
  </si>
  <si>
    <t>sub6</t>
  </si>
  <si>
    <t>sub7</t>
  </si>
  <si>
    <t>sub8</t>
  </si>
  <si>
    <t>sub9</t>
  </si>
  <si>
    <t>sub10</t>
  </si>
  <si>
    <t>Test 5</t>
  </si>
  <si>
    <t>Avg time to publish (ms)</t>
  </si>
  <si>
    <t>Avg time to receive (ms)</t>
  </si>
  <si>
    <t>Num Published in 1 sec</t>
  </si>
  <si>
    <t>Avgs</t>
  </si>
  <si>
    <t>1pub,1sub,1brok</t>
  </si>
  <si>
    <t>1pub,10sub,1brok</t>
  </si>
  <si>
    <t>10pub,1sub,1brok</t>
  </si>
  <si>
    <t>Average total number of pieces of information published in one second across three different architectures:</t>
  </si>
  <si>
    <t>Average total number of pieces of information received per subscriber in one second across three different architectures:</t>
  </si>
  <si>
    <t>Average latency for a publication in a 1 second test (ms)</t>
  </si>
  <si>
    <t>Average latency for a subscriber to receive a message in a 1 second test (ms)</t>
  </si>
  <si>
    <t>Average end-to-end latency for a submission and reciept of 1 message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</si>
</sst>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Average total number of pieces of information published in one second across three different architectures: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Sheet1!$G$3:$G$5</c:f>
              <c:strCache>
                <c:ptCount val="3"/>
                <c:pt idx="0">
                  <c:v>1pub,1sub,1brok</c:v>
                </c:pt>
                <c:pt idx="1">
                  <c:v>1pub,10sub,1brok</c:v>
                </c:pt>
                <c:pt idx="2">
                  <c:v>10pub,1sub,1brok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40261.699999999997</c:v>
                </c:pt>
                <c:pt idx="1">
                  <c:v>37897.699999999997</c:v>
                </c:pt>
                <c:pt idx="2">
                  <c:v>57046.200000000012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4-E74B-8CBE-8208D059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046064"/>
        <c:axId val="119279920"/>
      </c:barChart>
      <c:catAx>
        <c:axId val="11904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9920"/>
        <c:crosses val="autoZero"/>
        <c:auto val="1"/>
        <c:lblAlgn val="ctr"/>
        <c:lblOffset val="100"/>
        <c:noMultiLvlLbl val="0"/>
      </c:catAx>
      <c:valAx>
        <c:axId val="1192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Average total number of pieces of information received per subscriber in one second across three different architectures: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Sheet1!$G$8:$G$10</c:f>
              <c:strCache>
                <c:ptCount val="3"/>
                <c:pt idx="0">
                  <c:v>1pub,1sub,1brok</c:v>
                </c:pt>
                <c:pt idx="1">
                  <c:v>1pub,10sub,1brok</c:v>
                </c:pt>
                <c:pt idx="2">
                  <c:v>10pub,1sub,1brok</c:v>
                </c:pt>
              </c:strCache>
            </c:strRef>
          </c:cat>
          <c:val>
            <c:numRef>
              <c:f>Sheet1!$H$8:$H$10</c:f>
              <c:numCache>
                <c:formatCode>General</c:formatCode>
                <c:ptCount val="3"/>
                <c:pt idx="0">
                  <c:v>6511.4</c:v>
                </c:pt>
                <c:pt idx="1">
                  <c:v>1047.94</c:v>
                </c:pt>
                <c:pt idx="2">
                  <c:v>302.60000000000002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2-1841-88C1-7DC3C44C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040880"/>
        <c:axId val="124042560"/>
      </c:barChart>
      <c:catAx>
        <c:axId val="12404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2560"/>
        <c:crosses val="autoZero"/>
        <c:auto val="1"/>
        <c:lblAlgn val="ctr"/>
        <c:lblOffset val="100"/>
        <c:noMultiLvlLbl val="0"/>
      </c:catAx>
      <c:valAx>
        <c:axId val="1240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Average latency for a publication in a 1 second test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Sheet1!$G$14:$G$16</c:f>
              <c:strCache>
                <c:ptCount val="3"/>
                <c:pt idx="0">
                  <c:v>1pub,1sub,1brok</c:v>
                </c:pt>
                <c:pt idx="1">
                  <c:v>1pub,10sub,1brok</c:v>
                </c:pt>
                <c:pt idx="2">
                  <c:v>10pub,1sub,1brok</c:v>
                </c:pt>
              </c:strCache>
            </c:strRef>
          </c:cat>
          <c:val>
            <c:numRef>
              <c:f>Sheet1!$H$14:$H$16</c:f>
              <c:numCache>
                <c:formatCode>General</c:formatCode>
                <c:ptCount val="3"/>
                <c:pt idx="0">
                  <c:v>2.5277878437866646E-2</c:v>
                </c:pt>
                <c:pt idx="1">
                  <c:v>2.813669599025866E-2</c:v>
                </c:pt>
                <c:pt idx="2">
                  <c:v>1.7548843018569564E-2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B-B74A-9E73-5FD4BD07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45328"/>
        <c:axId val="120975520"/>
      </c:barChart>
      <c:catAx>
        <c:axId val="12134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5520"/>
        <c:crosses val="autoZero"/>
        <c:auto val="1"/>
        <c:lblAlgn val="ctr"/>
        <c:lblOffset val="100"/>
        <c:noMultiLvlLbl val="0"/>
      </c:catAx>
      <c:valAx>
        <c:axId val="1209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Average latency for a subscriber to receive a message in a 1 second test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Sheet1!$G$20:$G$22</c:f>
              <c:strCache>
                <c:ptCount val="3"/>
                <c:pt idx="0">
                  <c:v>1pub,1sub,1brok</c:v>
                </c:pt>
                <c:pt idx="1">
                  <c:v>1pub,10sub,1brok</c:v>
                </c:pt>
                <c:pt idx="2">
                  <c:v>10pub,1sub,1brok</c:v>
                </c:pt>
              </c:strCache>
            </c:strRef>
          </c:cat>
          <c:val>
            <c:numRef>
              <c:f>Sheet1!$H$20:$H$22</c:f>
              <c:numCache>
                <c:formatCode>General</c:formatCode>
                <c:ptCount val="3"/>
                <c:pt idx="0">
                  <c:v>0.15436827857397412</c:v>
                </c:pt>
                <c:pt idx="1">
                  <c:v>1.4441538884806409</c:v>
                </c:pt>
                <c:pt idx="2">
                  <c:v>12.469458058706543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0-4143-8936-66FA6A1A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174032"/>
        <c:axId val="123175712"/>
      </c:barChart>
      <c:catAx>
        <c:axId val="12317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5712"/>
        <c:crosses val="autoZero"/>
        <c:auto val="1"/>
        <c:lblAlgn val="ctr"/>
        <c:lblOffset val="100"/>
        <c:noMultiLvlLbl val="0"/>
      </c:catAx>
      <c:valAx>
        <c:axId val="1231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Average end-to-end latency for a submission and reciept of 1 message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Sheet1!$B$53:$B$54</c:f>
              <c:strCache>
                <c:ptCount val="2"/>
                <c:pt idx="0">
                  <c:v>1pub,1sub,1brok</c:v>
                </c:pt>
                <c:pt idx="1">
                  <c:v>1pub,10sub,1brok</c:v>
                </c:pt>
              </c:strCache>
            </c:strRef>
          </c:cat>
          <c:val>
            <c:numRef>
              <c:f>Sheet1!$C$53:$C$54</c:f>
              <c:numCache>
                <c:formatCode>General</c:formatCode>
                <c:ptCount val="2"/>
                <c:pt idx="0">
                  <c:v>0.86007118225097656</c:v>
                </c:pt>
                <c:pt idx="1">
                  <c:v>1.2500762939453125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E-5E4B-9358-2780DD6B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418432"/>
        <c:axId val="124009952"/>
      </c:barChart>
      <c:catAx>
        <c:axId val="12241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9952"/>
        <c:crosses val="autoZero"/>
        <c:auto val="1"/>
        <c:lblAlgn val="ctr"/>
        <c:lblOffset val="100"/>
        <c:noMultiLvlLbl val="0"/>
      </c:catAx>
      <c:valAx>
        <c:axId val="1240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2</xdr:row>
      <xdr:rowOff>69850</xdr:rowOff>
    </xdr:from>
    <xdr:to>
      <xdr:col>10</xdr:col>
      <xdr:colOff>558800</xdr:colOff>
      <xdr:row>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AF7E1-6F8E-9944-9970-35275520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7</xdr:row>
      <xdr:rowOff>82550</xdr:rowOff>
    </xdr:from>
    <xdr:to>
      <xdr:col>9</xdr:col>
      <xdr:colOff>736600</xdr:colOff>
      <xdr:row>10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38149-7C85-974D-B90E-F1828588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13</xdr:row>
      <xdr:rowOff>127000</xdr:rowOff>
    </xdr:from>
    <xdr:to>
      <xdr:col>9</xdr:col>
      <xdr:colOff>469900</xdr:colOff>
      <xdr:row>16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E2A6A-0C9B-6643-9748-BDC5B4E3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330200</xdr:colOff>
      <xdr:row>19</xdr:row>
      <xdr:rowOff>101600</xdr:rowOff>
    </xdr:from>
    <xdr:to>
      <xdr:col>9</xdr:col>
      <xdr:colOff>774700</xdr:colOff>
      <xdr:row>22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4A8304-6D51-E841-98F9-E96DAB5A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1016000</xdr:colOff>
      <xdr:row>55</xdr:row>
      <xdr:rowOff>12700</xdr:rowOff>
    </xdr:from>
    <xdr:to>
      <xdr:col>4</xdr:col>
      <xdr:colOff>38100</xdr:colOff>
      <xdr:row>63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2410C0-FAF0-0141-A538-A38C929A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E459-3DB2-9D4F-AE40-14C59DAF8E57}">
  <dimension ref="A1:O54"/>
  <sheetViews>
    <sheetView tabSelected="1" topLeftCell="A33" workbookViewId="0">
      <selection activeCell="E59" sqref="E59"/>
    </sheetView>
  </sheetViews>
  <sheetFormatPr baseColWidth="10" defaultRowHeight="16" x14ac:dyDescent="0.2"/>
  <cols>
    <col min="2" max="2" width="24.33203125" customWidth="1"/>
    <col min="3" max="3" width="25" customWidth="1"/>
    <col min="4" max="4" width="22.33203125" customWidth="1"/>
    <col min="5" max="5" width="24.5" customWidth="1"/>
    <col min="7" max="7" width="12.83203125" bestFit="1" customWidth="1"/>
    <col min="8" max="8" width="12.33203125" customWidth="1"/>
  </cols>
  <sheetData>
    <row r="1" spans="1:8" x14ac:dyDescent="0.2">
      <c r="A1" t="s">
        <v>0</v>
      </c>
    </row>
    <row r="2" spans="1:8" x14ac:dyDescent="0.2">
      <c r="B2" t="s">
        <v>37</v>
      </c>
      <c r="C2" t="s">
        <v>22</v>
      </c>
      <c r="D2" t="s">
        <v>35</v>
      </c>
      <c r="E2" t="s">
        <v>36</v>
      </c>
      <c r="H2" s="2" t="s">
        <v>42</v>
      </c>
    </row>
    <row r="3" spans="1:8" x14ac:dyDescent="0.2">
      <c r="A3">
        <v>1</v>
      </c>
      <c r="B3">
        <v>43595</v>
      </c>
      <c r="C3">
        <v>6364</v>
      </c>
      <c r="D3">
        <f>1000/B3</f>
        <v>2.2938410368161487E-2</v>
      </c>
      <c r="E3">
        <f>1000/C3</f>
        <v>0.15713387806411061</v>
      </c>
      <c r="G3" t="s">
        <v>39</v>
      </c>
      <c r="H3">
        <f>B13</f>
        <v>40261.699999999997</v>
      </c>
    </row>
    <row r="4" spans="1:8" x14ac:dyDescent="0.2">
      <c r="A4">
        <v>2</v>
      </c>
      <c r="B4">
        <v>49257</v>
      </c>
      <c r="C4">
        <v>5987</v>
      </c>
      <c r="D4">
        <f t="shared" ref="D4:D12" si="0">1000/B4</f>
        <v>2.0301683009521489E-2</v>
      </c>
      <c r="E4">
        <f t="shared" ref="E4:E12" si="1">1000/C4</f>
        <v>0.16702856188408219</v>
      </c>
      <c r="G4" t="s">
        <v>40</v>
      </c>
      <c r="H4">
        <f>B25</f>
        <v>37897.699999999997</v>
      </c>
    </row>
    <row r="5" spans="1:8" x14ac:dyDescent="0.2">
      <c r="A5">
        <v>3</v>
      </c>
      <c r="B5">
        <v>35518</v>
      </c>
      <c r="C5">
        <v>6273</v>
      </c>
      <c r="D5">
        <f t="shared" si="0"/>
        <v>2.8154738442479871E-2</v>
      </c>
      <c r="E5">
        <f t="shared" si="1"/>
        <v>0.15941335883947075</v>
      </c>
      <c r="G5" t="s">
        <v>41</v>
      </c>
      <c r="H5">
        <f>B33*10</f>
        <v>57046.200000000012</v>
      </c>
    </row>
    <row r="6" spans="1:8" x14ac:dyDescent="0.2">
      <c r="A6">
        <v>4</v>
      </c>
      <c r="B6">
        <v>39645</v>
      </c>
      <c r="C6">
        <v>6507</v>
      </c>
      <c r="D6">
        <f t="shared" si="0"/>
        <v>2.5223861773237481E-2</v>
      </c>
      <c r="E6">
        <f t="shared" si="1"/>
        <v>0.15368065160596281</v>
      </c>
    </row>
    <row r="7" spans="1:8" x14ac:dyDescent="0.2">
      <c r="A7">
        <v>5</v>
      </c>
      <c r="B7">
        <v>47785</v>
      </c>
      <c r="C7">
        <v>5938</v>
      </c>
      <c r="D7">
        <f t="shared" si="0"/>
        <v>2.0927069163963585E-2</v>
      </c>
      <c r="E7">
        <f t="shared" si="1"/>
        <v>0.16840687100033683</v>
      </c>
      <c r="H7" s="2" t="s">
        <v>43</v>
      </c>
    </row>
    <row r="8" spans="1:8" x14ac:dyDescent="0.2">
      <c r="A8">
        <v>6</v>
      </c>
      <c r="B8">
        <v>35711</v>
      </c>
      <c r="C8">
        <v>7648</v>
      </c>
      <c r="D8">
        <f t="shared" si="0"/>
        <v>2.8002576237013806E-2</v>
      </c>
      <c r="E8">
        <f t="shared" si="1"/>
        <v>0.1307531380753138</v>
      </c>
      <c r="G8" t="s">
        <v>39</v>
      </c>
      <c r="H8">
        <f>C13</f>
        <v>6511.4</v>
      </c>
    </row>
    <row r="9" spans="1:8" x14ac:dyDescent="0.2">
      <c r="A9">
        <v>7</v>
      </c>
      <c r="B9">
        <v>31395</v>
      </c>
      <c r="C9">
        <v>6463</v>
      </c>
      <c r="D9">
        <f t="shared" si="0"/>
        <v>3.185220576524924E-2</v>
      </c>
      <c r="E9">
        <f t="shared" si="1"/>
        <v>0.15472690700912889</v>
      </c>
      <c r="G9" t="s">
        <v>40</v>
      </c>
      <c r="H9">
        <f>C25</f>
        <v>1047.94</v>
      </c>
    </row>
    <row r="10" spans="1:8" x14ac:dyDescent="0.2">
      <c r="A10">
        <v>8</v>
      </c>
      <c r="B10">
        <v>37449</v>
      </c>
      <c r="C10">
        <v>6595</v>
      </c>
      <c r="D10">
        <f t="shared" si="0"/>
        <v>2.6702982723170177E-2</v>
      </c>
      <c r="E10">
        <f t="shared" si="1"/>
        <v>0.15163002274450341</v>
      </c>
      <c r="G10" t="s">
        <v>41</v>
      </c>
      <c r="H10">
        <f>C33</f>
        <v>302.60000000000002</v>
      </c>
    </row>
    <row r="11" spans="1:8" x14ac:dyDescent="0.2">
      <c r="A11">
        <v>9</v>
      </c>
      <c r="B11">
        <v>42451</v>
      </c>
      <c r="C11">
        <v>6278</v>
      </c>
      <c r="D11">
        <f t="shared" si="0"/>
        <v>2.355657110550988E-2</v>
      </c>
      <c r="E11">
        <f t="shared" si="1"/>
        <v>0.15928639694170119</v>
      </c>
    </row>
    <row r="12" spans="1:8" x14ac:dyDescent="0.2">
      <c r="A12">
        <v>10</v>
      </c>
      <c r="B12">
        <v>39811</v>
      </c>
      <c r="C12">
        <v>7061</v>
      </c>
      <c r="D12">
        <f t="shared" si="0"/>
        <v>2.511868579035945E-2</v>
      </c>
      <c r="E12">
        <f t="shared" si="1"/>
        <v>0.141622999575131</v>
      </c>
    </row>
    <row r="13" spans="1:8" x14ac:dyDescent="0.2">
      <c r="A13" t="s">
        <v>38</v>
      </c>
      <c r="B13">
        <f>AVERAGE(B3:B12)</f>
        <v>40261.699999999997</v>
      </c>
      <c r="C13">
        <f t="shared" ref="C13:E13" si="2">AVERAGE(C3:C12)</f>
        <v>6511.4</v>
      </c>
      <c r="D13">
        <f t="shared" si="2"/>
        <v>2.5277878437866646E-2</v>
      </c>
      <c r="E13">
        <f t="shared" si="2"/>
        <v>0.15436827857397412</v>
      </c>
      <c r="H13" t="s">
        <v>44</v>
      </c>
    </row>
    <row r="14" spans="1:8" x14ac:dyDescent="0.2">
      <c r="A14" t="s">
        <v>1</v>
      </c>
      <c r="B14" t="s">
        <v>21</v>
      </c>
      <c r="C14" t="s">
        <v>2</v>
      </c>
      <c r="D14" t="s">
        <v>35</v>
      </c>
      <c r="E14" t="s">
        <v>36</v>
      </c>
      <c r="G14" t="s">
        <v>39</v>
      </c>
      <c r="H14">
        <f>D13</f>
        <v>2.5277878437866646E-2</v>
      </c>
    </row>
    <row r="15" spans="1:8" x14ac:dyDescent="0.2">
      <c r="A15">
        <v>1</v>
      </c>
      <c r="B15">
        <v>24888</v>
      </c>
      <c r="C15">
        <v>1052.9000000000001</v>
      </c>
      <c r="D15">
        <f>1000/B15</f>
        <v>4.0180006428801027E-2</v>
      </c>
      <c r="E15">
        <f>1000/C15</f>
        <v>0.94975781175800167</v>
      </c>
      <c r="G15" t="s">
        <v>40</v>
      </c>
      <c r="H15">
        <f>D25</f>
        <v>2.813669599025866E-2</v>
      </c>
    </row>
    <row r="16" spans="1:8" x14ac:dyDescent="0.2">
      <c r="A16">
        <v>2</v>
      </c>
      <c r="B16">
        <v>33129</v>
      </c>
      <c r="C16">
        <v>703.6</v>
      </c>
      <c r="D16">
        <f t="shared" ref="D16:D24" si="3">1000/B16</f>
        <v>3.0185034260013885E-2</v>
      </c>
      <c r="E16">
        <f t="shared" ref="E16:E24" si="4">1000/C16</f>
        <v>1.4212620807276861</v>
      </c>
      <c r="G16" t="s">
        <v>41</v>
      </c>
      <c r="H16">
        <f>N33/10</f>
        <v>1.7548843018569564E-2</v>
      </c>
    </row>
    <row r="17" spans="1:15" x14ac:dyDescent="0.2">
      <c r="A17">
        <v>3</v>
      </c>
      <c r="B17">
        <v>26125</v>
      </c>
      <c r="C17">
        <v>1131</v>
      </c>
      <c r="D17">
        <f t="shared" si="3"/>
        <v>3.8277511961722487E-2</v>
      </c>
      <c r="E17">
        <f t="shared" si="4"/>
        <v>0.88417329796640143</v>
      </c>
    </row>
    <row r="18" spans="1:15" x14ac:dyDescent="0.2">
      <c r="A18">
        <v>4</v>
      </c>
      <c r="B18">
        <v>28491</v>
      </c>
      <c r="C18">
        <v>1212.3</v>
      </c>
      <c r="D18">
        <f t="shared" si="3"/>
        <v>3.509880313081324E-2</v>
      </c>
      <c r="E18">
        <f t="shared" si="4"/>
        <v>0.82487833044625924</v>
      </c>
    </row>
    <row r="19" spans="1:15" x14ac:dyDescent="0.2">
      <c r="A19">
        <v>5</v>
      </c>
      <c r="B19">
        <v>48556</v>
      </c>
      <c r="C19">
        <v>1366.1</v>
      </c>
      <c r="D19">
        <f t="shared" si="3"/>
        <v>2.059477716451108E-2</v>
      </c>
      <c r="E19">
        <f t="shared" si="4"/>
        <v>0.73201083376033971</v>
      </c>
      <c r="H19" t="s">
        <v>45</v>
      </c>
    </row>
    <row r="20" spans="1:15" x14ac:dyDescent="0.2">
      <c r="A20">
        <v>6</v>
      </c>
      <c r="B20">
        <v>41581</v>
      </c>
      <c r="C20">
        <v>500.2</v>
      </c>
      <c r="D20">
        <f t="shared" si="3"/>
        <v>2.404944566027753E-2</v>
      </c>
      <c r="E20">
        <f t="shared" si="4"/>
        <v>1.9992003198720512</v>
      </c>
      <c r="G20" t="s">
        <v>39</v>
      </c>
      <c r="H20">
        <f>E13</f>
        <v>0.15436827857397412</v>
      </c>
    </row>
    <row r="21" spans="1:15" x14ac:dyDescent="0.2">
      <c r="A21">
        <v>7</v>
      </c>
      <c r="B21">
        <v>44528</v>
      </c>
      <c r="C21">
        <v>180.8</v>
      </c>
      <c r="D21">
        <f t="shared" si="3"/>
        <v>2.2457779374775423E-2</v>
      </c>
      <c r="E21">
        <f t="shared" si="4"/>
        <v>5.5309734513274336</v>
      </c>
      <c r="G21" t="s">
        <v>40</v>
      </c>
      <c r="H21">
        <f>E25</f>
        <v>1.4441538884806409</v>
      </c>
    </row>
    <row r="22" spans="1:15" x14ac:dyDescent="0.2">
      <c r="A22">
        <v>8</v>
      </c>
      <c r="B22">
        <v>55403</v>
      </c>
      <c r="C22">
        <v>1242.8</v>
      </c>
      <c r="D22">
        <f t="shared" si="3"/>
        <v>1.804956410302691E-2</v>
      </c>
      <c r="E22">
        <f t="shared" si="4"/>
        <v>0.804634695848085</v>
      </c>
      <c r="G22" t="s">
        <v>41</v>
      </c>
      <c r="H22">
        <f>O33</f>
        <v>12.469458058706543</v>
      </c>
    </row>
    <row r="23" spans="1:15" x14ac:dyDescent="0.2">
      <c r="A23">
        <v>9</v>
      </c>
      <c r="B23">
        <v>37183</v>
      </c>
      <c r="C23">
        <v>1538.2</v>
      </c>
      <c r="D23">
        <f t="shared" si="3"/>
        <v>2.6894010703816262E-2</v>
      </c>
      <c r="E23">
        <f t="shared" si="4"/>
        <v>0.65011051878819393</v>
      </c>
    </row>
    <row r="24" spans="1:15" x14ac:dyDescent="0.2">
      <c r="A24">
        <v>10</v>
      </c>
      <c r="B24">
        <v>39093</v>
      </c>
      <c r="C24">
        <v>1551.5</v>
      </c>
      <c r="D24">
        <f t="shared" si="3"/>
        <v>2.5580027114828742E-2</v>
      </c>
      <c r="E24">
        <f t="shared" si="4"/>
        <v>0.6445375443119562</v>
      </c>
    </row>
    <row r="25" spans="1:15" x14ac:dyDescent="0.2">
      <c r="A25" t="s">
        <v>38</v>
      </c>
      <c r="B25">
        <f>AVERAGE(B15:B24)</f>
        <v>37897.699999999997</v>
      </c>
      <c r="C25">
        <f t="shared" ref="C25:E25" si="5">AVERAGE(C15:C24)</f>
        <v>1047.94</v>
      </c>
      <c r="D25">
        <f t="shared" si="5"/>
        <v>2.813669599025866E-2</v>
      </c>
      <c r="E25">
        <f t="shared" si="5"/>
        <v>1.4441538884806409</v>
      </c>
    </row>
    <row r="26" spans="1:15" x14ac:dyDescent="0.2">
      <c r="A26" t="s">
        <v>4</v>
      </c>
      <c r="G26" t="s">
        <v>15</v>
      </c>
    </row>
    <row r="27" spans="1:15" x14ac:dyDescent="0.2">
      <c r="B27" t="s">
        <v>20</v>
      </c>
      <c r="C27" t="s">
        <v>3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  <c r="M27" t="s">
        <v>14</v>
      </c>
      <c r="N27" t="s">
        <v>35</v>
      </c>
      <c r="O27" t="s">
        <v>36</v>
      </c>
    </row>
    <row r="28" spans="1:15" x14ac:dyDescent="0.2">
      <c r="A28">
        <v>1</v>
      </c>
      <c r="B28">
        <f>AVERAGE(D28:M28)</f>
        <v>5476.9</v>
      </c>
      <c r="C28">
        <v>208</v>
      </c>
      <c r="D28">
        <v>5389</v>
      </c>
      <c r="E28">
        <v>5425</v>
      </c>
      <c r="F28">
        <v>5448</v>
      </c>
      <c r="G28">
        <v>5449</v>
      </c>
      <c r="H28">
        <v>5243</v>
      </c>
      <c r="I28">
        <v>5132</v>
      </c>
      <c r="J28">
        <v>5684</v>
      </c>
      <c r="K28">
        <v>5660</v>
      </c>
      <c r="L28">
        <v>5546</v>
      </c>
      <c r="M28">
        <v>5793</v>
      </c>
      <c r="N28">
        <f>1000/B28</f>
        <v>0.18258503898190584</v>
      </c>
      <c r="O28">
        <f>1000/C28</f>
        <v>4.8076923076923075</v>
      </c>
    </row>
    <row r="29" spans="1:15" x14ac:dyDescent="0.2">
      <c r="A29">
        <v>2</v>
      </c>
      <c r="B29">
        <f t="shared" ref="B29:B32" si="6">AVERAGE(D29:M29)</f>
        <v>5575.8</v>
      </c>
      <c r="C29">
        <v>23</v>
      </c>
      <c r="D29">
        <v>5626</v>
      </c>
      <c r="E29">
        <v>5368</v>
      </c>
      <c r="F29">
        <v>5096</v>
      </c>
      <c r="G29">
        <v>5337</v>
      </c>
      <c r="H29">
        <v>5809</v>
      </c>
      <c r="I29">
        <v>5438</v>
      </c>
      <c r="J29">
        <v>6207</v>
      </c>
      <c r="K29">
        <v>5108</v>
      </c>
      <c r="L29">
        <v>5941</v>
      </c>
      <c r="M29">
        <v>5828</v>
      </c>
      <c r="N29">
        <f t="shared" ref="N29:N33" si="7">1000/B29</f>
        <v>0.17934646149431471</v>
      </c>
      <c r="O29">
        <f t="shared" ref="O29:O32" si="8">1000/C29</f>
        <v>43.478260869565219</v>
      </c>
    </row>
    <row r="30" spans="1:15" x14ac:dyDescent="0.2">
      <c r="A30">
        <v>3</v>
      </c>
      <c r="B30">
        <f t="shared" si="6"/>
        <v>6007.7</v>
      </c>
      <c r="C30">
        <v>518</v>
      </c>
      <c r="D30">
        <v>5328</v>
      </c>
      <c r="E30">
        <v>6684</v>
      </c>
      <c r="F30">
        <v>5430</v>
      </c>
      <c r="G30">
        <v>5748</v>
      </c>
      <c r="H30">
        <v>5829</v>
      </c>
      <c r="I30">
        <v>5600</v>
      </c>
      <c r="J30">
        <v>5145</v>
      </c>
      <c r="K30">
        <v>5126</v>
      </c>
      <c r="L30">
        <v>5437</v>
      </c>
      <c r="M30">
        <v>9750</v>
      </c>
      <c r="N30">
        <f t="shared" si="7"/>
        <v>0.1664530519167069</v>
      </c>
      <c r="O30">
        <f t="shared" si="8"/>
        <v>1.9305019305019304</v>
      </c>
    </row>
    <row r="31" spans="1:15" x14ac:dyDescent="0.2">
      <c r="A31">
        <v>4</v>
      </c>
      <c r="B31">
        <f t="shared" si="6"/>
        <v>5634.5</v>
      </c>
      <c r="C31">
        <v>94</v>
      </c>
      <c r="D31">
        <v>5764</v>
      </c>
      <c r="E31">
        <v>6121</v>
      </c>
      <c r="F31">
        <v>5716</v>
      </c>
      <c r="G31">
        <v>5431</v>
      </c>
      <c r="H31">
        <v>5837</v>
      </c>
      <c r="I31">
        <v>5403</v>
      </c>
      <c r="J31">
        <v>5554</v>
      </c>
      <c r="K31">
        <v>5799</v>
      </c>
      <c r="L31">
        <v>5230</v>
      </c>
      <c r="M31">
        <v>5490</v>
      </c>
      <c r="N31">
        <f t="shared" si="7"/>
        <v>0.17747803709290974</v>
      </c>
      <c r="O31">
        <f t="shared" si="8"/>
        <v>10.638297872340425</v>
      </c>
    </row>
    <row r="32" spans="1:15" x14ac:dyDescent="0.2">
      <c r="A32">
        <v>5</v>
      </c>
      <c r="B32">
        <f t="shared" si="6"/>
        <v>5828.2</v>
      </c>
      <c r="C32">
        <v>670</v>
      </c>
      <c r="D32">
        <v>5537</v>
      </c>
      <c r="E32">
        <v>5486</v>
      </c>
      <c r="F32">
        <v>6302</v>
      </c>
      <c r="G32">
        <v>5718</v>
      </c>
      <c r="H32">
        <v>5625</v>
      </c>
      <c r="I32">
        <v>6134</v>
      </c>
      <c r="J32">
        <v>5667</v>
      </c>
      <c r="K32">
        <v>6023</v>
      </c>
      <c r="L32">
        <v>5776</v>
      </c>
      <c r="M32">
        <v>6014</v>
      </c>
      <c r="N32">
        <f t="shared" si="7"/>
        <v>0.17157956144264097</v>
      </c>
      <c r="O32">
        <f t="shared" si="8"/>
        <v>1.4925373134328359</v>
      </c>
    </row>
    <row r="33" spans="1:15" x14ac:dyDescent="0.2">
      <c r="A33" t="s">
        <v>38</v>
      </c>
      <c r="B33">
        <f>AVERAGE(B28:B32)</f>
        <v>5704.6200000000008</v>
      </c>
      <c r="C33">
        <f>AVERAGE(C28:C32)</f>
        <v>302.60000000000002</v>
      </c>
      <c r="D33">
        <f t="shared" ref="D33:O33" si="9">AVERAGE(D28:D32)</f>
        <v>5528.8</v>
      </c>
      <c r="E33">
        <f t="shared" si="9"/>
        <v>5816.8</v>
      </c>
      <c r="F33">
        <f t="shared" si="9"/>
        <v>5598.4</v>
      </c>
      <c r="G33">
        <f t="shared" si="9"/>
        <v>5536.6</v>
      </c>
      <c r="H33">
        <f t="shared" si="9"/>
        <v>5668.6</v>
      </c>
      <c r="I33">
        <f t="shared" si="9"/>
        <v>5541.4</v>
      </c>
      <c r="J33">
        <f t="shared" si="9"/>
        <v>5651.4</v>
      </c>
      <c r="K33">
        <f t="shared" si="9"/>
        <v>5543.2</v>
      </c>
      <c r="L33">
        <f t="shared" si="9"/>
        <v>5586</v>
      </c>
      <c r="M33">
        <f t="shared" si="9"/>
        <v>6575</v>
      </c>
      <c r="N33">
        <f t="shared" si="9"/>
        <v>0.17548843018569565</v>
      </c>
      <c r="O33">
        <f t="shared" si="9"/>
        <v>12.469458058706543</v>
      </c>
    </row>
    <row r="34" spans="1:15" x14ac:dyDescent="0.2">
      <c r="A34" t="s">
        <v>16</v>
      </c>
    </row>
    <row r="35" spans="1:15" x14ac:dyDescent="0.2">
      <c r="B35" t="s">
        <v>18</v>
      </c>
      <c r="C35" t="s">
        <v>19</v>
      </c>
      <c r="D35" t="s">
        <v>17</v>
      </c>
    </row>
    <row r="36" spans="1:15" x14ac:dyDescent="0.2">
      <c r="A36">
        <v>1</v>
      </c>
      <c r="B36" s="1">
        <v>1580933991.49225</v>
      </c>
      <c r="C36" s="1">
        <v>1580933991.4928401</v>
      </c>
      <c r="D36">
        <f>1000*(C36-B36)</f>
        <v>0.59008598327636719</v>
      </c>
    </row>
    <row r="37" spans="1:15" x14ac:dyDescent="0.2">
      <c r="A37">
        <v>2</v>
      </c>
      <c r="B37" s="1">
        <v>1580934029.64849</v>
      </c>
      <c r="C37" s="1">
        <v>1580934029.6493001</v>
      </c>
      <c r="D37">
        <f t="shared" ref="D37:D40" si="10">1000*(C37-B37)</f>
        <v>0.81014633178710938</v>
      </c>
    </row>
    <row r="38" spans="1:15" x14ac:dyDescent="0.2">
      <c r="A38">
        <v>3</v>
      </c>
      <c r="B38" s="1">
        <v>1580934049.8822899</v>
      </c>
      <c r="C38" s="1">
        <v>1580934049.88304</v>
      </c>
      <c r="D38">
        <f t="shared" si="10"/>
        <v>0.75006484985351562</v>
      </c>
    </row>
    <row r="39" spans="1:15" x14ac:dyDescent="0.2">
      <c r="A39">
        <v>4</v>
      </c>
      <c r="B39" s="1">
        <v>1580934149.1429501</v>
      </c>
      <c r="C39" s="1">
        <v>1580934149.1442001</v>
      </c>
      <c r="D39">
        <f t="shared" si="10"/>
        <v>1.2500286102294922</v>
      </c>
    </row>
    <row r="40" spans="1:15" x14ac:dyDescent="0.2">
      <c r="A40">
        <v>5</v>
      </c>
      <c r="B40" s="1">
        <v>1580934162.80075</v>
      </c>
      <c r="C40" s="1">
        <v>1580934162.80165</v>
      </c>
      <c r="D40">
        <f t="shared" si="10"/>
        <v>0.90003013610839844</v>
      </c>
    </row>
    <row r="41" spans="1:15" x14ac:dyDescent="0.2">
      <c r="A41" t="s">
        <v>38</v>
      </c>
      <c r="B41">
        <f>AVERAGE(B36:B40)</f>
        <v>1580934076.5933459</v>
      </c>
      <c r="C41">
        <f t="shared" ref="C41:D41" si="11">AVERAGE(C36:C40)</f>
        <v>1580934076.5942063</v>
      </c>
      <c r="D41">
        <f t="shared" si="11"/>
        <v>0.86007118225097656</v>
      </c>
    </row>
    <row r="43" spans="1:15" x14ac:dyDescent="0.2">
      <c r="A43" t="s">
        <v>34</v>
      </c>
      <c r="B43" t="s">
        <v>18</v>
      </c>
      <c r="C43" t="s">
        <v>23</v>
      </c>
      <c r="D43" t="s">
        <v>17</v>
      </c>
      <c r="E43" t="s">
        <v>24</v>
      </c>
      <c r="F43" t="s">
        <v>25</v>
      </c>
      <c r="G43" t="s">
        <v>26</v>
      </c>
      <c r="H43" t="s">
        <v>27</v>
      </c>
      <c r="I43" t="s">
        <v>28</v>
      </c>
      <c r="J43" t="s">
        <v>29</v>
      </c>
      <c r="K43" t="s">
        <v>30</v>
      </c>
      <c r="L43" t="s">
        <v>31</v>
      </c>
      <c r="M43" t="s">
        <v>32</v>
      </c>
      <c r="N43" t="s">
        <v>33</v>
      </c>
    </row>
    <row r="44" spans="1:15" x14ac:dyDescent="0.2">
      <c r="A44">
        <v>1</v>
      </c>
      <c r="B44" s="1">
        <v>1580934800.0660801</v>
      </c>
      <c r="C44">
        <f>AVERAGE(E44:N44)</f>
        <v>1580934800.0672171</v>
      </c>
      <c r="D44">
        <f>(C44-B44)*1000</f>
        <v>1.1370182037353516</v>
      </c>
      <c r="E44" s="1">
        <v>1580934800.0666699</v>
      </c>
      <c r="F44" s="1">
        <v>1580934800.0668299</v>
      </c>
      <c r="G44" s="1">
        <v>1580934800.06707</v>
      </c>
      <c r="H44" s="1">
        <v>1580934800.0671899</v>
      </c>
      <c r="I44" s="1">
        <v>1580934800.0673399</v>
      </c>
      <c r="J44" s="1">
        <v>1580934800.06738</v>
      </c>
      <c r="K44" s="1">
        <v>1580934800.06741</v>
      </c>
      <c r="L44" s="1">
        <v>1580934800.0673001</v>
      </c>
      <c r="M44" s="1">
        <v>1580934800.0675399</v>
      </c>
      <c r="N44" s="1">
        <v>1580934800.06744</v>
      </c>
    </row>
    <row r="45" spans="1:15" x14ac:dyDescent="0.2">
      <c r="A45">
        <v>2</v>
      </c>
      <c r="B45" s="1">
        <v>1580934909.7140801</v>
      </c>
      <c r="C45">
        <f t="shared" ref="C45:C47" si="12">AVERAGE(E45:N45)</f>
        <v>1580934909.7154682</v>
      </c>
      <c r="D45">
        <f t="shared" ref="D45:D48" si="13">(C45-B45)*1000</f>
        <v>1.3880729675292969</v>
      </c>
      <c r="E45" s="1">
        <v>1580934909.7151501</v>
      </c>
      <c r="F45" s="1">
        <v>1580934909.7152801</v>
      </c>
      <c r="G45" s="1">
        <v>1580934909.71545</v>
      </c>
      <c r="H45" s="1">
        <v>1580934909.7154701</v>
      </c>
      <c r="I45" s="1">
        <v>1580934909.7154801</v>
      </c>
      <c r="J45" s="1">
        <v>1580934909.71538</v>
      </c>
      <c r="K45" s="1">
        <v>1580934909.71561</v>
      </c>
      <c r="L45" s="1">
        <v>1580934909.7156301</v>
      </c>
      <c r="M45" s="1">
        <v>1580934909.7157099</v>
      </c>
      <c r="N45" s="1">
        <v>1580934909.7155199</v>
      </c>
    </row>
    <row r="46" spans="1:15" x14ac:dyDescent="0.2">
      <c r="A46">
        <v>3</v>
      </c>
      <c r="B46" s="1">
        <v>1580935032.59147</v>
      </c>
      <c r="C46">
        <f t="shared" si="12"/>
        <v>1580935032.592593</v>
      </c>
      <c r="D46">
        <f t="shared" si="13"/>
        <v>1.1229515075683594</v>
      </c>
      <c r="E46" s="1">
        <v>1580935032.5922599</v>
      </c>
      <c r="F46" s="1">
        <v>1580935032.59232</v>
      </c>
      <c r="G46" s="1">
        <v>1580935032.59255</v>
      </c>
      <c r="H46" s="1">
        <v>1580935032.5924599</v>
      </c>
      <c r="I46" s="1">
        <v>1580935032.5925901</v>
      </c>
      <c r="J46" s="1">
        <v>1580935032.59271</v>
      </c>
      <c r="K46" s="1">
        <v>1580935032.5926099</v>
      </c>
      <c r="L46" s="1">
        <v>1580935032.5926299</v>
      </c>
      <c r="M46" s="1">
        <v>1580935032.59285</v>
      </c>
      <c r="N46" s="1">
        <v>1580935032.5929501</v>
      </c>
    </row>
    <row r="47" spans="1:15" x14ac:dyDescent="0.2">
      <c r="A47">
        <v>4</v>
      </c>
      <c r="B47" s="1">
        <v>1580935098.8345799</v>
      </c>
      <c r="C47">
        <f t="shared" si="12"/>
        <v>1580935098.8359113</v>
      </c>
      <c r="D47">
        <f t="shared" si="13"/>
        <v>1.331329345703125</v>
      </c>
      <c r="E47" s="1">
        <v>1580935098.8354001</v>
      </c>
      <c r="F47" s="1">
        <v>1580935098.83568</v>
      </c>
      <c r="G47" s="1">
        <v>1580935098.8359499</v>
      </c>
      <c r="H47" s="1">
        <v>1580935098.83584</v>
      </c>
      <c r="I47" s="1">
        <v>1580935098.83584</v>
      </c>
      <c r="J47" s="1">
        <v>1580935098.8359101</v>
      </c>
      <c r="K47" s="1">
        <v>1580935098.8360901</v>
      </c>
      <c r="L47" s="1">
        <v>1580935098.8361199</v>
      </c>
      <c r="M47" s="1">
        <v>1580935098.8362701</v>
      </c>
      <c r="N47" s="1">
        <v>1580935098.83601</v>
      </c>
    </row>
    <row r="48" spans="1:15" x14ac:dyDescent="0.2">
      <c r="A48">
        <v>5</v>
      </c>
      <c r="B48" s="1">
        <v>1580935187.39258</v>
      </c>
      <c r="C48">
        <f>AVERAGE(E48:N48)</f>
        <v>1580935187.393851</v>
      </c>
      <c r="D48">
        <f t="shared" si="13"/>
        <v>1.2710094451904297</v>
      </c>
      <c r="E48" s="1">
        <v>1580935187.3934</v>
      </c>
      <c r="F48" s="1">
        <v>1580935187.3937399</v>
      </c>
      <c r="G48" s="1">
        <v>1580935187.39379</v>
      </c>
      <c r="H48" s="1">
        <v>1580935187.39381</v>
      </c>
      <c r="I48" s="1">
        <v>1580935187.3938301</v>
      </c>
      <c r="J48" s="1">
        <v>1580935187.3938601</v>
      </c>
      <c r="K48" s="1">
        <v>1580935187.39399</v>
      </c>
      <c r="L48" s="1">
        <v>1580935187.3940101</v>
      </c>
      <c r="M48" s="1">
        <v>1580935187.3940301</v>
      </c>
      <c r="N48" s="1">
        <v>1580935187.3940499</v>
      </c>
    </row>
    <row r="49" spans="1:4" x14ac:dyDescent="0.2">
      <c r="A49" t="s">
        <v>38</v>
      </c>
      <c r="B49">
        <f>AVERAGE(B44:B48)</f>
        <v>1580935005.7197578</v>
      </c>
      <c r="C49">
        <f t="shared" ref="C49:D49" si="14">AVERAGE(C44:C48)</f>
        <v>1580935005.7210081</v>
      </c>
      <c r="D49">
        <f t="shared" si="14"/>
        <v>1.2500762939453125</v>
      </c>
    </row>
    <row r="52" spans="1:4" x14ac:dyDescent="0.2">
      <c r="C52" s="3" t="s">
        <v>46</v>
      </c>
    </row>
    <row r="53" spans="1:4" x14ac:dyDescent="0.2">
      <c r="B53" t="s">
        <v>39</v>
      </c>
      <c r="C53">
        <f>D41</f>
        <v>0.86007118225097656</v>
      </c>
    </row>
    <row r="54" spans="1:4" x14ac:dyDescent="0.2">
      <c r="B54" t="s">
        <v>40</v>
      </c>
      <c r="C54">
        <f>D49</f>
        <v>1.2500762939453125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Sangari</dc:creator>
  <cp:lastModifiedBy>Ayush Sangari</cp:lastModifiedBy>
  <dcterms:created xsi:type="dcterms:W3CDTF">2020-02-05T19:13:05Z</dcterms:created>
  <dcterms:modified xsi:type="dcterms:W3CDTF">2020-02-05T22:25:32Z</dcterms:modified>
</cp:coreProperties>
</file>