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2" windowWidth="19392" windowHeight="7848" tabRatio="851" activeTab="7"/>
  </bookViews>
  <sheets>
    <sheet name="패키지별 투입인력현황(10.15일기준)" sheetId="1" r:id="rId1"/>
    <sheet name="AICCB2B 전체투입계획일정" sheetId="3" state="hidden" r:id="rId2"/>
    <sheet name="Sheet1" sheetId="4" state="hidden" r:id="rId3"/>
    <sheet name="개발사별 투입인력이력(20201015)" sheetId="6" r:id="rId4"/>
    <sheet name="일별인력투입이력" sheetId="9" r:id="rId5"/>
    <sheet name="Roll-out 인력 이력" sheetId="10" state="hidden" r:id="rId6"/>
    <sheet name="투입인력 주간보고 자료" sheetId="2" state="hidden" r:id="rId7"/>
    <sheet name="AICC_B2B 솔루션 인력 연락처목록" sheetId="8" r:id="rId8"/>
    <sheet name="투입율계산" sheetId="5" state="hidden" r:id="rId9"/>
  </sheets>
  <definedNames>
    <definedName name="_xlnm._FilterDatabase" localSheetId="7" hidden="1">'AICC_B2B 솔루션 인력 연락처목록'!$B$2:$Q$78</definedName>
    <definedName name="_xlnm._FilterDatabase" localSheetId="3" hidden="1">'개발사별 투입인력이력(20201015)'!$C$4:$V$43</definedName>
    <definedName name="_xlnm._FilterDatabase" localSheetId="4" hidden="1">일별인력투입이력!$D$4:$D$45</definedName>
    <definedName name="_xlnm._FilterDatabase" localSheetId="0" hidden="1">'패키지별 투입인력현황(10.15일기준)'!$X$6:$Y$82</definedName>
  </definedNames>
  <calcPr calcId="144525"/>
</workbook>
</file>

<file path=xl/calcChain.xml><?xml version="1.0" encoding="utf-8"?>
<calcChain xmlns="http://schemas.openxmlformats.org/spreadsheetml/2006/main">
  <c r="Y10" i="6" l="1"/>
  <c r="Y6" i="6"/>
  <c r="Y8" i="6"/>
  <c r="Y9" i="6"/>
  <c r="Y7" i="6"/>
  <c r="Y5" i="6"/>
  <c r="Y4" i="6"/>
  <c r="Y3" i="6"/>
  <c r="Y2" i="6"/>
  <c r="Y1" i="6"/>
  <c r="Y12" i="6" l="1"/>
  <c r="T90" i="6" s="1"/>
  <c r="V12" i="1" l="1"/>
  <c r="W12" i="1" s="1"/>
  <c r="U12" i="1"/>
  <c r="M12" i="1"/>
  <c r="M16" i="1"/>
  <c r="W16" i="1" s="1"/>
  <c r="U16" i="1"/>
  <c r="V16" i="1"/>
  <c r="M15" i="1"/>
  <c r="U15" i="1"/>
  <c r="V15" i="1"/>
  <c r="W15" i="1"/>
  <c r="V14" i="1"/>
  <c r="W14" i="1" s="1"/>
  <c r="U14" i="1"/>
  <c r="M14" i="1"/>
  <c r="M74" i="1" l="1"/>
  <c r="U74" i="1"/>
  <c r="V74" i="1"/>
  <c r="W74" i="1" l="1"/>
  <c r="V73" i="1"/>
  <c r="U73" i="1"/>
  <c r="M73" i="1"/>
  <c r="M54" i="1"/>
  <c r="U54" i="1"/>
  <c r="V54" i="1"/>
  <c r="W73" i="1" l="1"/>
  <c r="W54" i="1"/>
  <c r="M35" i="1"/>
  <c r="U35" i="1"/>
  <c r="V35" i="1"/>
  <c r="U30" i="1"/>
  <c r="U31" i="1"/>
  <c r="U32" i="1"/>
  <c r="U33" i="1"/>
  <c r="U34" i="1"/>
  <c r="W35" i="1" l="1"/>
  <c r="M36" i="1" l="1"/>
  <c r="V36" i="1"/>
  <c r="W36" i="1" l="1"/>
  <c r="V80" i="1"/>
  <c r="V79" i="1"/>
  <c r="V77" i="1"/>
  <c r="V76" i="1"/>
  <c r="V72" i="1"/>
  <c r="V71" i="1"/>
  <c r="V70" i="1"/>
  <c r="V69" i="1"/>
  <c r="V68" i="1"/>
  <c r="V66" i="1"/>
  <c r="V65" i="1"/>
  <c r="V63" i="1"/>
  <c r="V62" i="1"/>
  <c r="V61" i="1"/>
  <c r="V59" i="1"/>
  <c r="V58" i="1"/>
  <c r="V57" i="1"/>
  <c r="V56" i="1"/>
  <c r="V55" i="1"/>
  <c r="V53" i="1"/>
  <c r="V52" i="1"/>
  <c r="V51" i="1"/>
  <c r="V50" i="1"/>
  <c r="V49" i="1"/>
  <c r="V48" i="1"/>
  <c r="V47" i="1"/>
  <c r="V46" i="1"/>
  <c r="V45" i="1"/>
  <c r="V44" i="1"/>
  <c r="V42" i="1"/>
  <c r="V41" i="1"/>
  <c r="V40" i="1"/>
  <c r="V39" i="1"/>
  <c r="V38" i="1"/>
  <c r="V37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U11" i="1"/>
  <c r="V9" i="1"/>
  <c r="V10" i="1"/>
  <c r="V11" i="1"/>
  <c r="V13" i="1"/>
  <c r="V8" i="1"/>
  <c r="D24" i="6"/>
  <c r="N87" i="6"/>
  <c r="T78" i="1"/>
  <c r="S78" i="1"/>
  <c r="R78" i="1"/>
  <c r="Q78" i="1"/>
  <c r="P78" i="1"/>
  <c r="O78" i="1"/>
  <c r="N78" i="1"/>
  <c r="U77" i="1"/>
  <c r="M77" i="1"/>
  <c r="U76" i="1"/>
  <c r="M76" i="1"/>
  <c r="V78" i="1" l="1"/>
  <c r="M78" i="1"/>
  <c r="U78" i="1"/>
  <c r="W77" i="1"/>
  <c r="W76" i="1"/>
  <c r="M11" i="1" l="1"/>
  <c r="W11" i="1" l="1"/>
  <c r="U10" i="1" l="1"/>
  <c r="M10" i="1" l="1"/>
  <c r="M34" i="1"/>
  <c r="W10" i="1" l="1"/>
  <c r="T17" i="1"/>
  <c r="S17" i="1"/>
  <c r="R17" i="1"/>
  <c r="Q17" i="1"/>
  <c r="P17" i="1"/>
  <c r="O17" i="1"/>
  <c r="N17" i="1"/>
  <c r="V17" i="1" l="1"/>
  <c r="M42" i="1" l="1"/>
  <c r="M41" i="1"/>
  <c r="M40" i="1"/>
  <c r="M39" i="1"/>
  <c r="M38" i="1"/>
  <c r="M37" i="1"/>
  <c r="M33" i="1"/>
  <c r="M32" i="1"/>
  <c r="M31" i="1"/>
  <c r="M30" i="1"/>
  <c r="M29" i="1"/>
  <c r="M28" i="1"/>
  <c r="M27" i="1"/>
  <c r="M26" i="1"/>
  <c r="M13" i="1" l="1"/>
  <c r="U13" i="1"/>
  <c r="W13" i="1" l="1"/>
  <c r="N77" i="6"/>
  <c r="U45" i="1" l="1"/>
  <c r="M62" i="1" l="1"/>
  <c r="U62" i="1"/>
  <c r="W62" i="1" l="1"/>
  <c r="N22" i="6"/>
  <c r="N70" i="6"/>
  <c r="N21" i="6" l="1"/>
  <c r="M56" i="1"/>
  <c r="U56" i="1"/>
  <c r="W56" i="1" l="1"/>
  <c r="M45" i="1"/>
  <c r="T60" i="1"/>
  <c r="S60" i="1"/>
  <c r="R60" i="1"/>
  <c r="Q60" i="1"/>
  <c r="N60" i="1"/>
  <c r="P60" i="1"/>
  <c r="O60" i="1"/>
  <c r="V60" i="1" l="1"/>
  <c r="W45" i="1"/>
  <c r="N28" i="6" l="1"/>
  <c r="N27" i="6"/>
  <c r="N26" i="6"/>
  <c r="N25" i="6"/>
  <c r="N73" i="6" l="1"/>
  <c r="W34" i="1"/>
  <c r="W33" i="1"/>
  <c r="W32" i="1"/>
  <c r="W31" i="1"/>
  <c r="W30" i="1"/>
  <c r="W42" i="1"/>
  <c r="W41" i="1"/>
  <c r="W40" i="1"/>
  <c r="O43" i="1"/>
  <c r="P43" i="1"/>
  <c r="Q43" i="1"/>
  <c r="R43" i="1"/>
  <c r="S43" i="1"/>
  <c r="T43" i="1"/>
  <c r="N43" i="1"/>
  <c r="N20" i="6"/>
  <c r="V43" i="1" l="1"/>
  <c r="N65" i="6"/>
  <c r="M57" i="1" l="1"/>
  <c r="U57" i="1"/>
  <c r="M58" i="1"/>
  <c r="U58" i="1"/>
  <c r="M59" i="1"/>
  <c r="U59" i="1"/>
  <c r="W57" i="1" l="1"/>
  <c r="W59" i="1"/>
  <c r="W58" i="1"/>
  <c r="M63" i="1" l="1"/>
  <c r="M61" i="1"/>
  <c r="N64" i="1" l="1"/>
  <c r="O64" i="1"/>
  <c r="P64" i="1"/>
  <c r="Q64" i="1"/>
  <c r="R64" i="1"/>
  <c r="S64" i="1"/>
  <c r="T64" i="1"/>
  <c r="U80" i="1"/>
  <c r="U79" i="1"/>
  <c r="U72" i="1"/>
  <c r="U71" i="1"/>
  <c r="U70" i="1"/>
  <c r="U69" i="1"/>
  <c r="U68" i="1"/>
  <c r="U66" i="1"/>
  <c r="U65" i="1"/>
  <c r="U63" i="1"/>
  <c r="U61" i="1"/>
  <c r="U55" i="1"/>
  <c r="U53" i="1"/>
  <c r="U52" i="1"/>
  <c r="U51" i="1"/>
  <c r="U50" i="1"/>
  <c r="U49" i="1"/>
  <c r="U48" i="1"/>
  <c r="U47" i="1"/>
  <c r="U46" i="1"/>
  <c r="U44" i="1"/>
  <c r="U39" i="1"/>
  <c r="U38" i="1"/>
  <c r="U37" i="1"/>
  <c r="U29" i="1"/>
  <c r="U28" i="1"/>
  <c r="U27" i="1"/>
  <c r="U26" i="1"/>
  <c r="U25" i="1"/>
  <c r="U24" i="1"/>
  <c r="U23" i="1"/>
  <c r="U22" i="1"/>
  <c r="U21" i="1"/>
  <c r="U20" i="1"/>
  <c r="U19" i="1"/>
  <c r="U18" i="1"/>
  <c r="U9" i="1"/>
  <c r="U8" i="1"/>
  <c r="W66" i="1"/>
  <c r="W65" i="1"/>
  <c r="W63" i="1"/>
  <c r="M64" i="1"/>
  <c r="M49" i="1"/>
  <c r="V64" i="1" l="1"/>
  <c r="U17" i="1"/>
  <c r="X17" i="1" s="1"/>
  <c r="F7" i="2"/>
  <c r="U81" i="1"/>
  <c r="U64" i="1"/>
  <c r="X64" i="1" s="1"/>
  <c r="U60" i="1"/>
  <c r="U75" i="1"/>
  <c r="U43" i="1"/>
  <c r="W49" i="1"/>
  <c r="M20" i="1"/>
  <c r="M19" i="1"/>
  <c r="W19" i="1" l="1"/>
  <c r="W20" i="1"/>
  <c r="E11" i="2"/>
  <c r="D11" i="2"/>
  <c r="M90" i="6" l="1"/>
  <c r="L90" i="6"/>
  <c r="K90" i="6"/>
  <c r="J90" i="6"/>
  <c r="I90" i="6"/>
  <c r="H90" i="6"/>
  <c r="G90" i="6"/>
  <c r="N76" i="6"/>
  <c r="N75" i="6"/>
  <c r="N74" i="6"/>
  <c r="N55" i="6"/>
  <c r="N54" i="6"/>
  <c r="N53" i="6"/>
  <c r="N52" i="6"/>
  <c r="N51" i="6"/>
  <c r="N45" i="6"/>
  <c r="N29" i="6"/>
  <c r="N19" i="6"/>
  <c r="N18" i="6"/>
  <c r="N17" i="6"/>
  <c r="N16" i="6"/>
  <c r="N15" i="6"/>
  <c r="N14" i="6"/>
  <c r="N12" i="6"/>
  <c r="N10" i="6"/>
  <c r="N9" i="6"/>
  <c r="N7" i="6"/>
  <c r="N6" i="6"/>
  <c r="N90" i="6" l="1"/>
  <c r="D14" i="5"/>
  <c r="N14" i="5" s="1"/>
  <c r="K14" i="5"/>
  <c r="J14" i="5"/>
  <c r="I14" i="5"/>
  <c r="H14" i="5"/>
  <c r="G14" i="5"/>
  <c r="F14" i="5"/>
  <c r="E14" i="5"/>
  <c r="N12" i="5"/>
  <c r="N11" i="5"/>
  <c r="N10" i="5"/>
  <c r="N8" i="5"/>
  <c r="N6" i="5"/>
  <c r="N5" i="5"/>
  <c r="L82" i="1"/>
  <c r="D49" i="4"/>
  <c r="E49" i="4"/>
  <c r="F49" i="4"/>
  <c r="G49" i="4"/>
  <c r="C49" i="4"/>
  <c r="L14" i="5" l="1"/>
  <c r="O14" i="5" s="1"/>
  <c r="N67" i="1"/>
  <c r="O67" i="1"/>
  <c r="P67" i="1"/>
  <c r="Q67" i="1"/>
  <c r="R67" i="1"/>
  <c r="S67" i="1"/>
  <c r="T67" i="1"/>
  <c r="V67" i="1" l="1"/>
  <c r="W67" i="1" s="1"/>
  <c r="K8" i="2"/>
  <c r="L8" i="2"/>
  <c r="J8" i="2"/>
  <c r="I8" i="2"/>
  <c r="H8" i="2"/>
  <c r="G8" i="2"/>
  <c r="F8" i="2"/>
  <c r="U67" i="1"/>
  <c r="X67" i="1" s="1"/>
  <c r="M67" i="1"/>
  <c r="M8" i="2" l="1"/>
  <c r="P8" i="2" s="1"/>
  <c r="N8" i="2"/>
  <c r="L11" i="5"/>
  <c r="O11" i="5" s="1"/>
  <c r="M72" i="1"/>
  <c r="M71" i="1"/>
  <c r="W17" i="1"/>
  <c r="F5" i="2"/>
  <c r="G5" i="2"/>
  <c r="I5" i="2"/>
  <c r="J5" i="2"/>
  <c r="K5" i="2"/>
  <c r="L5" i="2"/>
  <c r="M50" i="1"/>
  <c r="M51" i="1"/>
  <c r="M52" i="1"/>
  <c r="M53" i="1"/>
  <c r="O81" i="1"/>
  <c r="P81" i="1"/>
  <c r="H10" i="2" s="1"/>
  <c r="Q81" i="1"/>
  <c r="R81" i="1"/>
  <c r="J10" i="2" s="1"/>
  <c r="S81" i="1"/>
  <c r="K10" i="2" s="1"/>
  <c r="T81" i="1"/>
  <c r="L10" i="2" s="1"/>
  <c r="N81" i="1"/>
  <c r="M79" i="1"/>
  <c r="M80" i="1"/>
  <c r="O75" i="1"/>
  <c r="P75" i="1"/>
  <c r="Q75" i="1"/>
  <c r="R75" i="1"/>
  <c r="S75" i="1"/>
  <c r="T75" i="1"/>
  <c r="T82" i="1" s="1"/>
  <c r="N75" i="1"/>
  <c r="M69" i="1"/>
  <c r="M70" i="1"/>
  <c r="M68" i="1"/>
  <c r="G7" i="2"/>
  <c r="H7" i="2"/>
  <c r="I7" i="2"/>
  <c r="J7" i="2"/>
  <c r="K7" i="2"/>
  <c r="L7" i="2"/>
  <c r="L10" i="5"/>
  <c r="O10" i="5" s="1"/>
  <c r="G6" i="2"/>
  <c r="H6" i="2"/>
  <c r="I6" i="2"/>
  <c r="J6" i="2"/>
  <c r="K6" i="2"/>
  <c r="L6" i="2"/>
  <c r="M46" i="1"/>
  <c r="M47" i="1"/>
  <c r="M48" i="1"/>
  <c r="M55" i="1"/>
  <c r="M44" i="1"/>
  <c r="M21" i="1"/>
  <c r="M22" i="1"/>
  <c r="M23" i="1"/>
  <c r="M24" i="1"/>
  <c r="M25" i="1"/>
  <c r="M18" i="1"/>
  <c r="R82" i="1" l="1"/>
  <c r="P82" i="1"/>
  <c r="V81" i="1"/>
  <c r="S82" i="1"/>
  <c r="O82" i="1"/>
  <c r="Q82" i="1"/>
  <c r="N82" i="1"/>
  <c r="V75" i="1"/>
  <c r="W75" i="1" s="1"/>
  <c r="I10" i="2"/>
  <c r="H9" i="2"/>
  <c r="L9" i="2"/>
  <c r="M43" i="1"/>
  <c r="L6" i="5" s="1"/>
  <c r="O6" i="5" s="1"/>
  <c r="K9" i="2"/>
  <c r="G9" i="2"/>
  <c r="J9" i="2"/>
  <c r="I9" i="2"/>
  <c r="W43" i="1"/>
  <c r="M60" i="1"/>
  <c r="L8" i="5" s="1"/>
  <c r="O8" i="5" s="1"/>
  <c r="O8" i="2"/>
  <c r="Q8" i="2"/>
  <c r="W60" i="1"/>
  <c r="H5" i="2"/>
  <c r="M5" i="2" s="1"/>
  <c r="P5" i="2" s="1"/>
  <c r="X75" i="1"/>
  <c r="F10" i="2"/>
  <c r="F6" i="2"/>
  <c r="N6" i="2" s="1"/>
  <c r="X60" i="1"/>
  <c r="W25" i="1"/>
  <c r="N5" i="2"/>
  <c r="J4" i="2"/>
  <c r="G4" i="2"/>
  <c r="F4" i="2"/>
  <c r="W18" i="1"/>
  <c r="W50" i="1"/>
  <c r="L4" i="2"/>
  <c r="K4" i="2"/>
  <c r="W64" i="1"/>
  <c r="I4" i="2"/>
  <c r="F9" i="2"/>
  <c r="G10" i="2"/>
  <c r="H4" i="2"/>
  <c r="W28" i="1"/>
  <c r="W39" i="1"/>
  <c r="W71" i="1"/>
  <c r="W52" i="1"/>
  <c r="W69" i="1"/>
  <c r="W38" i="1"/>
  <c r="W37" i="1"/>
  <c r="W29" i="1"/>
  <c r="W22" i="1"/>
  <c r="W21" i="1"/>
  <c r="W26" i="1"/>
  <c r="W23" i="1"/>
  <c r="W80" i="1"/>
  <c r="W51" i="1"/>
  <c r="W72" i="1"/>
  <c r="W48" i="1"/>
  <c r="W27" i="1"/>
  <c r="W46" i="1"/>
  <c r="W79" i="1"/>
  <c r="W70" i="1"/>
  <c r="W61" i="1"/>
  <c r="W24" i="1"/>
  <c r="W55" i="1"/>
  <c r="W47" i="1"/>
  <c r="W44" i="1"/>
  <c r="W53" i="1"/>
  <c r="W68" i="1"/>
  <c r="M75" i="1"/>
  <c r="L12" i="5" s="1"/>
  <c r="O12" i="5" s="1"/>
  <c r="M81" i="1"/>
  <c r="M9" i="1"/>
  <c r="M8" i="1"/>
  <c r="V82" i="1" l="1"/>
  <c r="W82" i="1" s="1"/>
  <c r="I11" i="2"/>
  <c r="J11" i="2"/>
  <c r="L11" i="2"/>
  <c r="U82" i="1"/>
  <c r="X82" i="1" s="1"/>
  <c r="K11" i="2"/>
  <c r="W8" i="1"/>
  <c r="M17" i="1"/>
  <c r="M82" i="1" s="1"/>
  <c r="O6" i="2"/>
  <c r="O5" i="2"/>
  <c r="Q5" i="2"/>
  <c r="H11" i="2"/>
  <c r="M6" i="2"/>
  <c r="P6" i="2" s="1"/>
  <c r="N10" i="2"/>
  <c r="W9" i="1"/>
  <c r="N7" i="2"/>
  <c r="M7" i="2"/>
  <c r="P7" i="2" s="1"/>
  <c r="F11" i="2"/>
  <c r="M4" i="2"/>
  <c r="N4" i="2"/>
  <c r="L13" i="5"/>
  <c r="N9" i="2"/>
  <c r="M9" i="2"/>
  <c r="P9" i="2" s="1"/>
  <c r="G11" i="2"/>
  <c r="M10" i="2"/>
  <c r="Q10" i="2" l="1"/>
  <c r="O4" i="2"/>
  <c r="Q4" i="2"/>
  <c r="O9" i="2"/>
  <c r="Q9" i="2"/>
  <c r="Q6" i="2"/>
  <c r="O7" i="2"/>
  <c r="Q7" i="2"/>
  <c r="P4" i="2"/>
  <c r="M11" i="2"/>
  <c r="P11" i="2" s="1"/>
  <c r="N11" i="2"/>
  <c r="L5" i="5"/>
  <c r="O5" i="5" s="1"/>
  <c r="O11" i="2" l="1"/>
  <c r="Q11" i="2"/>
  <c r="X43" i="1"/>
</calcChain>
</file>

<file path=xl/sharedStrings.xml><?xml version="1.0" encoding="utf-8"?>
<sst xmlns="http://schemas.openxmlformats.org/spreadsheetml/2006/main" count="1828" uniqueCount="849">
  <si>
    <t>월별 업무 투입 내역</t>
  </si>
  <si>
    <t>□ 사업명 : AICC B2B 솔루션 패키지 개발</t>
  </si>
  <si>
    <t>구분</t>
  </si>
  <si>
    <t>업무</t>
  </si>
  <si>
    <t>기술등급</t>
  </si>
  <si>
    <t> sum</t>
  </si>
  <si>
    <t> 6월</t>
  </si>
  <si>
    <t> 7월</t>
  </si>
  <si>
    <t> 8월</t>
  </si>
  <si>
    <t> 9월</t>
  </si>
  <si>
    <t> 10월</t>
  </si>
  <si>
    <t> 11월</t>
  </si>
  <si>
    <t> 12월</t>
  </si>
  <si>
    <t>투입인력구분</t>
  </si>
  <si>
    <t>서비스플랫폼</t>
    <phoneticPr fontId="1" type="noConversion"/>
  </si>
  <si>
    <t>KTH</t>
  </si>
  <si>
    <t>합계</t>
  </si>
  <si>
    <t>월별 누적 합계</t>
  </si>
  <si>
    <t>직급</t>
    <phoneticPr fontId="1" type="noConversion"/>
  </si>
  <si>
    <t>성명</t>
    <phoneticPr fontId="1" type="noConversion"/>
  </si>
  <si>
    <t>보이스봇/챗봇/AI-KMS</t>
    <phoneticPr fontId="1" type="noConversion"/>
  </si>
  <si>
    <t>TA/QA/상담Assist</t>
    <phoneticPr fontId="1" type="noConversion"/>
  </si>
  <si>
    <t>CSI</t>
    <phoneticPr fontId="1" type="noConversion"/>
  </si>
  <si>
    <t>김지혜</t>
    <phoneticPr fontId="1" type="noConversion"/>
  </si>
  <si>
    <t>김준태</t>
    <phoneticPr fontId="1" type="noConversion"/>
  </si>
  <si>
    <t>이동선</t>
    <phoneticPr fontId="1" type="noConversion"/>
  </si>
  <si>
    <t>최창원</t>
    <phoneticPr fontId="1" type="noConversion"/>
  </si>
  <si>
    <t>김상인</t>
    <phoneticPr fontId="1" type="noConversion"/>
  </si>
  <si>
    <t>구본우</t>
    <phoneticPr fontId="1" type="noConversion"/>
  </si>
  <si>
    <t>정지윤</t>
    <phoneticPr fontId="1" type="noConversion"/>
  </si>
  <si>
    <t>방대영</t>
    <phoneticPr fontId="1" type="noConversion"/>
  </si>
  <si>
    <t>한현준</t>
    <phoneticPr fontId="1" type="noConversion"/>
  </si>
  <si>
    <t>윤보라</t>
    <phoneticPr fontId="1" type="noConversion"/>
  </si>
  <si>
    <t>윤태식</t>
    <phoneticPr fontId="1" type="noConversion"/>
  </si>
  <si>
    <t>부장</t>
  </si>
  <si>
    <t>부장</t>
    <phoneticPr fontId="1" type="noConversion"/>
  </si>
  <si>
    <t>과장</t>
  </si>
  <si>
    <t>과장</t>
    <phoneticPr fontId="1" type="noConversion"/>
  </si>
  <si>
    <t>차장</t>
  </si>
  <si>
    <t>차장</t>
    <phoneticPr fontId="1" type="noConversion"/>
  </si>
  <si>
    <t>대리</t>
  </si>
  <si>
    <t>대리</t>
    <phoneticPr fontId="1" type="noConversion"/>
  </si>
  <si>
    <t>사원</t>
  </si>
  <si>
    <t>사원</t>
    <phoneticPr fontId="1" type="noConversion"/>
  </si>
  <si>
    <t>AICC 서비스플랫폼 개발 PL, 분석개발 내재화, 개발 PL</t>
    <phoneticPr fontId="1" type="noConversion"/>
  </si>
  <si>
    <t>AICC 서비스플랫폼 프로젝트 관리, 서비스플랫폼 설계</t>
    <phoneticPr fontId="1" type="noConversion"/>
  </si>
  <si>
    <t>보이스봇/챗봇/AI-KMS 프로젝트 관리</t>
    <phoneticPr fontId="1" type="noConversion"/>
  </si>
  <si>
    <t>보이스봇/챗봇 서비스 시나리오 설계, AI-KMS 개발 PL</t>
    <phoneticPr fontId="1" type="noConversion"/>
  </si>
  <si>
    <t>STT/TA/QA/상담Assist/목소리인증 프로젝트 관리, 분석/설계</t>
    <phoneticPr fontId="1" type="noConversion"/>
  </si>
  <si>
    <t>TA 전처리/키워드/요약/분류/감성/API 선진행</t>
    <phoneticPr fontId="1" type="noConversion"/>
  </si>
  <si>
    <t>TA 개발</t>
    <phoneticPr fontId="1" type="noConversion"/>
  </si>
  <si>
    <t>STT OMU 개발</t>
    <phoneticPr fontId="1" type="noConversion"/>
  </si>
  <si>
    <t>CSI 프로젝트 관리, 기획</t>
    <phoneticPr fontId="1" type="noConversion"/>
  </si>
  <si>
    <t>분석개발 내재화, 웹 개발</t>
  </si>
  <si>
    <t>분석/기획, 서비스기획</t>
    <phoneticPr fontId="1" type="noConversion"/>
  </si>
  <si>
    <t>PMO</t>
  </si>
  <si>
    <t>시스팀 구축 (SA)</t>
  </si>
  <si>
    <t>정충민</t>
  </si>
  <si>
    <t>김동철</t>
  </si>
  <si>
    <t>양선동</t>
  </si>
  <si>
    <t>개발 기획/설계</t>
  </si>
  <si>
    <t>개발</t>
  </si>
  <si>
    <t>기획</t>
  </si>
  <si>
    <t>인증, 대시보드,신규연동 개발</t>
  </si>
  <si>
    <t>CMS기능개선,통계 기능 개발</t>
  </si>
  <si>
    <t>통계 및 대화엔진 외부 연동 개발</t>
  </si>
  <si>
    <t>관리포탈 서비스 관리기능</t>
  </si>
  <si>
    <t>지식콘텐츠 생성, 활용 기능 개발</t>
  </si>
  <si>
    <t>지식콘텐츠 관리기능</t>
  </si>
  <si>
    <t>한유성</t>
  </si>
  <si>
    <t>김주원</t>
  </si>
  <si>
    <t>우정섭</t>
  </si>
  <si>
    <t>송은지</t>
  </si>
  <si>
    <t>김정희</t>
  </si>
  <si>
    <t>남효우</t>
  </si>
  <si>
    <t>이지영</t>
  </si>
  <si>
    <t>유지은</t>
  </si>
  <si>
    <t>이수연</t>
  </si>
  <si>
    <t>조미래</t>
  </si>
  <si>
    <t>인트루바인</t>
    <phoneticPr fontId="1" type="noConversion"/>
  </si>
  <si>
    <t>이사</t>
  </si>
  <si>
    <t>이형엽</t>
  </si>
  <si>
    <t>채혜지</t>
  </si>
  <si>
    <t>박은혜</t>
  </si>
  <si>
    <t>PL(초기)</t>
  </si>
  <si>
    <t>PL, 기획</t>
  </si>
  <si>
    <t>수석</t>
  </si>
  <si>
    <t>조용대</t>
  </si>
  <si>
    <t>책임</t>
  </si>
  <si>
    <t>이왕용</t>
  </si>
  <si>
    <t>선임</t>
  </si>
  <si>
    <t>박미경</t>
  </si>
  <si>
    <t>연구원</t>
  </si>
  <si>
    <t>최승민</t>
  </si>
  <si>
    <t>임지혜</t>
  </si>
  <si>
    <t>전임</t>
  </si>
  <si>
    <t>최시현</t>
  </si>
  <si>
    <t>강석천</t>
  </si>
  <si>
    <t>TA 개발, QA 개발, 상담 ASSIST 개발</t>
  </si>
  <si>
    <t>TA 기획 및 설계, 컨텐츠 구성 및 화면 설계</t>
  </si>
  <si>
    <t>업무분석 및 기술지원</t>
  </si>
  <si>
    <t>TA 개발, 개발환경 셋팅 및 업무분석, 상담 ASSIST 개발</t>
  </si>
  <si>
    <t>미디어젠</t>
    <phoneticPr fontId="1" type="noConversion"/>
  </si>
  <si>
    <t>지어소프트</t>
    <phoneticPr fontId="1" type="noConversion"/>
  </si>
  <si>
    <t>예스피치</t>
    <phoneticPr fontId="1" type="noConversion"/>
  </si>
  <si>
    <t>팀장</t>
  </si>
  <si>
    <t>최현우</t>
  </si>
  <si>
    <t>김윤기</t>
  </si>
  <si>
    <t>김재훈</t>
  </si>
  <si>
    <t>분석엔진 개발</t>
  </si>
  <si>
    <t>아크릴</t>
    <phoneticPr fontId="1" type="noConversion"/>
  </si>
  <si>
    <t>구분</t>
    <phoneticPr fontId="1" type="noConversion"/>
  </si>
  <si>
    <t>6월</t>
    <phoneticPr fontId="1" type="noConversion"/>
  </si>
  <si>
    <t>7월</t>
  </si>
  <si>
    <t>8월</t>
  </si>
  <si>
    <t>9월</t>
  </si>
  <si>
    <t>10월</t>
  </si>
  <si>
    <t>11월</t>
  </si>
  <si>
    <t>12월</t>
  </si>
  <si>
    <t>소계</t>
    <phoneticPr fontId="1" type="noConversion"/>
  </si>
  <si>
    <t>서비스플랫폼</t>
    <phoneticPr fontId="1" type="noConversion"/>
  </si>
  <si>
    <t>TA/QA/상담Assist</t>
    <phoneticPr fontId="1" type="noConversion"/>
  </si>
  <si>
    <t>STT</t>
    <phoneticPr fontId="1" type="noConversion"/>
  </si>
  <si>
    <t>CSI</t>
    <phoneticPr fontId="1" type="noConversion"/>
  </si>
  <si>
    <t>중급</t>
    <phoneticPr fontId="1" type="noConversion"/>
  </si>
  <si>
    <t>특급</t>
    <phoneticPr fontId="1" type="noConversion"/>
  </si>
  <si>
    <t>고급</t>
    <phoneticPr fontId="1" type="noConversion"/>
  </si>
  <si>
    <t>초급</t>
    <phoneticPr fontId="1" type="noConversion"/>
  </si>
  <si>
    <t>구분</t>
    <phoneticPr fontId="1" type="noConversion"/>
  </si>
  <si>
    <t>서비스플랫폼</t>
    <phoneticPr fontId="1" type="noConversion"/>
  </si>
  <si>
    <t>보이스봇/챗봇/
AI-KMS</t>
    <phoneticPr fontId="1" type="noConversion"/>
  </si>
  <si>
    <t>TA/QA/
상담Assist</t>
    <phoneticPr fontId="1" type="noConversion"/>
  </si>
  <si>
    <t>STT</t>
    <phoneticPr fontId="1" type="noConversion"/>
  </si>
  <si>
    <t>CSI</t>
    <phoneticPr fontId="1" type="noConversion"/>
  </si>
  <si>
    <t>일자 : 7.06 ~ 7.10</t>
    <phoneticPr fontId="1" type="noConversion"/>
  </si>
  <si>
    <t>:: 주간 신규 인력투입</t>
    <phoneticPr fontId="1" type="noConversion"/>
  </si>
  <si>
    <t>:: 월별 인력투입 현황</t>
    <phoneticPr fontId="1" type="noConversion"/>
  </si>
  <si>
    <t>~</t>
  </si>
  <si>
    <t>특급</t>
    <phoneticPr fontId="1" type="noConversion"/>
  </si>
  <si>
    <t>목소리인증</t>
    <phoneticPr fontId="1" type="noConversion"/>
  </si>
  <si>
    <t>:: 개발사별 투입인력계획</t>
    <phoneticPr fontId="1" type="noConversion"/>
  </si>
  <si>
    <t>서비스플랫폼</t>
    <phoneticPr fontId="1" type="noConversion"/>
  </si>
  <si>
    <t>kth</t>
    <phoneticPr fontId="1" type="noConversion"/>
  </si>
  <si>
    <t>에스티인컴</t>
    <phoneticPr fontId="1" type="noConversion"/>
  </si>
  <si>
    <t>보이스봇/챗봇/AI-KMS</t>
    <phoneticPr fontId="1" type="noConversion"/>
  </si>
  <si>
    <t>지어소프트</t>
    <phoneticPr fontId="1" type="noConversion"/>
  </si>
  <si>
    <t>예스피치</t>
    <phoneticPr fontId="1" type="noConversion"/>
  </si>
  <si>
    <t>TA/QA/상담Assist</t>
    <phoneticPr fontId="1" type="noConversion"/>
  </si>
  <si>
    <t>미디어젠</t>
    <phoneticPr fontId="1" type="noConversion"/>
  </si>
  <si>
    <t>목소리인증</t>
    <phoneticPr fontId="1" type="noConversion"/>
  </si>
  <si>
    <t>데이사이드</t>
    <phoneticPr fontId="1" type="noConversion"/>
  </si>
  <si>
    <t>STT</t>
    <phoneticPr fontId="1" type="noConversion"/>
  </si>
  <si>
    <t>CSI</t>
    <phoneticPr fontId="1" type="noConversion"/>
  </si>
  <si>
    <t>아크릴</t>
    <phoneticPr fontId="1" type="noConversion"/>
  </si>
  <si>
    <t>PMO/인프라</t>
    <phoneticPr fontId="1" type="noConversion"/>
  </si>
  <si>
    <t>인트루바인</t>
    <phoneticPr fontId="1" type="noConversion"/>
  </si>
  <si>
    <t>PMO/인프라</t>
  </si>
  <si>
    <t>PMO/인프라</t>
    <phoneticPr fontId="1" type="noConversion"/>
  </si>
  <si>
    <t>투입계획</t>
  </si>
  <si>
    <t>과제</t>
  </si>
  <si>
    <t>주요과업</t>
  </si>
  <si>
    <t>MM합계</t>
  </si>
  <si>
    <t>MM</t>
  </si>
  <si>
    <t>고급</t>
  </si>
  <si>
    <t>중급</t>
  </si>
  <si>
    <t>초급</t>
  </si>
  <si>
    <t>자료입력원</t>
  </si>
  <si>
    <t>AICC서비스 플랫폼</t>
  </si>
  <si>
    <t>ㆍAICC B2B 서비스형 상품 및 구축형 패키지 서비스 포털 개발</t>
  </si>
  <si>
    <t>ㆍ플랫폼 기반 보이스봇, 챗봇 상품신청, 상담신청 기능 개발</t>
  </si>
  <si>
    <t>ㆍ관리자, 운영자 등 서비스 관리를 위한 관리자 포털 기능 개발</t>
  </si>
  <si>
    <t>ㆍ사용자/메뉴/권한 관리, 서비스/제어 등 플랫폼 공통 기능 개발</t>
  </si>
  <si>
    <t>보이스봇 패키지</t>
  </si>
  <si>
    <t>ㆍ보이스봇 솔루션 개발 및 서비스 적용</t>
  </si>
  <si>
    <t>ㆍ대화엔진, 콜 인프라 연동, STT/TTS/AIBOT엔진 연동 기능</t>
  </si>
  <si>
    <t>ㆍ접근 제어 및 보이스봇 관리 기능 개발</t>
  </si>
  <si>
    <t>ㆍ고객사별 지식 관리(의도, 시나리오, 카테고리, 사전) 추가 기능</t>
  </si>
  <si>
    <t>챗봇 패키지</t>
  </si>
  <si>
    <t>ㆍ대화처리 및 CMS 고도화</t>
  </si>
  <si>
    <t>ㆍMRC기반 대화/답변 기능 개발</t>
  </si>
  <si>
    <t>ㆍ챗봇 서비스 확장 기반 확보, 대화엔진-콜(IVR)간 GW 연동 개발</t>
  </si>
  <si>
    <t>STT 패키지</t>
  </si>
  <si>
    <t>ㆍSTT Core 개발 (실시간 처리, 멀티 처리, 서비스 유형별 처리)</t>
  </si>
  <si>
    <t>ㆍVoC 데이터 수집처리 (RT G/W, 디코딩, 녹취 연동)</t>
  </si>
  <si>
    <t>ㆍSTT 서비스 API 개발, 후처리 기능 모듈화</t>
  </si>
  <si>
    <t>ㆍ전사관리, 학습관리(언어), ,인식률 관리, 언어 업데이트</t>
  </si>
  <si>
    <t>ㆍ통합OMU 개발(실시간, 준실시간)</t>
  </si>
  <si>
    <t>목소리인증(SV) 패키지</t>
  </si>
  <si>
    <t>ㆍSV 구축 솔루션 패키징 (목소리 인증 제어, 엔진 모듈 변경)</t>
  </si>
  <si>
    <t>ㆍRTP 연동 규격 변경 처리, 데이터 매핑 및 관리 기능</t>
  </si>
  <si>
    <t>ㆍ음성데이터 수신 확인 및 등록 모듈</t>
  </si>
  <si>
    <t>ㆍSV 서비스 API 개발</t>
  </si>
  <si>
    <t>ㆍWeb/App 채널 추가 개발</t>
  </si>
  <si>
    <t>ㆍ통합 O&amp;M 개발</t>
  </si>
  <si>
    <t>상담Assist 패키지</t>
  </si>
  <si>
    <t>ㆍ실시간 상담지원 (대화록, 상담이력, 주요 키워드 추출, 스크립트 추천)</t>
  </si>
  <si>
    <t>ㆍ상담 후처리 효율화 (VoC 자동 분류, 상담요약)</t>
  </si>
  <si>
    <t>ㆍ상담 관리자 기능 강화 (대시보드, 민원관리, 실시간 상담 평가, 고객센터 운영 관리)</t>
  </si>
  <si>
    <t>ㆍSTT, 고객/상담사 정보, 지식검색 연계, TA 모듈화 적용</t>
  </si>
  <si>
    <t>상담평가(QA) 패키지</t>
  </si>
  <si>
    <t>ㆍ패턴 분석, 비상담 콜 분류</t>
  </si>
  <si>
    <t>ㆍ상담 전수 분석 (금칙어 감지, 특정단어 검출/검색, 스크립트 준수 여부)</t>
  </si>
  <si>
    <t>ㆍ콜 품질 평가 (평가 대상/기준/목표 설정, 품질평가, 평가결과 조회, 우수콜 관리)</t>
  </si>
  <si>
    <t>ㆍ콜 모니터링 및 통계/리포트, 설정/관리 기능</t>
  </si>
  <si>
    <t>상담분석(TA) 패키지</t>
  </si>
  <si>
    <t>ㆍTA 솔루션 패키징 (수집, 전처리, NLP, 연관도, 감성분석, 요약, VoC 유형분류)</t>
  </si>
  <si>
    <t>ㆍ학습데이터 SET 구축 (분류 성능 테스트용)</t>
  </si>
  <si>
    <t>ㆍTA 엔진 개발 (Rule, ML)</t>
  </si>
  <si>
    <t>ㆍ대화추천, ML기반 분류엔진 적용 기술 모듈화</t>
  </si>
  <si>
    <t>ㆍTA 모듈별 API 개발</t>
  </si>
  <si>
    <t>CSI</t>
  </si>
  <si>
    <t>ㆍ분석 엔진 고도화 (추천 분석, 추가 분석 모델 개발, 성능 개선)</t>
  </si>
  <si>
    <t>ㆍ도메인 확장컷 구성 (데이터 분석, 고객유형 분류 관리)</t>
  </si>
  <si>
    <t>ㆍ솔루션 관리 기능 강화 (리포팅 기능 개선, 권한 제어 기능)</t>
  </si>
  <si>
    <t>AI-KMS</t>
  </si>
  <si>
    <t>ㆍ지식 구조화 Tool (분류 체계, 웹 에디터, 메타데이터 Set관리)</t>
  </si>
  <si>
    <t>ㆍ검색 엔진 강화 (검색사전, 검색 필터, 검색 결과 피드백)</t>
  </si>
  <si>
    <t>ㆍ지식 관리 도구 (셀프처리, 웹 UI, URL 생성)</t>
  </si>
  <si>
    <t>ㆍ솔루션 연결 인터페이스 기능 (지식 답변)</t>
  </si>
  <si>
    <t>CSI(POC)</t>
  </si>
  <si>
    <t>ㆍ통신 데이터 기준 POC</t>
  </si>
  <si>
    <t>투입계획
MM</t>
    <phoneticPr fontId="1" type="noConversion"/>
  </si>
  <si>
    <t>계획대비
진척율(%)</t>
    <phoneticPr fontId="1" type="noConversion"/>
  </si>
  <si>
    <t>월별 실투입 현황</t>
  </si>
  <si>
    <t>투입율 현황</t>
  </si>
  <si>
    <t>6월</t>
  </si>
  <si>
    <t>소계</t>
  </si>
  <si>
    <t>7월 누적</t>
  </si>
  <si>
    <t>서비스플랫폼</t>
  </si>
  <si>
    <t>보이스봇/챗봇/</t>
  </si>
  <si>
    <t>TA/QA/</t>
  </si>
  <si>
    <t>상담Assist</t>
  </si>
  <si>
    <t>STT</t>
  </si>
  <si>
    <t>목소리인증</t>
  </si>
  <si>
    <t>월누적
투입율(%)</t>
    <phoneticPr fontId="1" type="noConversion"/>
  </si>
  <si>
    <t>-</t>
    <phoneticPr fontId="1" type="noConversion"/>
  </si>
  <si>
    <t>금주현황</t>
    <phoneticPr fontId="1" type="noConversion"/>
  </si>
  <si>
    <t>목소리인증</t>
    <phoneticPr fontId="1" type="noConversion"/>
  </si>
  <si>
    <t>소계</t>
    <phoneticPr fontId="1" type="noConversion"/>
  </si>
  <si>
    <t>인원</t>
    <phoneticPr fontId="1" type="noConversion"/>
  </si>
  <si>
    <t>MM</t>
    <phoneticPr fontId="1" type="noConversion"/>
  </si>
  <si>
    <t>목소리인증</t>
    <phoneticPr fontId="1" type="noConversion"/>
  </si>
  <si>
    <t>*인력투입계획 문서 참고한 M/M 데이터</t>
    <phoneticPr fontId="1" type="noConversion"/>
  </si>
  <si>
    <t>인력투입계획</t>
    <phoneticPr fontId="1" type="noConversion"/>
  </si>
  <si>
    <t>총투입
M/M</t>
    <phoneticPr fontId="1" type="noConversion"/>
  </si>
  <si>
    <t>참여파트</t>
    <phoneticPr fontId="1" type="noConversion"/>
  </si>
  <si>
    <t>역할</t>
    <phoneticPr fontId="1" type="noConversion"/>
  </si>
  <si>
    <t>담당업무</t>
    <phoneticPr fontId="1" type="noConversion"/>
  </si>
  <si>
    <t>업체</t>
    <phoneticPr fontId="1" type="noConversion"/>
  </si>
  <si>
    <t>직급</t>
    <phoneticPr fontId="1" type="noConversion"/>
  </si>
  <si>
    <t>성명</t>
    <phoneticPr fontId="1" type="noConversion"/>
  </si>
  <si>
    <t>상주여부</t>
    <phoneticPr fontId="1" type="noConversion"/>
  </si>
  <si>
    <t>비고</t>
    <phoneticPr fontId="1" type="noConversion"/>
  </si>
  <si>
    <t>6월</t>
    <phoneticPr fontId="1" type="noConversion"/>
  </si>
  <si>
    <t>~</t>
    <phoneticPr fontId="1" type="noConversion"/>
  </si>
  <si>
    <t>~</t>
    <phoneticPr fontId="1" type="noConversion"/>
  </si>
  <si>
    <t>서비스플랫폼</t>
    <phoneticPr fontId="1" type="noConversion"/>
  </si>
  <si>
    <t>PM</t>
  </si>
  <si>
    <t>AICC 서비스플랫폼 프로젝트 관리, 서비스플랫폼 설계</t>
    <phoneticPr fontId="1" type="noConversion"/>
  </si>
  <si>
    <t>KTh</t>
  </si>
  <si>
    <t>부장</t>
    <phoneticPr fontId="1" type="noConversion"/>
  </si>
  <si>
    <t>김지혜</t>
    <phoneticPr fontId="1" type="noConversion"/>
  </si>
  <si>
    <t>상주</t>
    <phoneticPr fontId="1" type="noConversion"/>
  </si>
  <si>
    <t>상주</t>
    <phoneticPr fontId="1" type="noConversion"/>
  </si>
  <si>
    <t>STT/TA/QA/상담Assist/목소리인증 프로젝트 관리, 분석/설계</t>
    <phoneticPr fontId="1" type="noConversion"/>
  </si>
  <si>
    <t>개발PL</t>
    <phoneticPr fontId="1" type="noConversion"/>
  </si>
  <si>
    <t>서비스플랫폼/CSI</t>
    <phoneticPr fontId="1" type="noConversion"/>
  </si>
  <si>
    <t>TA엔진</t>
    <phoneticPr fontId="1" type="noConversion"/>
  </si>
  <si>
    <t>개발</t>
    <phoneticPr fontId="1" type="noConversion"/>
  </si>
  <si>
    <t>사원</t>
    <phoneticPr fontId="1" type="noConversion"/>
  </si>
  <si>
    <t>대리</t>
    <phoneticPr fontId="1" type="noConversion"/>
  </si>
  <si>
    <t>TA 개발</t>
  </si>
  <si>
    <t>방대영</t>
    <phoneticPr fontId="1" type="noConversion"/>
  </si>
  <si>
    <t>PM</t>
    <phoneticPr fontId="1" type="noConversion"/>
  </si>
  <si>
    <t>KTH</t>
    <phoneticPr fontId="1" type="noConversion"/>
  </si>
  <si>
    <t>강윤영</t>
  </si>
  <si>
    <t>비상주</t>
  </si>
  <si>
    <t>분석전문가</t>
  </si>
  <si>
    <t>분석/기획,  서비스기획</t>
    <phoneticPr fontId="1" type="noConversion"/>
  </si>
  <si>
    <t>윤보라</t>
  </si>
  <si>
    <t>윤태식</t>
  </si>
  <si>
    <t>　보이스봇/챗봇</t>
  </si>
  <si>
    <t>개발 기획/설계</t>
    <phoneticPr fontId="1" type="noConversion"/>
  </si>
  <si>
    <t>지어소프트</t>
  </si>
  <si>
    <t>상주</t>
  </si>
  <si>
    <t>PL</t>
  </si>
  <si>
    <t>　보이스봇</t>
  </si>
  <si>
    <t>프로젝트 개발 PL(보이스봇/챗봇고도화)</t>
    <phoneticPr fontId="1" type="noConversion"/>
  </si>
  <si>
    <t>챗봇고도화</t>
  </si>
  <si>
    <t>기획</t>
    <phoneticPr fontId="1" type="noConversion"/>
  </si>
  <si>
    <t>보이스봇/KMS</t>
  </si>
  <si>
    <t>보이스봇/챗봇</t>
  </si>
  <si>
    <t>보이스봇</t>
  </si>
  <si>
    <t>챗봇고도화　</t>
  </si>
  <si>
    <t>PL</t>
    <phoneticPr fontId="1" type="noConversion"/>
  </si>
  <si>
    <t>예스피치</t>
  </si>
  <si>
    <t>2020-6-22~2020-07-08 상주 이후 비상주(필요시 상주)</t>
    <phoneticPr fontId="1" type="noConversion"/>
  </si>
  <si>
    <t>채혜지</t>
    <phoneticPr fontId="1" type="noConversion"/>
  </si>
  <si>
    <t>박은혜</t>
    <phoneticPr fontId="1" type="noConversion"/>
  </si>
  <si>
    <t>사업총괄</t>
    <phoneticPr fontId="1" type="noConversion"/>
  </si>
  <si>
    <t>미디어젠</t>
  </si>
  <si>
    <t>수석</t>
    <phoneticPr fontId="1" type="noConversion"/>
  </si>
  <si>
    <t>비상주</t>
    <phoneticPr fontId="1" type="noConversion"/>
  </si>
  <si>
    <t>개발PL</t>
  </si>
  <si>
    <t>TA 개발, QA 개발, 상담 ASSIST 개발</t>
    <phoneticPr fontId="1" type="noConversion"/>
  </si>
  <si>
    <t>책임</t>
    <phoneticPr fontId="1" type="noConversion"/>
  </si>
  <si>
    <t>기획/설계</t>
  </si>
  <si>
    <t>TA 기획 및 설계, 컨텐츠 구성 및 화면 설계</t>
    <phoneticPr fontId="1" type="noConversion"/>
  </si>
  <si>
    <t>선임</t>
    <phoneticPr fontId="1" type="noConversion"/>
  </si>
  <si>
    <t>상주</t>
    <phoneticPr fontId="1" type="noConversion"/>
  </si>
  <si>
    <t>TA/QA/상담Assist</t>
    <phoneticPr fontId="1" type="noConversion"/>
  </si>
  <si>
    <t>업무분석 및 기술지원</t>
    <phoneticPr fontId="1" type="noConversion"/>
  </si>
  <si>
    <t>연구원</t>
    <phoneticPr fontId="1" type="noConversion"/>
  </si>
  <si>
    <t>상주</t>
    <phoneticPr fontId="1" type="noConversion"/>
  </si>
  <si>
    <t>TA/QA/상담Assist</t>
  </si>
  <si>
    <t>웹디자인개발</t>
  </si>
  <si>
    <t>전임</t>
    <phoneticPr fontId="1" type="noConversion"/>
  </si>
  <si>
    <t>아크릴</t>
  </si>
  <si>
    <t>공통</t>
    <phoneticPr fontId="1" type="noConversion"/>
  </si>
  <si>
    <t>TA</t>
    <phoneticPr fontId="1" type="noConversion"/>
  </si>
  <si>
    <t>시스템 설계, 구축 (Technical Architect)</t>
    <phoneticPr fontId="1" type="noConversion"/>
  </si>
  <si>
    <t>인트루바인</t>
    <phoneticPr fontId="1" type="noConversion"/>
  </si>
  <si>
    <t>차장</t>
    <phoneticPr fontId="1" type="noConversion"/>
  </si>
  <si>
    <t>~</t>
    <phoneticPr fontId="1" type="noConversion"/>
  </si>
  <si>
    <t>공통</t>
    <phoneticPr fontId="1" type="noConversion"/>
  </si>
  <si>
    <t>PMO</t>
    <phoneticPr fontId="1" type="noConversion"/>
  </si>
  <si>
    <t>인트루바인</t>
    <phoneticPr fontId="1" type="noConversion"/>
  </si>
  <si>
    <t>과장</t>
    <phoneticPr fontId="1" type="noConversion"/>
  </si>
  <si>
    <t>김동철</t>
    <phoneticPr fontId="1" type="noConversion"/>
  </si>
  <si>
    <t>SA</t>
    <phoneticPr fontId="1" type="noConversion"/>
  </si>
  <si>
    <t>시스팀 구축 (SA)</t>
    <phoneticPr fontId="1" type="noConversion"/>
  </si>
  <si>
    <t>사원</t>
    <phoneticPr fontId="1" type="noConversion"/>
  </si>
  <si>
    <t>투입인원수</t>
    <phoneticPr fontId="1" type="noConversion"/>
  </si>
  <si>
    <t>Roll-In</t>
    <phoneticPr fontId="1" type="noConversion"/>
  </si>
  <si>
    <t>Roll-out</t>
    <phoneticPr fontId="1" type="noConversion"/>
  </si>
  <si>
    <t>업체명</t>
    <phoneticPr fontId="1" type="noConversion"/>
  </si>
  <si>
    <t>TA UI 개발</t>
    <phoneticPr fontId="1" type="noConversion"/>
  </si>
  <si>
    <t>KTh</t>
    <phoneticPr fontId="1" type="noConversion"/>
  </si>
  <si>
    <t>TA 기획/설계</t>
    <phoneticPr fontId="1" type="noConversion"/>
  </si>
  <si>
    <t>최승민</t>
    <phoneticPr fontId="1" type="noConversion"/>
  </si>
  <si>
    <t>공통파트</t>
    <phoneticPr fontId="1" type="noConversion"/>
  </si>
  <si>
    <t>아키텍처</t>
    <phoneticPr fontId="1" type="noConversion"/>
  </si>
  <si>
    <t>정충민</t>
    <phoneticPr fontId="1" type="noConversion"/>
  </si>
  <si>
    <t>보이스봇</t>
    <phoneticPr fontId="1" type="noConversion"/>
  </si>
  <si>
    <t>한유성</t>
    <phoneticPr fontId="1" type="noConversion"/>
  </si>
  <si>
    <t>김주원</t>
    <phoneticPr fontId="1" type="noConversion"/>
  </si>
  <si>
    <t>우정섭</t>
    <phoneticPr fontId="1" type="noConversion"/>
  </si>
  <si>
    <t>송은지</t>
    <phoneticPr fontId="1" type="noConversion"/>
  </si>
  <si>
    <t>보이스봇 G/W</t>
    <phoneticPr fontId="1" type="noConversion"/>
  </si>
  <si>
    <t>이사</t>
    <phoneticPr fontId="1" type="noConversion"/>
  </si>
  <si>
    <t>이형엽</t>
    <phoneticPr fontId="1" type="noConversion"/>
  </si>
  <si>
    <t>양선동</t>
    <phoneticPr fontId="1" type="noConversion"/>
  </si>
  <si>
    <t>TA 기획/설계, TA 개발 PL</t>
    <phoneticPr fontId="1" type="noConversion"/>
  </si>
  <si>
    <t>이왕용</t>
    <phoneticPr fontId="1" type="noConversion"/>
  </si>
  <si>
    <t>박미경</t>
    <phoneticPr fontId="1" type="noConversion"/>
  </si>
  <si>
    <t>TA/QA/Assist UI 개발 총괄</t>
    <phoneticPr fontId="1" type="noConversion"/>
  </si>
  <si>
    <t>조용대</t>
    <phoneticPr fontId="1" type="noConversion"/>
  </si>
  <si>
    <t>상담 Assist UI 개발</t>
    <phoneticPr fontId="1" type="noConversion"/>
  </si>
  <si>
    <t>상담Assist 개발</t>
    <phoneticPr fontId="1" type="noConversion"/>
  </si>
  <si>
    <t>강석천</t>
    <phoneticPr fontId="1" type="noConversion"/>
  </si>
  <si>
    <t>상담 Assist UI 개발</t>
  </si>
  <si>
    <t>퍼블리싱, 인포그래픽</t>
  </si>
  <si>
    <t>Kth</t>
    <phoneticPr fontId="1" type="noConversion"/>
  </si>
  <si>
    <t>임지혜</t>
    <phoneticPr fontId="1" type="noConversion"/>
  </si>
  <si>
    <t>보이스봇 패키지</t>
    <phoneticPr fontId="1" type="noConversion"/>
  </si>
  <si>
    <t>인증, 대시보드,신규연동 개발</t>
    <phoneticPr fontId="1" type="noConversion"/>
  </si>
  <si>
    <t>남효우</t>
    <phoneticPr fontId="1" type="noConversion"/>
  </si>
  <si>
    <t>CMS기능개선,통계 기능 개발</t>
    <phoneticPr fontId="1" type="noConversion"/>
  </si>
  <si>
    <t>유지은</t>
    <phoneticPr fontId="1" type="noConversion"/>
  </si>
  <si>
    <t>통계 및 대화엔진 외부 연동 개발</t>
    <phoneticPr fontId="1" type="noConversion"/>
  </si>
  <si>
    <t>김정희</t>
    <phoneticPr fontId="1" type="noConversion"/>
  </si>
  <si>
    <t>관리포탈 서비스 관리기능</t>
    <phoneticPr fontId="1" type="noConversion"/>
  </si>
  <si>
    <t>이수연</t>
    <phoneticPr fontId="1" type="noConversion"/>
  </si>
  <si>
    <t>AI-KMS</t>
    <phoneticPr fontId="1" type="noConversion"/>
  </si>
  <si>
    <t>지식콘텐츠 생성, 활용 기능 개발</t>
    <phoneticPr fontId="1" type="noConversion"/>
  </si>
  <si>
    <t>조미래</t>
    <phoneticPr fontId="1" type="noConversion"/>
  </si>
  <si>
    <t>지식콘텐츠 관리기능</t>
    <phoneticPr fontId="1" type="noConversion"/>
  </si>
  <si>
    <t>이지영</t>
    <phoneticPr fontId="1" type="noConversion"/>
  </si>
  <si>
    <t>CSI 프로젝트 관리, 기획</t>
  </si>
  <si>
    <t>분석/기획,  서비스기획</t>
  </si>
  <si>
    <t>전체진척율</t>
    <phoneticPr fontId="1" type="noConversion"/>
  </si>
  <si>
    <t>-</t>
    <phoneticPr fontId="1" type="noConversion"/>
  </si>
  <si>
    <t>계획</t>
    <phoneticPr fontId="1" type="noConversion"/>
  </si>
  <si>
    <t>7월 누적</t>
    <phoneticPr fontId="1" type="noConversion"/>
  </si>
  <si>
    <t>전체 
투입율</t>
    <phoneticPr fontId="1" type="noConversion"/>
  </si>
  <si>
    <t>인원</t>
    <phoneticPr fontId="1" type="noConversion"/>
  </si>
  <si>
    <t>기준일 : 2020.07.07</t>
    <phoneticPr fontId="1" type="noConversion"/>
  </si>
  <si>
    <t>챗봇 개발</t>
    <phoneticPr fontId="1" type="noConversion"/>
  </si>
  <si>
    <t>~</t>
    <phoneticPr fontId="1" type="noConversion"/>
  </si>
  <si>
    <t>차장</t>
    <phoneticPr fontId="1" type="noConversion"/>
  </si>
  <si>
    <t>TBD</t>
    <phoneticPr fontId="1" type="noConversion"/>
  </si>
  <si>
    <t>특급</t>
  </si>
  <si>
    <t>특급</t>
    <phoneticPr fontId="1" type="noConversion"/>
  </si>
  <si>
    <t>이선우</t>
  </si>
  <si>
    <t>서비스설치/테스트/산출물</t>
  </si>
  <si>
    <t>이정희</t>
  </si>
  <si>
    <t>대리</t>
    <phoneticPr fontId="1" type="noConversion"/>
  </si>
  <si>
    <t>김준엽</t>
    <phoneticPr fontId="1" type="noConversion"/>
  </si>
  <si>
    <t>중급</t>
    <phoneticPr fontId="1" type="noConversion"/>
  </si>
  <si>
    <t>STT</t>
    <phoneticPr fontId="1" type="noConversion"/>
  </si>
  <si>
    <t>이관철</t>
    <phoneticPr fontId="1" type="noConversion"/>
  </si>
  <si>
    <t>데이사이드</t>
    <phoneticPr fontId="1" type="noConversion"/>
  </si>
  <si>
    <t>소계</t>
    <phoneticPr fontId="1" type="noConversion"/>
  </si>
  <si>
    <t>-</t>
    <phoneticPr fontId="1" type="noConversion"/>
  </si>
  <si>
    <t>고급</t>
    <phoneticPr fontId="1" type="noConversion"/>
  </si>
  <si>
    <t>~</t>
    <phoneticPr fontId="1" type="noConversion"/>
  </si>
  <si>
    <t>퍼블리싱</t>
    <phoneticPr fontId="1" type="noConversion"/>
  </si>
  <si>
    <t>TA/QA 개발</t>
    <phoneticPr fontId="1" type="noConversion"/>
  </si>
  <si>
    <t>QA/상담Assist 개발</t>
    <phoneticPr fontId="1" type="noConversion"/>
  </si>
  <si>
    <t>계획대비
월누적투입율</t>
    <phoneticPr fontId="1" type="noConversion"/>
  </si>
  <si>
    <t>소계대비
월누적투입율</t>
    <phoneticPr fontId="1" type="noConversion"/>
  </si>
  <si>
    <t>최시현전임 대체</t>
    <phoneticPr fontId="1" type="noConversion"/>
  </si>
  <si>
    <t>퍼블리싱, 인포그래픽</t>
    <phoneticPr fontId="1" type="noConversion"/>
  </si>
  <si>
    <t>박승희</t>
    <phoneticPr fontId="1" type="noConversion"/>
  </si>
  <si>
    <t>IP정보(참조용)</t>
  </si>
  <si>
    <t>최창원</t>
  </si>
  <si>
    <t>김다은</t>
  </si>
  <si>
    <t>정성원</t>
  </si>
  <si>
    <t>디자인</t>
  </si>
  <si>
    <t>퍼블리싱</t>
  </si>
  <si>
    <t>이명희</t>
  </si>
  <si>
    <t>KMS 디자인</t>
  </si>
  <si>
    <t>임은경</t>
  </si>
  <si>
    <t>우연진</t>
  </si>
  <si>
    <t>TA/QA/상담Assist/
목소리인증</t>
  </si>
  <si>
    <t>목소리인증(SV) 패키지</t>
  </si>
  <si>
    <t>설치 및 기술지원</t>
  </si>
  <si>
    <t>아키텍처</t>
  </si>
  <si>
    <t>인트루바인</t>
  </si>
  <si>
    <t>박승희</t>
  </si>
  <si>
    <t>디자인,인포그래픽</t>
  </si>
  <si>
    <t>디자인,인포그래픽</t>
    <phoneticPr fontId="1" type="noConversion"/>
  </si>
  <si>
    <t>화면디자인</t>
  </si>
  <si>
    <t>전임</t>
    <phoneticPr fontId="1" type="noConversion"/>
  </si>
  <si>
    <t>상주/비상주</t>
    <phoneticPr fontId="1" type="noConversion"/>
  </si>
  <si>
    <t>상주</t>
    <phoneticPr fontId="1" type="noConversion"/>
  </si>
  <si>
    <t>STT</t>
    <phoneticPr fontId="1" type="noConversion"/>
  </si>
  <si>
    <t>STT/TA/QA/상담Assist/ 개발 PL,STT 분석/설계</t>
  </si>
  <si>
    <t>차장</t>
    <phoneticPr fontId="1" type="noConversion"/>
  </si>
  <si>
    <t>이관철</t>
  </si>
  <si>
    <t>이관철</t>
    <phoneticPr fontId="1" type="noConversion"/>
  </si>
  <si>
    <t>대리</t>
    <phoneticPr fontId="1" type="noConversion"/>
  </si>
  <si>
    <t>김준엽</t>
    <phoneticPr fontId="1" type="noConversion"/>
  </si>
  <si>
    <t>KTh</t>
    <phoneticPr fontId="1" type="noConversion"/>
  </si>
  <si>
    <t>상담Assist 실시간추천개발</t>
    <phoneticPr fontId="1" type="noConversion"/>
  </si>
  <si>
    <t>TA/QA/상담Assist</t>
    <phoneticPr fontId="1" type="noConversion"/>
  </si>
  <si>
    <t>TA/QA/상담Assist</t>
    <phoneticPr fontId="1" type="noConversion"/>
  </si>
  <si>
    <t>비상주</t>
    <phoneticPr fontId="1" type="noConversion"/>
  </si>
  <si>
    <t>상주</t>
    <phoneticPr fontId="1" type="noConversion"/>
  </si>
  <si>
    <t>추천모델 기획/설계, 고도화</t>
    <phoneticPr fontId="1" type="noConversion"/>
  </si>
  <si>
    <t>추천모델 고도화</t>
    <phoneticPr fontId="1" type="noConversion"/>
  </si>
  <si>
    <t>CSI 추가분석기능 개발</t>
    <phoneticPr fontId="1" type="noConversion"/>
  </si>
  <si>
    <t>이준채</t>
  </si>
  <si>
    <t>비상주</t>
    <phoneticPr fontId="1" type="noConversion"/>
  </si>
  <si>
    <t>상담Assist 실시간추천개발</t>
    <phoneticPr fontId="1" type="noConversion"/>
  </si>
  <si>
    <t>STT/TA/QA/상담Assist/ 개발 PL,STT 분석/설계</t>
    <phoneticPr fontId="1" type="noConversion"/>
  </si>
  <si>
    <t>개발PL</t>
    <phoneticPr fontId="1" type="noConversion"/>
  </si>
  <si>
    <t>보이스봇/챗봇/AI-KMS관리</t>
  </si>
  <si>
    <t>박준표</t>
  </si>
  <si>
    <t>기획</t>
    <phoneticPr fontId="1" type="noConversion"/>
  </si>
  <si>
    <t>챗봇,보이스봇 퍼블리싱</t>
  </si>
  <si>
    <t>KMS 퍼블리싱</t>
  </si>
  <si>
    <t>김명선</t>
  </si>
  <si>
    <t>일부상주</t>
    <phoneticPr fontId="1" type="noConversion"/>
  </si>
  <si>
    <t>고급</t>
    <phoneticPr fontId="1" type="noConversion"/>
  </si>
  <si>
    <t>기술지원</t>
    <phoneticPr fontId="1" type="noConversion"/>
  </si>
  <si>
    <t>7.13 Roll-out</t>
    <phoneticPr fontId="1" type="noConversion"/>
  </si>
  <si>
    <t>인력교체(최시현선임)</t>
    <phoneticPr fontId="1" type="noConversion"/>
  </si>
  <si>
    <t>투입일자
(상주일자)</t>
    <phoneticPr fontId="1" type="noConversion"/>
  </si>
  <si>
    <t>투입기간
(비상주포함)</t>
    <phoneticPr fontId="1" type="noConversion"/>
  </si>
  <si>
    <t>ㅁ 개발사별 투입인력현황(상주,비상주 포함)</t>
    <phoneticPr fontId="1" type="noConversion"/>
  </si>
  <si>
    <t>상주인력
투입일자</t>
    <phoneticPr fontId="1" type="noConversion"/>
  </si>
  <si>
    <t>선입</t>
    <phoneticPr fontId="1" type="noConversion"/>
  </si>
  <si>
    <t>권태완</t>
    <phoneticPr fontId="1" type="noConversion"/>
  </si>
  <si>
    <t>임학영</t>
  </si>
  <si>
    <t>주형진</t>
  </si>
  <si>
    <t>상주</t>
    <phoneticPr fontId="1" type="noConversion"/>
  </si>
  <si>
    <t>일부상주</t>
    <phoneticPr fontId="1" type="noConversion"/>
  </si>
  <si>
    <t>비상주</t>
    <phoneticPr fontId="1" type="noConversion"/>
  </si>
  <si>
    <t>차장</t>
    <phoneticPr fontId="1" type="noConversion"/>
  </si>
  <si>
    <t>KTH</t>
    <phoneticPr fontId="1" type="noConversion"/>
  </si>
  <si>
    <t>~</t>
    <phoneticPr fontId="1" type="noConversion"/>
  </si>
  <si>
    <t>김정민</t>
    <phoneticPr fontId="1" type="noConversion"/>
  </si>
  <si>
    <t>고급</t>
    <phoneticPr fontId="1" type="noConversion"/>
  </si>
  <si>
    <t>강신애</t>
    <phoneticPr fontId="1" type="noConversion"/>
  </si>
  <si>
    <t>중급</t>
    <phoneticPr fontId="1" type="noConversion"/>
  </si>
  <si>
    <t>~</t>
    <phoneticPr fontId="1" type="noConversion"/>
  </si>
  <si>
    <t>상주</t>
    <phoneticPr fontId="1" type="noConversion"/>
  </si>
  <si>
    <t>강신애</t>
    <phoneticPr fontId="1" type="noConversion"/>
  </si>
  <si>
    <t>인력교체(권태완전임)</t>
    <phoneticPr fontId="1" type="noConversion"/>
  </si>
  <si>
    <t>권태완</t>
    <phoneticPr fontId="1" type="noConversion"/>
  </si>
  <si>
    <t>TA/QA/상담Assist</t>
    <phoneticPr fontId="1" type="noConversion"/>
  </si>
  <si>
    <t>TA/QA/상담Assist</t>
    <phoneticPr fontId="1" type="noConversion"/>
  </si>
  <si>
    <t>미디어젠</t>
    <phoneticPr fontId="1" type="noConversion"/>
  </si>
  <si>
    <t>퍼블리싱</t>
    <phoneticPr fontId="1" type="noConversion"/>
  </si>
  <si>
    <t>인포그래픽</t>
    <phoneticPr fontId="1" type="noConversion"/>
  </si>
  <si>
    <t>선임</t>
    <phoneticPr fontId="1" type="noConversion"/>
  </si>
  <si>
    <t>퍼블리싱</t>
    <phoneticPr fontId="1" type="noConversion"/>
  </si>
  <si>
    <t>TA엔진 Rule 설계 지원</t>
    <phoneticPr fontId="1" type="noConversion"/>
  </si>
  <si>
    <t>이선우</t>
    <phoneticPr fontId="1" type="noConversion"/>
  </si>
  <si>
    <t>일부상주</t>
    <phoneticPr fontId="1" type="noConversion"/>
  </si>
  <si>
    <t>~</t>
    <phoneticPr fontId="1" type="noConversion"/>
  </si>
  <si>
    <t>PM/서비스설치/테스트/일정관리/산출물</t>
    <phoneticPr fontId="1" type="noConversion"/>
  </si>
  <si>
    <t>7.21 Roll-out</t>
    <phoneticPr fontId="1" type="noConversion"/>
  </si>
  <si>
    <t>개발</t>
    <phoneticPr fontId="1" type="noConversion"/>
  </si>
  <si>
    <t>TA UI 개발</t>
  </si>
  <si>
    <t>TA/QA/Assist UI 개발 총괄</t>
  </si>
  <si>
    <t>업무이관(to.박미경선임)</t>
    <phoneticPr fontId="1" type="noConversion"/>
  </si>
  <si>
    <t>STT 디코더개발</t>
    <phoneticPr fontId="1" type="noConversion"/>
  </si>
  <si>
    <t>박준표</t>
    <phoneticPr fontId="1" type="noConversion"/>
  </si>
  <si>
    <t>STT</t>
    <phoneticPr fontId="1" type="noConversion"/>
  </si>
  <si>
    <t>KTh</t>
    <phoneticPr fontId="1" type="noConversion"/>
  </si>
  <si>
    <t>7/21일 Roll-out</t>
    <phoneticPr fontId="1" type="noConversion"/>
  </si>
  <si>
    <t>7월까지 상주, 이후 비상주 -&gt; 조용대부장 Roll-out으로 상주인력으로 전환</t>
    <phoneticPr fontId="1" type="noConversion"/>
  </si>
  <si>
    <t>7/21일 Roll-Out</t>
    <phoneticPr fontId="1" type="noConversion"/>
  </si>
  <si>
    <t>목소리인증</t>
    <phoneticPr fontId="1" type="noConversion"/>
  </si>
  <si>
    <t>데이사이드</t>
    <phoneticPr fontId="1" type="noConversion"/>
  </si>
  <si>
    <t>PM/서비스설치/테스트/일정관리/산출물</t>
    <phoneticPr fontId="1" type="noConversion"/>
  </si>
  <si>
    <t>부장</t>
    <phoneticPr fontId="1" type="noConversion"/>
  </si>
  <si>
    <t>이선우</t>
    <phoneticPr fontId="1" type="noConversion"/>
  </si>
  <si>
    <t>일부상주형태 투입</t>
  </si>
  <si>
    <t>일부상주형태 투입</t>
    <phoneticPr fontId="1" type="noConversion"/>
  </si>
  <si>
    <t>STT 디코더개발</t>
    <phoneticPr fontId="1" type="noConversion"/>
  </si>
  <si>
    <t>~</t>
    <phoneticPr fontId="1" type="noConversion"/>
  </si>
  <si>
    <t>차장</t>
    <phoneticPr fontId="1" type="noConversion"/>
  </si>
  <si>
    <t>박준표</t>
    <phoneticPr fontId="1" type="noConversion"/>
  </si>
  <si>
    <t>특급</t>
    <phoneticPr fontId="1" type="noConversion"/>
  </si>
  <si>
    <t>사원</t>
    <phoneticPr fontId="1" type="noConversion"/>
  </si>
  <si>
    <t>이형준</t>
    <phoneticPr fontId="1" type="noConversion"/>
  </si>
  <si>
    <t>~</t>
    <phoneticPr fontId="1" type="noConversion"/>
  </si>
  <si>
    <t>보이스봇/챗봇</t>
    <phoneticPr fontId="1" type="noConversion"/>
  </si>
  <si>
    <t>개발</t>
    <phoneticPr fontId="1" type="noConversion"/>
  </si>
  <si>
    <t>MRC 개발 - (인스유틸 개발자)</t>
    <phoneticPr fontId="1" type="noConversion"/>
  </si>
  <si>
    <t>MRC 개발</t>
    <phoneticPr fontId="1" type="noConversion"/>
  </si>
  <si>
    <t>지어소프트</t>
    <phoneticPr fontId="1" type="noConversion"/>
  </si>
  <si>
    <t>상주</t>
    <phoneticPr fontId="1" type="noConversion"/>
  </si>
  <si>
    <t>보이스봇/챗봇/AI-KMS</t>
    <phoneticPr fontId="1" type="noConversion"/>
  </si>
  <si>
    <t>지어소프트</t>
    <phoneticPr fontId="1" type="noConversion"/>
  </si>
  <si>
    <t>MRC 개발</t>
    <phoneticPr fontId="1" type="noConversion"/>
  </si>
  <si>
    <t>사원</t>
    <phoneticPr fontId="1" type="noConversion"/>
  </si>
  <si>
    <t>이형준</t>
    <phoneticPr fontId="1" type="noConversion"/>
  </si>
  <si>
    <t>이의준</t>
    <phoneticPr fontId="1" type="noConversion"/>
  </si>
  <si>
    <t>제이랩</t>
  </si>
  <si>
    <t>제이랩</t>
    <phoneticPr fontId="1" type="noConversion"/>
  </si>
  <si>
    <t>~</t>
    <phoneticPr fontId="1" type="noConversion"/>
  </si>
  <si>
    <t>서비스플랫폼</t>
    <phoneticPr fontId="1" type="noConversion"/>
  </si>
  <si>
    <t>개발</t>
    <phoneticPr fontId="1" type="noConversion"/>
  </si>
  <si>
    <t>서비스 플랫폼 개발</t>
    <phoneticPr fontId="1" type="noConversion"/>
  </si>
  <si>
    <t>제이랩</t>
    <phoneticPr fontId="1" type="noConversion"/>
  </si>
  <si>
    <t>부장</t>
    <phoneticPr fontId="1" type="noConversion"/>
  </si>
  <si>
    <t>상주</t>
    <phoneticPr fontId="1" type="noConversion"/>
  </si>
  <si>
    <t>서비스플랫폼</t>
    <phoneticPr fontId="1" type="noConversion"/>
  </si>
  <si>
    <t>제이랩</t>
    <phoneticPr fontId="1" type="noConversion"/>
  </si>
  <si>
    <t>서비스 플랫폼 개발</t>
    <phoneticPr fontId="1" type="noConversion"/>
  </si>
  <si>
    <t>부장</t>
    <phoneticPr fontId="1" type="noConversion"/>
  </si>
  <si>
    <t>이의준</t>
    <phoneticPr fontId="1" type="noConversion"/>
  </si>
  <si>
    <t>이의준</t>
    <phoneticPr fontId="1" type="noConversion"/>
  </si>
  <si>
    <t>강신애</t>
  </si>
  <si>
    <t>교체인력 (권태완 선임과 교체)</t>
  </si>
  <si>
    <t>~</t>
    <phoneticPr fontId="1" type="noConversion"/>
  </si>
  <si>
    <t>TA/QA 개발</t>
  </si>
  <si>
    <t>QA/상담Assist 개발</t>
  </si>
  <si>
    <t>개발</t>
    <phoneticPr fontId="1" type="noConversion"/>
  </si>
  <si>
    <t>상주</t>
    <phoneticPr fontId="1" type="noConversion"/>
  </si>
  <si>
    <t>미디어젠</t>
    <phoneticPr fontId="1" type="noConversion"/>
  </si>
  <si>
    <t>정예찬</t>
    <phoneticPr fontId="1" type="noConversion"/>
  </si>
  <si>
    <t>보이스봇/챗봇/AI-KMS</t>
  </si>
  <si>
    <t>~</t>
    <phoneticPr fontId="1" type="noConversion"/>
  </si>
  <si>
    <t>비상주</t>
    <phoneticPr fontId="1" type="noConversion"/>
  </si>
  <si>
    <t>과장</t>
    <phoneticPr fontId="1" type="noConversion"/>
  </si>
  <si>
    <t>최은하</t>
    <phoneticPr fontId="1" type="noConversion"/>
  </si>
  <si>
    <t>중급</t>
    <phoneticPr fontId="1" type="noConversion"/>
  </si>
  <si>
    <t>개발PL 및 개발</t>
    <phoneticPr fontId="1" type="noConversion"/>
  </si>
  <si>
    <t>김홍근</t>
    <phoneticPr fontId="1" type="noConversion"/>
  </si>
  <si>
    <t>사용자/메뉴/권한 관리, 서비스/제어 등 플랫폼 공통 기능 개발</t>
    <phoneticPr fontId="1" type="noConversion"/>
  </si>
  <si>
    <t>정예찬</t>
    <phoneticPr fontId="1" type="noConversion"/>
  </si>
  <si>
    <t>KMS 지식콘텐츠 관리 개발</t>
    <phoneticPr fontId="1" type="noConversion"/>
  </si>
  <si>
    <t>KMS 지식콘텐츠 관리 개발</t>
    <phoneticPr fontId="1" type="noConversion"/>
  </si>
  <si>
    <t>대리</t>
    <phoneticPr fontId="1" type="noConversion"/>
  </si>
  <si>
    <t>김명선</t>
    <phoneticPr fontId="1" type="noConversion"/>
  </si>
  <si>
    <t>선임</t>
    <phoneticPr fontId="1" type="noConversion"/>
  </si>
  <si>
    <t>홍남표</t>
    <phoneticPr fontId="1" type="noConversion"/>
  </si>
  <si>
    <t>2020-08-10 Roll-out</t>
    <phoneticPr fontId="1" type="noConversion"/>
  </si>
  <si>
    <t>일부상주</t>
    <phoneticPr fontId="1" type="noConversion"/>
  </si>
  <si>
    <t>2020-08-10 Roll-in,, 일부상주</t>
    <phoneticPr fontId="1" type="noConversion"/>
  </si>
  <si>
    <t>CSI</t>
    <phoneticPr fontId="1" type="noConversion"/>
  </si>
  <si>
    <t>아크릴</t>
    <phoneticPr fontId="1" type="noConversion"/>
  </si>
  <si>
    <t>CSI 추가분석기능 개발</t>
    <phoneticPr fontId="1" type="noConversion"/>
  </si>
  <si>
    <t>홍남표</t>
    <phoneticPr fontId="1" type="noConversion"/>
  </si>
  <si>
    <t>선임</t>
    <phoneticPr fontId="1" type="noConversion"/>
  </si>
  <si>
    <t>8.10 Roll-out</t>
  </si>
  <si>
    <t>8.10 Roll-out</t>
    <phoneticPr fontId="1" type="noConversion"/>
  </si>
  <si>
    <t>부장</t>
    <phoneticPr fontId="1" type="noConversion"/>
  </si>
  <si>
    <t>신종필</t>
  </si>
  <si>
    <t>서비스플랫폼</t>
    <phoneticPr fontId="1" type="noConversion"/>
  </si>
  <si>
    <t>제이랩</t>
    <phoneticPr fontId="1" type="noConversion"/>
  </si>
  <si>
    <t>신종필</t>
    <phoneticPr fontId="1" type="noConversion"/>
  </si>
  <si>
    <t>관리자포탈 분석/설계/개발PL</t>
    <phoneticPr fontId="1" type="noConversion"/>
  </si>
  <si>
    <t>개발</t>
    <phoneticPr fontId="1" type="noConversion"/>
  </si>
  <si>
    <t>패키지명</t>
  </si>
  <si>
    <t>역할</t>
  </si>
  <si>
    <t>업무내용</t>
  </si>
  <si>
    <t>이름</t>
  </si>
  <si>
    <t>직급</t>
  </si>
  <si>
    <t>그룹사사번</t>
  </si>
  <si>
    <t>idms사번</t>
  </si>
  <si>
    <t>소속</t>
  </si>
  <si>
    <t>Email</t>
  </si>
  <si>
    <t>KT_friend mail</t>
  </si>
  <si>
    <t>H.P</t>
  </si>
  <si>
    <t>출입카드번호</t>
  </si>
  <si>
    <t>AICC 서비스 플랫폼</t>
  </si>
  <si>
    <t>STT 패키지</t>
  </si>
  <si>
    <t>공통파트</t>
  </si>
  <si>
    <t>공통</t>
  </si>
  <si>
    <t>보이스봇/챗봇/AI-KMS</t>
    <phoneticPr fontId="1" type="noConversion"/>
  </si>
  <si>
    <t>과장</t>
    <phoneticPr fontId="1" type="noConversion"/>
  </si>
  <si>
    <t>박철근</t>
    <phoneticPr fontId="1" type="noConversion"/>
  </si>
  <si>
    <t>보이스봇/챗봇</t>
    <phoneticPr fontId="1" type="noConversion"/>
  </si>
  <si>
    <t>보이스봇 개발</t>
    <phoneticPr fontId="1" type="noConversion"/>
  </si>
  <si>
    <t>KTH</t>
    <phoneticPr fontId="1" type="noConversion"/>
  </si>
  <si>
    <t>보이스봇개발</t>
    <phoneticPr fontId="1" type="noConversion"/>
  </si>
  <si>
    <t>강윤영</t>
    <phoneticPr fontId="1" type="noConversion"/>
  </si>
  <si>
    <t>서비스플랫폼</t>
    <phoneticPr fontId="1" type="noConversion"/>
  </si>
  <si>
    <t>제이랩</t>
    <phoneticPr fontId="1" type="noConversion"/>
  </si>
  <si>
    <t>김정탁</t>
    <phoneticPr fontId="1" type="noConversion"/>
  </si>
  <si>
    <t>성수환</t>
    <phoneticPr fontId="1" type="noConversion"/>
  </si>
  <si>
    <t>기획/개발</t>
    <phoneticPr fontId="1" type="noConversion"/>
  </si>
  <si>
    <t>제이랩</t>
    <phoneticPr fontId="1" type="noConversion"/>
  </si>
  <si>
    <t>과장</t>
    <phoneticPr fontId="1" type="noConversion"/>
  </si>
  <si>
    <t>과장</t>
    <phoneticPr fontId="1" type="noConversion"/>
  </si>
  <si>
    <t>상주</t>
    <phoneticPr fontId="1" type="noConversion"/>
  </si>
  <si>
    <t>상주</t>
    <phoneticPr fontId="1" type="noConversion"/>
  </si>
  <si>
    <t>김정탁</t>
    <phoneticPr fontId="1" type="noConversion"/>
  </si>
  <si>
    <t>~</t>
    <phoneticPr fontId="1" type="noConversion"/>
  </si>
  <si>
    <t>과장</t>
    <phoneticPr fontId="1" type="noConversion"/>
  </si>
  <si>
    <t>김정탁</t>
    <phoneticPr fontId="1" type="noConversion"/>
  </si>
  <si>
    <t>중급</t>
    <phoneticPr fontId="1" type="noConversion"/>
  </si>
  <si>
    <t>서비스플랫폼 기획/개발</t>
  </si>
  <si>
    <t>서비스플랫폼 기획/개발</t>
    <phoneticPr fontId="1" type="noConversion"/>
  </si>
  <si>
    <t>서비스플랫폼 개발</t>
  </si>
  <si>
    <t>보이스봇 개발</t>
    <phoneticPr fontId="1" type="noConversion"/>
  </si>
  <si>
    <t>출입카드
반납일</t>
    <phoneticPr fontId="1" type="noConversion"/>
  </si>
  <si>
    <t>2020-09-01 Roll-out</t>
    <phoneticPr fontId="1" type="noConversion"/>
  </si>
  <si>
    <t>idms폐기확인</t>
    <phoneticPr fontId="1" type="noConversion"/>
  </si>
  <si>
    <t>KT PM</t>
    <phoneticPr fontId="1" type="noConversion"/>
  </si>
  <si>
    <t>KTH PM</t>
    <phoneticPr fontId="1" type="noConversion"/>
  </si>
  <si>
    <t>Roll-out 승인</t>
    <phoneticPr fontId="1" type="noConversion"/>
  </si>
  <si>
    <t>idms계정폐기</t>
    <phoneticPr fontId="1" type="noConversion"/>
  </si>
  <si>
    <t>보안PC 초기화</t>
    <phoneticPr fontId="1" type="noConversion"/>
  </si>
  <si>
    <t>업무인수인계서</t>
    <phoneticPr fontId="1" type="noConversion"/>
  </si>
  <si>
    <t>PM 승인 및 확인</t>
    <phoneticPr fontId="1" type="noConversion"/>
  </si>
  <si>
    <t>KT</t>
    <phoneticPr fontId="1" type="noConversion"/>
  </si>
  <si>
    <t>KTH</t>
    <phoneticPr fontId="1" type="noConversion"/>
  </si>
  <si>
    <t>업체</t>
    <phoneticPr fontId="1" type="noConversion"/>
  </si>
  <si>
    <t>성명</t>
    <phoneticPr fontId="1" type="noConversion"/>
  </si>
  <si>
    <t>No</t>
    <phoneticPr fontId="1" type="noConversion"/>
  </si>
  <si>
    <t>Roll-out
요청일</t>
    <phoneticPr fontId="1" type="noConversion"/>
  </si>
  <si>
    <t>인수인계일정</t>
    <phoneticPr fontId="1" type="noConversion"/>
  </si>
  <si>
    <t>~</t>
    <phoneticPr fontId="1" type="noConversion"/>
  </si>
  <si>
    <t>시작일</t>
    <phoneticPr fontId="1" type="noConversion"/>
  </si>
  <si>
    <t>종료일</t>
    <phoneticPr fontId="1" type="noConversion"/>
  </si>
  <si>
    <t>제이랩</t>
    <phoneticPr fontId="1" type="noConversion"/>
  </si>
  <si>
    <t>이의준</t>
    <phoneticPr fontId="1" type="noConversion"/>
  </si>
  <si>
    <t>O</t>
    <phoneticPr fontId="1" type="noConversion"/>
  </si>
  <si>
    <t>아크릴</t>
    <phoneticPr fontId="1" type="noConversion"/>
  </si>
  <si>
    <t>김재훈</t>
    <phoneticPr fontId="1" type="noConversion"/>
  </si>
  <si>
    <t>?</t>
    <phoneticPr fontId="1" type="noConversion"/>
  </si>
  <si>
    <t>9.01 Roll-out</t>
    <phoneticPr fontId="1" type="noConversion"/>
  </si>
  <si>
    <t>Roll-out 일자</t>
    <phoneticPr fontId="1" type="noConversion"/>
  </si>
  <si>
    <t>2020.09.16 Roll-out</t>
    <phoneticPr fontId="1" type="noConversion"/>
  </si>
  <si>
    <t>2020-09-16 Roll-out, 병가</t>
    <phoneticPr fontId="1" type="noConversion"/>
  </si>
  <si>
    <t>9.16 Roll-out</t>
  </si>
  <si>
    <t>9.16 Roll-out</t>
    <phoneticPr fontId="1" type="noConversion"/>
  </si>
  <si>
    <t>9.16 Roll-out, 사유(병가)</t>
    <phoneticPr fontId="1" type="noConversion"/>
  </si>
  <si>
    <t>보이스봇/챗봇/AI-KMS</t>
    <phoneticPr fontId="1" type="noConversion"/>
  </si>
  <si>
    <t>2020-12-31일까지 계약기간 추가</t>
    <phoneticPr fontId="1" type="noConversion"/>
  </si>
  <si>
    <t>성수환</t>
  </si>
  <si>
    <t>9.18 Roll-out, 인력교체</t>
    <phoneticPr fontId="1" type="noConversion"/>
  </si>
  <si>
    <t>9.18 Roll-out</t>
    <phoneticPr fontId="1" type="noConversion"/>
  </si>
  <si>
    <t>2020-09-18 Roll-out</t>
    <phoneticPr fontId="1" type="noConversion"/>
  </si>
  <si>
    <t>PMO/인프라</t>
    <phoneticPr fontId="1" type="noConversion"/>
  </si>
  <si>
    <t>통화분석</t>
    <phoneticPr fontId="1" type="noConversion"/>
  </si>
  <si>
    <t>KTH</t>
    <phoneticPr fontId="1" type="noConversion"/>
  </si>
  <si>
    <t>지뉴소프트</t>
    <phoneticPr fontId="1" type="noConversion"/>
  </si>
  <si>
    <t>권순정</t>
    <phoneticPr fontId="1" type="noConversion"/>
  </si>
  <si>
    <t>과장</t>
    <phoneticPr fontId="1" type="noConversion"/>
  </si>
  <si>
    <t>지뉴소프트</t>
    <phoneticPr fontId="1" type="noConversion"/>
  </si>
  <si>
    <t>부장</t>
    <phoneticPr fontId="1" type="noConversion"/>
  </si>
  <si>
    <t>윤남원</t>
    <phoneticPr fontId="1" type="noConversion"/>
  </si>
  <si>
    <t>통화분석</t>
    <phoneticPr fontId="1" type="noConversion"/>
  </si>
  <si>
    <t>부장</t>
    <phoneticPr fontId="1" type="noConversion"/>
  </si>
  <si>
    <t>윤남원</t>
    <phoneticPr fontId="1" type="noConversion"/>
  </si>
  <si>
    <t>차장</t>
    <phoneticPr fontId="1" type="noConversion"/>
  </si>
  <si>
    <t>소동준</t>
    <phoneticPr fontId="1" type="noConversion"/>
  </si>
  <si>
    <t>지어소프트</t>
    <phoneticPr fontId="1" type="noConversion"/>
  </si>
  <si>
    <t>부장</t>
    <phoneticPr fontId="1" type="noConversion"/>
  </si>
  <si>
    <t>과장</t>
    <phoneticPr fontId="1" type="noConversion"/>
  </si>
  <si>
    <t>대리</t>
    <phoneticPr fontId="1" type="noConversion"/>
  </si>
  <si>
    <t>권순정</t>
    <phoneticPr fontId="1" type="noConversion"/>
  </si>
  <si>
    <t>이승희</t>
    <phoneticPr fontId="1" type="noConversion"/>
  </si>
  <si>
    <t>윤진선</t>
    <phoneticPr fontId="1" type="noConversion"/>
  </si>
  <si>
    <t>상주</t>
    <phoneticPr fontId="1" type="noConversion"/>
  </si>
  <si>
    <t>~</t>
    <phoneticPr fontId="1" type="noConversion"/>
  </si>
  <si>
    <t>~</t>
    <phoneticPr fontId="1" type="noConversion"/>
  </si>
  <si>
    <t>PM</t>
    <phoneticPr fontId="1" type="noConversion"/>
  </si>
  <si>
    <t>KMS</t>
    <phoneticPr fontId="1" type="noConversion"/>
  </si>
  <si>
    <t>CSI</t>
    <phoneticPr fontId="1" type="noConversion"/>
  </si>
  <si>
    <t>서비스플랫폼</t>
    <phoneticPr fontId="1" type="noConversion"/>
  </si>
  <si>
    <t>상주</t>
    <phoneticPr fontId="1" type="noConversion"/>
  </si>
  <si>
    <t>중급</t>
    <phoneticPr fontId="1" type="noConversion"/>
  </si>
  <si>
    <t>2020년 10월
누적</t>
    <phoneticPr fontId="1" type="noConversion"/>
  </si>
  <si>
    <t>2020년 10월
진척률(%)</t>
    <phoneticPr fontId="1" type="noConversion"/>
  </si>
  <si>
    <t>차장</t>
    <phoneticPr fontId="1" type="noConversion"/>
  </si>
  <si>
    <t>소동준</t>
    <phoneticPr fontId="1" type="noConversion"/>
  </si>
  <si>
    <t>관리자포탈 분석/설계/개발PL</t>
    <phoneticPr fontId="1" type="noConversion"/>
  </si>
  <si>
    <t>AI-KMS</t>
    <phoneticPr fontId="1" type="noConversion"/>
  </si>
  <si>
    <t>시스템 분석 및 설계/구축</t>
    <phoneticPr fontId="1" type="noConversion"/>
  </si>
  <si>
    <t>소동준</t>
    <phoneticPr fontId="1" type="noConversion"/>
  </si>
  <si>
    <t>KTH</t>
    <phoneticPr fontId="1" type="noConversion"/>
  </si>
  <si>
    <t>윤남원</t>
    <phoneticPr fontId="1" type="noConversion"/>
  </si>
  <si>
    <t>KMS 시스템 분석 및 설계/구축</t>
    <phoneticPr fontId="1" type="noConversion"/>
  </si>
  <si>
    <t>고급</t>
    <phoneticPr fontId="1" type="noConversion"/>
  </si>
  <si>
    <t>지어소프트</t>
    <phoneticPr fontId="1" type="noConversion"/>
  </si>
  <si>
    <t>특급</t>
    <phoneticPr fontId="1" type="noConversion"/>
  </si>
  <si>
    <t>개발PL</t>
    <phoneticPr fontId="1" type="noConversion"/>
  </si>
  <si>
    <t>데이터분석, 데이터연동</t>
  </si>
  <si>
    <t>서비스포털/관리자포털 개발</t>
  </si>
  <si>
    <t>통화분석 분석설계, 기획</t>
    <phoneticPr fontId="1" type="noConversion"/>
  </si>
  <si>
    <t>통화분석 프로젝트 관리, 기획</t>
    <phoneticPr fontId="1" type="noConversion"/>
  </si>
  <si>
    <t>통화분석 프로젝트 관리, 기획</t>
    <phoneticPr fontId="1" type="noConversion"/>
  </si>
  <si>
    <t>통화분석 분석설계, 기획</t>
    <phoneticPr fontId="1" type="noConversion"/>
  </si>
  <si>
    <t>한좌민</t>
    <phoneticPr fontId="1" type="noConversion"/>
  </si>
  <si>
    <t>Roll-out</t>
    <phoneticPr fontId="1" type="noConversion"/>
  </si>
  <si>
    <t>Roll-out 예정</t>
    <phoneticPr fontId="1" type="noConversion"/>
  </si>
  <si>
    <t>Roll-in</t>
    <phoneticPr fontId="1" type="noConversion"/>
  </si>
  <si>
    <t>비상주</t>
    <phoneticPr fontId="1" type="noConversion"/>
  </si>
  <si>
    <t>~</t>
    <phoneticPr fontId="1" type="noConversion"/>
  </si>
  <si>
    <t>전임</t>
    <phoneticPr fontId="1" type="noConversion"/>
  </si>
  <si>
    <t>최시현</t>
    <phoneticPr fontId="1" type="noConversion"/>
  </si>
  <si>
    <t>중급</t>
    <phoneticPr fontId="1" type="noConversion"/>
  </si>
  <si>
    <t>선입</t>
    <phoneticPr fontId="1" type="noConversion"/>
  </si>
  <si>
    <t>상주</t>
    <phoneticPr fontId="1" type="noConversion"/>
  </si>
  <si>
    <t>김대식</t>
    <phoneticPr fontId="1" type="noConversion"/>
  </si>
  <si>
    <t>지뉴소프트</t>
    <phoneticPr fontId="1" type="noConversion"/>
  </si>
  <si>
    <t>김대식</t>
    <phoneticPr fontId="1" type="noConversion"/>
  </si>
  <si>
    <t>차장</t>
    <phoneticPr fontId="1" type="noConversion"/>
  </si>
  <si>
    <t>상주</t>
    <phoneticPr fontId="1" type="noConversion"/>
  </si>
  <si>
    <t>상주</t>
    <phoneticPr fontId="1" type="noConversion"/>
  </si>
  <si>
    <t>상주</t>
    <phoneticPr fontId="1" type="noConversion"/>
  </si>
  <si>
    <t>당일철수</t>
    <phoneticPr fontId="1" type="noConversion"/>
  </si>
  <si>
    <t>상주</t>
    <phoneticPr fontId="1" type="noConversion"/>
  </si>
  <si>
    <t>~</t>
    <phoneticPr fontId="1" type="noConversion"/>
  </si>
  <si>
    <t>이승국</t>
    <phoneticPr fontId="1" type="noConversion"/>
  </si>
  <si>
    <t>제이랩</t>
    <phoneticPr fontId="1" type="noConversion"/>
  </si>
  <si>
    <t>개발</t>
    <phoneticPr fontId="1" type="noConversion"/>
  </si>
  <si>
    <t>지식콘텐츠 생성 및 활용 기능 개발</t>
  </si>
  <si>
    <t>지식콘텐츠 생성 및 활용 기능 개발</t>
    <phoneticPr fontId="1" type="noConversion"/>
  </si>
  <si>
    <t>지식콘텐츠 생성 및 활용 기능 개발</t>
    <phoneticPr fontId="1" type="noConversion"/>
  </si>
  <si>
    <t>보이스봇/챗봇/AI-KMS</t>
    <phoneticPr fontId="1" type="noConversion"/>
  </si>
  <si>
    <t>지어소프트</t>
    <phoneticPr fontId="1" type="noConversion"/>
  </si>
  <si>
    <t>CMS 기획/시나리오 관리/QA</t>
    <phoneticPr fontId="1" type="noConversion"/>
  </si>
  <si>
    <t>차장</t>
    <phoneticPr fontId="1" type="noConversion"/>
  </si>
  <si>
    <t>우정섭</t>
    <phoneticPr fontId="1" type="noConversion"/>
  </si>
  <si>
    <t>서비스플랫폼</t>
    <phoneticPr fontId="1" type="noConversion"/>
  </si>
  <si>
    <t>제이랩</t>
    <phoneticPr fontId="1" type="noConversion"/>
  </si>
  <si>
    <t>이승국</t>
  </si>
  <si>
    <t>이승국</t>
    <phoneticPr fontId="1" type="noConversion"/>
  </si>
  <si>
    <t>상주</t>
    <phoneticPr fontId="1" type="noConversion"/>
  </si>
  <si>
    <t>9/30일 Roll-out</t>
    <phoneticPr fontId="1" type="noConversion"/>
  </si>
  <si>
    <t>7/13일 Roll-out, 10/12일 비상주로 재투입</t>
    <phoneticPr fontId="1" type="noConversion"/>
  </si>
  <si>
    <t>교체인력 (최시현 전임과 교체), 10/12일 Roll-out</t>
    <phoneticPr fontId="1" type="noConversion"/>
  </si>
  <si>
    <t>지뉴소프트</t>
  </si>
  <si>
    <t>지뉴소프트</t>
    <phoneticPr fontId="1" type="noConversion"/>
  </si>
  <si>
    <t>CSI</t>
    <phoneticPr fontId="1" type="noConversion"/>
  </si>
  <si>
    <t>~</t>
    <phoneticPr fontId="1" type="noConversion"/>
  </si>
  <si>
    <t>10.12 Roll-out</t>
  </si>
  <si>
    <t>10.12 비상주로 투입</t>
  </si>
  <si>
    <t>이승희</t>
  </si>
  <si>
    <t>당일철수</t>
  </si>
  <si>
    <t>윤진선</t>
  </si>
  <si>
    <t>한좌민</t>
  </si>
  <si>
    <t>김대식</t>
  </si>
  <si>
    <t>고급</t>
    <phoneticPr fontId="1" type="noConversion"/>
  </si>
  <si>
    <t>~</t>
    <phoneticPr fontId="1" type="noConversion"/>
  </si>
  <si>
    <t>화면디자인</t>
    <phoneticPr fontId="1" type="noConversion"/>
  </si>
  <si>
    <t>CSS코딩</t>
    <phoneticPr fontId="1" type="noConversion"/>
  </si>
  <si>
    <t>비상주</t>
    <phoneticPr fontId="1" type="noConversion"/>
  </si>
  <si>
    <t>부장</t>
    <phoneticPr fontId="1" type="noConversion"/>
  </si>
  <si>
    <t>이승한</t>
    <phoneticPr fontId="1" type="noConversion"/>
  </si>
  <si>
    <t>남동훈</t>
    <phoneticPr fontId="1" type="noConversion"/>
  </si>
  <si>
    <t>부장</t>
    <phoneticPr fontId="1" type="noConversion"/>
  </si>
  <si>
    <t>고급</t>
    <phoneticPr fontId="1" type="noConversion"/>
  </si>
  <si>
    <t>관리자포탈 분석/설계/개발PL</t>
    <phoneticPr fontId="1" type="noConversion"/>
  </si>
  <si>
    <t>관리자포탈 분석/설계/개발PL</t>
    <phoneticPr fontId="1" type="noConversion"/>
  </si>
  <si>
    <t>차장</t>
    <phoneticPr fontId="1" type="noConversion"/>
  </si>
  <si>
    <t>관리자포탈 분석/설계/개발PL</t>
    <phoneticPr fontId="1" type="noConversion"/>
  </si>
  <si>
    <t>데이터 분석</t>
    <phoneticPr fontId="1" type="noConversion"/>
  </si>
  <si>
    <t>데이터분석</t>
    <phoneticPr fontId="1" type="noConversion"/>
  </si>
  <si>
    <t>데이터분석</t>
    <phoneticPr fontId="1" type="noConversion"/>
  </si>
  <si>
    <t>CSI</t>
    <phoneticPr fontId="1" type="noConversion"/>
  </si>
  <si>
    <t>비상주</t>
    <phoneticPr fontId="1" type="noConversion"/>
  </si>
  <si>
    <t>부장</t>
    <phoneticPr fontId="1" type="noConversion"/>
  </si>
  <si>
    <t>인포그래픽</t>
  </si>
  <si>
    <t>비상주</t>
    <phoneticPr fontId="1" type="noConversion"/>
  </si>
  <si>
    <t>일부상주</t>
    <phoneticPr fontId="1" type="noConversion"/>
  </si>
  <si>
    <t>비상주</t>
    <phoneticPr fontId="1" type="noConversion"/>
  </si>
  <si>
    <t>윤이나</t>
    <phoneticPr fontId="1" type="noConversion"/>
  </si>
  <si>
    <t>이명희</t>
    <phoneticPr fontId="1" type="noConversion"/>
  </si>
  <si>
    <t>비상주</t>
    <phoneticPr fontId="1" type="noConversion"/>
  </si>
  <si>
    <t>일부상주</t>
    <phoneticPr fontId="1" type="noConversion"/>
  </si>
  <si>
    <t>비상주</t>
    <phoneticPr fontId="1" type="noConversion"/>
  </si>
  <si>
    <t>임은경</t>
    <phoneticPr fontId="1" type="noConversion"/>
  </si>
  <si>
    <t>우연진</t>
    <phoneticPr fontId="1" type="noConversion"/>
  </si>
  <si>
    <t>사원</t>
    <phoneticPr fontId="1" type="noConversion"/>
  </si>
  <si>
    <t>대리</t>
    <phoneticPr fontId="1" type="noConversion"/>
  </si>
  <si>
    <t>부장</t>
    <phoneticPr fontId="1" type="noConversion"/>
  </si>
  <si>
    <t>8월말 투입기간 만료</t>
    <phoneticPr fontId="1" type="noConversion"/>
  </si>
  <si>
    <t>보이스봇</t>
    <phoneticPr fontId="1" type="noConversion"/>
  </si>
  <si>
    <t>KMS</t>
    <phoneticPr fontId="1" type="noConversion"/>
  </si>
  <si>
    <t>디자인</t>
    <phoneticPr fontId="1" type="noConversion"/>
  </si>
  <si>
    <t>퍼블리싱</t>
    <phoneticPr fontId="1" type="noConversion"/>
  </si>
  <si>
    <t>~</t>
    <phoneticPr fontId="1" type="noConversion"/>
  </si>
  <si>
    <t>관리포탈 화면 디자인</t>
    <phoneticPr fontId="1" type="noConversion"/>
  </si>
  <si>
    <t>관리포탈 퍼블리싱</t>
    <phoneticPr fontId="1" type="noConversion"/>
  </si>
  <si>
    <t>KMS 디자인</t>
    <phoneticPr fontId="1" type="noConversion"/>
  </si>
  <si>
    <t>KMS 퍼블리싱</t>
    <phoneticPr fontId="1" type="noConversion"/>
  </si>
  <si>
    <t>9.29 Roll-out 투입기간만료</t>
    <phoneticPr fontId="1" type="noConversion"/>
  </si>
  <si>
    <t>Kth</t>
    <phoneticPr fontId="1" type="noConversion"/>
  </si>
  <si>
    <t>예스피치</t>
    <phoneticPr fontId="1" type="noConversion"/>
  </si>
  <si>
    <t>미디어젠</t>
    <phoneticPr fontId="1" type="noConversion"/>
  </si>
  <si>
    <t>아크릴</t>
    <phoneticPr fontId="1" type="noConversion"/>
  </si>
  <si>
    <t>데이사이드</t>
    <phoneticPr fontId="1" type="noConversion"/>
  </si>
  <si>
    <t>지어소프트</t>
    <phoneticPr fontId="1" type="noConversion"/>
  </si>
  <si>
    <t>인트루바인</t>
    <phoneticPr fontId="1" type="noConversion"/>
  </si>
  <si>
    <t>제이랩</t>
    <phoneticPr fontId="1" type="noConversion"/>
  </si>
  <si>
    <t>지뉴소프트</t>
    <phoneticPr fontId="1" type="noConversion"/>
  </si>
  <si>
    <t>Roll-out</t>
    <phoneticPr fontId="1" type="noConversion"/>
  </si>
  <si>
    <t>roll-out</t>
    <phoneticPr fontId="1" type="noConversion"/>
  </si>
  <si>
    <t>최은하</t>
  </si>
  <si>
    <t>김홍근</t>
  </si>
  <si>
    <t>이승한</t>
  </si>
  <si>
    <t>남동훈</t>
  </si>
  <si>
    <t>개발PL 및 개발</t>
  </si>
  <si>
    <t>사용자/메뉴/권한 관리, 서비스/제어 등 플랫폼 공통 기능 개발</t>
  </si>
  <si>
    <t>CSS코딩</t>
  </si>
  <si>
    <t>TBD</t>
  </si>
  <si>
    <t>챗봇 개발</t>
  </si>
  <si>
    <t>개발PL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</si>
</sst>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-&quot;₩&quot;* #,##0_-;\-&quot;₩&quot;* #,##0_-;_-&quot;₩&quot;* &quot;-&quot;_-;_-@_-"/>
    <numFmt numFmtId="41" formatCode="_-* #,##0_-;\-* #,##0_-;_-* &quot;-&quot;_-;_-@_-"/>
    <numFmt numFmtId="176" formatCode="0.0_ "/>
    <numFmt numFmtId="177" formatCode="0.0_);[Red]\(0.0\)"/>
    <numFmt numFmtId="178" formatCode="0.0%"/>
    <numFmt numFmtId="179" formatCode="0_ "/>
    <numFmt numFmtId="180" formatCode="mm&quot;월&quot;\ dd&quot;일&quot;"/>
  </numFmts>
  <fonts count="5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20"/>
      <color rgb="FF000000"/>
      <name val="맑은 고딕"/>
      <family val="3"/>
      <charset val="129"/>
      <scheme val="minor"/>
    </font>
    <font>
      <sz val="11"/>
      <color rgb="FF11111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FFFFFF"/>
      <name val="HY중고딕"/>
      <family val="1"/>
      <charset val="129"/>
    </font>
    <font>
      <sz val="11"/>
      <color rgb="FF000000"/>
      <name val="맑은 고딕"/>
      <family val="3"/>
      <charset val="129"/>
      <scheme val="minor"/>
    </font>
    <font>
      <b/>
      <sz val="11"/>
      <color rgb="FFFFFFFF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HY중고딕"/>
      <family val="1"/>
      <charset val="129"/>
    </font>
    <font>
      <sz val="11"/>
      <color theme="1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17"/>
      <name val="맑은 고딕"/>
      <family val="3"/>
      <charset val="129"/>
    </font>
    <font>
      <sz val="10"/>
      <color theme="1"/>
      <name val="맑은 고딕"/>
      <family val="3"/>
      <charset val="129"/>
    </font>
    <font>
      <u/>
      <sz val="12.65"/>
      <color theme="1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1111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b/>
      <sz val="8"/>
      <color rgb="FF0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18"/>
      <name val="Arial"/>
      <family val="2"/>
    </font>
    <font>
      <b/>
      <sz val="10"/>
      <color rgb="FF000000"/>
      <name val="KT서체 Light"/>
      <family val="3"/>
      <charset val="129"/>
    </font>
    <font>
      <sz val="10"/>
      <color rgb="FF000000"/>
      <name val="KT서체 Light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11111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trike/>
      <sz val="10"/>
      <color rgb="FF111111"/>
      <name val="맑은 고딕"/>
      <family val="3"/>
      <charset val="129"/>
      <scheme val="minor"/>
    </font>
    <font>
      <strike/>
      <sz val="10"/>
      <color theme="1"/>
      <name val="맑은 고딕"/>
      <family val="3"/>
      <charset val="129"/>
      <scheme val="minor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sz val="11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10"/>
      <color theme="1"/>
      <name val="Arial"/>
      <family val="2"/>
    </font>
    <font>
      <u/>
      <sz val="10"/>
      <color theme="10"/>
      <name val="맑은 고딕"/>
      <family val="3"/>
      <charset val="129"/>
      <scheme val="minor"/>
    </font>
    <font>
      <strike/>
      <sz val="1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FF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indexed="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EEBF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medium">
        <color rgb="FFA6A6A6"/>
      </right>
      <top style="medium">
        <color rgb="FF000000"/>
      </top>
      <bottom style="medium">
        <color rgb="FFA6A6A6"/>
      </bottom>
      <diagonal/>
    </border>
    <border>
      <left style="medium">
        <color rgb="FF000000"/>
      </left>
      <right style="medium">
        <color rgb="FFA6A6A6"/>
      </right>
      <top style="medium">
        <color rgb="FFA6A6A6"/>
      </top>
      <bottom style="medium">
        <color rgb="FFA6A6A6"/>
      </bottom>
      <diagonal/>
    </border>
    <border>
      <left style="medium">
        <color rgb="FF000000"/>
      </left>
      <right style="medium">
        <color rgb="FFA6A6A6"/>
      </right>
      <top style="medium">
        <color rgb="FFA6A6A6"/>
      </top>
      <bottom style="medium">
        <color rgb="FF000000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 style="medium">
        <color rgb="FFBFBFBF"/>
      </left>
      <right style="medium">
        <color rgb="FFBFBFBF"/>
      </right>
      <top/>
      <bottom/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/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/>
      <bottom/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/>
      <top style="medium">
        <color rgb="FFBFBFBF"/>
      </top>
      <bottom style="medium">
        <color rgb="FFBFBFBF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/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/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medium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3">
    <xf numFmtId="0" fontId="0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2" fillId="0" borderId="1">
      <alignment vertical="center"/>
    </xf>
    <xf numFmtId="0" fontId="13" fillId="7" borderId="0" applyNumberFormat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center"/>
    </xf>
    <xf numFmtId="0" fontId="38" fillId="0" borderId="0"/>
    <xf numFmtId="0" fontId="39" fillId="0" borderId="0"/>
    <xf numFmtId="0" fontId="40" fillId="24" borderId="0"/>
    <xf numFmtId="0" fontId="40" fillId="25" borderId="0"/>
    <xf numFmtId="0" fontId="39" fillId="26" borderId="0"/>
    <xf numFmtId="0" fontId="41" fillId="27" borderId="0"/>
    <xf numFmtId="0" fontId="42" fillId="28" borderId="0"/>
    <xf numFmtId="0" fontId="43" fillId="0" borderId="0"/>
    <xf numFmtId="0" fontId="44" fillId="29" borderId="0"/>
    <xf numFmtId="0" fontId="45" fillId="0" borderId="0"/>
    <xf numFmtId="0" fontId="46" fillId="0" borderId="0"/>
    <xf numFmtId="0" fontId="47" fillId="0" borderId="0"/>
    <xf numFmtId="0" fontId="48" fillId="0" borderId="0"/>
    <xf numFmtId="0" fontId="49" fillId="30" borderId="0"/>
    <xf numFmtId="0" fontId="50" fillId="30" borderId="38"/>
    <xf numFmtId="0" fontId="38" fillId="0" borderId="0"/>
    <xf numFmtId="0" fontId="38" fillId="0" borderId="0"/>
    <xf numFmtId="0" fontId="41" fillId="0" borderId="0"/>
  </cellStyleXfs>
  <cellXfs count="642">
    <xf numFmtId="0" fontId="0" fillId="0" borderId="0" xfId="0">
      <alignment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4" fillId="3" borderId="0" xfId="0" applyFont="1" applyFill="1">
      <alignment vertical="center"/>
    </xf>
    <xf numFmtId="9" fontId="5" fillId="3" borderId="0" xfId="0" applyNumberFormat="1" applyFont="1" applyFill="1" applyAlignment="1">
      <alignment horizontal="right" vertical="center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10" fontId="8" fillId="3" borderId="0" xfId="0" applyNumberFormat="1" applyFont="1" applyFill="1" applyAlignment="1">
      <alignment horizontal="right" vertical="center"/>
    </xf>
    <xf numFmtId="0" fontId="8" fillId="3" borderId="0" xfId="0" applyFont="1" applyFill="1" applyAlignment="1">
      <alignment horizontal="right" vertical="center"/>
    </xf>
    <xf numFmtId="3" fontId="9" fillId="3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77" fontId="6" fillId="6" borderId="1" xfId="0" applyNumberFormat="1" applyFont="1" applyFill="1" applyBorder="1" applyAlignment="1">
      <alignment horizontal="right" vertical="center"/>
    </xf>
    <xf numFmtId="177" fontId="6" fillId="9" borderId="1" xfId="0" applyNumberFormat="1" applyFont="1" applyFill="1" applyBorder="1" applyAlignment="1">
      <alignment horizontal="right" vertical="center"/>
    </xf>
    <xf numFmtId="177" fontId="6" fillId="3" borderId="1" xfId="0" applyNumberFormat="1" applyFont="1" applyFill="1" applyBorder="1" applyAlignment="1">
      <alignment vertical="center"/>
    </xf>
    <xf numFmtId="177" fontId="4" fillId="6" borderId="1" xfId="0" applyNumberFormat="1" applyFont="1" applyFill="1" applyBorder="1" applyAlignment="1">
      <alignment horizontal="right" vertical="center"/>
    </xf>
    <xf numFmtId="0" fontId="18" fillId="9" borderId="1" xfId="0" applyFont="1" applyFill="1" applyBorder="1" applyAlignment="1">
      <alignment horizontal="center" vertical="center"/>
    </xf>
    <xf numFmtId="176" fontId="19" fillId="10" borderId="1" xfId="0" applyNumberFormat="1" applyFont="1" applyFill="1" applyBorder="1">
      <alignment vertical="center"/>
    </xf>
    <xf numFmtId="0" fontId="17" fillId="0" borderId="0" xfId="0" applyFont="1">
      <alignment vertical="center"/>
    </xf>
    <xf numFmtId="0" fontId="18" fillId="9" borderId="1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right"/>
    </xf>
    <xf numFmtId="176" fontId="19" fillId="8" borderId="1" xfId="0" applyNumberFormat="1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177" fontId="6" fillId="3" borderId="1" xfId="0" applyNumberFormat="1" applyFont="1" applyFill="1" applyBorder="1" applyAlignment="1">
      <alignment horizontal="right" vertical="center"/>
    </xf>
    <xf numFmtId="14" fontId="20" fillId="10" borderId="12" xfId="0" applyNumberFormat="1" applyFont="1" applyFill="1" applyBorder="1" applyAlignment="1">
      <alignment horizontal="right" vertical="center"/>
    </xf>
    <xf numFmtId="14" fontId="20" fillId="10" borderId="7" xfId="0" applyNumberFormat="1" applyFont="1" applyFill="1" applyBorder="1" applyAlignment="1">
      <alignment horizontal="center" vertical="center"/>
    </xf>
    <xf numFmtId="14" fontId="20" fillId="10" borderId="13" xfId="0" applyNumberFormat="1" applyFont="1" applyFill="1" applyBorder="1" applyAlignment="1">
      <alignment horizontal="center" vertical="center"/>
    </xf>
    <xf numFmtId="14" fontId="20" fillId="10" borderId="9" xfId="0" applyNumberFormat="1" applyFont="1" applyFill="1" applyBorder="1" applyAlignment="1">
      <alignment horizontal="left" vertical="center"/>
    </xf>
    <xf numFmtId="0" fontId="20" fillId="10" borderId="7" xfId="0" applyFont="1" applyFill="1" applyBorder="1" applyAlignment="1">
      <alignment horizontal="center" vertical="center"/>
    </xf>
    <xf numFmtId="14" fontId="21" fillId="10" borderId="6" xfId="0" applyNumberFormat="1" applyFont="1" applyFill="1" applyBorder="1" applyAlignment="1">
      <alignment horizontal="right" vertical="center" wrapText="1"/>
    </xf>
    <xf numFmtId="14" fontId="20" fillId="10" borderId="5" xfId="0" applyNumberFormat="1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178" fontId="6" fillId="3" borderId="1" xfId="0" applyNumberFormat="1" applyFont="1" applyFill="1" applyBorder="1" applyAlignment="1">
      <alignment horizontal="center" vertical="center"/>
    </xf>
    <xf numFmtId="178" fontId="6" fillId="6" borderId="1" xfId="0" applyNumberFormat="1" applyFont="1" applyFill="1" applyBorder="1" applyAlignment="1">
      <alignment horizontal="center" vertical="center"/>
    </xf>
    <xf numFmtId="178" fontId="6" fillId="9" borderId="1" xfId="0" applyNumberFormat="1" applyFont="1" applyFill="1" applyBorder="1" applyAlignment="1">
      <alignment horizontal="center" vertical="center"/>
    </xf>
    <xf numFmtId="178" fontId="19" fillId="8" borderId="1" xfId="0" applyNumberFormat="1" applyFont="1" applyFill="1" applyBorder="1">
      <alignment vertical="center"/>
    </xf>
    <xf numFmtId="0" fontId="7" fillId="6" borderId="2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23" fillId="0" borderId="14" xfId="0" applyFont="1" applyBorder="1" applyAlignment="1">
      <alignment horizontal="center" vertical="center" wrapText="1" readingOrder="1"/>
    </xf>
    <xf numFmtId="0" fontId="23" fillId="0" borderId="15" xfId="0" applyFont="1" applyBorder="1" applyAlignment="1">
      <alignment horizontal="center" vertical="center" wrapText="1" readingOrder="1"/>
    </xf>
    <xf numFmtId="0" fontId="23" fillId="0" borderId="16" xfId="0" applyFont="1" applyBorder="1" applyAlignment="1">
      <alignment horizontal="center" vertical="center" wrapText="1" readingOrder="1"/>
    </xf>
    <xf numFmtId="0" fontId="24" fillId="3" borderId="23" xfId="0" applyFont="1" applyFill="1" applyBorder="1" applyAlignment="1">
      <alignment horizontal="center" vertical="center" wrapText="1"/>
    </xf>
    <xf numFmtId="0" fontId="25" fillId="3" borderId="22" xfId="0" applyFont="1" applyFill="1" applyBorder="1" applyAlignment="1">
      <alignment horizontal="left" vertical="center" wrapText="1"/>
    </xf>
    <xf numFmtId="0" fontId="25" fillId="3" borderId="23" xfId="0" applyFont="1" applyFill="1" applyBorder="1" applyAlignment="1">
      <alignment horizontal="left" vertical="center" wrapText="1"/>
    </xf>
    <xf numFmtId="0" fontId="24" fillId="3" borderId="19" xfId="0" applyFont="1" applyFill="1" applyBorder="1" applyAlignment="1">
      <alignment horizontal="left" vertical="center" wrapText="1"/>
    </xf>
    <xf numFmtId="0" fontId="25" fillId="3" borderId="23" xfId="0" applyFont="1" applyFill="1" applyBorder="1" applyAlignment="1">
      <alignment horizontal="right" vertical="center" wrapText="1"/>
    </xf>
    <xf numFmtId="0" fontId="24" fillId="3" borderId="23" xfId="0" applyFont="1" applyFill="1" applyBorder="1" applyAlignment="1">
      <alignment horizontal="right" vertical="center" wrapText="1"/>
    </xf>
    <xf numFmtId="0" fontId="25" fillId="3" borderId="23" xfId="0" applyFont="1" applyFill="1" applyBorder="1" applyAlignment="1">
      <alignment horizontal="left" vertical="center"/>
    </xf>
    <xf numFmtId="0" fontId="27" fillId="0" borderId="0" xfId="0" applyFont="1" applyFill="1" applyBorder="1" applyAlignment="1">
      <alignment vertical="center" wrapText="1" readingOrder="1"/>
    </xf>
    <xf numFmtId="0" fontId="27" fillId="0" borderId="0" xfId="0" applyFont="1" applyFill="1" applyBorder="1" applyAlignment="1">
      <alignment horizontal="center" vertical="center" wrapText="1" readingOrder="1"/>
    </xf>
    <xf numFmtId="0" fontId="26" fillId="0" borderId="0" xfId="0" applyFont="1" applyFill="1" applyBorder="1" applyAlignment="1">
      <alignment vertical="center" wrapText="1"/>
    </xf>
    <xf numFmtId="0" fontId="23" fillId="0" borderId="0" xfId="0" applyFont="1" applyFill="1" applyBorder="1" applyAlignment="1">
      <alignment horizontal="center" vertical="center" wrapText="1" readingOrder="1"/>
    </xf>
    <xf numFmtId="0" fontId="18" fillId="17" borderId="5" xfId="0" applyFont="1" applyFill="1" applyBorder="1" applyAlignment="1">
      <alignment horizontal="center" vertical="center"/>
    </xf>
    <xf numFmtId="14" fontId="21" fillId="10" borderId="5" xfId="0" applyNumberFormat="1" applyFont="1" applyFill="1" applyBorder="1" applyAlignment="1">
      <alignment horizontal="center" vertical="center" wrapText="1"/>
    </xf>
    <xf numFmtId="177" fontId="21" fillId="10" borderId="25" xfId="0" applyNumberFormat="1" applyFont="1" applyFill="1" applyBorder="1" applyAlignment="1">
      <alignment horizontal="center" vertical="center" wrapText="1"/>
    </xf>
    <xf numFmtId="177" fontId="21" fillId="10" borderId="26" xfId="0" applyNumberFormat="1" applyFont="1" applyFill="1" applyBorder="1" applyAlignment="1">
      <alignment horizontal="center" vertical="center" wrapText="1"/>
    </xf>
    <xf numFmtId="177" fontId="21" fillId="10" borderId="27" xfId="0" applyNumberFormat="1" applyFont="1" applyFill="1" applyBorder="1" applyAlignment="1">
      <alignment horizontal="center" vertical="center" wrapText="1"/>
    </xf>
    <xf numFmtId="177" fontId="21" fillId="10" borderId="9" xfId="0" applyNumberFormat="1" applyFont="1" applyFill="1" applyBorder="1" applyAlignment="1">
      <alignment horizontal="center" vertical="center" wrapText="1"/>
    </xf>
    <xf numFmtId="0" fontId="20" fillId="10" borderId="3" xfId="0" applyFont="1" applyFill="1" applyBorder="1" applyAlignment="1">
      <alignment horizontal="center" vertical="center"/>
    </xf>
    <xf numFmtId="0" fontId="20" fillId="10" borderId="3" xfId="0" applyFont="1" applyFill="1" applyBorder="1" applyAlignment="1">
      <alignment horizontal="left" vertical="center" wrapText="1"/>
    </xf>
    <xf numFmtId="0" fontId="20" fillId="10" borderId="1" xfId="0" applyFont="1" applyFill="1" applyBorder="1" applyAlignment="1">
      <alignment horizontal="center" vertical="center"/>
    </xf>
    <xf numFmtId="0" fontId="20" fillId="10" borderId="12" xfId="0" applyFont="1" applyFill="1" applyBorder="1" applyAlignment="1">
      <alignment horizontal="center" vertical="center"/>
    </xf>
    <xf numFmtId="0" fontId="21" fillId="10" borderId="1" xfId="0" applyFont="1" applyFill="1" applyBorder="1" applyAlignment="1">
      <alignment horizontal="left" vertical="center" wrapText="1"/>
    </xf>
    <xf numFmtId="177" fontId="21" fillId="10" borderId="5" xfId="0" applyNumberFormat="1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horizontal="left" vertical="center"/>
    </xf>
    <xf numFmtId="0" fontId="20" fillId="10" borderId="6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20" fillId="10" borderId="6" xfId="0" applyFont="1" applyFill="1" applyBorder="1" applyAlignment="1">
      <alignment horizontal="left" vertical="center"/>
    </xf>
    <xf numFmtId="14" fontId="21" fillId="18" borderId="5" xfId="0" applyNumberFormat="1" applyFont="1" applyFill="1" applyBorder="1" applyAlignment="1">
      <alignment horizontal="center" vertical="center" wrapText="1"/>
    </xf>
    <xf numFmtId="14" fontId="21" fillId="18" borderId="6" xfId="0" applyNumberFormat="1" applyFont="1" applyFill="1" applyBorder="1" applyAlignment="1">
      <alignment horizontal="right" vertical="center" wrapText="1"/>
    </xf>
    <xf numFmtId="0" fontId="21" fillId="18" borderId="7" xfId="0" applyFont="1" applyFill="1" applyBorder="1" applyAlignment="1">
      <alignment horizontal="center" vertical="center" wrapText="1"/>
    </xf>
    <xf numFmtId="14" fontId="21" fillId="18" borderId="5" xfId="0" applyNumberFormat="1" applyFont="1" applyFill="1" applyBorder="1" applyAlignment="1">
      <alignment horizontal="left" vertical="center" wrapText="1"/>
    </xf>
    <xf numFmtId="177" fontId="21" fillId="18" borderId="25" xfId="0" applyNumberFormat="1" applyFont="1" applyFill="1" applyBorder="1" applyAlignment="1">
      <alignment horizontal="center" vertical="center" wrapText="1"/>
    </xf>
    <xf numFmtId="177" fontId="21" fillId="18" borderId="26" xfId="0" applyNumberFormat="1" applyFont="1" applyFill="1" applyBorder="1" applyAlignment="1">
      <alignment horizontal="center" vertical="center" wrapText="1"/>
    </xf>
    <xf numFmtId="177" fontId="21" fillId="18" borderId="27" xfId="0" applyNumberFormat="1" applyFont="1" applyFill="1" applyBorder="1" applyAlignment="1">
      <alignment horizontal="center" vertical="center" wrapText="1"/>
    </xf>
    <xf numFmtId="177" fontId="21" fillId="18" borderId="9" xfId="0" applyNumberFormat="1" applyFont="1" applyFill="1" applyBorder="1" applyAlignment="1">
      <alignment horizontal="center" vertical="center" wrapText="1"/>
    </xf>
    <xf numFmtId="0" fontId="21" fillId="18" borderId="1" xfId="0" applyFont="1" applyFill="1" applyBorder="1" applyAlignment="1">
      <alignment horizontal="center" vertical="center" wrapText="1"/>
    </xf>
    <xf numFmtId="0" fontId="21" fillId="18" borderId="1" xfId="0" applyFont="1" applyFill="1" applyBorder="1" applyAlignment="1">
      <alignment horizontal="left" vertical="center" wrapText="1"/>
    </xf>
    <xf numFmtId="0" fontId="21" fillId="18" borderId="6" xfId="0" applyFont="1" applyFill="1" applyBorder="1" applyAlignment="1">
      <alignment vertical="center" wrapText="1"/>
    </xf>
    <xf numFmtId="0" fontId="21" fillId="10" borderId="7" xfId="0" applyFont="1" applyFill="1" applyBorder="1" applyAlignment="1">
      <alignment horizontal="center" vertical="center" wrapText="1"/>
    </xf>
    <xf numFmtId="14" fontId="21" fillId="10" borderId="5" xfId="0" applyNumberFormat="1" applyFont="1" applyFill="1" applyBorder="1" applyAlignment="1">
      <alignment horizontal="left" vertical="center" wrapText="1"/>
    </xf>
    <xf numFmtId="0" fontId="21" fillId="10" borderId="1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14" fontId="20" fillId="10" borderId="5" xfId="0" applyNumberFormat="1" applyFont="1" applyFill="1" applyBorder="1" applyAlignment="1">
      <alignment horizontal="center" vertical="center"/>
    </xf>
    <xf numFmtId="14" fontId="20" fillId="10" borderId="6" xfId="0" applyNumberFormat="1" applyFont="1" applyFill="1" applyBorder="1" applyAlignment="1">
      <alignment horizontal="right" vertical="center"/>
    </xf>
    <xf numFmtId="177" fontId="20" fillId="10" borderId="25" xfId="0" applyNumberFormat="1" applyFont="1" applyFill="1" applyBorder="1" applyAlignment="1">
      <alignment horizontal="center" vertical="center"/>
    </xf>
    <xf numFmtId="177" fontId="20" fillId="10" borderId="26" xfId="0" applyNumberFormat="1" applyFont="1" applyFill="1" applyBorder="1" applyAlignment="1">
      <alignment horizontal="center" vertical="center"/>
    </xf>
    <xf numFmtId="177" fontId="20" fillId="10" borderId="27" xfId="0" applyNumberFormat="1" applyFont="1" applyFill="1" applyBorder="1" applyAlignment="1">
      <alignment horizontal="center" vertical="center"/>
    </xf>
    <xf numFmtId="0" fontId="20" fillId="10" borderId="6" xfId="0" applyFont="1" applyFill="1" applyBorder="1">
      <alignment vertical="center"/>
    </xf>
    <xf numFmtId="0" fontId="0" fillId="17" borderId="1" xfId="0" applyFill="1" applyBorder="1">
      <alignment vertical="center"/>
    </xf>
    <xf numFmtId="177" fontId="30" fillId="17" borderId="28" xfId="0" applyNumberFormat="1" applyFont="1" applyFill="1" applyBorder="1" applyAlignment="1">
      <alignment horizontal="center" vertical="center"/>
    </xf>
    <xf numFmtId="177" fontId="30" fillId="17" borderId="29" xfId="0" applyNumberFormat="1" applyFont="1" applyFill="1" applyBorder="1" applyAlignment="1">
      <alignment horizontal="center" vertical="center"/>
    </xf>
    <xf numFmtId="177" fontId="30" fillId="17" borderId="30" xfId="0" applyNumberFormat="1" applyFont="1" applyFill="1" applyBorder="1" applyAlignment="1">
      <alignment horizontal="center" vertical="center"/>
    </xf>
    <xf numFmtId="177" fontId="31" fillId="17" borderId="9" xfId="0" applyNumberFormat="1" applyFont="1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0" fontId="32" fillId="0" borderId="0" xfId="0" applyFont="1">
      <alignment vertical="center"/>
    </xf>
    <xf numFmtId="0" fontId="32" fillId="0" borderId="1" xfId="0" applyFont="1" applyBorder="1" applyAlignment="1">
      <alignment horizontal="center" vertical="center"/>
    </xf>
    <xf numFmtId="14" fontId="32" fillId="0" borderId="34" xfId="0" applyNumberFormat="1" applyFont="1" applyBorder="1" applyAlignment="1">
      <alignment horizontal="center" vertical="center"/>
    </xf>
    <xf numFmtId="0" fontId="32" fillId="0" borderId="34" xfId="0" applyFont="1" applyBorder="1" applyAlignment="1">
      <alignment horizontal="center" vertical="center"/>
    </xf>
    <xf numFmtId="0" fontId="32" fillId="0" borderId="34" xfId="0" applyFont="1" applyBorder="1" applyAlignment="1">
      <alignment horizontal="left" vertical="center"/>
    </xf>
    <xf numFmtId="0" fontId="32" fillId="0" borderId="35" xfId="0" applyFont="1" applyBorder="1" applyAlignment="1">
      <alignment horizontal="center" vertical="center"/>
    </xf>
    <xf numFmtId="0" fontId="32" fillId="0" borderId="37" xfId="0" applyFont="1" applyBorder="1" applyAlignment="1">
      <alignment horizontal="center" vertical="center"/>
    </xf>
    <xf numFmtId="0" fontId="27" fillId="12" borderId="1" xfId="0" applyFont="1" applyFill="1" applyBorder="1" applyAlignment="1">
      <alignment horizontal="center" vertical="center" wrapText="1" readingOrder="1"/>
    </xf>
    <xf numFmtId="0" fontId="28" fillId="13" borderId="1" xfId="0" applyFont="1" applyFill="1" applyBorder="1" applyAlignment="1">
      <alignment horizontal="center" vertical="center" wrapText="1" readingOrder="1"/>
    </xf>
    <xf numFmtId="0" fontId="23" fillId="0" borderId="1" xfId="0" applyFont="1" applyBorder="1" applyAlignment="1">
      <alignment horizontal="center" vertical="center" wrapText="1" readingOrder="1"/>
    </xf>
    <xf numFmtId="0" fontId="23" fillId="14" borderId="1" xfId="0" applyFont="1" applyFill="1" applyBorder="1" applyAlignment="1">
      <alignment horizontal="center" vertical="center" wrapText="1" readingOrder="1"/>
    </xf>
    <xf numFmtId="0" fontId="23" fillId="15" borderId="1" xfId="0" applyFont="1" applyFill="1" applyBorder="1" applyAlignment="1">
      <alignment horizontal="center" vertical="center" wrapText="1" readingOrder="1"/>
    </xf>
    <xf numFmtId="10" fontId="23" fillId="15" borderId="1" xfId="0" applyNumberFormat="1" applyFont="1" applyFill="1" applyBorder="1" applyAlignment="1">
      <alignment horizontal="center" vertical="center" wrapText="1" readingOrder="1"/>
    </xf>
    <xf numFmtId="10" fontId="23" fillId="16" borderId="1" xfId="0" applyNumberFormat="1" applyFont="1" applyFill="1" applyBorder="1" applyAlignment="1">
      <alignment horizontal="center" vertical="center" wrapText="1" readingOrder="1"/>
    </xf>
    <xf numFmtId="0" fontId="27" fillId="13" borderId="1" xfId="0" applyFont="1" applyFill="1" applyBorder="1" applyAlignment="1">
      <alignment horizontal="center" vertical="center" wrapText="1" readingOrder="1"/>
    </xf>
    <xf numFmtId="0" fontId="22" fillId="10" borderId="1" xfId="0" applyFont="1" applyFill="1" applyBorder="1" applyAlignment="1">
      <alignment horizontal="left" vertical="center"/>
    </xf>
    <xf numFmtId="0" fontId="22" fillId="10" borderId="1" xfId="0" applyFont="1" applyFill="1" applyBorder="1" applyAlignment="1">
      <alignment horizontal="center" vertical="center"/>
    </xf>
    <xf numFmtId="177" fontId="22" fillId="10" borderId="1" xfId="0" applyNumberFormat="1" applyFont="1" applyFill="1" applyBorder="1" applyAlignment="1">
      <alignment horizontal="right" vertical="center"/>
    </xf>
    <xf numFmtId="178" fontId="22" fillId="10" borderId="1" xfId="0" applyNumberFormat="1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179" fontId="19" fillId="10" borderId="1" xfId="0" applyNumberFormat="1" applyFont="1" applyFill="1" applyBorder="1">
      <alignment vertical="center"/>
    </xf>
    <xf numFmtId="179" fontId="19" fillId="8" borderId="1" xfId="0" applyNumberFormat="1" applyFont="1" applyFill="1" applyBorder="1">
      <alignment vertical="center"/>
    </xf>
    <xf numFmtId="14" fontId="21" fillId="10" borderId="7" xfId="0" applyNumberFormat="1" applyFont="1" applyFill="1" applyBorder="1" applyAlignment="1">
      <alignment horizontal="right" vertical="center" wrapText="1"/>
    </xf>
    <xf numFmtId="177" fontId="6" fillId="8" borderId="1" xfId="0" applyNumberFormat="1" applyFont="1" applyFill="1" applyBorder="1" applyAlignment="1">
      <alignment horizontal="right" vertical="center"/>
    </xf>
    <xf numFmtId="177" fontId="22" fillId="8" borderId="1" xfId="0" applyNumberFormat="1" applyFont="1" applyFill="1" applyBorder="1" applyAlignment="1">
      <alignment horizontal="right" vertical="center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178" fontId="6" fillId="0" borderId="1" xfId="0" applyNumberFormat="1" applyFont="1" applyFill="1" applyBorder="1" applyAlignment="1">
      <alignment horizontal="center" vertical="center"/>
    </xf>
    <xf numFmtId="0" fontId="22" fillId="10" borderId="7" xfId="0" applyFont="1" applyFill="1" applyBorder="1" applyAlignment="1">
      <alignment horizontal="center" vertical="center" wrapText="1"/>
    </xf>
    <xf numFmtId="0" fontId="18" fillId="9" borderId="1" xfId="0" applyFont="1" applyFill="1" applyBorder="1" applyAlignment="1">
      <alignment horizontal="center" vertical="center"/>
    </xf>
    <xf numFmtId="0" fontId="33" fillId="0" borderId="0" xfId="0" applyFont="1">
      <alignment vertical="center"/>
    </xf>
    <xf numFmtId="0" fontId="0" fillId="0" borderId="0" xfId="0">
      <alignment vertical="center"/>
    </xf>
    <xf numFmtId="177" fontId="6" fillId="0" borderId="1" xfId="0" applyNumberFormat="1" applyFont="1" applyFill="1" applyBorder="1" applyAlignment="1">
      <alignment horizontal="right" vertical="center"/>
    </xf>
    <xf numFmtId="0" fontId="18" fillId="9" borderId="1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right"/>
    </xf>
    <xf numFmtId="14" fontId="20" fillId="10" borderId="5" xfId="0" applyNumberFormat="1" applyFont="1" applyFill="1" applyBorder="1" applyAlignment="1">
      <alignment horizontal="left" vertical="center"/>
    </xf>
    <xf numFmtId="14" fontId="20" fillId="10" borderId="7" xfId="0" applyNumberFormat="1" applyFont="1" applyFill="1" applyBorder="1" applyAlignment="1">
      <alignment horizontal="center" vertical="center"/>
    </xf>
    <xf numFmtId="178" fontId="19" fillId="8" borderId="1" xfId="0" applyNumberFormat="1" applyFont="1" applyFill="1" applyBorder="1">
      <alignment vertical="center"/>
    </xf>
    <xf numFmtId="14" fontId="20" fillId="10" borderId="6" xfId="0" applyNumberFormat="1" applyFont="1" applyFill="1" applyBorder="1" applyAlignment="1">
      <alignment horizontal="right" vertical="center"/>
    </xf>
    <xf numFmtId="0" fontId="32" fillId="0" borderId="0" xfId="0" applyFont="1" applyAlignment="1">
      <alignment horizontal="center" vertical="center"/>
    </xf>
    <xf numFmtId="177" fontId="6" fillId="0" borderId="1" xfId="0" applyNumberFormat="1" applyFont="1" applyFill="1" applyBorder="1" applyAlignment="1">
      <alignment vertical="center"/>
    </xf>
    <xf numFmtId="0" fontId="6" fillId="10" borderId="7" xfId="0" applyFont="1" applyFill="1" applyBorder="1" applyAlignment="1">
      <alignment horizontal="center" vertical="center" wrapText="1"/>
    </xf>
    <xf numFmtId="14" fontId="21" fillId="0" borderId="5" xfId="0" applyNumberFormat="1" applyFont="1" applyFill="1" applyBorder="1" applyAlignment="1">
      <alignment horizontal="center" vertical="center" wrapText="1"/>
    </xf>
    <xf numFmtId="177" fontId="21" fillId="0" borderId="1" xfId="0" applyNumberFormat="1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left" vertical="center" wrapText="1"/>
    </xf>
    <xf numFmtId="0" fontId="21" fillId="0" borderId="6" xfId="0" applyFont="1" applyFill="1" applyBorder="1" applyAlignment="1">
      <alignment vertical="center" wrapText="1"/>
    </xf>
    <xf numFmtId="177" fontId="21" fillId="0" borderId="25" xfId="0" applyNumberFormat="1" applyFont="1" applyFill="1" applyBorder="1" applyAlignment="1">
      <alignment horizontal="center" vertical="center" wrapText="1"/>
    </xf>
    <xf numFmtId="177" fontId="21" fillId="0" borderId="26" xfId="0" applyNumberFormat="1" applyFont="1" applyFill="1" applyBorder="1" applyAlignment="1">
      <alignment horizontal="center" vertical="center" wrapText="1"/>
    </xf>
    <xf numFmtId="177" fontId="21" fillId="0" borderId="27" xfId="0" applyNumberFormat="1" applyFont="1" applyFill="1" applyBorder="1" applyAlignment="1">
      <alignment horizontal="center" vertical="center" wrapText="1"/>
    </xf>
    <xf numFmtId="177" fontId="21" fillId="0" borderId="9" xfId="0" applyNumberFormat="1" applyFont="1" applyFill="1" applyBorder="1" applyAlignment="1">
      <alignment horizontal="center" vertical="center" wrapText="1"/>
    </xf>
    <xf numFmtId="0" fontId="20" fillId="0" borderId="3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left" vertical="center"/>
    </xf>
    <xf numFmtId="14" fontId="20" fillId="0" borderId="5" xfId="0" applyNumberFormat="1" applyFont="1" applyFill="1" applyBorder="1" applyAlignment="1">
      <alignment horizontal="center" vertical="center"/>
    </xf>
    <xf numFmtId="177" fontId="20" fillId="0" borderId="25" xfId="0" applyNumberFormat="1" applyFont="1" applyFill="1" applyBorder="1" applyAlignment="1">
      <alignment horizontal="center" vertical="center"/>
    </xf>
    <xf numFmtId="177" fontId="20" fillId="0" borderId="26" xfId="0" applyNumberFormat="1" applyFont="1" applyFill="1" applyBorder="1" applyAlignment="1">
      <alignment horizontal="center" vertical="center"/>
    </xf>
    <xf numFmtId="177" fontId="20" fillId="0" borderId="27" xfId="0" applyNumberFormat="1" applyFont="1" applyFill="1" applyBorder="1" applyAlignment="1">
      <alignment horizontal="center" vertical="center"/>
    </xf>
    <xf numFmtId="0" fontId="20" fillId="0" borderId="6" xfId="0" applyFont="1" applyFill="1" applyBorder="1">
      <alignment vertical="center"/>
    </xf>
    <xf numFmtId="177" fontId="20" fillId="0" borderId="1" xfId="0" applyNumberFormat="1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left" vertical="center"/>
    </xf>
    <xf numFmtId="0" fontId="35" fillId="0" borderId="1" xfId="0" applyFont="1" applyFill="1" applyBorder="1" applyAlignment="1">
      <alignment horizontal="center" vertical="center" wrapText="1"/>
    </xf>
    <xf numFmtId="0" fontId="18" fillId="8" borderId="1" xfId="0" applyFont="1" applyFill="1" applyBorder="1" applyAlignment="1">
      <alignment horizontal="center" vertical="center"/>
    </xf>
    <xf numFmtId="0" fontId="18" fillId="8" borderId="6" xfId="0" applyFont="1" applyFill="1" applyBorder="1" applyAlignment="1">
      <alignment horizontal="center" vertical="center"/>
    </xf>
    <xf numFmtId="0" fontId="18" fillId="8" borderId="5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vertical="center" wrapText="1"/>
    </xf>
    <xf numFmtId="0" fontId="6" fillId="10" borderId="1" xfId="0" applyFont="1" applyFill="1" applyBorder="1" applyAlignment="1">
      <alignment horizontal="center" vertical="center" wrapText="1"/>
    </xf>
    <xf numFmtId="177" fontId="6" fillId="10" borderId="1" xfId="0" applyNumberFormat="1" applyFont="1" applyFill="1" applyBorder="1" applyAlignment="1">
      <alignment horizontal="right" vertical="center"/>
    </xf>
    <xf numFmtId="14" fontId="20" fillId="10" borderId="12" xfId="0" applyNumberFormat="1" applyFont="1" applyFill="1" applyBorder="1" applyAlignment="1">
      <alignment horizontal="center" vertical="center"/>
    </xf>
    <xf numFmtId="14" fontId="21" fillId="10" borderId="6" xfId="0" applyNumberFormat="1" applyFont="1" applyFill="1" applyBorder="1" applyAlignment="1">
      <alignment horizontal="center" vertical="center" wrapText="1"/>
    </xf>
    <xf numFmtId="14" fontId="21" fillId="10" borderId="1" xfId="0" applyNumberFormat="1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22" fillId="10" borderId="6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32" fillId="0" borderId="0" xfId="0" applyFont="1">
      <alignment vertical="center"/>
    </xf>
    <xf numFmtId="0" fontId="32" fillId="0" borderId="0" xfId="0" applyFont="1" applyAlignment="1">
      <alignment horizontal="center" vertical="center"/>
    </xf>
    <xf numFmtId="0" fontId="21" fillId="10" borderId="6" xfId="0" applyFont="1" applyFill="1" applyBorder="1" applyAlignment="1">
      <alignment horizontal="left" vertical="center" wrapText="1"/>
    </xf>
    <xf numFmtId="0" fontId="21" fillId="0" borderId="6" xfId="0" applyFont="1" applyFill="1" applyBorder="1" applyAlignment="1">
      <alignment horizontal="left" vertical="center" wrapText="1"/>
    </xf>
    <xf numFmtId="0" fontId="6" fillId="10" borderId="6" xfId="0" applyFont="1" applyFill="1" applyBorder="1" applyAlignment="1">
      <alignment horizontal="center" vertical="center" wrapText="1"/>
    </xf>
    <xf numFmtId="178" fontId="6" fillId="10" borderId="1" xfId="0" applyNumberFormat="1" applyFont="1" applyFill="1" applyBorder="1" applyAlignment="1">
      <alignment horizontal="center" vertical="center"/>
    </xf>
    <xf numFmtId="0" fontId="51" fillId="0" borderId="0" xfId="0" applyFont="1">
      <alignment vertical="center"/>
    </xf>
    <xf numFmtId="0" fontId="51" fillId="0" borderId="0" xfId="0" applyFont="1" applyFill="1">
      <alignment vertical="center"/>
    </xf>
    <xf numFmtId="14" fontId="21" fillId="0" borderId="1" xfId="0" applyNumberFormat="1" applyFont="1" applyFill="1" applyBorder="1" applyAlignment="1">
      <alignment horizontal="center" vertical="center" wrapText="1"/>
    </xf>
    <xf numFmtId="0" fontId="32" fillId="0" borderId="4" xfId="0" applyFont="1" applyBorder="1" applyAlignment="1">
      <alignment horizontal="center" vertical="center"/>
    </xf>
    <xf numFmtId="14" fontId="32" fillId="0" borderId="39" xfId="0" applyNumberFormat="1" applyFont="1" applyFill="1" applyBorder="1" applyAlignment="1">
      <alignment horizontal="center" vertical="center"/>
    </xf>
    <xf numFmtId="0" fontId="32" fillId="0" borderId="4" xfId="0" applyFont="1" applyBorder="1" applyAlignment="1">
      <alignment horizontal="left" vertical="center"/>
    </xf>
    <xf numFmtId="0" fontId="32" fillId="0" borderId="39" xfId="0" applyFont="1" applyBorder="1" applyAlignment="1">
      <alignment horizontal="center" vertical="center"/>
    </xf>
    <xf numFmtId="14" fontId="37" fillId="17" borderId="5" xfId="0" applyNumberFormat="1" applyFont="1" applyFill="1" applyBorder="1" applyAlignment="1">
      <alignment horizontal="center" vertical="center"/>
    </xf>
    <xf numFmtId="14" fontId="37" fillId="17" borderId="6" xfId="0" applyNumberFormat="1" applyFont="1" applyFill="1" applyBorder="1" applyAlignment="1">
      <alignment horizontal="right" vertical="center"/>
    </xf>
    <xf numFmtId="0" fontId="37" fillId="17" borderId="7" xfId="0" applyFont="1" applyFill="1" applyBorder="1" applyAlignment="1">
      <alignment horizontal="center" vertical="center"/>
    </xf>
    <xf numFmtId="14" fontId="37" fillId="17" borderId="5" xfId="0" applyNumberFormat="1" applyFont="1" applyFill="1" applyBorder="1" applyAlignment="1">
      <alignment horizontal="left" vertical="center"/>
    </xf>
    <xf numFmtId="177" fontId="37" fillId="17" borderId="25" xfId="0" applyNumberFormat="1" applyFont="1" applyFill="1" applyBorder="1" applyAlignment="1">
      <alignment horizontal="center" vertical="center"/>
    </xf>
    <xf numFmtId="177" fontId="37" fillId="17" borderId="26" xfId="0" applyNumberFormat="1" applyFont="1" applyFill="1" applyBorder="1" applyAlignment="1">
      <alignment horizontal="center" vertical="center"/>
    </xf>
    <xf numFmtId="177" fontId="37" fillId="17" borderId="27" xfId="0" applyNumberFormat="1" applyFont="1" applyFill="1" applyBorder="1" applyAlignment="1">
      <alignment horizontal="center" vertical="center"/>
    </xf>
    <xf numFmtId="177" fontId="36" fillId="17" borderId="5" xfId="0" applyNumberFormat="1" applyFont="1" applyFill="1" applyBorder="1" applyAlignment="1">
      <alignment horizontal="center" vertical="center" wrapText="1"/>
    </xf>
    <xf numFmtId="0" fontId="37" fillId="17" borderId="1" xfId="0" applyFont="1" applyFill="1" applyBorder="1" applyAlignment="1">
      <alignment horizontal="center" vertical="center"/>
    </xf>
    <xf numFmtId="0" fontId="37" fillId="17" borderId="1" xfId="0" applyFont="1" applyFill="1" applyBorder="1" applyAlignment="1">
      <alignment horizontal="left" vertical="center"/>
    </xf>
    <xf numFmtId="177" fontId="37" fillId="17" borderId="1" xfId="0" applyNumberFormat="1" applyFont="1" applyFill="1" applyBorder="1" applyAlignment="1">
      <alignment horizontal="center" vertical="center"/>
    </xf>
    <xf numFmtId="177" fontId="36" fillId="17" borderId="1" xfId="0" applyNumberFormat="1" applyFont="1" applyFill="1" applyBorder="1" applyAlignment="1">
      <alignment horizontal="center" vertical="center" wrapText="1"/>
    </xf>
    <xf numFmtId="14" fontId="37" fillId="17" borderId="7" xfId="0" applyNumberFormat="1" applyFont="1" applyFill="1" applyBorder="1" applyAlignment="1">
      <alignment horizontal="center" vertical="center"/>
    </xf>
    <xf numFmtId="0" fontId="20" fillId="17" borderId="6" xfId="0" applyFont="1" applyFill="1" applyBorder="1">
      <alignment vertical="center"/>
    </xf>
    <xf numFmtId="0" fontId="20" fillId="17" borderId="6" xfId="0" applyFont="1" applyFill="1" applyBorder="1" applyAlignment="1">
      <alignment horizontal="left" vertical="center"/>
    </xf>
    <xf numFmtId="0" fontId="32" fillId="0" borderId="40" xfId="0" applyFont="1" applyBorder="1" applyAlignment="1">
      <alignment horizontal="left" vertical="center"/>
    </xf>
    <xf numFmtId="177" fontId="6" fillId="10" borderId="1" xfId="0" applyNumberFormat="1" applyFont="1" applyFill="1" applyBorder="1" applyAlignment="1">
      <alignment vertical="center"/>
    </xf>
    <xf numFmtId="14" fontId="32" fillId="0" borderId="34" xfId="0" applyNumberFormat="1" applyFont="1" applyFill="1" applyBorder="1" applyAlignment="1">
      <alignment horizontal="center" vertical="center"/>
    </xf>
    <xf numFmtId="0" fontId="32" fillId="0" borderId="34" xfId="0" applyFont="1" applyFill="1" applyBorder="1" applyAlignment="1">
      <alignment horizontal="center" vertical="center"/>
    </xf>
    <xf numFmtId="0" fontId="32" fillId="0" borderId="34" xfId="0" applyFont="1" applyFill="1" applyBorder="1">
      <alignment vertical="center"/>
    </xf>
    <xf numFmtId="0" fontId="32" fillId="0" borderId="36" xfId="0" applyFont="1" applyFill="1" applyBorder="1" applyAlignment="1">
      <alignment horizontal="left" vertical="center"/>
    </xf>
    <xf numFmtId="0" fontId="32" fillId="0" borderId="37" xfId="0" applyFont="1" applyBorder="1">
      <alignment vertical="center"/>
    </xf>
    <xf numFmtId="0" fontId="32" fillId="0" borderId="34" xfId="0" applyFont="1" applyBorder="1">
      <alignment vertical="center"/>
    </xf>
    <xf numFmtId="0" fontId="22" fillId="0" borderId="0" xfId="0" applyFont="1" applyFill="1">
      <alignment vertical="center"/>
    </xf>
    <xf numFmtId="0" fontId="18" fillId="8" borderId="1" xfId="0" applyFont="1" applyFill="1" applyBorder="1" applyAlignment="1">
      <alignment horizontal="center" vertical="center"/>
    </xf>
    <xf numFmtId="0" fontId="32" fillId="0" borderId="4" xfId="0" applyFont="1" applyBorder="1" applyAlignment="1">
      <alignment horizontal="center" vertical="center"/>
    </xf>
    <xf numFmtId="177" fontId="20" fillId="10" borderId="1" xfId="0" applyNumberFormat="1" applyFont="1" applyFill="1" applyBorder="1" applyAlignment="1">
      <alignment horizontal="center" vertical="center"/>
    </xf>
    <xf numFmtId="177" fontId="21" fillId="10" borderId="1" xfId="0" applyNumberFormat="1" applyFont="1" applyFill="1" applyBorder="1" applyAlignment="1">
      <alignment horizontal="center" vertical="center" wrapText="1"/>
    </xf>
    <xf numFmtId="0" fontId="21" fillId="10" borderId="1" xfId="0" applyFont="1" applyFill="1" applyBorder="1" applyAlignment="1">
      <alignment horizontal="center" vertical="center" wrapText="1"/>
    </xf>
    <xf numFmtId="0" fontId="21" fillId="10" borderId="1" xfId="0" applyFont="1" applyFill="1" applyBorder="1" applyAlignment="1">
      <alignment horizontal="left" vertical="center" wrapText="1"/>
    </xf>
    <xf numFmtId="0" fontId="6" fillId="10" borderId="12" xfId="0" applyFont="1" applyFill="1" applyBorder="1" applyAlignment="1">
      <alignment horizontal="center" vertical="center" wrapText="1"/>
    </xf>
    <xf numFmtId="0" fontId="21" fillId="10" borderId="6" xfId="0" applyFont="1" applyFill="1" applyBorder="1" applyAlignment="1">
      <alignment vertical="center" wrapText="1"/>
    </xf>
    <xf numFmtId="14" fontId="32" fillId="10" borderId="34" xfId="0" applyNumberFormat="1" applyFont="1" applyFill="1" applyBorder="1" applyAlignment="1">
      <alignment horizontal="center" vertical="center"/>
    </xf>
    <xf numFmtId="0" fontId="32" fillId="10" borderId="34" xfId="0" applyFont="1" applyFill="1" applyBorder="1" applyAlignment="1">
      <alignment horizontal="center" vertical="center"/>
    </xf>
    <xf numFmtId="0" fontId="32" fillId="10" borderId="34" xfId="0" applyFont="1" applyFill="1" applyBorder="1">
      <alignment vertical="center"/>
    </xf>
    <xf numFmtId="0" fontId="32" fillId="10" borderId="36" xfId="0" applyFont="1" applyFill="1" applyBorder="1" applyAlignment="1">
      <alignment horizontal="left" vertical="center"/>
    </xf>
    <xf numFmtId="177" fontId="20" fillId="10" borderId="6" xfId="0" applyNumberFormat="1" applyFont="1" applyFill="1" applyBorder="1" applyAlignment="1">
      <alignment horizontal="center" vertical="center"/>
    </xf>
    <xf numFmtId="177" fontId="20" fillId="10" borderId="7" xfId="0" applyNumberFormat="1" applyFont="1" applyFill="1" applyBorder="1" applyAlignment="1">
      <alignment horizontal="center" vertical="center"/>
    </xf>
    <xf numFmtId="177" fontId="20" fillId="10" borderId="5" xfId="0" applyNumberFormat="1" applyFont="1" applyFill="1" applyBorder="1" applyAlignment="1">
      <alignment horizontal="center" vertical="center"/>
    </xf>
    <xf numFmtId="0" fontId="32" fillId="10" borderId="41" xfId="0" applyFont="1" applyFill="1" applyBorder="1">
      <alignment vertical="center"/>
    </xf>
    <xf numFmtId="0" fontId="32" fillId="10" borderId="4" xfId="0" applyFont="1" applyFill="1" applyBorder="1" applyAlignment="1">
      <alignment horizontal="center" vertical="center"/>
    </xf>
    <xf numFmtId="0" fontId="32" fillId="10" borderId="4" xfId="0" applyFont="1" applyFill="1" applyBorder="1">
      <alignment vertical="center"/>
    </xf>
    <xf numFmtId="0" fontId="32" fillId="10" borderId="4" xfId="0" applyFont="1" applyFill="1" applyBorder="1" applyAlignment="1">
      <alignment horizontal="left" vertical="center"/>
    </xf>
    <xf numFmtId="0" fontId="32" fillId="10" borderId="37" xfId="0" applyFont="1" applyFill="1" applyBorder="1">
      <alignment vertical="center"/>
    </xf>
    <xf numFmtId="0" fontId="32" fillId="10" borderId="34" xfId="0" applyFont="1" applyFill="1" applyBorder="1" applyAlignment="1">
      <alignment horizontal="left" vertical="center"/>
    </xf>
    <xf numFmtId="0" fontId="21" fillId="10" borderId="1" xfId="0" applyFont="1" applyFill="1" applyBorder="1" applyAlignment="1">
      <alignment horizontal="center" vertical="center" wrapText="1"/>
    </xf>
    <xf numFmtId="0" fontId="21" fillId="10" borderId="1" xfId="0" applyFont="1" applyFill="1" applyBorder="1" applyAlignment="1">
      <alignment horizontal="left" vertical="center" wrapText="1"/>
    </xf>
    <xf numFmtId="0" fontId="29" fillId="8" borderId="1" xfId="0" applyFont="1" applyFill="1" applyBorder="1" applyAlignment="1">
      <alignment horizontal="center" vertical="center"/>
    </xf>
    <xf numFmtId="0" fontId="20" fillId="0" borderId="1" xfId="0" applyFont="1" applyBorder="1">
      <alignment vertical="center"/>
    </xf>
    <xf numFmtId="0" fontId="54" fillId="0" borderId="1" xfId="14" applyFont="1" applyBorder="1">
      <alignment vertical="center"/>
    </xf>
    <xf numFmtId="0" fontId="20" fillId="0" borderId="1" xfId="0" applyFont="1" applyFill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0" fillId="18" borderId="1" xfId="0" applyFont="1" applyFill="1" applyBorder="1">
      <alignment vertical="center"/>
    </xf>
    <xf numFmtId="0" fontId="20" fillId="18" borderId="1" xfId="0" applyFont="1" applyFill="1" applyBorder="1" applyAlignment="1">
      <alignment horizontal="center" vertical="center"/>
    </xf>
    <xf numFmtId="0" fontId="54" fillId="18" borderId="1" xfId="14" applyFont="1" applyFill="1" applyBorder="1">
      <alignment vertical="center"/>
    </xf>
    <xf numFmtId="0" fontId="20" fillId="0" borderId="1" xfId="0" applyFont="1" applyBorder="1" applyAlignment="1">
      <alignment horizontal="center" vertical="center"/>
    </xf>
    <xf numFmtId="0" fontId="20" fillId="31" borderId="1" xfId="0" applyFont="1" applyFill="1" applyBorder="1">
      <alignment vertical="center"/>
    </xf>
    <xf numFmtId="0" fontId="20" fillId="31" borderId="1" xfId="0" applyFont="1" applyFill="1" applyBorder="1" applyAlignment="1">
      <alignment horizontal="center" vertical="center"/>
    </xf>
    <xf numFmtId="0" fontId="20" fillId="0" borderId="1" xfId="0" applyFont="1" applyFill="1" applyBorder="1">
      <alignment vertical="center"/>
    </xf>
    <xf numFmtId="0" fontId="14" fillId="0" borderId="1" xfId="0" applyFont="1" applyBorder="1" applyAlignment="1">
      <alignment horizontal="center" vertical="center"/>
    </xf>
    <xf numFmtId="0" fontId="34" fillId="0" borderId="1" xfId="14" applyBorder="1">
      <alignment vertical="center"/>
    </xf>
    <xf numFmtId="177" fontId="36" fillId="17" borderId="9" xfId="0" applyNumberFormat="1" applyFont="1" applyFill="1" applyBorder="1" applyAlignment="1">
      <alignment horizontal="center" vertical="center" wrapText="1"/>
    </xf>
    <xf numFmtId="0" fontId="10" fillId="10" borderId="1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14" fontId="20" fillId="11" borderId="5" xfId="0" applyNumberFormat="1" applyFont="1" applyFill="1" applyBorder="1" applyAlignment="1">
      <alignment horizontal="left" vertical="center"/>
    </xf>
    <xf numFmtId="177" fontId="21" fillId="11" borderId="9" xfId="0" applyNumberFormat="1" applyFont="1" applyFill="1" applyBorder="1" applyAlignment="1">
      <alignment horizontal="center" vertical="center" wrapText="1"/>
    </xf>
    <xf numFmtId="0" fontId="20" fillId="11" borderId="3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14" fontId="20" fillId="11" borderId="5" xfId="0" applyNumberFormat="1" applyFont="1" applyFill="1" applyBorder="1" applyAlignment="1">
      <alignment horizontal="center" vertical="center"/>
    </xf>
    <xf numFmtId="14" fontId="20" fillId="11" borderId="6" xfId="0" applyNumberFormat="1" applyFont="1" applyFill="1" applyBorder="1" applyAlignment="1">
      <alignment horizontal="right" vertical="center"/>
    </xf>
    <xf numFmtId="0" fontId="20" fillId="11" borderId="7" xfId="0" applyFont="1" applyFill="1" applyBorder="1" applyAlignment="1">
      <alignment horizontal="center" vertical="center"/>
    </xf>
    <xf numFmtId="0" fontId="20" fillId="11" borderId="1" xfId="0" applyFont="1" applyFill="1" applyBorder="1" applyAlignment="1">
      <alignment horizontal="left" vertical="center"/>
    </xf>
    <xf numFmtId="0" fontId="20" fillId="11" borderId="6" xfId="0" applyFont="1" applyFill="1" applyBorder="1">
      <alignment vertical="center"/>
    </xf>
    <xf numFmtId="0" fontId="29" fillId="17" borderId="12" xfId="0" applyFont="1" applyFill="1" applyBorder="1" applyAlignment="1">
      <alignment horizontal="center" vertical="center"/>
    </xf>
    <xf numFmtId="0" fontId="29" fillId="17" borderId="9" xfId="0" applyFont="1" applyFill="1" applyBorder="1" applyAlignment="1">
      <alignment horizontal="center" vertical="center"/>
    </xf>
    <xf numFmtId="0" fontId="29" fillId="17" borderId="13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14" fontId="20" fillId="0" borderId="1" xfId="0" applyNumberFormat="1" applyFont="1" applyBorder="1" applyAlignment="1">
      <alignment horizontal="center" vertical="center"/>
    </xf>
    <xf numFmtId="14" fontId="53" fillId="0" borderId="1" xfId="0" applyNumberFormat="1" applyFont="1" applyBorder="1" applyAlignment="1">
      <alignment horizontal="center" vertical="center"/>
    </xf>
    <xf numFmtId="14" fontId="20" fillId="18" borderId="1" xfId="0" applyNumberFormat="1" applyFont="1" applyFill="1" applyBorder="1" applyAlignment="1">
      <alignment horizontal="center" vertical="center"/>
    </xf>
    <xf numFmtId="14" fontId="20" fillId="31" borderId="1" xfId="0" applyNumberFormat="1" applyFont="1" applyFill="1" applyBorder="1" applyAlignment="1">
      <alignment horizontal="center" vertical="center"/>
    </xf>
    <xf numFmtId="14" fontId="20" fillId="0" borderId="1" xfId="0" applyNumberFormat="1" applyFont="1" applyFill="1" applyBorder="1" applyAlignment="1">
      <alignment horizontal="center" vertical="center"/>
    </xf>
    <xf numFmtId="0" fontId="29" fillId="8" borderId="1" xfId="0" applyFont="1" applyFill="1" applyBorder="1" applyAlignment="1">
      <alignment horizontal="center" vertical="center" wrapText="1"/>
    </xf>
    <xf numFmtId="177" fontId="37" fillId="17" borderId="6" xfId="0" applyNumberFormat="1" applyFont="1" applyFill="1" applyBorder="1" applyAlignment="1">
      <alignment horizontal="center" vertical="center"/>
    </xf>
    <xf numFmtId="177" fontId="37" fillId="17" borderId="7" xfId="0" applyNumberFormat="1" applyFont="1" applyFill="1" applyBorder="1" applyAlignment="1">
      <alignment horizontal="center" vertical="center"/>
    </xf>
    <xf numFmtId="177" fontId="37" fillId="17" borderId="5" xfId="0" applyNumberFormat="1" applyFont="1" applyFill="1" applyBorder="1" applyAlignment="1">
      <alignment horizontal="center" vertical="center"/>
    </xf>
    <xf numFmtId="0" fontId="37" fillId="17" borderId="3" xfId="0" applyFont="1" applyFill="1" applyBorder="1" applyAlignment="1">
      <alignment horizontal="center" vertical="center"/>
    </xf>
    <xf numFmtId="14" fontId="20" fillId="11" borderId="1" xfId="0" applyNumberFormat="1" applyFont="1" applyFill="1" applyBorder="1" applyAlignment="1">
      <alignment horizontal="center" vertical="center"/>
    </xf>
    <xf numFmtId="0" fontId="20" fillId="0" borderId="0" xfId="0" applyFont="1">
      <alignment vertical="center"/>
    </xf>
    <xf numFmtId="0" fontId="29" fillId="17" borderId="1" xfId="0" applyFont="1" applyFill="1" applyBorder="1" applyAlignment="1">
      <alignment horizontal="center" vertical="center"/>
    </xf>
    <xf numFmtId="0" fontId="35" fillId="10" borderId="6" xfId="0" applyFont="1" applyFill="1" applyBorder="1" applyAlignment="1">
      <alignment horizontal="center" vertical="center"/>
    </xf>
    <xf numFmtId="0" fontId="35" fillId="10" borderId="7" xfId="0" applyFont="1" applyFill="1" applyBorder="1" applyAlignment="1">
      <alignment horizontal="center" vertical="center"/>
    </xf>
    <xf numFmtId="0" fontId="35" fillId="10" borderId="5" xfId="0" applyFont="1" applyFill="1" applyBorder="1" applyAlignment="1">
      <alignment horizontal="center" vertical="center"/>
    </xf>
    <xf numFmtId="0" fontId="32" fillId="17" borderId="34" xfId="0" applyFont="1" applyFill="1" applyBorder="1" applyAlignment="1">
      <alignment horizontal="center" vertical="center"/>
    </xf>
    <xf numFmtId="0" fontId="32" fillId="17" borderId="34" xfId="0" applyFont="1" applyFill="1" applyBorder="1">
      <alignment vertical="center"/>
    </xf>
    <xf numFmtId="0" fontId="32" fillId="17" borderId="36" xfId="0" applyFont="1" applyFill="1" applyBorder="1" applyAlignment="1">
      <alignment horizontal="left" vertical="center"/>
    </xf>
    <xf numFmtId="0" fontId="20" fillId="0" borderId="1" xfId="0" applyFont="1" applyBorder="1" applyAlignment="1">
      <alignment horizontal="center" vertical="center"/>
    </xf>
    <xf numFmtId="14" fontId="32" fillId="0" borderId="42" xfId="0" applyNumberFormat="1" applyFont="1" applyBorder="1" applyAlignment="1">
      <alignment horizontal="center" vertical="center"/>
    </xf>
    <xf numFmtId="14" fontId="32" fillId="10" borderId="44" xfId="0" applyNumberFormat="1" applyFont="1" applyFill="1" applyBorder="1" applyAlignment="1">
      <alignment horizontal="center" vertical="center"/>
    </xf>
    <xf numFmtId="14" fontId="32" fillId="10" borderId="42" xfId="0" applyNumberFormat="1" applyFont="1" applyFill="1" applyBorder="1" applyAlignment="1">
      <alignment horizontal="center" vertical="center"/>
    </xf>
    <xf numFmtId="14" fontId="35" fillId="10" borderId="5" xfId="0" applyNumberFormat="1" applyFont="1" applyFill="1" applyBorder="1" applyAlignment="1">
      <alignment horizontal="center" vertical="center"/>
    </xf>
    <xf numFmtId="14" fontId="35" fillId="10" borderId="6" xfId="0" applyNumberFormat="1" applyFont="1" applyFill="1" applyBorder="1" applyAlignment="1">
      <alignment horizontal="right" vertical="center"/>
    </xf>
    <xf numFmtId="14" fontId="35" fillId="10" borderId="5" xfId="0" applyNumberFormat="1" applyFont="1" applyFill="1" applyBorder="1" applyAlignment="1">
      <alignment horizontal="left" vertical="center"/>
    </xf>
    <xf numFmtId="177" fontId="35" fillId="10" borderId="6" xfId="0" applyNumberFormat="1" applyFont="1" applyFill="1" applyBorder="1" applyAlignment="1">
      <alignment horizontal="center" vertical="center"/>
    </xf>
    <xf numFmtId="177" fontId="35" fillId="10" borderId="7" xfId="0" applyNumberFormat="1" applyFont="1" applyFill="1" applyBorder="1" applyAlignment="1">
      <alignment horizontal="center" vertical="center"/>
    </xf>
    <xf numFmtId="177" fontId="35" fillId="10" borderId="5" xfId="0" applyNumberFormat="1" applyFont="1" applyFill="1" applyBorder="1" applyAlignment="1">
      <alignment horizontal="center" vertical="center"/>
    </xf>
    <xf numFmtId="177" fontId="35" fillId="10" borderId="9" xfId="0" applyNumberFormat="1" applyFont="1" applyFill="1" applyBorder="1" applyAlignment="1">
      <alignment horizontal="center" vertical="center" wrapText="1"/>
    </xf>
    <xf numFmtId="0" fontId="35" fillId="10" borderId="1" xfId="0" applyFont="1" applyFill="1" applyBorder="1" applyAlignment="1">
      <alignment horizontal="center" vertical="center"/>
    </xf>
    <xf numFmtId="0" fontId="35" fillId="10" borderId="1" xfId="0" applyFont="1" applyFill="1" applyBorder="1" applyAlignment="1">
      <alignment horizontal="left" vertical="center"/>
    </xf>
    <xf numFmtId="0" fontId="35" fillId="10" borderId="3" xfId="0" applyFont="1" applyFill="1" applyBorder="1" applyAlignment="1">
      <alignment horizontal="center" vertical="center"/>
    </xf>
    <xf numFmtId="0" fontId="35" fillId="10" borderId="6" xfId="0" applyFont="1" applyFill="1" applyBorder="1">
      <alignment vertical="center"/>
    </xf>
    <xf numFmtId="14" fontId="36" fillId="17" borderId="5" xfId="0" applyNumberFormat="1" applyFont="1" applyFill="1" applyBorder="1" applyAlignment="1">
      <alignment horizontal="center" vertical="center" wrapText="1"/>
    </xf>
    <xf numFmtId="14" fontId="36" fillId="17" borderId="6" xfId="0" applyNumberFormat="1" applyFont="1" applyFill="1" applyBorder="1" applyAlignment="1">
      <alignment horizontal="right" vertical="center" wrapText="1"/>
    </xf>
    <xf numFmtId="177" fontId="36" fillId="17" borderId="25" xfId="0" applyNumberFormat="1" applyFont="1" applyFill="1" applyBorder="1" applyAlignment="1">
      <alignment horizontal="center" vertical="center" wrapText="1"/>
    </xf>
    <xf numFmtId="177" fontId="36" fillId="17" borderId="26" xfId="0" applyNumberFormat="1" applyFont="1" applyFill="1" applyBorder="1" applyAlignment="1">
      <alignment horizontal="center" vertical="center" wrapText="1"/>
    </xf>
    <xf numFmtId="177" fontId="36" fillId="17" borderId="27" xfId="0" applyNumberFormat="1" applyFont="1" applyFill="1" applyBorder="1" applyAlignment="1">
      <alignment horizontal="center" vertical="center" wrapText="1"/>
    </xf>
    <xf numFmtId="0" fontId="32" fillId="10" borderId="37" xfId="0" applyFont="1" applyFill="1" applyBorder="1" applyAlignment="1">
      <alignment horizontal="center" vertical="center"/>
    </xf>
    <xf numFmtId="0" fontId="32" fillId="17" borderId="34" xfId="0" applyFont="1" applyFill="1" applyBorder="1" applyAlignment="1">
      <alignment horizontal="left" vertical="center"/>
    </xf>
    <xf numFmtId="0" fontId="32" fillId="17" borderId="35" xfId="0" applyFont="1" applyFill="1" applyBorder="1" applyAlignment="1">
      <alignment horizontal="center" vertical="center"/>
    </xf>
    <xf numFmtId="14" fontId="55" fillId="17" borderId="5" xfId="0" applyNumberFormat="1" applyFont="1" applyFill="1" applyBorder="1" applyAlignment="1">
      <alignment horizontal="center" vertical="center"/>
    </xf>
    <xf numFmtId="14" fontId="55" fillId="17" borderId="6" xfId="0" applyNumberFormat="1" applyFont="1" applyFill="1" applyBorder="1" applyAlignment="1">
      <alignment horizontal="right" vertical="center"/>
    </xf>
    <xf numFmtId="0" fontId="55" fillId="17" borderId="7" xfId="0" applyFont="1" applyFill="1" applyBorder="1" applyAlignment="1">
      <alignment horizontal="center" vertical="center"/>
    </xf>
    <xf numFmtId="14" fontId="55" fillId="17" borderId="5" xfId="0" applyNumberFormat="1" applyFont="1" applyFill="1" applyBorder="1" applyAlignment="1">
      <alignment horizontal="left" vertical="center"/>
    </xf>
    <xf numFmtId="177" fontId="55" fillId="17" borderId="6" xfId="0" applyNumberFormat="1" applyFont="1" applyFill="1" applyBorder="1" applyAlignment="1">
      <alignment horizontal="center" vertical="center"/>
    </xf>
    <xf numFmtId="177" fontId="55" fillId="17" borderId="7" xfId="0" applyNumberFormat="1" applyFont="1" applyFill="1" applyBorder="1" applyAlignment="1">
      <alignment horizontal="center" vertical="center"/>
    </xf>
    <xf numFmtId="177" fontId="55" fillId="17" borderId="5" xfId="0" applyNumberFormat="1" applyFont="1" applyFill="1" applyBorder="1" applyAlignment="1">
      <alignment horizontal="center" vertical="center"/>
    </xf>
    <xf numFmtId="177" fontId="55" fillId="17" borderId="9" xfId="0" applyNumberFormat="1" applyFont="1" applyFill="1" applyBorder="1" applyAlignment="1">
      <alignment horizontal="center" vertical="center" wrapText="1"/>
    </xf>
    <xf numFmtId="0" fontId="55" fillId="17" borderId="1" xfId="0" applyFont="1" applyFill="1" applyBorder="1" applyAlignment="1">
      <alignment horizontal="center" vertical="center"/>
    </xf>
    <xf numFmtId="0" fontId="55" fillId="17" borderId="1" xfId="0" applyFont="1" applyFill="1" applyBorder="1" applyAlignment="1">
      <alignment horizontal="left" vertical="center"/>
    </xf>
    <xf numFmtId="0" fontId="55" fillId="17" borderId="3" xfId="0" applyFont="1" applyFill="1" applyBorder="1" applyAlignment="1">
      <alignment horizontal="center" vertical="center"/>
    </xf>
    <xf numFmtId="0" fontId="35" fillId="17" borderId="6" xfId="0" applyFont="1" applyFill="1" applyBorder="1">
      <alignment vertical="center"/>
    </xf>
    <xf numFmtId="0" fontId="6" fillId="6" borderId="1" xfId="0" applyFont="1" applyFill="1" applyBorder="1" applyAlignment="1">
      <alignment horizontal="center" vertical="center"/>
    </xf>
    <xf numFmtId="0" fontId="20" fillId="11" borderId="1" xfId="0" applyFont="1" applyFill="1" applyBorder="1" applyAlignment="1">
      <alignment horizontal="center" vertical="center"/>
    </xf>
    <xf numFmtId="14" fontId="21" fillId="11" borderId="5" xfId="0" applyNumberFormat="1" applyFont="1" applyFill="1" applyBorder="1" applyAlignment="1">
      <alignment horizontal="center" vertical="center" wrapText="1"/>
    </xf>
    <xf numFmtId="14" fontId="21" fillId="11" borderId="6" xfId="0" applyNumberFormat="1" applyFont="1" applyFill="1" applyBorder="1" applyAlignment="1">
      <alignment horizontal="right" vertical="center" wrapText="1"/>
    </xf>
    <xf numFmtId="0" fontId="21" fillId="11" borderId="7" xfId="0" applyFont="1" applyFill="1" applyBorder="1" applyAlignment="1">
      <alignment horizontal="center" vertical="center" wrapText="1"/>
    </xf>
    <xf numFmtId="14" fontId="21" fillId="11" borderId="5" xfId="0" applyNumberFormat="1" applyFont="1" applyFill="1" applyBorder="1" applyAlignment="1">
      <alignment horizontal="left" vertical="center" wrapText="1"/>
    </xf>
    <xf numFmtId="177" fontId="21" fillId="11" borderId="1" xfId="0" applyNumberFormat="1" applyFont="1" applyFill="1" applyBorder="1" applyAlignment="1">
      <alignment horizontal="center" vertical="center" wrapText="1"/>
    </xf>
    <xf numFmtId="0" fontId="21" fillId="11" borderId="1" xfId="0" applyFont="1" applyFill="1" applyBorder="1" applyAlignment="1">
      <alignment horizontal="center" vertical="center" wrapText="1"/>
    </xf>
    <xf numFmtId="0" fontId="21" fillId="11" borderId="1" xfId="0" applyFont="1" applyFill="1" applyBorder="1" applyAlignment="1">
      <alignment horizontal="left" vertical="center" wrapText="1"/>
    </xf>
    <xf numFmtId="0" fontId="21" fillId="11" borderId="6" xfId="0" applyFont="1" applyFill="1" applyBorder="1" applyAlignment="1">
      <alignment horizontal="left" vertical="center" wrapText="1"/>
    </xf>
    <xf numFmtId="14" fontId="35" fillId="11" borderId="5" xfId="0" applyNumberFormat="1" applyFont="1" applyFill="1" applyBorder="1" applyAlignment="1">
      <alignment horizontal="center" vertical="center" wrapText="1"/>
    </xf>
    <xf numFmtId="14" fontId="35" fillId="11" borderId="6" xfId="0" applyNumberFormat="1" applyFont="1" applyFill="1" applyBorder="1" applyAlignment="1">
      <alignment horizontal="right" vertical="center" wrapText="1"/>
    </xf>
    <xf numFmtId="0" fontId="35" fillId="11" borderId="7" xfId="0" applyFont="1" applyFill="1" applyBorder="1" applyAlignment="1">
      <alignment horizontal="center" vertical="center" wrapText="1"/>
    </xf>
    <xf numFmtId="14" fontId="35" fillId="11" borderId="5" xfId="0" applyNumberFormat="1" applyFont="1" applyFill="1" applyBorder="1" applyAlignment="1">
      <alignment horizontal="left" vertical="center" wrapText="1"/>
    </xf>
    <xf numFmtId="177" fontId="35" fillId="11" borderId="25" xfId="0" applyNumberFormat="1" applyFont="1" applyFill="1" applyBorder="1" applyAlignment="1">
      <alignment horizontal="center" vertical="center" wrapText="1"/>
    </xf>
    <xf numFmtId="177" fontId="35" fillId="11" borderId="26" xfId="0" applyNumberFormat="1" applyFont="1" applyFill="1" applyBorder="1" applyAlignment="1">
      <alignment horizontal="center" vertical="center" wrapText="1"/>
    </xf>
    <xf numFmtId="177" fontId="35" fillId="11" borderId="27" xfId="0" applyNumberFormat="1" applyFont="1" applyFill="1" applyBorder="1" applyAlignment="1">
      <alignment horizontal="center" vertical="center" wrapText="1"/>
    </xf>
    <xf numFmtId="177" fontId="35" fillId="11" borderId="9" xfId="0" applyNumberFormat="1" applyFont="1" applyFill="1" applyBorder="1" applyAlignment="1">
      <alignment horizontal="center" vertical="center" wrapText="1"/>
    </xf>
    <xf numFmtId="0" fontId="35" fillId="11" borderId="1" xfId="0" applyFont="1" applyFill="1" applyBorder="1" applyAlignment="1">
      <alignment horizontal="center" vertical="center" wrapText="1"/>
    </xf>
    <xf numFmtId="0" fontId="35" fillId="11" borderId="3" xfId="0" applyFont="1" applyFill="1" applyBorder="1" applyAlignment="1">
      <alignment horizontal="center" vertical="center"/>
    </xf>
    <xf numFmtId="0" fontId="35" fillId="11" borderId="1" xfId="0" applyFont="1" applyFill="1" applyBorder="1" applyAlignment="1">
      <alignment horizontal="left" vertical="center" wrapText="1"/>
    </xf>
    <xf numFmtId="0" fontId="35" fillId="11" borderId="6" xfId="0" applyFont="1" applyFill="1" applyBorder="1" applyAlignment="1">
      <alignment vertical="center" wrapText="1"/>
    </xf>
    <xf numFmtId="177" fontId="20" fillId="11" borderId="6" xfId="0" applyNumberFormat="1" applyFont="1" applyFill="1" applyBorder="1" applyAlignment="1">
      <alignment horizontal="center" vertical="center"/>
    </xf>
    <xf numFmtId="177" fontId="20" fillId="11" borderId="7" xfId="0" applyNumberFormat="1" applyFont="1" applyFill="1" applyBorder="1" applyAlignment="1">
      <alignment horizontal="center" vertical="center"/>
    </xf>
    <xf numFmtId="177" fontId="20" fillId="11" borderId="5" xfId="0" applyNumberFormat="1" applyFont="1" applyFill="1" applyBorder="1" applyAlignment="1">
      <alignment horizontal="center" vertical="center"/>
    </xf>
    <xf numFmtId="14" fontId="35" fillId="11" borderId="6" xfId="0" applyNumberFormat="1" applyFont="1" applyFill="1" applyBorder="1" applyAlignment="1">
      <alignment horizontal="right" vertical="center"/>
    </xf>
    <xf numFmtId="0" fontId="35" fillId="11" borderId="7" xfId="0" applyFont="1" applyFill="1" applyBorder="1" applyAlignment="1">
      <alignment horizontal="center" vertical="center"/>
    </xf>
    <xf numFmtId="14" fontId="35" fillId="11" borderId="5" xfId="0" applyNumberFormat="1" applyFont="1" applyFill="1" applyBorder="1" applyAlignment="1">
      <alignment horizontal="left" vertical="center"/>
    </xf>
    <xf numFmtId="177" fontId="35" fillId="11" borderId="6" xfId="0" applyNumberFormat="1" applyFont="1" applyFill="1" applyBorder="1" applyAlignment="1">
      <alignment horizontal="center" vertical="center"/>
    </xf>
    <xf numFmtId="177" fontId="35" fillId="11" borderId="7" xfId="0" applyNumberFormat="1" applyFont="1" applyFill="1" applyBorder="1" applyAlignment="1">
      <alignment horizontal="center" vertical="center"/>
    </xf>
    <xf numFmtId="177" fontId="35" fillId="11" borderId="5" xfId="0" applyNumberFormat="1" applyFont="1" applyFill="1" applyBorder="1" applyAlignment="1">
      <alignment horizontal="center" vertical="center"/>
    </xf>
    <xf numFmtId="0" fontId="35" fillId="11" borderId="1" xfId="0" applyFont="1" applyFill="1" applyBorder="1" applyAlignment="1">
      <alignment horizontal="center" vertical="center"/>
    </xf>
    <xf numFmtId="0" fontId="35" fillId="11" borderId="1" xfId="0" applyFont="1" applyFill="1" applyBorder="1" applyAlignment="1">
      <alignment horizontal="left" vertical="center"/>
    </xf>
    <xf numFmtId="0" fontId="35" fillId="11" borderId="6" xfId="0" applyFont="1" applyFill="1" applyBorder="1">
      <alignment vertical="center"/>
    </xf>
    <xf numFmtId="0" fontId="6" fillId="11" borderId="1" xfId="0" applyFont="1" applyFill="1" applyBorder="1" applyAlignment="1">
      <alignment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/>
    </xf>
    <xf numFmtId="177" fontId="6" fillId="11" borderId="1" xfId="0" applyNumberFormat="1" applyFont="1" applyFill="1" applyBorder="1" applyAlignment="1">
      <alignment horizontal="right" vertical="center"/>
    </xf>
    <xf numFmtId="178" fontId="6" fillId="11" borderId="1" xfId="0" applyNumberFormat="1" applyFont="1" applyFill="1" applyBorder="1" applyAlignment="1">
      <alignment horizontal="center" vertical="center"/>
    </xf>
    <xf numFmtId="0" fontId="6" fillId="11" borderId="6" xfId="0" applyFont="1" applyFill="1" applyBorder="1" applyAlignment="1">
      <alignment horizontal="center" vertical="center" wrapText="1"/>
    </xf>
    <xf numFmtId="14" fontId="21" fillId="11" borderId="6" xfId="0" applyNumberFormat="1" applyFont="1" applyFill="1" applyBorder="1" applyAlignment="1">
      <alignment horizontal="center" vertical="center" wrapText="1"/>
    </xf>
    <xf numFmtId="0" fontId="6" fillId="11" borderId="7" xfId="0" applyFont="1" applyFill="1" applyBorder="1" applyAlignment="1">
      <alignment horizontal="center" vertical="center" wrapText="1"/>
    </xf>
    <xf numFmtId="177" fontId="6" fillId="11" borderId="1" xfId="0" applyNumberFormat="1" applyFont="1" applyFill="1" applyBorder="1" applyAlignment="1">
      <alignment vertical="center"/>
    </xf>
    <xf numFmtId="0" fontId="0" fillId="0" borderId="0" xfId="0">
      <alignment vertical="center"/>
    </xf>
    <xf numFmtId="14" fontId="32" fillId="10" borderId="45" xfId="0" applyNumberFormat="1" applyFont="1" applyFill="1" applyBorder="1" applyAlignment="1">
      <alignment horizontal="center" vertical="center"/>
    </xf>
    <xf numFmtId="0" fontId="32" fillId="10" borderId="45" xfId="0" applyFont="1" applyFill="1" applyBorder="1" applyAlignment="1">
      <alignment horizontal="center" vertical="center"/>
    </xf>
    <xf numFmtId="0" fontId="32" fillId="10" borderId="45" xfId="0" applyFont="1" applyFill="1" applyBorder="1">
      <alignment vertical="center"/>
    </xf>
    <xf numFmtId="0" fontId="32" fillId="10" borderId="46" xfId="0" applyFont="1" applyFill="1" applyBorder="1" applyAlignment="1">
      <alignment horizontal="left" vertical="center"/>
    </xf>
    <xf numFmtId="0" fontId="32" fillId="11" borderId="45" xfId="0" applyFont="1" applyFill="1" applyBorder="1" applyAlignment="1">
      <alignment horizontal="center" vertical="center"/>
    </xf>
    <xf numFmtId="0" fontId="32" fillId="11" borderId="45" xfId="0" applyFont="1" applyFill="1" applyBorder="1">
      <alignment vertical="center"/>
    </xf>
    <xf numFmtId="14" fontId="32" fillId="10" borderId="49" xfId="0" applyNumberFormat="1" applyFont="1" applyFill="1" applyBorder="1" applyAlignment="1">
      <alignment horizontal="center" vertical="center"/>
    </xf>
    <xf numFmtId="0" fontId="32" fillId="10" borderId="49" xfId="0" applyFont="1" applyFill="1" applyBorder="1" applyAlignment="1">
      <alignment horizontal="center" vertical="center"/>
    </xf>
    <xf numFmtId="0" fontId="32" fillId="10" borderId="49" xfId="0" applyFont="1" applyFill="1" applyBorder="1">
      <alignment vertical="center"/>
    </xf>
    <xf numFmtId="0" fontId="32" fillId="10" borderId="50" xfId="0" applyFont="1" applyFill="1" applyBorder="1" applyAlignment="1">
      <alignment horizontal="left" vertical="center"/>
    </xf>
    <xf numFmtId="0" fontId="32" fillId="11" borderId="49" xfId="0" applyFont="1" applyFill="1" applyBorder="1" applyAlignment="1">
      <alignment horizontal="center" vertical="center"/>
    </xf>
    <xf numFmtId="0" fontId="32" fillId="11" borderId="49" xfId="0" applyFont="1" applyFill="1" applyBorder="1">
      <alignment vertical="center"/>
    </xf>
    <xf numFmtId="14" fontId="32" fillId="10" borderId="47" xfId="0" applyNumberFormat="1" applyFont="1" applyFill="1" applyBorder="1" applyAlignment="1">
      <alignment horizontal="center" vertical="center"/>
    </xf>
    <xf numFmtId="0" fontId="32" fillId="10" borderId="48" xfId="0" applyFont="1" applyFill="1" applyBorder="1">
      <alignment vertical="center"/>
    </xf>
    <xf numFmtId="0" fontId="32" fillId="10" borderId="45" xfId="0" applyFont="1" applyFill="1" applyBorder="1" applyAlignment="1">
      <alignment horizontal="left" vertical="center"/>
    </xf>
    <xf numFmtId="0" fontId="32" fillId="17" borderId="49" xfId="0" applyFont="1" applyFill="1" applyBorder="1" applyAlignment="1">
      <alignment horizontal="center" vertical="center"/>
    </xf>
    <xf numFmtId="0" fontId="32" fillId="17" borderId="49" xfId="0" applyFont="1" applyFill="1" applyBorder="1">
      <alignment vertical="center"/>
    </xf>
    <xf numFmtId="0" fontId="32" fillId="17" borderId="50" xfId="0" applyFont="1" applyFill="1" applyBorder="1" applyAlignment="1">
      <alignment horizontal="left" vertical="center"/>
    </xf>
    <xf numFmtId="14" fontId="32" fillId="10" borderId="51" xfId="0" applyNumberFormat="1" applyFont="1" applyFill="1" applyBorder="1" applyAlignment="1">
      <alignment horizontal="center" vertical="center"/>
    </xf>
    <xf numFmtId="0" fontId="32" fillId="10" borderId="52" xfId="0" applyFont="1" applyFill="1" applyBorder="1">
      <alignment vertical="center"/>
    </xf>
    <xf numFmtId="0" fontId="32" fillId="10" borderId="49" xfId="0" applyFont="1" applyFill="1" applyBorder="1" applyAlignment="1">
      <alignment horizontal="left" vertical="center"/>
    </xf>
    <xf numFmtId="0" fontId="32" fillId="0" borderId="48" xfId="0" applyFont="1" applyBorder="1">
      <alignment vertical="center"/>
    </xf>
    <xf numFmtId="0" fontId="32" fillId="0" borderId="45" xfId="0" applyFont="1" applyBorder="1" applyAlignment="1">
      <alignment horizontal="center" vertical="center"/>
    </xf>
    <xf numFmtId="0" fontId="32" fillId="0" borderId="45" xfId="0" applyFont="1" applyBorder="1">
      <alignment vertical="center"/>
    </xf>
    <xf numFmtId="0" fontId="32" fillId="0" borderId="45" xfId="0" applyFont="1" applyBorder="1" applyAlignment="1">
      <alignment horizontal="left" vertical="center"/>
    </xf>
    <xf numFmtId="0" fontId="32" fillId="10" borderId="53" xfId="0" applyFont="1" applyFill="1" applyBorder="1" applyAlignment="1">
      <alignment horizontal="center" vertical="center"/>
    </xf>
    <xf numFmtId="0" fontId="32" fillId="10" borderId="53" xfId="0" applyFont="1" applyFill="1" applyBorder="1">
      <alignment vertical="center"/>
    </xf>
    <xf numFmtId="0" fontId="32" fillId="10" borderId="54" xfId="0" applyFont="1" applyFill="1" applyBorder="1" applyAlignment="1">
      <alignment horizontal="left" vertical="center"/>
    </xf>
    <xf numFmtId="14" fontId="32" fillId="10" borderId="55" xfId="0" applyNumberFormat="1" applyFont="1" applyFill="1" applyBorder="1" applyAlignment="1">
      <alignment horizontal="center" vertical="center"/>
    </xf>
    <xf numFmtId="0" fontId="32" fillId="0" borderId="56" xfId="0" applyFont="1" applyBorder="1">
      <alignment vertical="center"/>
    </xf>
    <xf numFmtId="0" fontId="32" fillId="0" borderId="53" xfId="0" applyFont="1" applyBorder="1" applyAlignment="1">
      <alignment horizontal="center" vertical="center"/>
    </xf>
    <xf numFmtId="0" fontId="32" fillId="0" borderId="53" xfId="0" applyFont="1" applyBorder="1">
      <alignment vertical="center"/>
    </xf>
    <xf numFmtId="0" fontId="32" fillId="0" borderId="53" xfId="0" applyFont="1" applyBorder="1" applyAlignment="1">
      <alignment horizontal="left" vertical="center"/>
    </xf>
    <xf numFmtId="0" fontId="32" fillId="0" borderId="52" xfId="0" applyFont="1" applyBorder="1">
      <alignment vertical="center"/>
    </xf>
    <xf numFmtId="0" fontId="32" fillId="0" borderId="49" xfId="0" applyFont="1" applyBorder="1" applyAlignment="1">
      <alignment horizontal="center" vertical="center"/>
    </xf>
    <xf numFmtId="0" fontId="32" fillId="0" borderId="49" xfId="0" applyFont="1" applyBorder="1">
      <alignment vertical="center"/>
    </xf>
    <xf numFmtId="0" fontId="32" fillId="0" borderId="49" xfId="0" applyFont="1" applyBorder="1" applyAlignment="1">
      <alignment horizontal="left" vertical="center"/>
    </xf>
    <xf numFmtId="0" fontId="32" fillId="0" borderId="45" xfId="0" applyFont="1" applyFill="1" applyBorder="1" applyAlignment="1">
      <alignment horizontal="center" vertical="center"/>
    </xf>
    <xf numFmtId="0" fontId="32" fillId="0" borderId="45" xfId="0" applyFont="1" applyFill="1" applyBorder="1">
      <alignment vertical="center"/>
    </xf>
    <xf numFmtId="0" fontId="32" fillId="0" borderId="58" xfId="0" applyFont="1" applyFill="1" applyBorder="1" applyAlignment="1">
      <alignment horizontal="center" vertical="center"/>
    </xf>
    <xf numFmtId="0" fontId="32" fillId="0" borderId="46" xfId="0" applyFont="1" applyFill="1" applyBorder="1" applyAlignment="1">
      <alignment horizontal="left" vertical="center"/>
    </xf>
    <xf numFmtId="0" fontId="52" fillId="10" borderId="48" xfId="0" applyFont="1" applyFill="1" applyBorder="1" applyAlignment="1">
      <alignment horizontal="center" vertical="center"/>
    </xf>
    <xf numFmtId="0" fontId="52" fillId="10" borderId="45" xfId="0" applyFont="1" applyFill="1" applyBorder="1" applyAlignment="1">
      <alignment horizontal="center" vertical="center"/>
    </xf>
    <xf numFmtId="0" fontId="52" fillId="10" borderId="45" xfId="0" applyFont="1" applyFill="1" applyBorder="1">
      <alignment vertical="center"/>
    </xf>
    <xf numFmtId="0" fontId="52" fillId="10" borderId="45" xfId="0" applyFont="1" applyFill="1" applyBorder="1" applyAlignment="1">
      <alignment horizontal="left" vertical="center"/>
    </xf>
    <xf numFmtId="0" fontId="32" fillId="0" borderId="49" xfId="0" applyFont="1" applyFill="1" applyBorder="1" applyAlignment="1">
      <alignment horizontal="center" vertical="center"/>
    </xf>
    <xf numFmtId="0" fontId="32" fillId="0" borderId="49" xfId="0" applyFont="1" applyFill="1" applyBorder="1">
      <alignment vertical="center"/>
    </xf>
    <xf numFmtId="0" fontId="32" fillId="0" borderId="59" xfId="0" applyFont="1" applyFill="1" applyBorder="1" applyAlignment="1">
      <alignment horizontal="center" vertical="center"/>
    </xf>
    <xf numFmtId="0" fontId="32" fillId="0" borderId="50" xfId="0" applyFont="1" applyFill="1" applyBorder="1" applyAlignment="1">
      <alignment horizontal="left" vertical="center"/>
    </xf>
    <xf numFmtId="0" fontId="52" fillId="10" borderId="52" xfId="0" applyFont="1" applyFill="1" applyBorder="1" applyAlignment="1">
      <alignment horizontal="center" vertical="center"/>
    </xf>
    <xf numFmtId="0" fontId="52" fillId="10" borderId="49" xfId="0" applyFont="1" applyFill="1" applyBorder="1" applyAlignment="1">
      <alignment horizontal="center" vertical="center"/>
    </xf>
    <xf numFmtId="0" fontId="52" fillId="10" borderId="49" xfId="0" applyFont="1" applyFill="1" applyBorder="1">
      <alignment vertical="center"/>
    </xf>
    <xf numFmtId="0" fontId="52" fillId="10" borderId="49" xfId="0" applyFont="1" applyFill="1" applyBorder="1" applyAlignment="1">
      <alignment horizontal="left" vertical="center"/>
    </xf>
    <xf numFmtId="0" fontId="32" fillId="0" borderId="58" xfId="0" applyFont="1" applyBorder="1" applyAlignment="1">
      <alignment horizontal="center" vertical="center"/>
    </xf>
    <xf numFmtId="0" fontId="32" fillId="0" borderId="46" xfId="0" applyFont="1" applyBorder="1" applyAlignment="1">
      <alignment horizontal="left" vertical="center"/>
    </xf>
    <xf numFmtId="0" fontId="32" fillId="0" borderId="60" xfId="0" applyFont="1" applyBorder="1" applyAlignment="1">
      <alignment horizontal="center" vertical="center"/>
    </xf>
    <xf numFmtId="0" fontId="32" fillId="0" borderId="54" xfId="0" applyFont="1" applyBorder="1" applyAlignment="1">
      <alignment horizontal="left" vertical="center"/>
    </xf>
    <xf numFmtId="0" fontId="32" fillId="10" borderId="56" xfId="0" applyFont="1" applyFill="1" applyBorder="1">
      <alignment vertical="center"/>
    </xf>
    <xf numFmtId="0" fontId="32" fillId="10" borderId="53" xfId="0" applyFont="1" applyFill="1" applyBorder="1" applyAlignment="1">
      <alignment horizontal="left" vertical="center"/>
    </xf>
    <xf numFmtId="0" fontId="32" fillId="17" borderId="49" xfId="0" applyFont="1" applyFill="1" applyBorder="1" applyAlignment="1">
      <alignment horizontal="left" vertical="center"/>
    </xf>
    <xf numFmtId="0" fontId="32" fillId="17" borderId="59" xfId="0" applyFont="1" applyFill="1" applyBorder="1" applyAlignment="1">
      <alignment horizontal="center" vertical="center"/>
    </xf>
    <xf numFmtId="14" fontId="32" fillId="0" borderId="47" xfId="0" applyNumberFormat="1" applyFont="1" applyFill="1" applyBorder="1" applyAlignment="1">
      <alignment horizontal="center" vertical="center"/>
    </xf>
    <xf numFmtId="0" fontId="32" fillId="10" borderId="48" xfId="0" applyFont="1" applyFill="1" applyBorder="1" applyAlignment="1">
      <alignment horizontal="center" vertical="center"/>
    </xf>
    <xf numFmtId="180" fontId="32" fillId="17" borderId="50" xfId="0" applyNumberFormat="1" applyFont="1" applyFill="1" applyBorder="1" applyAlignment="1">
      <alignment horizontal="left" vertical="center"/>
    </xf>
    <xf numFmtId="0" fontId="32" fillId="10" borderId="52" xfId="0" applyFont="1" applyFill="1" applyBorder="1" applyAlignment="1">
      <alignment horizontal="center" vertical="center"/>
    </xf>
    <xf numFmtId="14" fontId="32" fillId="0" borderId="47" xfId="0" applyNumberFormat="1" applyFont="1" applyBorder="1" applyAlignment="1">
      <alignment horizontal="center" vertical="center"/>
    </xf>
    <xf numFmtId="0" fontId="32" fillId="0" borderId="48" xfId="0" applyFont="1" applyBorder="1" applyAlignment="1">
      <alignment horizontal="center" vertical="center"/>
    </xf>
    <xf numFmtId="14" fontId="32" fillId="0" borderId="55" xfId="0" applyNumberFormat="1" applyFont="1" applyBorder="1" applyAlignment="1">
      <alignment horizontal="center" vertical="center"/>
    </xf>
    <xf numFmtId="0" fontId="32" fillId="0" borderId="56" xfId="0" applyFont="1" applyBorder="1" applyAlignment="1">
      <alignment horizontal="center" vertical="center"/>
    </xf>
    <xf numFmtId="0" fontId="32" fillId="0" borderId="59" xfId="0" applyFont="1" applyBorder="1" applyAlignment="1">
      <alignment horizontal="center" vertical="center"/>
    </xf>
    <xf numFmtId="0" fontId="32" fillId="0" borderId="50" xfId="0" applyFont="1" applyBorder="1" applyAlignment="1">
      <alignment horizontal="left" vertical="center"/>
    </xf>
    <xf numFmtId="14" fontId="32" fillId="0" borderId="51" xfId="0" applyNumberFormat="1" applyFont="1" applyBorder="1" applyAlignment="1">
      <alignment horizontal="center" vertical="center"/>
    </xf>
    <xf numFmtId="0" fontId="32" fillId="0" borderId="52" xfId="0" applyFont="1" applyBorder="1" applyAlignment="1">
      <alignment horizontal="center" vertical="center"/>
    </xf>
    <xf numFmtId="0" fontId="32" fillId="17" borderId="53" xfId="0" applyFont="1" applyFill="1" applyBorder="1" applyAlignment="1">
      <alignment horizontal="center" vertical="center"/>
    </xf>
    <xf numFmtId="0" fontId="32" fillId="17" borderId="53" xfId="0" applyFont="1" applyFill="1" applyBorder="1" applyAlignment="1">
      <alignment horizontal="left" vertical="center"/>
    </xf>
    <xf numFmtId="0" fontId="32" fillId="17" borderId="60" xfId="0" applyFont="1" applyFill="1" applyBorder="1" applyAlignment="1">
      <alignment horizontal="center" vertical="center"/>
    </xf>
    <xf numFmtId="0" fontId="32" fillId="17" borderId="54" xfId="0" applyFont="1" applyFill="1" applyBorder="1" applyAlignment="1">
      <alignment horizontal="left" vertical="center"/>
    </xf>
    <xf numFmtId="14" fontId="32" fillId="10" borderId="47" xfId="0" applyNumberFormat="1" applyFont="1" applyFill="1" applyBorder="1" applyAlignment="1">
      <alignment vertical="center"/>
    </xf>
    <xf numFmtId="14" fontId="32" fillId="10" borderId="51" xfId="0" applyNumberFormat="1" applyFont="1" applyFill="1" applyBorder="1" applyAlignment="1">
      <alignment vertical="center"/>
    </xf>
    <xf numFmtId="14" fontId="32" fillId="10" borderId="44" xfId="0" applyNumberFormat="1" applyFont="1" applyFill="1" applyBorder="1" applyAlignment="1">
      <alignment vertical="center"/>
    </xf>
    <xf numFmtId="0" fontId="32" fillId="10" borderId="41" xfId="0" applyFont="1" applyFill="1" applyBorder="1" applyAlignment="1">
      <alignment horizontal="center" vertical="center"/>
    </xf>
    <xf numFmtId="14" fontId="52" fillId="10" borderId="37" xfId="0" applyNumberFormat="1" applyFont="1" applyFill="1" applyBorder="1" applyAlignment="1">
      <alignment horizontal="center" vertical="center"/>
    </xf>
    <xf numFmtId="0" fontId="52" fillId="10" borderId="34" xfId="0" applyFont="1" applyFill="1" applyBorder="1" applyAlignment="1">
      <alignment horizontal="center" vertical="center"/>
    </xf>
    <xf numFmtId="0" fontId="52" fillId="10" borderId="34" xfId="0" applyFont="1" applyFill="1" applyBorder="1">
      <alignment vertical="center"/>
    </xf>
    <xf numFmtId="0" fontId="52" fillId="10" borderId="34" xfId="0" applyFont="1" applyFill="1" applyBorder="1" applyAlignment="1">
      <alignment horizontal="left" vertical="center"/>
    </xf>
    <xf numFmtId="0" fontId="32" fillId="11" borderId="46" xfId="0" applyFont="1" applyFill="1" applyBorder="1" applyAlignment="1">
      <alignment horizontal="left" vertical="center"/>
    </xf>
    <xf numFmtId="0" fontId="32" fillId="11" borderId="50" xfId="0" applyFont="1" applyFill="1" applyBorder="1" applyAlignment="1">
      <alignment horizontal="left" vertical="center"/>
    </xf>
    <xf numFmtId="14" fontId="32" fillId="0" borderId="0" xfId="0" applyNumberFormat="1" applyFont="1">
      <alignment vertical="center"/>
    </xf>
    <xf numFmtId="14" fontId="32" fillId="0" borderId="0" xfId="0" applyNumberFormat="1" applyFont="1" applyAlignment="1">
      <alignment horizontal="center" vertical="center"/>
    </xf>
    <xf numFmtId="14" fontId="32" fillId="11" borderId="33" xfId="0" applyNumberFormat="1" applyFont="1" applyFill="1" applyBorder="1" applyAlignment="1">
      <alignment horizontal="center" vertical="center"/>
    </xf>
    <xf numFmtId="14" fontId="32" fillId="10" borderId="32" xfId="0" applyNumberFormat="1" applyFont="1" applyFill="1" applyBorder="1" applyAlignment="1">
      <alignment horizontal="center" vertical="center"/>
    </xf>
    <xf numFmtId="0" fontId="32" fillId="10" borderId="32" xfId="0" applyFont="1" applyFill="1" applyBorder="1" applyAlignment="1">
      <alignment horizontal="center" vertical="center"/>
    </xf>
    <xf numFmtId="0" fontId="32" fillId="10" borderId="32" xfId="0" applyFont="1" applyFill="1" applyBorder="1">
      <alignment vertical="center"/>
    </xf>
    <xf numFmtId="0" fontId="32" fillId="10" borderId="61" xfId="0" applyFont="1" applyFill="1" applyBorder="1" applyAlignment="1">
      <alignment horizontal="left" vertical="center"/>
    </xf>
    <xf numFmtId="14" fontId="35" fillId="11" borderId="5" xfId="0" applyNumberFormat="1" applyFont="1" applyFill="1" applyBorder="1" applyAlignment="1">
      <alignment horizontal="center" vertical="center"/>
    </xf>
    <xf numFmtId="0" fontId="36" fillId="17" borderId="7" xfId="0" applyFont="1" applyFill="1" applyBorder="1" applyAlignment="1">
      <alignment horizontal="center" vertical="center" wrapText="1"/>
    </xf>
    <xf numFmtId="14" fontId="36" fillId="17" borderId="5" xfId="0" applyNumberFormat="1" applyFont="1" applyFill="1" applyBorder="1" applyAlignment="1">
      <alignment horizontal="left" vertical="center" wrapText="1"/>
    </xf>
    <xf numFmtId="0" fontId="36" fillId="17" borderId="1" xfId="0" applyFont="1" applyFill="1" applyBorder="1" applyAlignment="1">
      <alignment horizontal="center" vertical="center" wrapText="1"/>
    </xf>
    <xf numFmtId="0" fontId="36" fillId="17" borderId="1" xfId="0" applyFont="1" applyFill="1" applyBorder="1" applyAlignment="1">
      <alignment horizontal="left" vertical="center" wrapText="1"/>
    </xf>
    <xf numFmtId="0" fontId="21" fillId="17" borderId="6" xfId="0" applyFont="1" applyFill="1" applyBorder="1" applyAlignment="1">
      <alignment horizontal="left" vertical="center" wrapText="1"/>
    </xf>
    <xf numFmtId="0" fontId="6" fillId="11" borderId="12" xfId="0" applyFont="1" applyFill="1" applyBorder="1" applyAlignment="1">
      <alignment horizontal="center" vertical="center" wrapText="1"/>
    </xf>
    <xf numFmtId="14" fontId="20" fillId="11" borderId="12" xfId="0" applyNumberFormat="1" applyFont="1" applyFill="1" applyBorder="1" applyAlignment="1">
      <alignment horizontal="center" vertical="center"/>
    </xf>
    <xf numFmtId="0" fontId="22" fillId="11" borderId="7" xfId="0" applyFont="1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center" vertical="center" wrapText="1"/>
    </xf>
    <xf numFmtId="0" fontId="32" fillId="11" borderId="48" xfId="0" applyFont="1" applyFill="1" applyBorder="1" applyAlignment="1">
      <alignment horizontal="center" vertical="center"/>
    </xf>
    <xf numFmtId="0" fontId="32" fillId="11" borderId="45" xfId="0" applyFont="1" applyFill="1" applyBorder="1" applyAlignment="1">
      <alignment horizontal="left" vertical="center"/>
    </xf>
    <xf numFmtId="0" fontId="32" fillId="17" borderId="45" xfId="0" applyFont="1" applyFill="1" applyBorder="1" applyAlignment="1">
      <alignment horizontal="center" vertical="center"/>
    </xf>
    <xf numFmtId="0" fontId="32" fillId="17" borderId="45" xfId="0" applyFont="1" applyFill="1" applyBorder="1">
      <alignment vertical="center"/>
    </xf>
    <xf numFmtId="0" fontId="32" fillId="17" borderId="58" xfId="0" applyFont="1" applyFill="1" applyBorder="1" applyAlignment="1">
      <alignment horizontal="center" vertical="center"/>
    </xf>
    <xf numFmtId="0" fontId="32" fillId="17" borderId="46" xfId="0" applyFont="1" applyFill="1" applyBorder="1" applyAlignment="1">
      <alignment horizontal="left" vertical="center"/>
    </xf>
    <xf numFmtId="0" fontId="32" fillId="11" borderId="33" xfId="0" applyFont="1" applyFill="1" applyBorder="1" applyAlignment="1">
      <alignment horizontal="center" vertical="center"/>
    </xf>
    <xf numFmtId="0" fontId="32" fillId="11" borderId="33" xfId="0" applyFont="1" applyFill="1" applyBorder="1">
      <alignment vertical="center"/>
    </xf>
    <xf numFmtId="0" fontId="32" fillId="11" borderId="63" xfId="0" applyFont="1" applyFill="1" applyBorder="1" applyAlignment="1">
      <alignment horizontal="left" vertical="center"/>
    </xf>
    <xf numFmtId="0" fontId="32" fillId="11" borderId="34" xfId="0" applyFont="1" applyFill="1" applyBorder="1" applyAlignment="1">
      <alignment horizontal="center" vertical="center"/>
    </xf>
    <xf numFmtId="0" fontId="32" fillId="11" borderId="34" xfId="0" applyFont="1" applyFill="1" applyBorder="1">
      <alignment vertical="center"/>
    </xf>
    <xf numFmtId="0" fontId="32" fillId="11" borderId="36" xfId="0" applyFont="1" applyFill="1" applyBorder="1" applyAlignment="1">
      <alignment horizontal="left" vertical="center"/>
    </xf>
    <xf numFmtId="14" fontId="32" fillId="10" borderId="43" xfId="0" applyNumberFormat="1" applyFont="1" applyFill="1" applyBorder="1" applyAlignment="1">
      <alignment vertical="center"/>
    </xf>
    <xf numFmtId="14" fontId="32" fillId="10" borderId="42" xfId="0" applyNumberFormat="1" applyFont="1" applyFill="1" applyBorder="1" applyAlignment="1">
      <alignment vertical="center"/>
    </xf>
    <xf numFmtId="0" fontId="32" fillId="10" borderId="64" xfId="0" applyFont="1" applyFill="1" applyBorder="1" applyAlignment="1">
      <alignment horizontal="center" vertical="center"/>
    </xf>
    <xf numFmtId="0" fontId="32" fillId="10" borderId="33" xfId="0" applyFont="1" applyFill="1" applyBorder="1" applyAlignment="1">
      <alignment horizontal="center" vertical="center"/>
    </xf>
    <xf numFmtId="0" fontId="32" fillId="10" borderId="33" xfId="0" applyFont="1" applyFill="1" applyBorder="1">
      <alignment vertical="center"/>
    </xf>
    <xf numFmtId="0" fontId="32" fillId="10" borderId="33" xfId="0" applyFont="1" applyFill="1" applyBorder="1" applyAlignment="1">
      <alignment horizontal="left" vertical="center"/>
    </xf>
    <xf numFmtId="14" fontId="32" fillId="11" borderId="47" xfId="0" applyNumberFormat="1" applyFont="1" applyFill="1" applyBorder="1" applyAlignment="1">
      <alignment horizontal="center" vertical="center"/>
    </xf>
    <xf numFmtId="14" fontId="32" fillId="11" borderId="34" xfId="0" applyNumberFormat="1" applyFont="1" applyFill="1" applyBorder="1" applyAlignment="1">
      <alignment horizontal="center" vertical="center"/>
    </xf>
    <xf numFmtId="0" fontId="32" fillId="32" borderId="45" xfId="0" applyFont="1" applyFill="1" applyBorder="1" applyAlignment="1">
      <alignment horizontal="center" vertical="center"/>
    </xf>
    <xf numFmtId="0" fontId="32" fillId="32" borderId="45" xfId="0" applyFont="1" applyFill="1" applyBorder="1">
      <alignment vertical="center"/>
    </xf>
    <xf numFmtId="0" fontId="32" fillId="32" borderId="46" xfId="0" applyFont="1" applyFill="1" applyBorder="1" applyAlignment="1">
      <alignment horizontal="left" vertical="center"/>
    </xf>
    <xf numFmtId="0" fontId="32" fillId="32" borderId="4" xfId="0" applyFont="1" applyFill="1" applyBorder="1" applyAlignment="1">
      <alignment horizontal="center" vertical="center"/>
    </xf>
    <xf numFmtId="0" fontId="32" fillId="32" borderId="4" xfId="0" applyFont="1" applyFill="1" applyBorder="1">
      <alignment vertical="center"/>
    </xf>
    <xf numFmtId="0" fontId="32" fillId="32" borderId="40" xfId="0" applyFont="1" applyFill="1" applyBorder="1" applyAlignment="1">
      <alignment horizontal="left" vertical="center"/>
    </xf>
    <xf numFmtId="0" fontId="32" fillId="32" borderId="49" xfId="0" applyFont="1" applyFill="1" applyBorder="1" applyAlignment="1">
      <alignment horizontal="center" vertical="center"/>
    </xf>
    <xf numFmtId="0" fontId="32" fillId="32" borderId="49" xfId="0" applyFont="1" applyFill="1" applyBorder="1">
      <alignment vertical="center"/>
    </xf>
    <xf numFmtId="0" fontId="32" fillId="32" borderId="50" xfId="0" applyFont="1" applyFill="1" applyBorder="1" applyAlignment="1">
      <alignment horizontal="left" vertical="center"/>
    </xf>
    <xf numFmtId="0" fontId="32" fillId="32" borderId="48" xfId="0" applyFont="1" applyFill="1" applyBorder="1" applyAlignment="1">
      <alignment horizontal="center" vertical="center"/>
    </xf>
    <xf numFmtId="0" fontId="32" fillId="32" borderId="45" xfId="0" applyFont="1" applyFill="1" applyBorder="1" applyAlignment="1">
      <alignment horizontal="left" vertical="center"/>
    </xf>
    <xf numFmtId="0" fontId="32" fillId="32" borderId="52" xfId="0" applyFont="1" applyFill="1" applyBorder="1" applyAlignment="1">
      <alignment horizontal="center" vertical="center"/>
    </xf>
    <xf numFmtId="0" fontId="32" fillId="32" borderId="49" xfId="0" applyFont="1" applyFill="1" applyBorder="1" applyAlignment="1">
      <alignment horizontal="left" vertical="center"/>
    </xf>
    <xf numFmtId="14" fontId="52" fillId="32" borderId="62" xfId="0" applyNumberFormat="1" applyFont="1" applyFill="1" applyBorder="1" applyAlignment="1">
      <alignment horizontal="center" vertical="center"/>
    </xf>
    <xf numFmtId="0" fontId="52" fillId="32" borderId="62" xfId="0" applyFont="1" applyFill="1" applyBorder="1" applyAlignment="1">
      <alignment horizontal="center" vertical="center"/>
    </xf>
    <xf numFmtId="0" fontId="52" fillId="32" borderId="32" xfId="0" applyFont="1" applyFill="1" applyBorder="1" applyAlignment="1">
      <alignment horizontal="center" vertical="center"/>
    </xf>
    <xf numFmtId="0" fontId="52" fillId="32" borderId="32" xfId="0" applyFont="1" applyFill="1" applyBorder="1">
      <alignment vertical="center"/>
    </xf>
    <xf numFmtId="0" fontId="52" fillId="32" borderId="32" xfId="0" applyFont="1" applyFill="1" applyBorder="1" applyAlignment="1">
      <alignment horizontal="left" vertical="center"/>
    </xf>
    <xf numFmtId="0" fontId="0" fillId="10" borderId="0" xfId="0" applyFill="1">
      <alignment vertical="center"/>
    </xf>
    <xf numFmtId="0" fontId="22" fillId="3" borderId="1" xfId="0" applyFont="1" applyFill="1" applyBorder="1" applyAlignment="1">
      <alignment vertical="center" wrapText="1"/>
    </xf>
    <xf numFmtId="0" fontId="22" fillId="3" borderId="6" xfId="0" applyFont="1" applyFill="1" applyBorder="1" applyAlignment="1">
      <alignment horizontal="center" vertical="center" wrapText="1"/>
    </xf>
    <xf numFmtId="14" fontId="35" fillId="10" borderId="6" xfId="0" applyNumberFormat="1" applyFont="1" applyFill="1" applyBorder="1" applyAlignment="1">
      <alignment horizontal="center" vertical="center" wrapText="1"/>
    </xf>
    <xf numFmtId="14" fontId="35" fillId="10" borderId="6" xfId="0" applyNumberFormat="1" applyFont="1" applyFill="1" applyBorder="1" applyAlignment="1">
      <alignment horizontal="right" vertical="center" wrapText="1"/>
    </xf>
    <xf numFmtId="0" fontId="22" fillId="3" borderId="7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/>
    </xf>
    <xf numFmtId="177" fontId="22" fillId="3" borderId="1" xfId="0" applyNumberFormat="1" applyFont="1" applyFill="1" applyBorder="1" applyAlignment="1">
      <alignment horizontal="right" vertical="center"/>
    </xf>
    <xf numFmtId="177" fontId="22" fillId="0" borderId="1" xfId="0" applyNumberFormat="1" applyFont="1" applyFill="1" applyBorder="1" applyAlignment="1">
      <alignment horizontal="right" vertical="center"/>
    </xf>
    <xf numFmtId="178" fontId="22" fillId="3" borderId="1" xfId="0" applyNumberFormat="1" applyFont="1" applyFill="1" applyBorder="1" applyAlignment="1">
      <alignment horizontal="center" vertical="center"/>
    </xf>
    <xf numFmtId="0" fontId="22" fillId="10" borderId="1" xfId="0" applyFont="1" applyFill="1" applyBorder="1" applyAlignment="1">
      <alignment vertical="center" wrapText="1"/>
    </xf>
    <xf numFmtId="0" fontId="22" fillId="10" borderId="6" xfId="0" applyFont="1" applyFill="1" applyBorder="1" applyAlignment="1">
      <alignment horizontal="center" vertical="center" wrapText="1"/>
    </xf>
    <xf numFmtId="0" fontId="22" fillId="10" borderId="1" xfId="0" applyFont="1" applyFill="1" applyBorder="1" applyAlignment="1">
      <alignment horizontal="center" vertical="center" wrapText="1"/>
    </xf>
    <xf numFmtId="0" fontId="22" fillId="11" borderId="1" xfId="0" applyFont="1" applyFill="1" applyBorder="1" applyAlignment="1">
      <alignment vertical="center" wrapText="1"/>
    </xf>
    <xf numFmtId="0" fontId="22" fillId="11" borderId="6" xfId="0" applyFont="1" applyFill="1" applyBorder="1" applyAlignment="1">
      <alignment horizontal="center" vertical="center" wrapText="1"/>
    </xf>
    <xf numFmtId="14" fontId="35" fillId="11" borderId="6" xfId="0" applyNumberFormat="1" applyFont="1" applyFill="1" applyBorder="1" applyAlignment="1">
      <alignment horizontal="center" vertical="center" wrapText="1"/>
    </xf>
    <xf numFmtId="0" fontId="22" fillId="11" borderId="1" xfId="0" applyFont="1" applyFill="1" applyBorder="1" applyAlignment="1">
      <alignment horizontal="center" vertical="center" wrapText="1"/>
    </xf>
    <xf numFmtId="0" fontId="22" fillId="11" borderId="1" xfId="0" applyFont="1" applyFill="1" applyBorder="1" applyAlignment="1">
      <alignment horizontal="center" vertical="center"/>
    </xf>
    <xf numFmtId="177" fontId="22" fillId="11" borderId="1" xfId="0" applyNumberFormat="1" applyFont="1" applyFill="1" applyBorder="1" applyAlignment="1">
      <alignment horizontal="right" vertical="center"/>
    </xf>
    <xf numFmtId="178" fontId="22" fillId="11" borderId="1" xfId="0" applyNumberFormat="1" applyFont="1" applyFill="1" applyBorder="1" applyAlignment="1">
      <alignment horizontal="center" vertical="center"/>
    </xf>
    <xf numFmtId="0" fontId="37" fillId="17" borderId="39" xfId="0" applyFont="1" applyFill="1" applyBorder="1" applyAlignment="1">
      <alignment horizontal="center" vertical="center"/>
    </xf>
    <xf numFmtId="0" fontId="20" fillId="10" borderId="0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24" fillId="3" borderId="17" xfId="0" applyFont="1" applyFill="1" applyBorder="1" applyAlignment="1">
      <alignment horizontal="center" vertical="center" wrapText="1"/>
    </xf>
    <xf numFmtId="0" fontId="24" fillId="3" borderId="18" xfId="0" applyFont="1" applyFill="1" applyBorder="1" applyAlignment="1">
      <alignment horizontal="center" vertical="center" wrapText="1"/>
    </xf>
    <xf numFmtId="0" fontId="24" fillId="3" borderId="19" xfId="0" applyFont="1" applyFill="1" applyBorder="1" applyAlignment="1">
      <alignment horizontal="center" vertical="center" wrapText="1"/>
    </xf>
    <xf numFmtId="0" fontId="24" fillId="3" borderId="24" xfId="0" applyFont="1" applyFill="1" applyBorder="1" applyAlignment="1">
      <alignment horizontal="center" vertical="center"/>
    </xf>
    <xf numFmtId="0" fontId="24" fillId="3" borderId="21" xfId="0" applyFont="1" applyFill="1" applyBorder="1" applyAlignment="1">
      <alignment horizontal="center" vertical="center"/>
    </xf>
    <xf numFmtId="0" fontId="24" fillId="3" borderId="20" xfId="0" applyFont="1" applyFill="1" applyBorder="1" applyAlignment="1">
      <alignment horizontal="center" vertical="center"/>
    </xf>
    <xf numFmtId="0" fontId="25" fillId="3" borderId="24" xfId="0" applyFont="1" applyFill="1" applyBorder="1" applyAlignment="1">
      <alignment horizontal="center" vertical="center"/>
    </xf>
    <xf numFmtId="0" fontId="25" fillId="3" borderId="21" xfId="0" applyFont="1" applyFill="1" applyBorder="1" applyAlignment="1">
      <alignment horizontal="center" vertical="center"/>
    </xf>
    <xf numFmtId="0" fontId="25" fillId="3" borderId="20" xfId="0" applyFont="1" applyFill="1" applyBorder="1" applyAlignment="1">
      <alignment horizontal="center" vertical="center"/>
    </xf>
    <xf numFmtId="0" fontId="25" fillId="3" borderId="17" xfId="0" applyFont="1" applyFill="1" applyBorder="1" applyAlignment="1">
      <alignment horizontal="right" vertical="center" wrapText="1"/>
    </xf>
    <xf numFmtId="0" fontId="25" fillId="3" borderId="18" xfId="0" applyFont="1" applyFill="1" applyBorder="1" applyAlignment="1">
      <alignment horizontal="right" vertical="center" wrapText="1"/>
    </xf>
    <xf numFmtId="0" fontId="25" fillId="3" borderId="19" xfId="0" applyFont="1" applyFill="1" applyBorder="1" applyAlignment="1">
      <alignment horizontal="right" vertical="center" wrapText="1"/>
    </xf>
    <xf numFmtId="0" fontId="24" fillId="3" borderId="17" xfId="0" applyFont="1" applyFill="1" applyBorder="1" applyAlignment="1">
      <alignment horizontal="left" vertical="center" wrapText="1"/>
    </xf>
    <xf numFmtId="0" fontId="24" fillId="3" borderId="18" xfId="0" applyFont="1" applyFill="1" applyBorder="1" applyAlignment="1">
      <alignment horizontal="left" vertical="center" wrapText="1"/>
    </xf>
    <xf numFmtId="0" fontId="24" fillId="3" borderId="19" xfId="0" applyFont="1" applyFill="1" applyBorder="1" applyAlignment="1">
      <alignment horizontal="left" vertical="center" wrapText="1"/>
    </xf>
    <xf numFmtId="0" fontId="18" fillId="11" borderId="13" xfId="0" applyFont="1" applyFill="1" applyBorder="1" applyAlignment="1">
      <alignment horizontal="right" vertical="center"/>
    </xf>
    <xf numFmtId="0" fontId="29" fillId="17" borderId="8" xfId="0" applyFont="1" applyFill="1" applyBorder="1" applyAlignment="1">
      <alignment horizontal="center" vertical="center" wrapText="1"/>
    </xf>
    <xf numFmtId="0" fontId="29" fillId="17" borderId="9" xfId="0" applyFont="1" applyFill="1" applyBorder="1" applyAlignment="1">
      <alignment horizontal="center" vertical="center"/>
    </xf>
    <xf numFmtId="0" fontId="29" fillId="17" borderId="10" xfId="0" applyFont="1" applyFill="1" applyBorder="1" applyAlignment="1">
      <alignment horizontal="center" vertical="center" wrapText="1"/>
    </xf>
    <xf numFmtId="0" fontId="29" fillId="17" borderId="11" xfId="0" applyFont="1" applyFill="1" applyBorder="1" applyAlignment="1">
      <alignment horizontal="center" vertical="center"/>
    </xf>
    <xf numFmtId="0" fontId="29" fillId="17" borderId="8" xfId="0" applyFont="1" applyFill="1" applyBorder="1" applyAlignment="1">
      <alignment horizontal="center" vertical="center"/>
    </xf>
    <xf numFmtId="0" fontId="29" fillId="17" borderId="12" xfId="0" applyFont="1" applyFill="1" applyBorder="1" applyAlignment="1">
      <alignment horizontal="center" vertical="center"/>
    </xf>
    <xf numFmtId="0" fontId="29" fillId="17" borderId="13" xfId="0" applyFont="1" applyFill="1" applyBorder="1" applyAlignment="1">
      <alignment horizontal="center" vertical="center"/>
    </xf>
    <xf numFmtId="0" fontId="29" fillId="17" borderId="6" xfId="0" applyFont="1" applyFill="1" applyBorder="1" applyAlignment="1">
      <alignment horizontal="center" vertical="center"/>
    </xf>
    <xf numFmtId="0" fontId="29" fillId="17" borderId="7" xfId="0" applyFont="1" applyFill="1" applyBorder="1" applyAlignment="1">
      <alignment horizontal="center" vertical="center"/>
    </xf>
    <xf numFmtId="0" fontId="29" fillId="17" borderId="5" xfId="0" applyFont="1" applyFill="1" applyBorder="1" applyAlignment="1">
      <alignment horizontal="center" vertical="center"/>
    </xf>
    <xf numFmtId="0" fontId="18" fillId="17" borderId="2" xfId="0" applyFont="1" applyFill="1" applyBorder="1" applyAlignment="1">
      <alignment horizontal="center" vertical="center" wrapText="1"/>
    </xf>
    <xf numFmtId="0" fontId="18" fillId="17" borderId="3" xfId="0" applyFont="1" applyFill="1" applyBorder="1" applyAlignment="1">
      <alignment horizontal="center" vertical="center"/>
    </xf>
    <xf numFmtId="0" fontId="29" fillId="17" borderId="10" xfId="0" applyFont="1" applyFill="1" applyBorder="1" applyAlignment="1">
      <alignment horizontal="center" vertical="center"/>
    </xf>
    <xf numFmtId="0" fontId="0" fillId="17" borderId="6" xfId="0" applyFill="1" applyBorder="1" applyAlignment="1">
      <alignment horizontal="center" vertical="center"/>
    </xf>
    <xf numFmtId="0" fontId="0" fillId="17" borderId="7" xfId="0" applyFill="1" applyBorder="1" applyAlignment="1">
      <alignment horizontal="center" vertical="center"/>
    </xf>
    <xf numFmtId="0" fontId="0" fillId="17" borderId="5" xfId="0" applyFill="1" applyBorder="1" applyAlignment="1">
      <alignment horizontal="center" vertical="center"/>
    </xf>
    <xf numFmtId="0" fontId="29" fillId="17" borderId="2" xfId="0" applyFont="1" applyFill="1" applyBorder="1" applyAlignment="1">
      <alignment horizontal="center" vertical="center"/>
    </xf>
    <xf numFmtId="0" fontId="29" fillId="17" borderId="3" xfId="0" applyFont="1" applyFill="1" applyBorder="1" applyAlignment="1">
      <alignment horizontal="center" vertical="center"/>
    </xf>
    <xf numFmtId="0" fontId="18" fillId="8" borderId="1" xfId="0" applyFont="1" applyFill="1" applyBorder="1" applyAlignment="1">
      <alignment horizontal="center" vertical="center"/>
    </xf>
    <xf numFmtId="14" fontId="32" fillId="0" borderId="45" xfId="0" applyNumberFormat="1" applyFont="1" applyBorder="1" applyAlignment="1">
      <alignment horizontal="center" vertical="center"/>
    </xf>
    <xf numFmtId="14" fontId="32" fillId="0" borderId="53" xfId="0" applyNumberFormat="1" applyFont="1" applyBorder="1" applyAlignment="1">
      <alignment horizontal="center" vertical="center"/>
    </xf>
    <xf numFmtId="14" fontId="32" fillId="0" borderId="49" xfId="0" applyNumberFormat="1" applyFont="1" applyBorder="1" applyAlignment="1">
      <alignment horizontal="center" vertical="center"/>
    </xf>
    <xf numFmtId="0" fontId="18" fillId="8" borderId="31" xfId="0" applyFont="1" applyFill="1" applyBorder="1" applyAlignment="1">
      <alignment horizontal="center" vertical="center"/>
    </xf>
    <xf numFmtId="0" fontId="18" fillId="8" borderId="1" xfId="0" applyFont="1" applyFill="1" applyBorder="1" applyAlignment="1">
      <alignment horizontal="center" vertical="center" wrapText="1"/>
    </xf>
    <xf numFmtId="14" fontId="32" fillId="0" borderId="45" xfId="0" applyNumberFormat="1" applyFont="1" applyFill="1" applyBorder="1" applyAlignment="1">
      <alignment horizontal="center" vertical="center"/>
    </xf>
    <xf numFmtId="14" fontId="32" fillId="0" borderId="49" xfId="0" applyNumberFormat="1" applyFont="1" applyFill="1" applyBorder="1" applyAlignment="1">
      <alignment horizontal="center" vertical="center"/>
    </xf>
    <xf numFmtId="14" fontId="32" fillId="0" borderId="53" xfId="0" applyNumberFormat="1" applyFont="1" applyFill="1" applyBorder="1" applyAlignment="1">
      <alignment horizontal="center" vertical="center"/>
    </xf>
    <xf numFmtId="0" fontId="18" fillId="8" borderId="6" xfId="0" applyFont="1" applyFill="1" applyBorder="1" applyAlignment="1">
      <alignment horizontal="center" vertical="center"/>
    </xf>
    <xf numFmtId="0" fontId="18" fillId="8" borderId="5" xfId="0" applyFont="1" applyFill="1" applyBorder="1" applyAlignment="1">
      <alignment horizontal="center" vertical="center"/>
    </xf>
    <xf numFmtId="14" fontId="32" fillId="11" borderId="32" xfId="0" applyNumberFormat="1" applyFont="1" applyFill="1" applyBorder="1" applyAlignment="1">
      <alignment horizontal="center" vertical="center"/>
    </xf>
    <xf numFmtId="14" fontId="32" fillId="11" borderId="33" xfId="0" applyNumberFormat="1" applyFont="1" applyFill="1" applyBorder="1" applyAlignment="1">
      <alignment horizontal="center" vertical="center"/>
    </xf>
    <xf numFmtId="14" fontId="32" fillId="32" borderId="32" xfId="0" applyNumberFormat="1" applyFont="1" applyFill="1" applyBorder="1" applyAlignment="1">
      <alignment horizontal="center" vertical="center"/>
    </xf>
    <xf numFmtId="14" fontId="32" fillId="32" borderId="33" xfId="0" applyNumberFormat="1" applyFont="1" applyFill="1" applyBorder="1" applyAlignment="1">
      <alignment horizontal="center" vertical="center"/>
    </xf>
    <xf numFmtId="14" fontId="32" fillId="10" borderId="32" xfId="0" applyNumberFormat="1" applyFont="1" applyFill="1" applyBorder="1" applyAlignment="1">
      <alignment horizontal="center" vertical="center"/>
    </xf>
    <xf numFmtId="14" fontId="32" fillId="10" borderId="33" xfId="0" applyNumberFormat="1" applyFont="1" applyFill="1" applyBorder="1" applyAlignment="1">
      <alignment horizontal="center" vertical="center"/>
    </xf>
    <xf numFmtId="14" fontId="52" fillId="10" borderId="57" xfId="0" applyNumberFormat="1" applyFont="1" applyFill="1" applyBorder="1" applyAlignment="1">
      <alignment horizontal="center" vertical="center"/>
    </xf>
    <xf numFmtId="14" fontId="52" fillId="10" borderId="43" xfId="0" applyNumberFormat="1" applyFont="1" applyFill="1" applyBorder="1" applyAlignment="1">
      <alignment horizontal="center" vertical="center"/>
    </xf>
    <xf numFmtId="14" fontId="32" fillId="10" borderId="4" xfId="0" applyNumberFormat="1" applyFont="1" applyFill="1" applyBorder="1" applyAlignment="1">
      <alignment horizontal="center" vertical="center"/>
    </xf>
    <xf numFmtId="14" fontId="32" fillId="32" borderId="4" xfId="0" applyNumberFormat="1" applyFont="1" applyFill="1" applyBorder="1" applyAlignment="1">
      <alignment horizontal="center" vertical="center"/>
    </xf>
    <xf numFmtId="14" fontId="32" fillId="32" borderId="57" xfId="0" applyNumberFormat="1" applyFont="1" applyFill="1" applyBorder="1" applyAlignment="1">
      <alignment horizontal="center" vertical="center"/>
    </xf>
    <xf numFmtId="14" fontId="32" fillId="32" borderId="43" xfId="0" applyNumberFormat="1" applyFont="1" applyFill="1" applyBorder="1" applyAlignment="1">
      <alignment horizontal="center" vertical="center"/>
    </xf>
    <xf numFmtId="0" fontId="29" fillId="17" borderId="6" xfId="0" applyFont="1" applyFill="1" applyBorder="1" applyAlignment="1">
      <alignment horizontal="center" vertical="center" wrapText="1"/>
    </xf>
    <xf numFmtId="0" fontId="29" fillId="17" borderId="7" xfId="0" applyFont="1" applyFill="1" applyBorder="1" applyAlignment="1">
      <alignment horizontal="center" vertical="center" wrapText="1"/>
    </xf>
    <xf numFmtId="0" fontId="29" fillId="17" borderId="5" xfId="0" applyFont="1" applyFill="1" applyBorder="1" applyAlignment="1">
      <alignment horizontal="center" vertical="center" wrapText="1"/>
    </xf>
    <xf numFmtId="0" fontId="29" fillId="17" borderId="1" xfId="0" applyFont="1" applyFill="1" applyBorder="1" applyAlignment="1">
      <alignment horizontal="center" vertical="center"/>
    </xf>
    <xf numFmtId="0" fontId="29" fillId="17" borderId="1" xfId="0" applyFont="1" applyFill="1" applyBorder="1" applyAlignment="1">
      <alignment horizontal="center" vertical="center" wrapText="1"/>
    </xf>
    <xf numFmtId="0" fontId="29" fillId="17" borderId="2" xfId="0" applyFont="1" applyFill="1" applyBorder="1" applyAlignment="1">
      <alignment horizontal="center" vertical="center" wrapText="1"/>
    </xf>
    <xf numFmtId="0" fontId="18" fillId="9" borderId="1" xfId="0" applyFont="1" applyFill="1" applyBorder="1" applyAlignment="1">
      <alignment horizontal="center" vertical="center"/>
    </xf>
    <xf numFmtId="0" fontId="18" fillId="9" borderId="2" xfId="0" applyFont="1" applyFill="1" applyBorder="1" applyAlignment="1">
      <alignment horizontal="center" vertical="center"/>
    </xf>
    <xf numFmtId="0" fontId="18" fillId="9" borderId="3" xfId="0" applyFont="1" applyFill="1" applyBorder="1" applyAlignment="1">
      <alignment horizontal="center" vertical="center"/>
    </xf>
    <xf numFmtId="0" fontId="20" fillId="19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20" borderId="1" xfId="0" applyFont="1" applyFill="1" applyBorder="1" applyAlignment="1">
      <alignment horizontal="center" vertical="center"/>
    </xf>
    <xf numFmtId="0" fontId="20" fillId="23" borderId="1" xfId="0" applyFont="1" applyFill="1" applyBorder="1" applyAlignment="1">
      <alignment horizontal="center" vertical="center"/>
    </xf>
    <xf numFmtId="0" fontId="30" fillId="21" borderId="1" xfId="0" applyFont="1" applyFill="1" applyBorder="1" applyAlignment="1">
      <alignment horizontal="center" vertical="center" wrapText="1"/>
    </xf>
    <xf numFmtId="0" fontId="20" fillId="21" borderId="1" xfId="0" applyFont="1" applyFill="1" applyBorder="1" applyAlignment="1">
      <alignment horizontal="center" vertical="center"/>
    </xf>
    <xf numFmtId="0" fontId="20" fillId="22" borderId="1" xfId="0" applyFont="1" applyFill="1" applyBorder="1" applyAlignment="1">
      <alignment horizontal="center" vertical="center"/>
    </xf>
    <xf numFmtId="0" fontId="20" fillId="11" borderId="1" xfId="0" applyFont="1" applyFill="1" applyBorder="1" applyAlignment="1">
      <alignment horizontal="center" vertical="center"/>
    </xf>
    <xf numFmtId="0" fontId="23" fillId="14" borderId="1" xfId="0" applyFont="1" applyFill="1" applyBorder="1" applyAlignment="1">
      <alignment horizontal="center" vertical="center" wrapText="1" readingOrder="1"/>
    </xf>
    <xf numFmtId="0" fontId="23" fillId="0" borderId="1" xfId="0" applyFont="1" applyBorder="1" applyAlignment="1">
      <alignment horizontal="center" vertical="center" wrapText="1" readingOrder="1"/>
    </xf>
    <xf numFmtId="0" fontId="27" fillId="12" borderId="1" xfId="0" applyFont="1" applyFill="1" applyBorder="1" applyAlignment="1">
      <alignment horizontal="center" vertical="center" wrapText="1" readingOrder="1"/>
    </xf>
    <xf numFmtId="10" fontId="23" fillId="16" borderId="1" xfId="0" applyNumberFormat="1" applyFont="1" applyFill="1" applyBorder="1" applyAlignment="1">
      <alignment horizontal="center" vertical="center" wrapText="1" readingOrder="1"/>
    </xf>
    <xf numFmtId="10" fontId="23" fillId="15" borderId="1" xfId="0" applyNumberFormat="1" applyFont="1" applyFill="1" applyBorder="1" applyAlignment="1">
      <alignment horizontal="center" vertical="center" wrapText="1" readingOrder="1"/>
    </xf>
    <xf numFmtId="0" fontId="27" fillId="12" borderId="6" xfId="0" applyFont="1" applyFill="1" applyBorder="1" applyAlignment="1">
      <alignment horizontal="center" vertical="center" wrapText="1" readingOrder="1"/>
    </xf>
    <xf numFmtId="0" fontId="27" fillId="12" borderId="7" xfId="0" applyFont="1" applyFill="1" applyBorder="1" applyAlignment="1">
      <alignment horizontal="center" vertical="center" wrapText="1" readingOrder="1"/>
    </xf>
    <xf numFmtId="0" fontId="23" fillId="15" borderId="1" xfId="0" applyFont="1" applyFill="1" applyBorder="1" applyAlignment="1">
      <alignment horizontal="center" vertical="center" wrapText="1" readingOrder="1"/>
    </xf>
  </cellXfs>
  <cellStyles count="33">
    <cellStyle name="Accent" xfId="16"/>
    <cellStyle name="Accent 1" xfId="17"/>
    <cellStyle name="Accent 2" xfId="18"/>
    <cellStyle name="Accent 3" xfId="19"/>
    <cellStyle name="Bad" xfId="20"/>
    <cellStyle name="Error" xfId="21"/>
    <cellStyle name="Footnote" xfId="22"/>
    <cellStyle name="Good" xfId="23"/>
    <cellStyle name="Heading" xfId="24"/>
    <cellStyle name="Heading 1" xfId="25"/>
    <cellStyle name="Heading 2" xfId="26"/>
    <cellStyle name="Hyperlink" xfId="27"/>
    <cellStyle name="Neutral" xfId="28"/>
    <cellStyle name="Note" xfId="29"/>
    <cellStyle name="Status" xfId="30"/>
    <cellStyle name="Text" xfId="31"/>
    <cellStyle name="Warning" xfId="32"/>
    <cellStyle name="백분율 2" xfId="1"/>
    <cellStyle name="보통 2" xfId="2"/>
    <cellStyle name="쉼표 [0] 2" xfId="3"/>
    <cellStyle name="스타일 1" xfId="4"/>
    <cellStyle name="좋음 2" xfId="5"/>
    <cellStyle name="통화 [0] 2" xfId="6"/>
    <cellStyle name="통화 [0] 3" xfId="7"/>
    <cellStyle name="표준" xfId="0" builtinId="0"/>
    <cellStyle name="표준 2" xfId="8"/>
    <cellStyle name="표준 3" xfId="9"/>
    <cellStyle name="표준 4" xfId="10"/>
    <cellStyle name="표준 5" xfId="11"/>
    <cellStyle name="표준 6" xfId="15"/>
    <cellStyle name="하이퍼링크" xfId="14" builtinId="8"/>
    <cellStyle name="하이퍼링크 2" xfId="12"/>
    <cellStyle name="하이퍼링크 3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csk25874@mediazen.co.kr" TargetMode="External"/><Relationship Id="rId1" Type="http://schemas.openxmlformats.org/officeDocument/2006/relationships/hyperlink" Target="mailto:91260909@ktfriend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2:Y83"/>
  <sheetViews>
    <sheetView zoomScale="55" zoomScaleNormal="55" workbookViewId="0">
      <pane ySplit="7" topLeftCell="A34" activePane="bottomLeft" state="frozen"/>
      <selection pane="bottomLeft" activeCell="Y21" sqref="Y21:Y36"/>
    </sheetView>
  </sheetViews>
  <sheetFormatPr defaultRowHeight="17.399999999999999" x14ac:dyDescent="0.4"/>
  <cols>
    <col min="2" max="2" width="22.19921875" customWidth="1"/>
    <col min="3" max="3" width="54" customWidth="1"/>
    <col min="4" max="4" width="11.8984375" style="15" bestFit="1" customWidth="1"/>
    <col min="5" max="5" width="11.3984375" style="15" bestFit="1" customWidth="1"/>
    <col min="6" max="6" width="11.19921875" customWidth="1"/>
    <col min="7" max="7" width="2.8984375" customWidth="1"/>
    <col min="8" max="8" width="11.5" customWidth="1"/>
    <col min="9" max="9" width="7" style="15" bestFit="1" customWidth="1"/>
    <col min="10" max="10" width="7.5" style="15" bestFit="1" customWidth="1"/>
    <col min="11" max="11" width="9.19921875" style="15" bestFit="1" customWidth="1"/>
    <col min="12" max="12" width="9.19921875" style="15" customWidth="1"/>
    <col min="13" max="13" width="13" bestFit="1" customWidth="1"/>
    <col min="14" max="15" width="10.59765625" bestFit="1" customWidth="1"/>
    <col min="16" max="18" width="10" bestFit="1" customWidth="1"/>
    <col min="19" max="19" width="10.59765625" bestFit="1" customWidth="1"/>
    <col min="20" max="21" width="12.19921875" customWidth="1"/>
    <col min="22" max="22" width="13.8984375" bestFit="1" customWidth="1"/>
    <col min="23" max="23" width="13.09765625" style="15" bestFit="1" customWidth="1"/>
    <col min="24" max="24" width="13.09765625" style="15" customWidth="1"/>
    <col min="25" max="25" width="15.09765625" customWidth="1"/>
  </cols>
  <sheetData>
    <row r="2" spans="2:25" x14ac:dyDescent="0.4">
      <c r="B2" s="1"/>
      <c r="C2" s="1"/>
      <c r="D2" s="12"/>
      <c r="E2" s="12"/>
      <c r="F2" s="1"/>
      <c r="G2" s="1"/>
      <c r="H2" s="1"/>
      <c r="I2" s="12"/>
      <c r="J2" s="12"/>
      <c r="K2" s="12"/>
      <c r="L2" s="12"/>
      <c r="M2" s="1"/>
      <c r="N2" s="1"/>
      <c r="O2" s="1"/>
      <c r="P2" s="1"/>
      <c r="Q2" s="1"/>
      <c r="R2" s="1"/>
      <c r="S2" s="1"/>
      <c r="T2" s="1"/>
      <c r="U2" s="1"/>
      <c r="V2" s="1"/>
      <c r="W2" s="12"/>
      <c r="X2" s="12"/>
      <c r="Y2" s="1"/>
    </row>
    <row r="3" spans="2:25" ht="30" x14ac:dyDescent="0.4">
      <c r="B3" s="537" t="s">
        <v>0</v>
      </c>
      <c r="C3" s="537"/>
      <c r="D3" s="537"/>
      <c r="E3" s="537"/>
      <c r="F3" s="537"/>
      <c r="G3" s="537"/>
      <c r="H3" s="537"/>
      <c r="I3" s="537"/>
      <c r="J3" s="537"/>
      <c r="K3" s="537"/>
      <c r="L3" s="537"/>
      <c r="M3" s="537"/>
      <c r="N3" s="537"/>
      <c r="O3" s="537"/>
      <c r="P3" s="537"/>
      <c r="Q3" s="537"/>
      <c r="R3" s="537"/>
      <c r="S3" s="537"/>
      <c r="T3" s="537"/>
      <c r="U3" s="537"/>
      <c r="V3" s="537"/>
      <c r="W3" s="537"/>
      <c r="X3" s="537"/>
      <c r="Y3" s="537"/>
    </row>
    <row r="4" spans="2:25" x14ac:dyDescent="0.4">
      <c r="B4" s="2"/>
      <c r="C4" s="2"/>
      <c r="D4" s="13"/>
      <c r="E4" s="13"/>
      <c r="F4" s="2"/>
      <c r="G4" s="2"/>
      <c r="H4" s="2"/>
      <c r="I4" s="13"/>
      <c r="J4" s="13"/>
      <c r="K4" s="13"/>
      <c r="L4" s="13"/>
      <c r="M4" s="2"/>
      <c r="N4" s="2"/>
      <c r="O4" s="2"/>
      <c r="P4" s="2"/>
      <c r="Q4" s="2"/>
      <c r="R4" s="2"/>
      <c r="S4" s="2"/>
      <c r="T4" s="2"/>
      <c r="U4" s="2"/>
      <c r="V4" s="2"/>
      <c r="W4" s="13"/>
      <c r="X4" s="13"/>
      <c r="Y4" s="2"/>
    </row>
    <row r="5" spans="2:25" x14ac:dyDescent="0.4">
      <c r="B5" s="3" t="s">
        <v>1</v>
      </c>
      <c r="C5" s="2"/>
      <c r="D5" s="13"/>
      <c r="E5" s="13"/>
      <c r="F5" s="2"/>
      <c r="G5" s="2"/>
      <c r="H5" s="2"/>
      <c r="I5" s="13"/>
      <c r="J5" s="13"/>
      <c r="K5" s="13"/>
      <c r="L5" s="13"/>
      <c r="M5" s="2"/>
      <c r="N5" s="2"/>
      <c r="O5" s="2"/>
      <c r="P5" s="2"/>
      <c r="Q5" s="2"/>
      <c r="R5" s="2"/>
      <c r="S5" s="2"/>
      <c r="T5" s="2"/>
      <c r="U5" s="2"/>
      <c r="V5" s="2"/>
      <c r="W5" s="13"/>
      <c r="X5" s="13"/>
      <c r="Y5" s="4">
        <v>0.9</v>
      </c>
    </row>
    <row r="6" spans="2:25" x14ac:dyDescent="0.4">
      <c r="B6" s="538" t="s">
        <v>2</v>
      </c>
      <c r="C6" s="538" t="s">
        <v>3</v>
      </c>
      <c r="D6" s="539" t="s">
        <v>434</v>
      </c>
      <c r="E6" s="547" t="s">
        <v>468</v>
      </c>
      <c r="F6" s="541" t="s">
        <v>469</v>
      </c>
      <c r="G6" s="542"/>
      <c r="H6" s="543"/>
      <c r="I6" s="539" t="s">
        <v>18</v>
      </c>
      <c r="J6" s="539" t="s">
        <v>19</v>
      </c>
      <c r="K6" s="538" t="s">
        <v>4</v>
      </c>
      <c r="L6" s="547" t="s">
        <v>221</v>
      </c>
      <c r="M6" s="533" t="s">
        <v>5</v>
      </c>
      <c r="N6" s="535" t="s">
        <v>6</v>
      </c>
      <c r="O6" s="535" t="s">
        <v>7</v>
      </c>
      <c r="P6" s="535" t="s">
        <v>8</v>
      </c>
      <c r="Q6" s="535" t="s">
        <v>9</v>
      </c>
      <c r="R6" s="535" t="s">
        <v>10</v>
      </c>
      <c r="S6" s="535" t="s">
        <v>11</v>
      </c>
      <c r="T6" s="535" t="s">
        <v>12</v>
      </c>
      <c r="U6" s="535" t="s">
        <v>402</v>
      </c>
      <c r="V6" s="533" t="s">
        <v>711</v>
      </c>
      <c r="W6" s="533" t="s">
        <v>712</v>
      </c>
      <c r="X6" s="533" t="s">
        <v>222</v>
      </c>
      <c r="Y6" s="533" t="s">
        <v>13</v>
      </c>
    </row>
    <row r="7" spans="2:25" ht="34.950000000000003" customHeight="1" x14ac:dyDescent="0.4">
      <c r="B7" s="538"/>
      <c r="C7" s="538"/>
      <c r="D7" s="540"/>
      <c r="E7" s="540"/>
      <c r="F7" s="544"/>
      <c r="G7" s="545"/>
      <c r="H7" s="546"/>
      <c r="I7" s="540"/>
      <c r="J7" s="540"/>
      <c r="K7" s="538"/>
      <c r="L7" s="548"/>
      <c r="M7" s="534"/>
      <c r="N7" s="536"/>
      <c r="O7" s="536"/>
      <c r="P7" s="536"/>
      <c r="Q7" s="536"/>
      <c r="R7" s="536"/>
      <c r="S7" s="536"/>
      <c r="T7" s="536"/>
      <c r="U7" s="536"/>
      <c r="V7" s="534"/>
      <c r="W7" s="534"/>
      <c r="X7" s="534"/>
      <c r="Y7" s="534"/>
    </row>
    <row r="8" spans="2:25" x14ac:dyDescent="0.4">
      <c r="B8" s="549" t="s">
        <v>14</v>
      </c>
      <c r="C8" s="5" t="s">
        <v>45</v>
      </c>
      <c r="D8" s="174" t="s">
        <v>435</v>
      </c>
      <c r="E8" s="171">
        <v>43990</v>
      </c>
      <c r="F8" s="28">
        <v>43990</v>
      </c>
      <c r="G8" s="30" t="s">
        <v>137</v>
      </c>
      <c r="H8" s="31">
        <v>44196</v>
      </c>
      <c r="I8" s="14" t="s">
        <v>35</v>
      </c>
      <c r="J8" s="14" t="s">
        <v>23</v>
      </c>
      <c r="K8" s="26" t="s">
        <v>125</v>
      </c>
      <c r="L8" s="26"/>
      <c r="M8" s="27">
        <f>SUM(N8:T8)</f>
        <v>7</v>
      </c>
      <c r="N8" s="27">
        <v>1</v>
      </c>
      <c r="O8" s="27">
        <v>1</v>
      </c>
      <c r="P8" s="27">
        <v>1</v>
      </c>
      <c r="Q8" s="27">
        <v>1</v>
      </c>
      <c r="R8" s="27">
        <v>1</v>
      </c>
      <c r="S8" s="27">
        <v>1</v>
      </c>
      <c r="T8" s="27">
        <v>1</v>
      </c>
      <c r="U8" s="126">
        <f>SUM(N8:T8)</f>
        <v>7</v>
      </c>
      <c r="V8" s="27">
        <f>SUM(N8:R8)</f>
        <v>5</v>
      </c>
      <c r="W8" s="38">
        <f>AVERAGE(V8/M8)</f>
        <v>0.7142857142857143</v>
      </c>
      <c r="X8" s="38"/>
      <c r="Y8" s="6" t="s">
        <v>15</v>
      </c>
    </row>
    <row r="9" spans="2:25" x14ac:dyDescent="0.4">
      <c r="B9" s="550"/>
      <c r="C9" s="5" t="s">
        <v>44</v>
      </c>
      <c r="D9" s="174" t="s">
        <v>435</v>
      </c>
      <c r="E9" s="171">
        <v>43990</v>
      </c>
      <c r="F9" s="33">
        <v>43990</v>
      </c>
      <c r="G9" s="32" t="s">
        <v>137</v>
      </c>
      <c r="H9" s="139">
        <v>44196</v>
      </c>
      <c r="I9" s="14" t="s">
        <v>37</v>
      </c>
      <c r="J9" s="14" t="s">
        <v>24</v>
      </c>
      <c r="K9" s="26" t="s">
        <v>124</v>
      </c>
      <c r="L9" s="26"/>
      <c r="M9" s="27">
        <f t="shared" ref="M9" si="0">SUM(N9:T9)</f>
        <v>7</v>
      </c>
      <c r="N9" s="27">
        <v>1</v>
      </c>
      <c r="O9" s="27">
        <v>1</v>
      </c>
      <c r="P9" s="27">
        <v>1</v>
      </c>
      <c r="Q9" s="27">
        <v>1</v>
      </c>
      <c r="R9" s="27">
        <v>1</v>
      </c>
      <c r="S9" s="27">
        <v>1</v>
      </c>
      <c r="T9" s="27">
        <v>1</v>
      </c>
      <c r="U9" s="126">
        <f t="shared" ref="U9:U80" si="1">SUM(N9:T9)</f>
        <v>7</v>
      </c>
      <c r="V9" s="27">
        <f t="shared" ref="V9:V13" si="2">SUM(N9:R9)</f>
        <v>5</v>
      </c>
      <c r="W9" s="38">
        <f>AVERAGE(V9/M9)</f>
        <v>0.7142857142857143</v>
      </c>
      <c r="X9" s="38"/>
      <c r="Y9" s="6" t="s">
        <v>15</v>
      </c>
    </row>
    <row r="10" spans="2:25" s="177" customFormat="1" ht="17.399999999999999" customHeight="1" x14ac:dyDescent="0.4">
      <c r="B10" s="550"/>
      <c r="C10" s="168" t="s">
        <v>793</v>
      </c>
      <c r="D10" s="221" t="s">
        <v>284</v>
      </c>
      <c r="E10" s="171">
        <v>44056</v>
      </c>
      <c r="F10" s="33">
        <v>44056</v>
      </c>
      <c r="G10" s="132" t="s">
        <v>137</v>
      </c>
      <c r="H10" s="139">
        <v>44196</v>
      </c>
      <c r="I10" s="255" t="s">
        <v>34</v>
      </c>
      <c r="J10" s="169" t="s">
        <v>593</v>
      </c>
      <c r="K10" s="122" t="s">
        <v>163</v>
      </c>
      <c r="L10" s="122"/>
      <c r="M10" s="170">
        <f>SUM(N10:T10)</f>
        <v>2.5</v>
      </c>
      <c r="N10" s="170">
        <v>0</v>
      </c>
      <c r="O10" s="170">
        <v>0</v>
      </c>
      <c r="P10" s="170">
        <v>0.5</v>
      </c>
      <c r="Q10" s="170">
        <v>1</v>
      </c>
      <c r="R10" s="170">
        <v>1</v>
      </c>
      <c r="S10" s="170">
        <v>0</v>
      </c>
      <c r="T10" s="170">
        <v>0</v>
      </c>
      <c r="U10" s="126">
        <f>SUM(N10:T10)</f>
        <v>2.5</v>
      </c>
      <c r="V10" s="27">
        <f t="shared" si="2"/>
        <v>2.5</v>
      </c>
      <c r="W10" s="183">
        <f>AVERAGE(V10/M10)</f>
        <v>1</v>
      </c>
      <c r="X10" s="183"/>
      <c r="Y10" s="122" t="s">
        <v>542</v>
      </c>
    </row>
    <row r="11" spans="2:25" s="177" customFormat="1" ht="17.399999999999999" customHeight="1" x14ac:dyDescent="0.4">
      <c r="B11" s="550"/>
      <c r="C11" s="168" t="s">
        <v>639</v>
      </c>
      <c r="D11" s="221" t="s">
        <v>284</v>
      </c>
      <c r="E11" s="171">
        <v>44074</v>
      </c>
      <c r="F11" s="33">
        <v>44074</v>
      </c>
      <c r="G11" s="132" t="s">
        <v>634</v>
      </c>
      <c r="H11" s="139">
        <v>44165</v>
      </c>
      <c r="I11" s="255" t="s">
        <v>635</v>
      </c>
      <c r="J11" s="169" t="s">
        <v>636</v>
      </c>
      <c r="K11" s="122" t="s">
        <v>637</v>
      </c>
      <c r="L11" s="122"/>
      <c r="M11" s="170">
        <f>SUM(N11:T11)</f>
        <v>5</v>
      </c>
      <c r="N11" s="170">
        <v>0</v>
      </c>
      <c r="O11" s="170">
        <v>0</v>
      </c>
      <c r="P11" s="170">
        <v>1</v>
      </c>
      <c r="Q11" s="170">
        <v>1</v>
      </c>
      <c r="R11" s="170">
        <v>1</v>
      </c>
      <c r="S11" s="170">
        <v>1</v>
      </c>
      <c r="T11" s="170">
        <v>1</v>
      </c>
      <c r="U11" s="126">
        <f>SUM(N11:T11)</f>
        <v>5</v>
      </c>
      <c r="V11" s="27">
        <f t="shared" si="2"/>
        <v>3</v>
      </c>
      <c r="W11" s="183">
        <f>AVERAGE(V11/M11)</f>
        <v>0.6</v>
      </c>
      <c r="X11" s="183"/>
      <c r="Y11" s="122" t="s">
        <v>542</v>
      </c>
    </row>
    <row r="12" spans="2:25" s="367" customFormat="1" ht="17.399999999999999" customHeight="1" x14ac:dyDescent="0.4">
      <c r="B12" s="550"/>
      <c r="C12" s="358" t="s">
        <v>794</v>
      </c>
      <c r="D12" s="468" t="s">
        <v>751</v>
      </c>
      <c r="E12" s="469">
        <v>44119</v>
      </c>
      <c r="F12" s="327">
        <v>44119</v>
      </c>
      <c r="G12" s="470" t="s">
        <v>752</v>
      </c>
      <c r="H12" s="257">
        <v>44196</v>
      </c>
      <c r="I12" s="471" t="s">
        <v>791</v>
      </c>
      <c r="J12" s="359" t="s">
        <v>753</v>
      </c>
      <c r="K12" s="360" t="s">
        <v>792</v>
      </c>
      <c r="L12" s="360"/>
      <c r="M12" s="361">
        <f>SUM(N12:T12)</f>
        <v>2.5</v>
      </c>
      <c r="N12" s="361">
        <v>0</v>
      </c>
      <c r="O12" s="361">
        <v>0</v>
      </c>
      <c r="P12" s="361">
        <v>0</v>
      </c>
      <c r="Q12" s="361">
        <v>0</v>
      </c>
      <c r="R12" s="361">
        <v>0.5</v>
      </c>
      <c r="S12" s="361">
        <v>1</v>
      </c>
      <c r="T12" s="361">
        <v>1</v>
      </c>
      <c r="U12" s="361">
        <f>SUM(N12:T12)</f>
        <v>2.5</v>
      </c>
      <c r="V12" s="361">
        <f t="shared" ref="V12" si="3">SUM(N12:R12)</f>
        <v>0.5</v>
      </c>
      <c r="W12" s="362">
        <f>AVERAGE(V12/M12)</f>
        <v>0.2</v>
      </c>
      <c r="X12" s="362"/>
      <c r="Y12" s="360" t="s">
        <v>754</v>
      </c>
    </row>
    <row r="13" spans="2:25" s="177" customFormat="1" ht="17.399999999999999" customHeight="1" x14ac:dyDescent="0.4">
      <c r="B13" s="550"/>
      <c r="C13" s="168" t="s">
        <v>572</v>
      </c>
      <c r="D13" s="221" t="s">
        <v>568</v>
      </c>
      <c r="E13" s="171">
        <v>44044</v>
      </c>
      <c r="F13" s="33">
        <v>44044</v>
      </c>
      <c r="G13" s="132" t="s">
        <v>567</v>
      </c>
      <c r="H13" s="139">
        <v>44196</v>
      </c>
      <c r="I13" s="255" t="s">
        <v>569</v>
      </c>
      <c r="J13" s="169" t="s">
        <v>570</v>
      </c>
      <c r="K13" s="122" t="s">
        <v>571</v>
      </c>
      <c r="L13" s="122"/>
      <c r="M13" s="170">
        <f t="shared" ref="M13" si="4">SUM(N13:T13)</f>
        <v>5</v>
      </c>
      <c r="N13" s="170">
        <v>0</v>
      </c>
      <c r="O13" s="170">
        <v>0</v>
      </c>
      <c r="P13" s="170">
        <v>1</v>
      </c>
      <c r="Q13" s="170">
        <v>1</v>
      </c>
      <c r="R13" s="170">
        <v>1</v>
      </c>
      <c r="S13" s="170">
        <v>1</v>
      </c>
      <c r="T13" s="170">
        <v>1</v>
      </c>
      <c r="U13" s="126">
        <f t="shared" ref="U13" si="5">SUM(N13:T13)</f>
        <v>5</v>
      </c>
      <c r="V13" s="27">
        <f t="shared" si="2"/>
        <v>3</v>
      </c>
      <c r="W13" s="183">
        <f t="shared" ref="W13" si="6">AVERAGE(V13/M13)</f>
        <v>0.6</v>
      </c>
      <c r="X13" s="183"/>
      <c r="Y13" s="122" t="s">
        <v>542</v>
      </c>
    </row>
    <row r="14" spans="2:25" s="367" customFormat="1" ht="17.399999999999999" customHeight="1" x14ac:dyDescent="0.4">
      <c r="B14" s="550"/>
      <c r="C14" s="168" t="s">
        <v>574</v>
      </c>
      <c r="D14" s="221" t="s">
        <v>302</v>
      </c>
      <c r="E14" s="171">
        <v>44075</v>
      </c>
      <c r="F14" s="33">
        <v>44075</v>
      </c>
      <c r="G14" s="132" t="s">
        <v>254</v>
      </c>
      <c r="H14" s="139">
        <v>44196</v>
      </c>
      <c r="I14" s="255" t="s">
        <v>41</v>
      </c>
      <c r="J14" s="169" t="s">
        <v>573</v>
      </c>
      <c r="K14" s="122" t="s">
        <v>127</v>
      </c>
      <c r="L14" s="122"/>
      <c r="M14" s="170">
        <f t="shared" ref="M14:M16" si="7">SUM(N14:T14)</f>
        <v>4</v>
      </c>
      <c r="N14" s="170">
        <v>0</v>
      </c>
      <c r="O14" s="170">
        <v>0</v>
      </c>
      <c r="P14" s="170">
        <v>0</v>
      </c>
      <c r="Q14" s="170">
        <v>1</v>
      </c>
      <c r="R14" s="170">
        <v>1</v>
      </c>
      <c r="S14" s="170">
        <v>1</v>
      </c>
      <c r="T14" s="170">
        <v>1</v>
      </c>
      <c r="U14" s="126">
        <f t="shared" ref="U14:U16" si="8">SUM(N14:T14)</f>
        <v>4</v>
      </c>
      <c r="V14" s="27">
        <f t="shared" ref="V14:V15" si="9">SUM(N14:R14)</f>
        <v>2</v>
      </c>
      <c r="W14" s="183">
        <f t="shared" ref="W14:W16" si="10">AVERAGE(V14/M14)</f>
        <v>0.5</v>
      </c>
      <c r="X14" s="183"/>
      <c r="Y14" s="122" t="s">
        <v>542</v>
      </c>
    </row>
    <row r="15" spans="2:25" s="367" customFormat="1" ht="17.399999999999999" customHeight="1" x14ac:dyDescent="0.4">
      <c r="B15" s="550"/>
      <c r="C15" s="168" t="s">
        <v>785</v>
      </c>
      <c r="D15" s="221" t="s">
        <v>787</v>
      </c>
      <c r="E15" s="171">
        <v>44044</v>
      </c>
      <c r="F15" s="33">
        <v>44044</v>
      </c>
      <c r="G15" s="132" t="s">
        <v>784</v>
      </c>
      <c r="H15" s="139">
        <v>44116</v>
      </c>
      <c r="I15" s="255" t="s">
        <v>788</v>
      </c>
      <c r="J15" s="169" t="s">
        <v>789</v>
      </c>
      <c r="K15" s="122" t="s">
        <v>783</v>
      </c>
      <c r="L15" s="122"/>
      <c r="M15" s="170">
        <f t="shared" si="7"/>
        <v>2.5</v>
      </c>
      <c r="N15" s="170">
        <v>0</v>
      </c>
      <c r="O15" s="170">
        <v>0</v>
      </c>
      <c r="P15" s="170">
        <v>1</v>
      </c>
      <c r="Q15" s="170">
        <v>1</v>
      </c>
      <c r="R15" s="170">
        <v>0.5</v>
      </c>
      <c r="S15" s="170">
        <v>0</v>
      </c>
      <c r="T15" s="170">
        <v>0</v>
      </c>
      <c r="U15" s="126">
        <f t="shared" si="8"/>
        <v>2.5</v>
      </c>
      <c r="V15" s="27">
        <f t="shared" si="9"/>
        <v>2.5</v>
      </c>
      <c r="W15" s="183">
        <f t="shared" si="10"/>
        <v>1</v>
      </c>
      <c r="X15" s="183"/>
      <c r="Y15" s="122" t="s">
        <v>542</v>
      </c>
    </row>
    <row r="16" spans="2:25" s="177" customFormat="1" ht="17.399999999999999" customHeight="1" x14ac:dyDescent="0.4">
      <c r="B16" s="550"/>
      <c r="C16" s="168" t="s">
        <v>786</v>
      </c>
      <c r="D16" s="221" t="s">
        <v>787</v>
      </c>
      <c r="E16" s="171">
        <v>44044</v>
      </c>
      <c r="F16" s="33">
        <v>44044</v>
      </c>
      <c r="G16" s="132" t="s">
        <v>784</v>
      </c>
      <c r="H16" s="139">
        <v>44196</v>
      </c>
      <c r="I16" s="255" t="s">
        <v>788</v>
      </c>
      <c r="J16" s="169" t="s">
        <v>790</v>
      </c>
      <c r="K16" s="122" t="s">
        <v>783</v>
      </c>
      <c r="L16" s="122"/>
      <c r="M16" s="170">
        <f t="shared" si="7"/>
        <v>3</v>
      </c>
      <c r="N16" s="170">
        <v>0</v>
      </c>
      <c r="O16" s="170">
        <v>0</v>
      </c>
      <c r="P16" s="170">
        <v>0.5</v>
      </c>
      <c r="Q16" s="170">
        <v>1</v>
      </c>
      <c r="R16" s="170">
        <v>0.5</v>
      </c>
      <c r="S16" s="170">
        <v>0.5</v>
      </c>
      <c r="T16" s="170">
        <v>0.5</v>
      </c>
      <c r="U16" s="126">
        <f t="shared" si="8"/>
        <v>3</v>
      </c>
      <c r="V16" s="27">
        <f>SUM(N16:S16)</f>
        <v>2.5</v>
      </c>
      <c r="W16" s="183">
        <f t="shared" si="10"/>
        <v>0.83333333333333337</v>
      </c>
      <c r="X16" s="183"/>
      <c r="Y16" s="122" t="s">
        <v>542</v>
      </c>
    </row>
    <row r="17" spans="2:25" ht="17.399999999999999" customHeight="1" x14ac:dyDescent="0.4">
      <c r="B17" s="7"/>
      <c r="C17" s="557" t="s">
        <v>16</v>
      </c>
      <c r="D17" s="558"/>
      <c r="E17" s="558"/>
      <c r="F17" s="558"/>
      <c r="G17" s="558"/>
      <c r="H17" s="558"/>
      <c r="I17" s="558"/>
      <c r="J17" s="558"/>
      <c r="K17" s="559"/>
      <c r="L17" s="36">
        <v>38.700000000000003</v>
      </c>
      <c r="M17" s="16">
        <f t="shared" ref="M17:U17" si="11">SUM(M8:M16)</f>
        <v>38.5</v>
      </c>
      <c r="N17" s="17">
        <f t="shared" si="11"/>
        <v>2</v>
      </c>
      <c r="O17" s="17">
        <f t="shared" si="11"/>
        <v>2</v>
      </c>
      <c r="P17" s="17">
        <f t="shared" si="11"/>
        <v>6</v>
      </c>
      <c r="Q17" s="17">
        <f t="shared" si="11"/>
        <v>8</v>
      </c>
      <c r="R17" s="17">
        <f t="shared" si="11"/>
        <v>7.5</v>
      </c>
      <c r="S17" s="17">
        <f t="shared" si="11"/>
        <v>6.5</v>
      </c>
      <c r="T17" s="17">
        <f t="shared" si="11"/>
        <v>6.5</v>
      </c>
      <c r="U17" s="17">
        <f t="shared" si="11"/>
        <v>38.5</v>
      </c>
      <c r="V17" s="17">
        <f>SUM(N17:R17)</f>
        <v>25.5</v>
      </c>
      <c r="W17" s="39">
        <f>AVERAGE(V17/L17)</f>
        <v>0.65891472868217049</v>
      </c>
      <c r="X17" s="39">
        <f>U17/L17</f>
        <v>0.9948320413436692</v>
      </c>
      <c r="Y17" s="8"/>
    </row>
    <row r="18" spans="2:25" x14ac:dyDescent="0.4">
      <c r="B18" s="549" t="s">
        <v>615</v>
      </c>
      <c r="C18" s="5" t="s">
        <v>46</v>
      </c>
      <c r="D18" s="175" t="s">
        <v>284</v>
      </c>
      <c r="E18" s="172">
        <v>43990</v>
      </c>
      <c r="F18" s="33">
        <v>43990</v>
      </c>
      <c r="G18" s="140" t="s">
        <v>137</v>
      </c>
      <c r="H18" s="139">
        <v>44196</v>
      </c>
      <c r="I18" s="14" t="s">
        <v>39</v>
      </c>
      <c r="J18" s="14" t="s">
        <v>25</v>
      </c>
      <c r="K18" s="26" t="s">
        <v>125</v>
      </c>
      <c r="L18" s="26"/>
      <c r="M18" s="27">
        <f>SUM(N18:T18)</f>
        <v>7</v>
      </c>
      <c r="N18" s="27">
        <v>1</v>
      </c>
      <c r="O18" s="27">
        <v>1</v>
      </c>
      <c r="P18" s="27">
        <v>1</v>
      </c>
      <c r="Q18" s="27">
        <v>1</v>
      </c>
      <c r="R18" s="27">
        <v>1</v>
      </c>
      <c r="S18" s="27">
        <v>1</v>
      </c>
      <c r="T18" s="27">
        <v>1</v>
      </c>
      <c r="U18" s="126">
        <f t="shared" si="1"/>
        <v>7</v>
      </c>
      <c r="V18" s="27">
        <f>SUM(N18:R18)</f>
        <v>5</v>
      </c>
      <c r="W18" s="38">
        <f>AVERAGE(V18/M18)</f>
        <v>0.7142857142857143</v>
      </c>
      <c r="X18" s="38"/>
      <c r="Y18" s="6" t="s">
        <v>15</v>
      </c>
    </row>
    <row r="19" spans="2:25" x14ac:dyDescent="0.4">
      <c r="B19" s="550"/>
      <c r="C19" s="168" t="s">
        <v>641</v>
      </c>
      <c r="D19" s="182" t="s">
        <v>284</v>
      </c>
      <c r="E19" s="172">
        <v>44068</v>
      </c>
      <c r="F19" s="33">
        <v>44068</v>
      </c>
      <c r="G19" s="140" t="s">
        <v>388</v>
      </c>
      <c r="H19" s="139">
        <v>44196</v>
      </c>
      <c r="I19" s="169" t="s">
        <v>616</v>
      </c>
      <c r="J19" s="169" t="s">
        <v>617</v>
      </c>
      <c r="K19" s="122" t="s">
        <v>392</v>
      </c>
      <c r="L19" s="122"/>
      <c r="M19" s="170">
        <f t="shared" ref="M19:M42" si="12">SUM(N19:T19)</f>
        <v>4.2</v>
      </c>
      <c r="N19" s="170">
        <v>0</v>
      </c>
      <c r="O19" s="170">
        <v>0</v>
      </c>
      <c r="P19" s="170">
        <v>0.2</v>
      </c>
      <c r="Q19" s="170">
        <v>1</v>
      </c>
      <c r="R19" s="170">
        <v>1</v>
      </c>
      <c r="S19" s="170">
        <v>1</v>
      </c>
      <c r="T19" s="170">
        <v>1</v>
      </c>
      <c r="U19" s="126">
        <f t="shared" si="1"/>
        <v>4.2</v>
      </c>
      <c r="V19" s="170">
        <f t="shared" ref="V19:V78" si="13">SUM(N19:R19)</f>
        <v>2.2000000000000002</v>
      </c>
      <c r="W19" s="183">
        <f t="shared" ref="W19:W20" si="14">AVERAGE(V19/M19)</f>
        <v>0.52380952380952384</v>
      </c>
      <c r="X19" s="183"/>
      <c r="Y19" s="122" t="s">
        <v>15</v>
      </c>
    </row>
    <row r="20" spans="2:25" x14ac:dyDescent="0.4">
      <c r="B20" s="550"/>
      <c r="C20" s="5" t="s">
        <v>387</v>
      </c>
      <c r="D20" s="175" t="s">
        <v>284</v>
      </c>
      <c r="E20" s="172">
        <v>44044</v>
      </c>
      <c r="F20" s="33">
        <v>44044</v>
      </c>
      <c r="G20" s="140" t="s">
        <v>388</v>
      </c>
      <c r="H20" s="139">
        <v>44196</v>
      </c>
      <c r="I20" s="14" t="s">
        <v>389</v>
      </c>
      <c r="J20" s="14" t="s">
        <v>390</v>
      </c>
      <c r="K20" s="26" t="s">
        <v>392</v>
      </c>
      <c r="L20" s="26"/>
      <c r="M20" s="27">
        <f t="shared" si="12"/>
        <v>5</v>
      </c>
      <c r="N20" s="136">
        <v>0</v>
      </c>
      <c r="O20" s="136">
        <v>0</v>
      </c>
      <c r="P20" s="136">
        <v>1</v>
      </c>
      <c r="Q20" s="136">
        <v>1</v>
      </c>
      <c r="R20" s="136">
        <v>1</v>
      </c>
      <c r="S20" s="136">
        <v>1</v>
      </c>
      <c r="T20" s="136">
        <v>1</v>
      </c>
      <c r="U20" s="126">
        <f t="shared" si="1"/>
        <v>5</v>
      </c>
      <c r="V20" s="27">
        <f t="shared" si="13"/>
        <v>3</v>
      </c>
      <c r="W20" s="38">
        <f t="shared" si="14"/>
        <v>0.6</v>
      </c>
      <c r="X20" s="38"/>
      <c r="Y20" s="26" t="s">
        <v>15</v>
      </c>
    </row>
    <row r="21" spans="2:25" ht="17.399999999999999" customHeight="1" x14ac:dyDescent="0.4">
      <c r="B21" s="550"/>
      <c r="C21" s="511" t="s">
        <v>60</v>
      </c>
      <c r="D21" s="512" t="s">
        <v>284</v>
      </c>
      <c r="E21" s="513">
        <v>44004</v>
      </c>
      <c r="F21" s="514">
        <v>43990</v>
      </c>
      <c r="G21" s="515" t="s">
        <v>137</v>
      </c>
      <c r="H21" s="295">
        <v>44196</v>
      </c>
      <c r="I21" s="516" t="s">
        <v>34</v>
      </c>
      <c r="J21" s="516" t="s">
        <v>69</v>
      </c>
      <c r="K21" s="517" t="s">
        <v>126</v>
      </c>
      <c r="L21" s="517"/>
      <c r="M21" s="518">
        <f t="shared" si="12"/>
        <v>6</v>
      </c>
      <c r="N21" s="519">
        <v>1</v>
      </c>
      <c r="O21" s="519">
        <v>1</v>
      </c>
      <c r="P21" s="519">
        <v>1</v>
      </c>
      <c r="Q21" s="519">
        <v>1</v>
      </c>
      <c r="R21" s="519">
        <v>1</v>
      </c>
      <c r="S21" s="519">
        <v>1</v>
      </c>
      <c r="T21" s="519">
        <v>0</v>
      </c>
      <c r="U21" s="127">
        <f t="shared" si="1"/>
        <v>6</v>
      </c>
      <c r="V21" s="518">
        <f t="shared" si="13"/>
        <v>5</v>
      </c>
      <c r="W21" s="520">
        <f t="shared" ref="W21:W39" si="15">AVERAGE(V21/M21)</f>
        <v>0.83333333333333337</v>
      </c>
      <c r="X21" s="520"/>
      <c r="Y21" s="517" t="s">
        <v>103</v>
      </c>
    </row>
    <row r="22" spans="2:25" ht="17.399999999999999" customHeight="1" x14ac:dyDescent="0.4">
      <c r="B22" s="550"/>
      <c r="C22" s="511" t="s">
        <v>61</v>
      </c>
      <c r="D22" s="512" t="s">
        <v>284</v>
      </c>
      <c r="E22" s="513">
        <v>44004</v>
      </c>
      <c r="F22" s="514">
        <v>43990</v>
      </c>
      <c r="G22" s="515" t="s">
        <v>137</v>
      </c>
      <c r="H22" s="295">
        <v>44165</v>
      </c>
      <c r="I22" s="516" t="s">
        <v>38</v>
      </c>
      <c r="J22" s="516" t="s">
        <v>70</v>
      </c>
      <c r="K22" s="517" t="s">
        <v>126</v>
      </c>
      <c r="L22" s="517"/>
      <c r="M22" s="518">
        <f t="shared" si="12"/>
        <v>5</v>
      </c>
      <c r="N22" s="519">
        <v>1</v>
      </c>
      <c r="O22" s="519">
        <v>1</v>
      </c>
      <c r="P22" s="519">
        <v>1</v>
      </c>
      <c r="Q22" s="519">
        <v>1</v>
      </c>
      <c r="R22" s="519">
        <v>1</v>
      </c>
      <c r="S22" s="519">
        <v>0</v>
      </c>
      <c r="T22" s="519">
        <v>0</v>
      </c>
      <c r="U22" s="127">
        <f t="shared" si="1"/>
        <v>5</v>
      </c>
      <c r="V22" s="518">
        <f t="shared" si="13"/>
        <v>5</v>
      </c>
      <c r="W22" s="520">
        <f t="shared" si="15"/>
        <v>1</v>
      </c>
      <c r="X22" s="520"/>
      <c r="Y22" s="517" t="s">
        <v>103</v>
      </c>
    </row>
    <row r="23" spans="2:25" ht="17.399999999999999" customHeight="1" x14ac:dyDescent="0.4">
      <c r="B23" s="550"/>
      <c r="C23" s="511" t="s">
        <v>62</v>
      </c>
      <c r="D23" s="512" t="s">
        <v>284</v>
      </c>
      <c r="E23" s="513">
        <v>44013</v>
      </c>
      <c r="F23" s="514">
        <v>44013</v>
      </c>
      <c r="G23" s="515" t="s">
        <v>137</v>
      </c>
      <c r="H23" s="295">
        <v>44196</v>
      </c>
      <c r="I23" s="516" t="s">
        <v>38</v>
      </c>
      <c r="J23" s="516" t="s">
        <v>72</v>
      </c>
      <c r="K23" s="517" t="s">
        <v>126</v>
      </c>
      <c r="L23" s="517"/>
      <c r="M23" s="518">
        <f t="shared" si="12"/>
        <v>6</v>
      </c>
      <c r="N23" s="519">
        <v>0</v>
      </c>
      <c r="O23" s="519">
        <v>1</v>
      </c>
      <c r="P23" s="519">
        <v>1</v>
      </c>
      <c r="Q23" s="519">
        <v>1</v>
      </c>
      <c r="R23" s="519">
        <v>1</v>
      </c>
      <c r="S23" s="519">
        <v>1</v>
      </c>
      <c r="T23" s="519">
        <v>1</v>
      </c>
      <c r="U23" s="127">
        <f t="shared" si="1"/>
        <v>6</v>
      </c>
      <c r="V23" s="518">
        <f t="shared" si="13"/>
        <v>4</v>
      </c>
      <c r="W23" s="520">
        <f t="shared" si="15"/>
        <v>0.66666666666666663</v>
      </c>
      <c r="X23" s="520"/>
      <c r="Y23" s="517" t="s">
        <v>103</v>
      </c>
    </row>
    <row r="24" spans="2:25" ht="17.399999999999999" customHeight="1" x14ac:dyDescent="0.4">
      <c r="B24" s="550"/>
      <c r="C24" s="511" t="s">
        <v>63</v>
      </c>
      <c r="D24" s="512" t="s">
        <v>284</v>
      </c>
      <c r="E24" s="513">
        <v>44018</v>
      </c>
      <c r="F24" s="514">
        <v>44018</v>
      </c>
      <c r="G24" s="515" t="s">
        <v>137</v>
      </c>
      <c r="H24" s="295">
        <v>44196</v>
      </c>
      <c r="I24" s="516" t="s">
        <v>38</v>
      </c>
      <c r="J24" s="516" t="s">
        <v>73</v>
      </c>
      <c r="K24" s="517" t="s">
        <v>126</v>
      </c>
      <c r="L24" s="517"/>
      <c r="M24" s="518">
        <f t="shared" si="12"/>
        <v>5</v>
      </c>
      <c r="N24" s="519">
        <v>1</v>
      </c>
      <c r="O24" s="519">
        <v>1</v>
      </c>
      <c r="P24" s="519">
        <v>1</v>
      </c>
      <c r="Q24" s="519">
        <v>1</v>
      </c>
      <c r="R24" s="519">
        <v>1</v>
      </c>
      <c r="S24" s="519">
        <v>0</v>
      </c>
      <c r="T24" s="519">
        <v>0</v>
      </c>
      <c r="U24" s="127">
        <f t="shared" si="1"/>
        <v>5</v>
      </c>
      <c r="V24" s="518">
        <f t="shared" si="13"/>
        <v>5</v>
      </c>
      <c r="W24" s="520">
        <f t="shared" si="15"/>
        <v>1</v>
      </c>
      <c r="X24" s="520"/>
      <c r="Y24" s="517" t="s">
        <v>103</v>
      </c>
    </row>
    <row r="25" spans="2:25" ht="17.399999999999999" customHeight="1" x14ac:dyDescent="0.4">
      <c r="B25" s="550"/>
      <c r="C25" s="511" t="s">
        <v>64</v>
      </c>
      <c r="D25" s="512" t="s">
        <v>804</v>
      </c>
      <c r="E25" s="513">
        <v>44018</v>
      </c>
      <c r="F25" s="514">
        <v>44018</v>
      </c>
      <c r="G25" s="515" t="s">
        <v>137</v>
      </c>
      <c r="H25" s="295">
        <v>44196</v>
      </c>
      <c r="I25" s="516" t="s">
        <v>38</v>
      </c>
      <c r="J25" s="516" t="s">
        <v>74</v>
      </c>
      <c r="K25" s="517" t="s">
        <v>126</v>
      </c>
      <c r="L25" s="517"/>
      <c r="M25" s="518">
        <f t="shared" si="12"/>
        <v>5</v>
      </c>
      <c r="N25" s="519">
        <v>1</v>
      </c>
      <c r="O25" s="519">
        <v>1</v>
      </c>
      <c r="P25" s="519">
        <v>1</v>
      </c>
      <c r="Q25" s="519">
        <v>1</v>
      </c>
      <c r="R25" s="519">
        <v>1</v>
      </c>
      <c r="S25" s="519">
        <v>0</v>
      </c>
      <c r="T25" s="519">
        <v>0</v>
      </c>
      <c r="U25" s="127">
        <f t="shared" si="1"/>
        <v>5</v>
      </c>
      <c r="V25" s="518">
        <f t="shared" si="13"/>
        <v>5</v>
      </c>
      <c r="W25" s="520">
        <f t="shared" si="15"/>
        <v>1</v>
      </c>
      <c r="X25" s="520"/>
      <c r="Y25" s="517" t="s">
        <v>103</v>
      </c>
    </row>
    <row r="26" spans="2:25" ht="17.399999999999999" customHeight="1" x14ac:dyDescent="0.4">
      <c r="B26" s="550"/>
      <c r="C26" s="511" t="s">
        <v>65</v>
      </c>
      <c r="D26" s="512" t="s">
        <v>284</v>
      </c>
      <c r="E26" s="513">
        <v>44018</v>
      </c>
      <c r="F26" s="514">
        <v>44018</v>
      </c>
      <c r="G26" s="515" t="s">
        <v>137</v>
      </c>
      <c r="H26" s="295">
        <v>44165</v>
      </c>
      <c r="I26" s="516" t="s">
        <v>38</v>
      </c>
      <c r="J26" s="516" t="s">
        <v>75</v>
      </c>
      <c r="K26" s="517" t="s">
        <v>126</v>
      </c>
      <c r="L26" s="517"/>
      <c r="M26" s="518">
        <f t="shared" si="12"/>
        <v>5</v>
      </c>
      <c r="N26" s="519">
        <v>1</v>
      </c>
      <c r="O26" s="519">
        <v>1</v>
      </c>
      <c r="P26" s="519">
        <v>1</v>
      </c>
      <c r="Q26" s="519">
        <v>1</v>
      </c>
      <c r="R26" s="519">
        <v>1</v>
      </c>
      <c r="S26" s="519">
        <v>0</v>
      </c>
      <c r="T26" s="519">
        <v>0</v>
      </c>
      <c r="U26" s="127">
        <f t="shared" si="1"/>
        <v>5</v>
      </c>
      <c r="V26" s="518">
        <f t="shared" si="13"/>
        <v>5</v>
      </c>
      <c r="W26" s="520">
        <f t="shared" si="15"/>
        <v>1</v>
      </c>
      <c r="X26" s="520"/>
      <c r="Y26" s="517" t="s">
        <v>103</v>
      </c>
    </row>
    <row r="27" spans="2:25" ht="17.399999999999999" customHeight="1" x14ac:dyDescent="0.4">
      <c r="B27" s="550"/>
      <c r="C27" s="511" t="s">
        <v>66</v>
      </c>
      <c r="D27" s="512" t="s">
        <v>284</v>
      </c>
      <c r="E27" s="513">
        <v>44018</v>
      </c>
      <c r="F27" s="514">
        <v>44018</v>
      </c>
      <c r="G27" s="515" t="s">
        <v>137</v>
      </c>
      <c r="H27" s="295">
        <v>44196</v>
      </c>
      <c r="I27" s="516" t="s">
        <v>36</v>
      </c>
      <c r="J27" s="516" t="s">
        <v>76</v>
      </c>
      <c r="K27" s="517" t="s">
        <v>124</v>
      </c>
      <c r="L27" s="517"/>
      <c r="M27" s="518">
        <f t="shared" si="12"/>
        <v>7</v>
      </c>
      <c r="N27" s="519">
        <v>1</v>
      </c>
      <c r="O27" s="519">
        <v>1</v>
      </c>
      <c r="P27" s="519">
        <v>1</v>
      </c>
      <c r="Q27" s="519">
        <v>1</v>
      </c>
      <c r="R27" s="519">
        <v>1</v>
      </c>
      <c r="S27" s="519">
        <v>1</v>
      </c>
      <c r="T27" s="519">
        <v>1</v>
      </c>
      <c r="U27" s="127">
        <f t="shared" si="1"/>
        <v>7</v>
      </c>
      <c r="V27" s="518">
        <f t="shared" si="13"/>
        <v>5</v>
      </c>
      <c r="W27" s="520">
        <f t="shared" si="15"/>
        <v>0.7142857142857143</v>
      </c>
      <c r="X27" s="520"/>
      <c r="Y27" s="517" t="s">
        <v>103</v>
      </c>
    </row>
    <row r="28" spans="2:25" ht="17.399999999999999" customHeight="1" x14ac:dyDescent="0.4">
      <c r="B28" s="550"/>
      <c r="C28" s="511" t="s">
        <v>67</v>
      </c>
      <c r="D28" s="512" t="s">
        <v>805</v>
      </c>
      <c r="E28" s="513">
        <v>44018</v>
      </c>
      <c r="F28" s="514">
        <v>44018</v>
      </c>
      <c r="G28" s="515" t="s">
        <v>137</v>
      </c>
      <c r="H28" s="295">
        <v>44135</v>
      </c>
      <c r="I28" s="516" t="s">
        <v>40</v>
      </c>
      <c r="J28" s="516" t="s">
        <v>77</v>
      </c>
      <c r="K28" s="517" t="s">
        <v>127</v>
      </c>
      <c r="L28" s="517"/>
      <c r="M28" s="518">
        <f t="shared" si="12"/>
        <v>5</v>
      </c>
      <c r="N28" s="519">
        <v>1</v>
      </c>
      <c r="O28" s="519">
        <v>1</v>
      </c>
      <c r="P28" s="519">
        <v>1</v>
      </c>
      <c r="Q28" s="519">
        <v>1</v>
      </c>
      <c r="R28" s="519">
        <v>1</v>
      </c>
      <c r="S28" s="519">
        <v>0</v>
      </c>
      <c r="T28" s="519">
        <v>0</v>
      </c>
      <c r="U28" s="127">
        <f t="shared" si="1"/>
        <v>5</v>
      </c>
      <c r="V28" s="518">
        <f t="shared" si="13"/>
        <v>5</v>
      </c>
      <c r="W28" s="520">
        <f t="shared" si="15"/>
        <v>1</v>
      </c>
      <c r="X28" s="520"/>
      <c r="Y28" s="517" t="s">
        <v>103</v>
      </c>
    </row>
    <row r="29" spans="2:25" ht="17.399999999999999" customHeight="1" x14ac:dyDescent="0.4">
      <c r="B29" s="550"/>
      <c r="C29" s="511" t="s">
        <v>68</v>
      </c>
      <c r="D29" s="512" t="s">
        <v>284</v>
      </c>
      <c r="E29" s="513">
        <v>44018</v>
      </c>
      <c r="F29" s="514">
        <v>44018</v>
      </c>
      <c r="G29" s="515" t="s">
        <v>137</v>
      </c>
      <c r="H29" s="295">
        <v>44165</v>
      </c>
      <c r="I29" s="516" t="s">
        <v>42</v>
      </c>
      <c r="J29" s="516" t="s">
        <v>78</v>
      </c>
      <c r="K29" s="517" t="s">
        <v>127</v>
      </c>
      <c r="L29" s="517"/>
      <c r="M29" s="518">
        <f t="shared" si="12"/>
        <v>6</v>
      </c>
      <c r="N29" s="519">
        <v>0</v>
      </c>
      <c r="O29" s="519">
        <v>1</v>
      </c>
      <c r="P29" s="519">
        <v>1</v>
      </c>
      <c r="Q29" s="519">
        <v>1</v>
      </c>
      <c r="R29" s="519">
        <v>1</v>
      </c>
      <c r="S29" s="519">
        <v>1</v>
      </c>
      <c r="T29" s="519">
        <v>1</v>
      </c>
      <c r="U29" s="127">
        <f t="shared" si="1"/>
        <v>6</v>
      </c>
      <c r="V29" s="518">
        <f t="shared" si="13"/>
        <v>4</v>
      </c>
      <c r="W29" s="520">
        <f t="shared" si="15"/>
        <v>0.66666666666666663</v>
      </c>
      <c r="X29" s="520"/>
      <c r="Y29" s="517" t="s">
        <v>103</v>
      </c>
    </row>
    <row r="30" spans="2:25" s="177" customFormat="1" ht="17.399999999999999" customHeight="1" x14ac:dyDescent="0.4">
      <c r="B30" s="550"/>
      <c r="C30" s="521" t="s">
        <v>460</v>
      </c>
      <c r="D30" s="522" t="s">
        <v>276</v>
      </c>
      <c r="E30" s="513">
        <v>44060</v>
      </c>
      <c r="F30" s="514">
        <v>44060</v>
      </c>
      <c r="G30" s="132" t="s">
        <v>137</v>
      </c>
      <c r="H30" s="295">
        <v>44120</v>
      </c>
      <c r="I30" s="523" t="s">
        <v>36</v>
      </c>
      <c r="J30" s="523" t="s">
        <v>420</v>
      </c>
      <c r="K30" s="119" t="s">
        <v>164</v>
      </c>
      <c r="L30" s="119"/>
      <c r="M30" s="120">
        <f t="shared" si="12"/>
        <v>2</v>
      </c>
      <c r="N30" s="120">
        <v>0</v>
      </c>
      <c r="O30" s="120">
        <v>0.5</v>
      </c>
      <c r="P30" s="120">
        <v>1</v>
      </c>
      <c r="Q30" s="120">
        <v>0.5</v>
      </c>
      <c r="R30" s="120">
        <v>0</v>
      </c>
      <c r="S30" s="120">
        <v>0</v>
      </c>
      <c r="T30" s="120">
        <v>0</v>
      </c>
      <c r="U30" s="127">
        <f t="shared" si="1"/>
        <v>2</v>
      </c>
      <c r="V30" s="120">
        <f t="shared" si="13"/>
        <v>2</v>
      </c>
      <c r="W30" s="121">
        <f t="shared" ref="W30:W36" si="16">AVERAGE(V30/M30)</f>
        <v>1</v>
      </c>
      <c r="X30" s="121"/>
      <c r="Y30" s="119" t="s">
        <v>283</v>
      </c>
    </row>
    <row r="31" spans="2:25" s="177" customFormat="1" ht="17.399999999999999" customHeight="1" x14ac:dyDescent="0.4">
      <c r="B31" s="550"/>
      <c r="C31" s="521" t="s">
        <v>421</v>
      </c>
      <c r="D31" s="522" t="s">
        <v>276</v>
      </c>
      <c r="E31" s="513">
        <v>44075</v>
      </c>
      <c r="F31" s="514">
        <v>44075</v>
      </c>
      <c r="G31" s="132" t="s">
        <v>137</v>
      </c>
      <c r="H31" s="295">
        <v>44135</v>
      </c>
      <c r="I31" s="523" t="s">
        <v>34</v>
      </c>
      <c r="J31" s="523" t="s">
        <v>422</v>
      </c>
      <c r="K31" s="119" t="s">
        <v>163</v>
      </c>
      <c r="L31" s="119"/>
      <c r="M31" s="120">
        <f t="shared" si="12"/>
        <v>2</v>
      </c>
      <c r="N31" s="120">
        <v>0</v>
      </c>
      <c r="O31" s="120">
        <v>0</v>
      </c>
      <c r="P31" s="120">
        <v>0</v>
      </c>
      <c r="Q31" s="120">
        <v>0</v>
      </c>
      <c r="R31" s="120">
        <v>1</v>
      </c>
      <c r="S31" s="120">
        <v>1</v>
      </c>
      <c r="T31" s="120">
        <v>0</v>
      </c>
      <c r="U31" s="127">
        <f t="shared" si="1"/>
        <v>2</v>
      </c>
      <c r="V31" s="120">
        <f t="shared" si="13"/>
        <v>1</v>
      </c>
      <c r="W31" s="121">
        <f t="shared" si="16"/>
        <v>0.5</v>
      </c>
      <c r="X31" s="121"/>
      <c r="Y31" s="119" t="s">
        <v>283</v>
      </c>
    </row>
    <row r="32" spans="2:25" s="177" customFormat="1" ht="17.399999999999999" customHeight="1" x14ac:dyDescent="0.4">
      <c r="B32" s="550"/>
      <c r="C32" s="521" t="s">
        <v>461</v>
      </c>
      <c r="D32" s="522" t="s">
        <v>276</v>
      </c>
      <c r="E32" s="513">
        <v>44075</v>
      </c>
      <c r="F32" s="514">
        <v>44075</v>
      </c>
      <c r="G32" s="132" t="s">
        <v>137</v>
      </c>
      <c r="H32" s="295">
        <v>44135</v>
      </c>
      <c r="I32" s="523" t="s">
        <v>40</v>
      </c>
      <c r="J32" s="523" t="s">
        <v>423</v>
      </c>
      <c r="K32" s="119" t="s">
        <v>165</v>
      </c>
      <c r="L32" s="119"/>
      <c r="M32" s="120">
        <f t="shared" si="12"/>
        <v>2</v>
      </c>
      <c r="N32" s="120">
        <v>0</v>
      </c>
      <c r="O32" s="120">
        <v>0</v>
      </c>
      <c r="P32" s="120">
        <v>0</v>
      </c>
      <c r="Q32" s="120">
        <v>0</v>
      </c>
      <c r="R32" s="120">
        <v>1</v>
      </c>
      <c r="S32" s="120">
        <v>1</v>
      </c>
      <c r="T32" s="120">
        <v>0</v>
      </c>
      <c r="U32" s="127">
        <f t="shared" si="1"/>
        <v>2</v>
      </c>
      <c r="V32" s="120">
        <f t="shared" si="13"/>
        <v>1</v>
      </c>
      <c r="W32" s="121">
        <f t="shared" si="16"/>
        <v>0.5</v>
      </c>
      <c r="X32" s="121"/>
      <c r="Y32" s="119" t="s">
        <v>283</v>
      </c>
    </row>
    <row r="33" spans="2:25" s="177" customFormat="1" ht="17.399999999999999" customHeight="1" x14ac:dyDescent="0.4">
      <c r="B33" s="550"/>
      <c r="C33" s="521" t="s">
        <v>532</v>
      </c>
      <c r="D33" s="522" t="s">
        <v>804</v>
      </c>
      <c r="E33" s="513">
        <v>44036</v>
      </c>
      <c r="F33" s="514">
        <v>44044</v>
      </c>
      <c r="G33" s="132" t="s">
        <v>137</v>
      </c>
      <c r="H33" s="295">
        <v>44165</v>
      </c>
      <c r="I33" s="523" t="s">
        <v>527</v>
      </c>
      <c r="J33" s="523" t="s">
        <v>528</v>
      </c>
      <c r="K33" s="119" t="s">
        <v>164</v>
      </c>
      <c r="L33" s="119"/>
      <c r="M33" s="120">
        <f t="shared" si="12"/>
        <v>6</v>
      </c>
      <c r="N33" s="120">
        <v>0</v>
      </c>
      <c r="O33" s="120">
        <v>1</v>
      </c>
      <c r="P33" s="120">
        <v>1</v>
      </c>
      <c r="Q33" s="120">
        <v>1</v>
      </c>
      <c r="R33" s="120">
        <v>1</v>
      </c>
      <c r="S33" s="120">
        <v>1</v>
      </c>
      <c r="T33" s="120">
        <v>1</v>
      </c>
      <c r="U33" s="127">
        <f t="shared" si="1"/>
        <v>6</v>
      </c>
      <c r="V33" s="120">
        <f t="shared" si="13"/>
        <v>4</v>
      </c>
      <c r="W33" s="121">
        <f t="shared" si="16"/>
        <v>0.66666666666666663</v>
      </c>
      <c r="X33" s="121"/>
      <c r="Y33" s="119" t="s">
        <v>283</v>
      </c>
    </row>
    <row r="34" spans="2:25" s="177" customFormat="1" ht="17.399999999999999" customHeight="1" x14ac:dyDescent="0.4">
      <c r="B34" s="550"/>
      <c r="C34" s="521" t="s">
        <v>576</v>
      </c>
      <c r="D34" s="522" t="s">
        <v>284</v>
      </c>
      <c r="E34" s="513">
        <v>44050</v>
      </c>
      <c r="F34" s="514">
        <v>44050</v>
      </c>
      <c r="G34" s="132" t="s">
        <v>137</v>
      </c>
      <c r="H34" s="295">
        <v>44165</v>
      </c>
      <c r="I34" s="523" t="s">
        <v>40</v>
      </c>
      <c r="J34" s="523" t="s">
        <v>462</v>
      </c>
      <c r="K34" s="119" t="s">
        <v>165</v>
      </c>
      <c r="L34" s="119"/>
      <c r="M34" s="120">
        <f>SUM(N34:T34)</f>
        <v>3</v>
      </c>
      <c r="N34" s="120">
        <v>0</v>
      </c>
      <c r="O34" s="120">
        <v>0</v>
      </c>
      <c r="P34" s="120">
        <v>1</v>
      </c>
      <c r="Q34" s="120">
        <v>1</v>
      </c>
      <c r="R34" s="120">
        <v>1</v>
      </c>
      <c r="S34" s="120">
        <v>0</v>
      </c>
      <c r="T34" s="120">
        <v>0</v>
      </c>
      <c r="U34" s="127">
        <f t="shared" si="1"/>
        <v>3</v>
      </c>
      <c r="V34" s="120">
        <f t="shared" si="13"/>
        <v>3</v>
      </c>
      <c r="W34" s="121">
        <f t="shared" si="16"/>
        <v>1</v>
      </c>
      <c r="X34" s="121"/>
      <c r="Y34" s="119" t="s">
        <v>283</v>
      </c>
    </row>
    <row r="35" spans="2:25" s="367" customFormat="1" ht="17.399999999999999" customHeight="1" x14ac:dyDescent="0.4">
      <c r="B35" s="550"/>
      <c r="C35" s="524" t="s">
        <v>758</v>
      </c>
      <c r="D35" s="525" t="s">
        <v>748</v>
      </c>
      <c r="E35" s="526">
        <v>44116</v>
      </c>
      <c r="F35" s="335">
        <v>44116</v>
      </c>
      <c r="G35" s="470" t="s">
        <v>703</v>
      </c>
      <c r="H35" s="351">
        <v>44196</v>
      </c>
      <c r="I35" s="527" t="s">
        <v>686</v>
      </c>
      <c r="J35" s="527" t="s">
        <v>732</v>
      </c>
      <c r="K35" s="528" t="s">
        <v>710</v>
      </c>
      <c r="L35" s="528"/>
      <c r="M35" s="529">
        <f>SUM(N35:T35)</f>
        <v>2.5</v>
      </c>
      <c r="N35" s="529">
        <v>0</v>
      </c>
      <c r="O35" s="529">
        <v>0</v>
      </c>
      <c r="P35" s="529">
        <v>0</v>
      </c>
      <c r="Q35" s="529">
        <v>0</v>
      </c>
      <c r="R35" s="529">
        <v>0.5</v>
      </c>
      <c r="S35" s="529">
        <v>1</v>
      </c>
      <c r="T35" s="529">
        <v>1</v>
      </c>
      <c r="U35" s="529">
        <f t="shared" si="1"/>
        <v>2.5</v>
      </c>
      <c r="V35" s="529">
        <f>SUM(N35:S35)</f>
        <v>1.5</v>
      </c>
      <c r="W35" s="530">
        <f t="shared" si="16"/>
        <v>0.6</v>
      </c>
      <c r="X35" s="530"/>
      <c r="Y35" s="528" t="s">
        <v>723</v>
      </c>
    </row>
    <row r="36" spans="2:25" s="177" customFormat="1" ht="17.399999999999999" customHeight="1" x14ac:dyDescent="0.4">
      <c r="B36" s="550"/>
      <c r="C36" s="524" t="s">
        <v>721</v>
      </c>
      <c r="D36" s="525" t="s">
        <v>702</v>
      </c>
      <c r="E36" s="526">
        <v>44109</v>
      </c>
      <c r="F36" s="335">
        <v>44109</v>
      </c>
      <c r="G36" s="470" t="s">
        <v>703</v>
      </c>
      <c r="H36" s="351">
        <v>44196</v>
      </c>
      <c r="I36" s="527" t="s">
        <v>713</v>
      </c>
      <c r="J36" s="527" t="s">
        <v>714</v>
      </c>
      <c r="K36" s="528" t="s">
        <v>722</v>
      </c>
      <c r="L36" s="528"/>
      <c r="M36" s="529">
        <f>SUM(N36:T36)</f>
        <v>3</v>
      </c>
      <c r="N36" s="529">
        <v>0</v>
      </c>
      <c r="O36" s="529">
        <v>0</v>
      </c>
      <c r="P36" s="529">
        <v>0</v>
      </c>
      <c r="Q36" s="529">
        <v>0</v>
      </c>
      <c r="R36" s="529">
        <v>1</v>
      </c>
      <c r="S36" s="529">
        <v>1</v>
      </c>
      <c r="T36" s="529">
        <v>1</v>
      </c>
      <c r="U36" s="529">
        <v>3</v>
      </c>
      <c r="V36" s="529">
        <f>SUM(N36:T36)</f>
        <v>3</v>
      </c>
      <c r="W36" s="530">
        <f t="shared" si="16"/>
        <v>1</v>
      </c>
      <c r="X36" s="530"/>
      <c r="Y36" s="528" t="s">
        <v>723</v>
      </c>
    </row>
    <row r="37" spans="2:25" ht="17.399999999999999" customHeight="1" x14ac:dyDescent="0.4">
      <c r="B37" s="550"/>
      <c r="C37" s="5" t="s">
        <v>84</v>
      </c>
      <c r="D37" s="175" t="s">
        <v>447</v>
      </c>
      <c r="E37" s="172">
        <v>44004</v>
      </c>
      <c r="F37" s="33">
        <v>44004</v>
      </c>
      <c r="G37" s="35" t="s">
        <v>137</v>
      </c>
      <c r="H37" s="139">
        <v>44152</v>
      </c>
      <c r="I37" s="14" t="s">
        <v>80</v>
      </c>
      <c r="J37" s="14" t="s">
        <v>81</v>
      </c>
      <c r="K37" s="26" t="s">
        <v>138</v>
      </c>
      <c r="L37" s="26"/>
      <c r="M37" s="27">
        <f t="shared" si="12"/>
        <v>4.8</v>
      </c>
      <c r="N37" s="27">
        <v>0.3</v>
      </c>
      <c r="O37" s="27">
        <v>1</v>
      </c>
      <c r="P37" s="27">
        <v>1</v>
      </c>
      <c r="Q37" s="27">
        <v>1</v>
      </c>
      <c r="R37" s="27">
        <v>1</v>
      </c>
      <c r="S37" s="27">
        <v>0.5</v>
      </c>
      <c r="T37" s="27">
        <v>0</v>
      </c>
      <c r="U37" s="126">
        <f t="shared" si="1"/>
        <v>4.8</v>
      </c>
      <c r="V37" s="27">
        <f t="shared" si="13"/>
        <v>4.3</v>
      </c>
      <c r="W37" s="38">
        <f t="shared" si="15"/>
        <v>0.89583333333333337</v>
      </c>
      <c r="X37" s="38"/>
      <c r="Y37" s="6" t="s">
        <v>104</v>
      </c>
    </row>
    <row r="38" spans="2:25" ht="17.399999999999999" customHeight="1" x14ac:dyDescent="0.4">
      <c r="B38" s="550"/>
      <c r="C38" s="5" t="s">
        <v>85</v>
      </c>
      <c r="D38" s="175" t="s">
        <v>284</v>
      </c>
      <c r="E38" s="172">
        <v>44019</v>
      </c>
      <c r="F38" s="33">
        <v>44019</v>
      </c>
      <c r="G38" s="35" t="s">
        <v>137</v>
      </c>
      <c r="H38" s="139">
        <v>44152</v>
      </c>
      <c r="I38" s="14" t="s">
        <v>38</v>
      </c>
      <c r="J38" s="14" t="s">
        <v>82</v>
      </c>
      <c r="K38" s="26" t="s">
        <v>126</v>
      </c>
      <c r="L38" s="26"/>
      <c r="M38" s="27">
        <f t="shared" si="12"/>
        <v>4.4000000000000004</v>
      </c>
      <c r="N38" s="27">
        <v>0</v>
      </c>
      <c r="O38" s="27">
        <v>0.9</v>
      </c>
      <c r="P38" s="27">
        <v>1</v>
      </c>
      <c r="Q38" s="27">
        <v>1</v>
      </c>
      <c r="R38" s="27">
        <v>1</v>
      </c>
      <c r="S38" s="27">
        <v>0.5</v>
      </c>
      <c r="T38" s="27">
        <v>0</v>
      </c>
      <c r="U38" s="126">
        <f t="shared" si="1"/>
        <v>4.4000000000000004</v>
      </c>
      <c r="V38" s="27">
        <f t="shared" si="13"/>
        <v>3.9</v>
      </c>
      <c r="W38" s="38">
        <f t="shared" si="15"/>
        <v>0.88636363636363624</v>
      </c>
      <c r="X38" s="38"/>
      <c r="Y38" s="6" t="s">
        <v>104</v>
      </c>
    </row>
    <row r="39" spans="2:25" ht="17.399999999999999" customHeight="1" x14ac:dyDescent="0.4">
      <c r="B39" s="550"/>
      <c r="C39" s="5" t="s">
        <v>459</v>
      </c>
      <c r="D39" s="175" t="s">
        <v>284</v>
      </c>
      <c r="E39" s="172">
        <v>44019</v>
      </c>
      <c r="F39" s="33">
        <v>44019</v>
      </c>
      <c r="G39" s="35" t="s">
        <v>137</v>
      </c>
      <c r="H39" s="139">
        <v>44152</v>
      </c>
      <c r="I39" s="14" t="s">
        <v>42</v>
      </c>
      <c r="J39" s="14" t="s">
        <v>83</v>
      </c>
      <c r="K39" s="26" t="s">
        <v>127</v>
      </c>
      <c r="L39" s="26"/>
      <c r="M39" s="27">
        <f t="shared" si="12"/>
        <v>4.4000000000000004</v>
      </c>
      <c r="N39" s="27">
        <v>0</v>
      </c>
      <c r="O39" s="27">
        <v>0.9</v>
      </c>
      <c r="P39" s="27">
        <v>1</v>
      </c>
      <c r="Q39" s="27">
        <v>1</v>
      </c>
      <c r="R39" s="27">
        <v>1</v>
      </c>
      <c r="S39" s="27">
        <v>0.5</v>
      </c>
      <c r="T39" s="27">
        <v>0</v>
      </c>
      <c r="U39" s="126">
        <f t="shared" si="1"/>
        <v>4.4000000000000004</v>
      </c>
      <c r="V39" s="27">
        <f t="shared" si="13"/>
        <v>3.9</v>
      </c>
      <c r="W39" s="38">
        <f t="shared" si="15"/>
        <v>0.88636363636363624</v>
      </c>
      <c r="X39" s="38"/>
      <c r="Y39" s="6" t="s">
        <v>104</v>
      </c>
    </row>
    <row r="40" spans="2:25" s="135" customFormat="1" ht="17.399999999999999" customHeight="1" x14ac:dyDescent="0.4">
      <c r="B40" s="550"/>
      <c r="C40" s="168" t="s">
        <v>61</v>
      </c>
      <c r="D40" s="182" t="s">
        <v>276</v>
      </c>
      <c r="E40" s="172">
        <v>44019</v>
      </c>
      <c r="F40" s="33">
        <v>44019</v>
      </c>
      <c r="G40" s="145" t="s">
        <v>137</v>
      </c>
      <c r="H40" s="139">
        <v>44152</v>
      </c>
      <c r="I40" s="169" t="s">
        <v>40</v>
      </c>
      <c r="J40" s="169" t="s">
        <v>416</v>
      </c>
      <c r="K40" s="122" t="s">
        <v>164</v>
      </c>
      <c r="L40" s="122"/>
      <c r="M40" s="170">
        <f t="shared" si="12"/>
        <v>2.5</v>
      </c>
      <c r="N40" s="170">
        <v>0</v>
      </c>
      <c r="O40" s="170">
        <v>0.5</v>
      </c>
      <c r="P40" s="170">
        <v>0.5</v>
      </c>
      <c r="Q40" s="170">
        <v>0.5</v>
      </c>
      <c r="R40" s="170">
        <v>0.5</v>
      </c>
      <c r="S40" s="170">
        <v>0.5</v>
      </c>
      <c r="T40" s="170">
        <v>0</v>
      </c>
      <c r="U40" s="126">
        <v>2.5</v>
      </c>
      <c r="V40" s="170">
        <f t="shared" si="13"/>
        <v>2</v>
      </c>
      <c r="W40" s="183">
        <f t="shared" ref="W40:W42" si="17">AVERAGE(V40/M40)</f>
        <v>0.8</v>
      </c>
      <c r="X40" s="183"/>
      <c r="Y40" s="122" t="s">
        <v>295</v>
      </c>
    </row>
    <row r="41" spans="2:25" s="135" customFormat="1" ht="17.399999999999999" customHeight="1" x14ac:dyDescent="0.4">
      <c r="B41" s="550"/>
      <c r="C41" s="168" t="s">
        <v>61</v>
      </c>
      <c r="D41" s="182" t="s">
        <v>276</v>
      </c>
      <c r="E41" s="172">
        <v>44019</v>
      </c>
      <c r="F41" s="33">
        <v>44019</v>
      </c>
      <c r="G41" s="145" t="s">
        <v>137</v>
      </c>
      <c r="H41" s="139">
        <v>44152</v>
      </c>
      <c r="I41" s="169" t="s">
        <v>42</v>
      </c>
      <c r="J41" s="169" t="s">
        <v>417</v>
      </c>
      <c r="K41" s="122" t="s">
        <v>165</v>
      </c>
      <c r="L41" s="122"/>
      <c r="M41" s="170">
        <f t="shared" si="12"/>
        <v>2.5</v>
      </c>
      <c r="N41" s="170">
        <v>0</v>
      </c>
      <c r="O41" s="170">
        <v>0.5</v>
      </c>
      <c r="P41" s="170">
        <v>0.5</v>
      </c>
      <c r="Q41" s="170">
        <v>0.5</v>
      </c>
      <c r="R41" s="170">
        <v>0.5</v>
      </c>
      <c r="S41" s="170">
        <v>0.5</v>
      </c>
      <c r="T41" s="170">
        <v>0</v>
      </c>
      <c r="U41" s="126">
        <v>2.5</v>
      </c>
      <c r="V41" s="170">
        <f t="shared" si="13"/>
        <v>2</v>
      </c>
      <c r="W41" s="183">
        <f t="shared" si="17"/>
        <v>0.8</v>
      </c>
      <c r="X41" s="183"/>
      <c r="Y41" s="122" t="s">
        <v>295</v>
      </c>
    </row>
    <row r="42" spans="2:25" s="135" customFormat="1" ht="17.399999999999999" customHeight="1" x14ac:dyDescent="0.4">
      <c r="B42" s="551"/>
      <c r="C42" s="168" t="s">
        <v>426</v>
      </c>
      <c r="D42" s="182" t="s">
        <v>276</v>
      </c>
      <c r="E42" s="172">
        <v>44019</v>
      </c>
      <c r="F42" s="33">
        <v>44019</v>
      </c>
      <c r="G42" s="145" t="s">
        <v>137</v>
      </c>
      <c r="H42" s="139">
        <v>44152</v>
      </c>
      <c r="I42" s="169" t="s">
        <v>42</v>
      </c>
      <c r="J42" s="169" t="s">
        <v>452</v>
      </c>
      <c r="K42" s="122" t="s">
        <v>165</v>
      </c>
      <c r="L42" s="122"/>
      <c r="M42" s="170">
        <f t="shared" si="12"/>
        <v>0.8</v>
      </c>
      <c r="N42" s="170">
        <v>0</v>
      </c>
      <c r="O42" s="170">
        <v>0.5</v>
      </c>
      <c r="P42" s="170">
        <v>0.3</v>
      </c>
      <c r="Q42" s="170">
        <v>0</v>
      </c>
      <c r="R42" s="170">
        <v>0</v>
      </c>
      <c r="S42" s="170">
        <v>0</v>
      </c>
      <c r="T42" s="170">
        <v>0</v>
      </c>
      <c r="U42" s="126">
        <v>0.8</v>
      </c>
      <c r="V42" s="170">
        <f t="shared" si="13"/>
        <v>0.8</v>
      </c>
      <c r="W42" s="183">
        <f t="shared" si="17"/>
        <v>1</v>
      </c>
      <c r="X42" s="183"/>
      <c r="Y42" s="122" t="s">
        <v>295</v>
      </c>
    </row>
    <row r="43" spans="2:25" ht="17.399999999999999" customHeight="1" x14ac:dyDescent="0.4">
      <c r="B43" s="7"/>
      <c r="C43" s="557" t="s">
        <v>16</v>
      </c>
      <c r="D43" s="558"/>
      <c r="E43" s="558"/>
      <c r="F43" s="558"/>
      <c r="G43" s="558"/>
      <c r="H43" s="558"/>
      <c r="I43" s="558"/>
      <c r="J43" s="558"/>
      <c r="K43" s="559"/>
      <c r="L43" s="36">
        <v>78.5</v>
      </c>
      <c r="M43" s="16">
        <f t="shared" ref="M43:U43" si="18">SUM(M18:M42)</f>
        <v>106.10000000000001</v>
      </c>
      <c r="N43" s="16">
        <f t="shared" si="18"/>
        <v>8.3000000000000007</v>
      </c>
      <c r="O43" s="16">
        <f t="shared" si="18"/>
        <v>15.8</v>
      </c>
      <c r="P43" s="16">
        <f t="shared" si="18"/>
        <v>18.5</v>
      </c>
      <c r="Q43" s="16">
        <f t="shared" si="18"/>
        <v>18.5</v>
      </c>
      <c r="R43" s="16">
        <f t="shared" si="18"/>
        <v>21.5</v>
      </c>
      <c r="S43" s="16">
        <f t="shared" si="18"/>
        <v>14.5</v>
      </c>
      <c r="T43" s="16">
        <f t="shared" si="18"/>
        <v>9</v>
      </c>
      <c r="U43" s="17">
        <f t="shared" si="18"/>
        <v>106.10000000000001</v>
      </c>
      <c r="V43" s="17">
        <f t="shared" si="13"/>
        <v>82.6</v>
      </c>
      <c r="W43" s="39">
        <f>AVERAGE(V43/L43)</f>
        <v>1.0522292993630573</v>
      </c>
      <c r="X43" s="39">
        <f>U43/L43</f>
        <v>1.3515923566878982</v>
      </c>
      <c r="Y43" s="7"/>
    </row>
    <row r="44" spans="2:25" x14ac:dyDescent="0.4">
      <c r="B44" s="554" t="s">
        <v>445</v>
      </c>
      <c r="C44" s="168" t="s">
        <v>48</v>
      </c>
      <c r="D44" s="169" t="s">
        <v>284</v>
      </c>
      <c r="E44" s="173">
        <v>43990</v>
      </c>
      <c r="F44" s="33">
        <v>43990</v>
      </c>
      <c r="G44" s="30" t="s">
        <v>137</v>
      </c>
      <c r="H44" s="31">
        <v>44196</v>
      </c>
      <c r="I44" s="169" t="s">
        <v>35</v>
      </c>
      <c r="J44" s="169" t="s">
        <v>27</v>
      </c>
      <c r="K44" s="122" t="s">
        <v>125</v>
      </c>
      <c r="L44" s="122"/>
      <c r="M44" s="207">
        <f>SUM(N44:T44)</f>
        <v>7</v>
      </c>
      <c r="N44" s="170">
        <v>1</v>
      </c>
      <c r="O44" s="170">
        <v>1</v>
      </c>
      <c r="P44" s="170">
        <v>1</v>
      </c>
      <c r="Q44" s="170">
        <v>1</v>
      </c>
      <c r="R44" s="170">
        <v>1</v>
      </c>
      <c r="S44" s="170">
        <v>1</v>
      </c>
      <c r="T44" s="170">
        <v>1</v>
      </c>
      <c r="U44" s="126">
        <f t="shared" si="1"/>
        <v>7</v>
      </c>
      <c r="V44" s="170">
        <f t="shared" si="13"/>
        <v>5</v>
      </c>
      <c r="W44" s="183">
        <f t="shared" ref="W44:W45" si="19">AVERAGE(V44/M44)</f>
        <v>0.7142857142857143</v>
      </c>
      <c r="X44" s="183"/>
      <c r="Y44" s="122" t="s">
        <v>15</v>
      </c>
    </row>
    <row r="45" spans="2:25" s="177" customFormat="1" x14ac:dyDescent="0.4">
      <c r="B45" s="556"/>
      <c r="C45" s="168" t="s">
        <v>498</v>
      </c>
      <c r="D45" s="169" t="s">
        <v>478</v>
      </c>
      <c r="E45" s="173">
        <v>44025</v>
      </c>
      <c r="F45" s="33">
        <v>44025</v>
      </c>
      <c r="G45" s="145" t="s">
        <v>481</v>
      </c>
      <c r="H45" s="139">
        <v>44074</v>
      </c>
      <c r="I45" s="169" t="s">
        <v>479</v>
      </c>
      <c r="J45" s="169" t="s">
        <v>482</v>
      </c>
      <c r="K45" s="122" t="s">
        <v>483</v>
      </c>
      <c r="L45" s="122"/>
      <c r="M45" s="207">
        <f t="shared" ref="M45" si="20">SUM(N45:T45)</f>
        <v>1</v>
      </c>
      <c r="N45" s="170">
        <v>0</v>
      </c>
      <c r="O45" s="170">
        <v>0.5</v>
      </c>
      <c r="P45" s="170">
        <v>0.5</v>
      </c>
      <c r="Q45" s="170">
        <v>0</v>
      </c>
      <c r="R45" s="170">
        <v>0</v>
      </c>
      <c r="S45" s="170">
        <v>0</v>
      </c>
      <c r="T45" s="170">
        <v>0</v>
      </c>
      <c r="U45" s="126">
        <f>SUM(N45:T45)</f>
        <v>1</v>
      </c>
      <c r="V45" s="170">
        <f t="shared" si="13"/>
        <v>1</v>
      </c>
      <c r="W45" s="183">
        <f t="shared" si="19"/>
        <v>1</v>
      </c>
      <c r="X45" s="183"/>
      <c r="Y45" s="122" t="s">
        <v>480</v>
      </c>
    </row>
    <row r="46" spans="2:25" x14ac:dyDescent="0.4">
      <c r="B46" s="556"/>
      <c r="C46" s="128" t="s">
        <v>49</v>
      </c>
      <c r="D46" s="129" t="s">
        <v>284</v>
      </c>
      <c r="E46" s="186">
        <v>44013</v>
      </c>
      <c r="F46" s="33">
        <v>44013</v>
      </c>
      <c r="G46" s="32" t="s">
        <v>137</v>
      </c>
      <c r="H46" s="139">
        <v>44196</v>
      </c>
      <c r="I46" s="129" t="s">
        <v>41</v>
      </c>
      <c r="J46" s="129" t="s">
        <v>28</v>
      </c>
      <c r="K46" s="130" t="s">
        <v>124</v>
      </c>
      <c r="L46" s="130"/>
      <c r="M46" s="144">
        <f t="shared" ref="M46:M59" si="21">SUM(N46:T46)</f>
        <v>6</v>
      </c>
      <c r="N46" s="136">
        <v>0</v>
      </c>
      <c r="O46" s="136">
        <v>1</v>
      </c>
      <c r="P46" s="136">
        <v>1</v>
      </c>
      <c r="Q46" s="136">
        <v>1</v>
      </c>
      <c r="R46" s="136">
        <v>1</v>
      </c>
      <c r="S46" s="136">
        <v>1</v>
      </c>
      <c r="T46" s="136">
        <v>1</v>
      </c>
      <c r="U46" s="126">
        <f t="shared" si="1"/>
        <v>6</v>
      </c>
      <c r="V46" s="136">
        <f t="shared" si="13"/>
        <v>4</v>
      </c>
      <c r="W46" s="131">
        <f t="shared" ref="W46:W59" si="22">AVERAGE(V46/M46)</f>
        <v>0.66666666666666663</v>
      </c>
      <c r="X46" s="131"/>
      <c r="Y46" s="130" t="s">
        <v>15</v>
      </c>
    </row>
    <row r="47" spans="2:25" x14ac:dyDescent="0.4">
      <c r="B47" s="556"/>
      <c r="C47" s="128" t="s">
        <v>50</v>
      </c>
      <c r="D47" s="129" t="s">
        <v>284</v>
      </c>
      <c r="E47" s="186">
        <v>44004</v>
      </c>
      <c r="F47" s="33">
        <v>44004</v>
      </c>
      <c r="G47" s="32" t="s">
        <v>137</v>
      </c>
      <c r="H47" s="139">
        <v>44188</v>
      </c>
      <c r="I47" s="129" t="s">
        <v>43</v>
      </c>
      <c r="J47" s="129" t="s">
        <v>29</v>
      </c>
      <c r="K47" s="130" t="s">
        <v>127</v>
      </c>
      <c r="L47" s="130"/>
      <c r="M47" s="144">
        <f t="shared" si="21"/>
        <v>6</v>
      </c>
      <c r="N47" s="136">
        <v>0.3</v>
      </c>
      <c r="O47" s="136">
        <v>1</v>
      </c>
      <c r="P47" s="136">
        <v>1</v>
      </c>
      <c r="Q47" s="136">
        <v>1</v>
      </c>
      <c r="R47" s="136">
        <v>1</v>
      </c>
      <c r="S47" s="136">
        <v>1</v>
      </c>
      <c r="T47" s="136">
        <v>0.7</v>
      </c>
      <c r="U47" s="126">
        <f t="shared" si="1"/>
        <v>6</v>
      </c>
      <c r="V47" s="136">
        <f t="shared" si="13"/>
        <v>4.3</v>
      </c>
      <c r="W47" s="131">
        <f t="shared" si="22"/>
        <v>0.71666666666666667</v>
      </c>
      <c r="X47" s="131"/>
      <c r="Y47" s="130" t="s">
        <v>15</v>
      </c>
    </row>
    <row r="48" spans="2:25" x14ac:dyDescent="0.4">
      <c r="B48" s="556"/>
      <c r="C48" s="128" t="s">
        <v>50</v>
      </c>
      <c r="D48" s="129" t="s">
        <v>284</v>
      </c>
      <c r="E48" s="186">
        <v>44013</v>
      </c>
      <c r="F48" s="33">
        <v>44013</v>
      </c>
      <c r="G48" s="32" t="s">
        <v>137</v>
      </c>
      <c r="H48" s="139">
        <v>44196</v>
      </c>
      <c r="I48" s="129" t="s">
        <v>43</v>
      </c>
      <c r="J48" s="129" t="s">
        <v>30</v>
      </c>
      <c r="K48" s="130" t="s">
        <v>127</v>
      </c>
      <c r="L48" s="130"/>
      <c r="M48" s="144">
        <f t="shared" si="21"/>
        <v>6</v>
      </c>
      <c r="N48" s="136">
        <v>0</v>
      </c>
      <c r="O48" s="136">
        <v>1</v>
      </c>
      <c r="P48" s="136">
        <v>1</v>
      </c>
      <c r="Q48" s="136">
        <v>1</v>
      </c>
      <c r="R48" s="136">
        <v>1</v>
      </c>
      <c r="S48" s="136">
        <v>1</v>
      </c>
      <c r="T48" s="136">
        <v>1</v>
      </c>
      <c r="U48" s="126">
        <f t="shared" si="1"/>
        <v>6</v>
      </c>
      <c r="V48" s="136">
        <f t="shared" si="13"/>
        <v>4</v>
      </c>
      <c r="W48" s="131">
        <f t="shared" si="22"/>
        <v>0.66666666666666663</v>
      </c>
      <c r="X48" s="131"/>
      <c r="Y48" s="130" t="s">
        <v>15</v>
      </c>
    </row>
    <row r="49" spans="2:25" x14ac:dyDescent="0.4">
      <c r="B49" s="556"/>
      <c r="C49" s="128" t="s">
        <v>454</v>
      </c>
      <c r="D49" s="129" t="s">
        <v>284</v>
      </c>
      <c r="E49" s="186">
        <v>44019</v>
      </c>
      <c r="F49" s="33">
        <v>44019</v>
      </c>
      <c r="G49" s="32" t="s">
        <v>137</v>
      </c>
      <c r="H49" s="139">
        <v>44169</v>
      </c>
      <c r="I49" s="129" t="s">
        <v>396</v>
      </c>
      <c r="J49" s="129" t="s">
        <v>397</v>
      </c>
      <c r="K49" s="130" t="s">
        <v>398</v>
      </c>
      <c r="L49" s="130"/>
      <c r="M49" s="144">
        <f t="shared" si="21"/>
        <v>5</v>
      </c>
      <c r="N49" s="136">
        <v>0</v>
      </c>
      <c r="O49" s="136">
        <v>0.8</v>
      </c>
      <c r="P49" s="136">
        <v>1</v>
      </c>
      <c r="Q49" s="136">
        <v>1</v>
      </c>
      <c r="R49" s="136">
        <v>1</v>
      </c>
      <c r="S49" s="136">
        <v>1</v>
      </c>
      <c r="T49" s="136">
        <v>0.2</v>
      </c>
      <c r="U49" s="126">
        <f t="shared" si="1"/>
        <v>5</v>
      </c>
      <c r="V49" s="136">
        <f t="shared" si="13"/>
        <v>3.8</v>
      </c>
      <c r="W49" s="131">
        <f t="shared" ref="W49" si="23">AVERAGE(V49/M49)</f>
        <v>0.76</v>
      </c>
      <c r="X49" s="131"/>
      <c r="Y49" s="130" t="s">
        <v>15</v>
      </c>
    </row>
    <row r="50" spans="2:25" ht="17.399999999999999" customHeight="1" x14ac:dyDescent="0.4">
      <c r="B50" s="556"/>
      <c r="C50" s="128" t="s">
        <v>98</v>
      </c>
      <c r="D50" s="129" t="s">
        <v>284</v>
      </c>
      <c r="E50" s="186">
        <v>44004</v>
      </c>
      <c r="F50" s="33">
        <v>44004</v>
      </c>
      <c r="G50" s="145" t="s">
        <v>137</v>
      </c>
      <c r="H50" s="139">
        <v>44196</v>
      </c>
      <c r="I50" s="129" t="s">
        <v>88</v>
      </c>
      <c r="J50" s="129" t="s">
        <v>89</v>
      </c>
      <c r="K50" s="130" t="s">
        <v>163</v>
      </c>
      <c r="L50" s="130"/>
      <c r="M50" s="144">
        <f t="shared" si="21"/>
        <v>5.9</v>
      </c>
      <c r="N50" s="136">
        <v>0.4</v>
      </c>
      <c r="O50" s="136">
        <v>1</v>
      </c>
      <c r="P50" s="136">
        <v>1</v>
      </c>
      <c r="Q50" s="136">
        <v>1</v>
      </c>
      <c r="R50" s="136">
        <v>1</v>
      </c>
      <c r="S50" s="136">
        <v>1</v>
      </c>
      <c r="T50" s="136">
        <v>0.5</v>
      </c>
      <c r="U50" s="126">
        <f t="shared" si="1"/>
        <v>5.9</v>
      </c>
      <c r="V50" s="136">
        <f t="shared" si="13"/>
        <v>4.4000000000000004</v>
      </c>
      <c r="W50" s="131">
        <f t="shared" si="22"/>
        <v>0.74576271186440679</v>
      </c>
      <c r="X50" s="131"/>
      <c r="Y50" s="130" t="s">
        <v>102</v>
      </c>
    </row>
    <row r="51" spans="2:25" ht="17.399999999999999" customHeight="1" x14ac:dyDescent="0.4">
      <c r="B51" s="556"/>
      <c r="C51" s="128" t="s">
        <v>99</v>
      </c>
      <c r="D51" s="129" t="s">
        <v>284</v>
      </c>
      <c r="E51" s="186">
        <v>44004</v>
      </c>
      <c r="F51" s="33">
        <v>44004</v>
      </c>
      <c r="G51" s="145" t="s">
        <v>137</v>
      </c>
      <c r="H51" s="139">
        <v>44196</v>
      </c>
      <c r="I51" s="129" t="s">
        <v>90</v>
      </c>
      <c r="J51" s="129" t="s">
        <v>91</v>
      </c>
      <c r="K51" s="130" t="s">
        <v>163</v>
      </c>
      <c r="L51" s="130"/>
      <c r="M51" s="144">
        <f t="shared" si="21"/>
        <v>4.3999999999999995</v>
      </c>
      <c r="N51" s="136">
        <v>0.4</v>
      </c>
      <c r="O51" s="136">
        <v>1</v>
      </c>
      <c r="P51" s="136">
        <v>1</v>
      </c>
      <c r="Q51" s="136">
        <v>1</v>
      </c>
      <c r="R51" s="136">
        <v>0.3</v>
      </c>
      <c r="S51" s="136">
        <v>0.6</v>
      </c>
      <c r="T51" s="136">
        <v>0.1</v>
      </c>
      <c r="U51" s="126">
        <f t="shared" si="1"/>
        <v>4.3999999999999995</v>
      </c>
      <c r="V51" s="136">
        <f t="shared" si="13"/>
        <v>3.6999999999999997</v>
      </c>
      <c r="W51" s="131">
        <f t="shared" si="22"/>
        <v>0.84090909090909094</v>
      </c>
      <c r="X51" s="131"/>
      <c r="Y51" s="130" t="s">
        <v>102</v>
      </c>
    </row>
    <row r="52" spans="2:25" ht="17.399999999999999" customHeight="1" x14ac:dyDescent="0.4">
      <c r="B52" s="556"/>
      <c r="C52" s="128" t="s">
        <v>100</v>
      </c>
      <c r="D52" s="129" t="s">
        <v>284</v>
      </c>
      <c r="E52" s="186">
        <v>43990</v>
      </c>
      <c r="F52" s="33">
        <v>43992</v>
      </c>
      <c r="G52" s="145" t="s">
        <v>137</v>
      </c>
      <c r="H52" s="139">
        <v>44165</v>
      </c>
      <c r="I52" s="129" t="s">
        <v>92</v>
      </c>
      <c r="J52" s="129" t="s">
        <v>93</v>
      </c>
      <c r="K52" s="130" t="s">
        <v>165</v>
      </c>
      <c r="L52" s="130"/>
      <c r="M52" s="144">
        <f t="shared" si="21"/>
        <v>6</v>
      </c>
      <c r="N52" s="136">
        <v>1</v>
      </c>
      <c r="O52" s="136">
        <v>1</v>
      </c>
      <c r="P52" s="136">
        <v>1</v>
      </c>
      <c r="Q52" s="136">
        <v>1</v>
      </c>
      <c r="R52" s="136">
        <v>1</v>
      </c>
      <c r="S52" s="136">
        <v>1</v>
      </c>
      <c r="T52" s="136">
        <v>0</v>
      </c>
      <c r="U52" s="126">
        <f t="shared" si="1"/>
        <v>6</v>
      </c>
      <c r="V52" s="136">
        <f t="shared" si="13"/>
        <v>5</v>
      </c>
      <c r="W52" s="131">
        <f t="shared" si="22"/>
        <v>0.83333333333333337</v>
      </c>
      <c r="X52" s="131"/>
      <c r="Y52" s="130" t="s">
        <v>102</v>
      </c>
    </row>
    <row r="53" spans="2:25" ht="17.399999999999999" customHeight="1" x14ac:dyDescent="0.4">
      <c r="B53" s="556"/>
      <c r="C53" s="128" t="s">
        <v>61</v>
      </c>
      <c r="D53" s="129" t="s">
        <v>284</v>
      </c>
      <c r="E53" s="186">
        <v>44018</v>
      </c>
      <c r="F53" s="33">
        <v>44018</v>
      </c>
      <c r="G53" s="145" t="s">
        <v>137</v>
      </c>
      <c r="H53" s="139">
        <v>44196</v>
      </c>
      <c r="I53" s="129" t="s">
        <v>92</v>
      </c>
      <c r="J53" s="129" t="s">
        <v>94</v>
      </c>
      <c r="K53" s="130" t="s">
        <v>165</v>
      </c>
      <c r="L53" s="130"/>
      <c r="M53" s="144">
        <f t="shared" si="21"/>
        <v>5</v>
      </c>
      <c r="N53" s="136">
        <v>0</v>
      </c>
      <c r="O53" s="136">
        <v>0.9</v>
      </c>
      <c r="P53" s="136">
        <v>1</v>
      </c>
      <c r="Q53" s="136">
        <v>1</v>
      </c>
      <c r="R53" s="136">
        <v>1</v>
      </c>
      <c r="S53" s="136">
        <v>1</v>
      </c>
      <c r="T53" s="136">
        <v>0.1</v>
      </c>
      <c r="U53" s="126">
        <f t="shared" si="1"/>
        <v>5</v>
      </c>
      <c r="V53" s="136">
        <f t="shared" si="13"/>
        <v>3.9</v>
      </c>
      <c r="W53" s="131">
        <f t="shared" si="22"/>
        <v>0.78</v>
      </c>
      <c r="X53" s="131"/>
      <c r="Y53" s="130" t="s">
        <v>102</v>
      </c>
    </row>
    <row r="54" spans="2:25" s="367" customFormat="1" ht="17.399999999999999" customHeight="1" x14ac:dyDescent="0.4">
      <c r="B54" s="556"/>
      <c r="C54" s="168" t="s">
        <v>431</v>
      </c>
      <c r="D54" s="169" t="s">
        <v>736</v>
      </c>
      <c r="E54" s="173">
        <v>44116</v>
      </c>
      <c r="F54" s="33">
        <v>44117</v>
      </c>
      <c r="G54" s="145" t="s">
        <v>737</v>
      </c>
      <c r="H54" s="139">
        <v>44150</v>
      </c>
      <c r="I54" s="169" t="s">
        <v>738</v>
      </c>
      <c r="J54" s="169" t="s">
        <v>739</v>
      </c>
      <c r="K54" s="122" t="s">
        <v>740</v>
      </c>
      <c r="L54" s="122"/>
      <c r="M54" s="207">
        <f t="shared" si="21"/>
        <v>1.2</v>
      </c>
      <c r="N54" s="170">
        <v>0</v>
      </c>
      <c r="O54" s="170">
        <v>0</v>
      </c>
      <c r="P54" s="170">
        <v>0</v>
      </c>
      <c r="Q54" s="170">
        <v>0</v>
      </c>
      <c r="R54" s="170">
        <v>0.7</v>
      </c>
      <c r="S54" s="170">
        <v>0.5</v>
      </c>
      <c r="T54" s="170">
        <v>0</v>
      </c>
      <c r="U54" s="126">
        <f t="shared" si="1"/>
        <v>1.2</v>
      </c>
      <c r="V54" s="170">
        <f>SUM(N54:S54)</f>
        <v>1.2</v>
      </c>
      <c r="W54" s="183">
        <f t="shared" si="22"/>
        <v>1</v>
      </c>
      <c r="X54" s="183"/>
      <c r="Y54" s="122" t="s">
        <v>300</v>
      </c>
    </row>
    <row r="55" spans="2:25" ht="17.399999999999999" customHeight="1" x14ac:dyDescent="0.4">
      <c r="B55" s="556"/>
      <c r="C55" s="128" t="s">
        <v>101</v>
      </c>
      <c r="D55" s="129" t="s">
        <v>284</v>
      </c>
      <c r="E55" s="186">
        <v>44018</v>
      </c>
      <c r="F55" s="33">
        <v>44018</v>
      </c>
      <c r="G55" s="145" t="s">
        <v>137</v>
      </c>
      <c r="H55" s="139">
        <v>44196</v>
      </c>
      <c r="I55" s="129" t="s">
        <v>95</v>
      </c>
      <c r="J55" s="129" t="s">
        <v>97</v>
      </c>
      <c r="K55" s="130" t="s">
        <v>164</v>
      </c>
      <c r="L55" s="130"/>
      <c r="M55" s="144">
        <f t="shared" si="21"/>
        <v>5.9</v>
      </c>
      <c r="N55" s="136">
        <v>0</v>
      </c>
      <c r="O55" s="136">
        <v>0.9</v>
      </c>
      <c r="P55" s="136">
        <v>1</v>
      </c>
      <c r="Q55" s="136">
        <v>1</v>
      </c>
      <c r="R55" s="136">
        <v>1</v>
      </c>
      <c r="S55" s="136">
        <v>1</v>
      </c>
      <c r="T55" s="136">
        <v>1</v>
      </c>
      <c r="U55" s="126">
        <f t="shared" si="1"/>
        <v>5.9</v>
      </c>
      <c r="V55" s="136">
        <f t="shared" si="13"/>
        <v>3.9</v>
      </c>
      <c r="W55" s="131">
        <f t="shared" si="22"/>
        <v>0.66101694915254228</v>
      </c>
      <c r="X55" s="131"/>
      <c r="Y55" s="130" t="s">
        <v>102</v>
      </c>
    </row>
    <row r="56" spans="2:25" s="177" customFormat="1" ht="17.399999999999999" customHeight="1" x14ac:dyDescent="0.4">
      <c r="B56" s="556"/>
      <c r="C56" s="168" t="s">
        <v>406</v>
      </c>
      <c r="D56" s="169" t="s">
        <v>262</v>
      </c>
      <c r="E56" s="173">
        <v>44033</v>
      </c>
      <c r="F56" s="33">
        <v>44033</v>
      </c>
      <c r="G56" s="145" t="s">
        <v>486</v>
      </c>
      <c r="H56" s="139">
        <v>44124</v>
      </c>
      <c r="I56" s="169" t="s">
        <v>741</v>
      </c>
      <c r="J56" s="169" t="s">
        <v>484</v>
      </c>
      <c r="K56" s="122" t="s">
        <v>485</v>
      </c>
      <c r="L56" s="122"/>
      <c r="M56" s="207">
        <f t="shared" si="21"/>
        <v>4.0999999999999996</v>
      </c>
      <c r="N56" s="170">
        <v>0</v>
      </c>
      <c r="O56" s="170">
        <v>0.4</v>
      </c>
      <c r="P56" s="170">
        <v>1</v>
      </c>
      <c r="Q56" s="170">
        <v>1</v>
      </c>
      <c r="R56" s="170">
        <v>1</v>
      </c>
      <c r="S56" s="170">
        <v>0.7</v>
      </c>
      <c r="T56" s="170">
        <v>0</v>
      </c>
      <c r="U56" s="126">
        <f t="shared" si="1"/>
        <v>4.0999999999999996</v>
      </c>
      <c r="V56" s="170">
        <f t="shared" si="13"/>
        <v>3.4</v>
      </c>
      <c r="W56" s="183">
        <f t="shared" si="22"/>
        <v>0.8292682926829269</v>
      </c>
      <c r="X56" s="183"/>
      <c r="Y56" s="122" t="s">
        <v>102</v>
      </c>
    </row>
    <row r="57" spans="2:25" ht="17.399999999999999" customHeight="1" x14ac:dyDescent="0.4">
      <c r="B57" s="556"/>
      <c r="C57" s="168" t="s">
        <v>407</v>
      </c>
      <c r="D57" s="169" t="s">
        <v>476</v>
      </c>
      <c r="E57" s="173">
        <v>44040</v>
      </c>
      <c r="F57" s="33">
        <v>44040</v>
      </c>
      <c r="G57" s="145" t="s">
        <v>137</v>
      </c>
      <c r="H57" s="139">
        <v>44165</v>
      </c>
      <c r="I57" s="129" t="s">
        <v>42</v>
      </c>
      <c r="J57" s="129" t="s">
        <v>474</v>
      </c>
      <c r="K57" s="130" t="s">
        <v>165</v>
      </c>
      <c r="L57" s="130"/>
      <c r="M57" s="144">
        <f t="shared" si="21"/>
        <v>4.2</v>
      </c>
      <c r="N57" s="136">
        <v>0</v>
      </c>
      <c r="O57" s="170">
        <v>0.2</v>
      </c>
      <c r="P57" s="136">
        <v>1</v>
      </c>
      <c r="Q57" s="136">
        <v>1</v>
      </c>
      <c r="R57" s="136">
        <v>1</v>
      </c>
      <c r="S57" s="136">
        <v>1</v>
      </c>
      <c r="T57" s="136">
        <v>0</v>
      </c>
      <c r="U57" s="126">
        <f t="shared" si="1"/>
        <v>4.2</v>
      </c>
      <c r="V57" s="136">
        <f t="shared" si="13"/>
        <v>3.2</v>
      </c>
      <c r="W57" s="131">
        <f t="shared" si="22"/>
        <v>0.76190476190476186</v>
      </c>
      <c r="X57" s="131"/>
      <c r="Y57" s="130" t="s">
        <v>102</v>
      </c>
    </row>
    <row r="58" spans="2:25" ht="17.399999999999999" customHeight="1" x14ac:dyDescent="0.4">
      <c r="B58" s="556"/>
      <c r="C58" s="168" t="s">
        <v>408</v>
      </c>
      <c r="D58" s="169" t="s">
        <v>476</v>
      </c>
      <c r="E58" s="173">
        <v>44040</v>
      </c>
      <c r="F58" s="33">
        <v>44040</v>
      </c>
      <c r="G58" s="145" t="s">
        <v>137</v>
      </c>
      <c r="H58" s="139">
        <v>44196</v>
      </c>
      <c r="I58" s="129" t="s">
        <v>42</v>
      </c>
      <c r="J58" s="129" t="s">
        <v>565</v>
      </c>
      <c r="K58" s="130" t="s">
        <v>165</v>
      </c>
      <c r="L58" s="130"/>
      <c r="M58" s="144">
        <f t="shared" si="21"/>
        <v>5.2</v>
      </c>
      <c r="N58" s="136">
        <v>0</v>
      </c>
      <c r="O58" s="170">
        <v>0.2</v>
      </c>
      <c r="P58" s="136">
        <v>1</v>
      </c>
      <c r="Q58" s="136">
        <v>1</v>
      </c>
      <c r="R58" s="136">
        <v>1</v>
      </c>
      <c r="S58" s="136">
        <v>1</v>
      </c>
      <c r="T58" s="136">
        <v>1</v>
      </c>
      <c r="U58" s="126">
        <f t="shared" si="1"/>
        <v>5.2</v>
      </c>
      <c r="V58" s="136">
        <f t="shared" si="13"/>
        <v>3.2</v>
      </c>
      <c r="W58" s="131">
        <f t="shared" si="22"/>
        <v>0.61538461538461542</v>
      </c>
      <c r="X58" s="131"/>
      <c r="Y58" s="130" t="s">
        <v>102</v>
      </c>
    </row>
    <row r="59" spans="2:25" ht="17.399999999999999" customHeight="1" x14ac:dyDescent="0.4">
      <c r="B59" s="556"/>
      <c r="C59" s="168" t="s">
        <v>408</v>
      </c>
      <c r="D59" s="169" t="s">
        <v>476</v>
      </c>
      <c r="E59" s="173">
        <v>44040</v>
      </c>
      <c r="F59" s="33">
        <v>44040</v>
      </c>
      <c r="G59" s="145" t="s">
        <v>137</v>
      </c>
      <c r="H59" s="139">
        <v>44135</v>
      </c>
      <c r="I59" s="129" t="s">
        <v>42</v>
      </c>
      <c r="J59" s="129" t="s">
        <v>475</v>
      </c>
      <c r="K59" s="130" t="s">
        <v>165</v>
      </c>
      <c r="L59" s="130"/>
      <c r="M59" s="144">
        <f t="shared" si="21"/>
        <v>3.2</v>
      </c>
      <c r="N59" s="136">
        <v>0</v>
      </c>
      <c r="O59" s="170">
        <v>0.2</v>
      </c>
      <c r="P59" s="136">
        <v>1</v>
      </c>
      <c r="Q59" s="136">
        <v>1</v>
      </c>
      <c r="R59" s="136">
        <v>1</v>
      </c>
      <c r="S59" s="136">
        <v>0</v>
      </c>
      <c r="T59" s="136">
        <v>0</v>
      </c>
      <c r="U59" s="126">
        <f t="shared" si="1"/>
        <v>3.2</v>
      </c>
      <c r="V59" s="136">
        <f t="shared" si="13"/>
        <v>3.2</v>
      </c>
      <c r="W59" s="131">
        <f t="shared" si="22"/>
        <v>1</v>
      </c>
      <c r="X59" s="131"/>
      <c r="Y59" s="130" t="s">
        <v>102</v>
      </c>
    </row>
    <row r="60" spans="2:25" ht="17.399999999999999" customHeight="1" x14ac:dyDescent="0.4">
      <c r="B60" s="7"/>
      <c r="C60" s="557" t="s">
        <v>16</v>
      </c>
      <c r="D60" s="558"/>
      <c r="E60" s="558"/>
      <c r="F60" s="558"/>
      <c r="G60" s="558"/>
      <c r="H60" s="558"/>
      <c r="I60" s="558"/>
      <c r="J60" s="558"/>
      <c r="K60" s="559"/>
      <c r="L60" s="36">
        <v>67.900000000000006</v>
      </c>
      <c r="M60" s="16">
        <f t="shared" ref="M60:U60" si="24">SUM(M44:M59)</f>
        <v>76.100000000000009</v>
      </c>
      <c r="N60" s="17">
        <f t="shared" si="24"/>
        <v>3.1</v>
      </c>
      <c r="O60" s="17">
        <f t="shared" si="24"/>
        <v>11.1</v>
      </c>
      <c r="P60" s="17">
        <f t="shared" si="24"/>
        <v>14.5</v>
      </c>
      <c r="Q60" s="17">
        <f t="shared" si="24"/>
        <v>14</v>
      </c>
      <c r="R60" s="17">
        <f t="shared" si="24"/>
        <v>14</v>
      </c>
      <c r="S60" s="17">
        <f t="shared" si="24"/>
        <v>12.799999999999999</v>
      </c>
      <c r="T60" s="17">
        <f t="shared" si="24"/>
        <v>6.6</v>
      </c>
      <c r="U60" s="17">
        <f t="shared" si="24"/>
        <v>76.100000000000009</v>
      </c>
      <c r="V60" s="17">
        <f t="shared" si="13"/>
        <v>56.7</v>
      </c>
      <c r="W60" s="39">
        <f>AVERAGE(V60/L60)</f>
        <v>0.8350515463917525</v>
      </c>
      <c r="X60" s="39">
        <f>U60/L60</f>
        <v>1.1207658321060383</v>
      </c>
      <c r="Y60" s="7"/>
    </row>
    <row r="61" spans="2:25" x14ac:dyDescent="0.4">
      <c r="B61" s="549" t="s">
        <v>399</v>
      </c>
      <c r="C61" s="5" t="s">
        <v>455</v>
      </c>
      <c r="D61" s="14" t="s">
        <v>284</v>
      </c>
      <c r="E61" s="173">
        <v>43990</v>
      </c>
      <c r="F61" s="125">
        <v>43990</v>
      </c>
      <c r="G61" s="35" t="s">
        <v>405</v>
      </c>
      <c r="H61" s="139">
        <v>44196</v>
      </c>
      <c r="I61" s="14" t="s">
        <v>389</v>
      </c>
      <c r="J61" s="14" t="s">
        <v>400</v>
      </c>
      <c r="K61" s="26" t="s">
        <v>392</v>
      </c>
      <c r="L61" s="26"/>
      <c r="M61" s="18">
        <f t="shared" ref="M61" si="25">SUM(N61:T61)</f>
        <v>7</v>
      </c>
      <c r="N61" s="27">
        <v>1</v>
      </c>
      <c r="O61" s="136">
        <v>1</v>
      </c>
      <c r="P61" s="136">
        <v>1</v>
      </c>
      <c r="Q61" s="136">
        <v>1</v>
      </c>
      <c r="R61" s="136">
        <v>1</v>
      </c>
      <c r="S61" s="136">
        <v>1</v>
      </c>
      <c r="T61" s="136">
        <v>1</v>
      </c>
      <c r="U61" s="126">
        <f t="shared" si="1"/>
        <v>7</v>
      </c>
      <c r="V61" s="27">
        <f t="shared" si="13"/>
        <v>5</v>
      </c>
      <c r="W61" s="38">
        <f t="shared" ref="W61" si="26">AVERAGE(V61/M61)</f>
        <v>0.7142857142857143</v>
      </c>
      <c r="X61" s="38"/>
      <c r="Y61" s="6" t="s">
        <v>15</v>
      </c>
    </row>
    <row r="62" spans="2:25" x14ac:dyDescent="0.4">
      <c r="B62" s="550"/>
      <c r="C62" s="168" t="s">
        <v>522</v>
      </c>
      <c r="D62" s="169" t="s">
        <v>284</v>
      </c>
      <c r="E62" s="173">
        <v>44032</v>
      </c>
      <c r="F62" s="125">
        <v>44032</v>
      </c>
      <c r="G62" s="145" t="s">
        <v>523</v>
      </c>
      <c r="H62" s="139">
        <v>44183</v>
      </c>
      <c r="I62" s="169" t="s">
        <v>524</v>
      </c>
      <c r="J62" s="169" t="s">
        <v>525</v>
      </c>
      <c r="K62" s="122" t="s">
        <v>526</v>
      </c>
      <c r="L62" s="122"/>
      <c r="M62" s="207">
        <f t="shared" ref="M62" si="27">SUM(N62:T62)</f>
        <v>5</v>
      </c>
      <c r="N62" s="170">
        <v>0</v>
      </c>
      <c r="O62" s="170">
        <v>0.4</v>
      </c>
      <c r="P62" s="170">
        <v>1</v>
      </c>
      <c r="Q62" s="170">
        <v>1</v>
      </c>
      <c r="R62" s="170">
        <v>1</v>
      </c>
      <c r="S62" s="170">
        <v>1</v>
      </c>
      <c r="T62" s="170">
        <v>0.6</v>
      </c>
      <c r="U62" s="126">
        <f t="shared" si="1"/>
        <v>5</v>
      </c>
      <c r="V62" s="170">
        <f t="shared" si="13"/>
        <v>3.4</v>
      </c>
      <c r="W62" s="183">
        <f t="shared" ref="W62:W63" si="28">AVERAGE(V62/M62)</f>
        <v>0.67999999999999994</v>
      </c>
      <c r="X62" s="183"/>
      <c r="Y62" s="122" t="s">
        <v>15</v>
      </c>
    </row>
    <row r="63" spans="2:25" x14ac:dyDescent="0.4">
      <c r="B63" s="551"/>
      <c r="C63" s="5" t="s">
        <v>51</v>
      </c>
      <c r="D63" s="175" t="s">
        <v>284</v>
      </c>
      <c r="E63" s="172">
        <v>44018</v>
      </c>
      <c r="F63" s="33">
        <v>44018</v>
      </c>
      <c r="G63" s="35" t="s">
        <v>137</v>
      </c>
      <c r="H63" s="34">
        <v>44169</v>
      </c>
      <c r="I63" s="14" t="s">
        <v>41</v>
      </c>
      <c r="J63" s="14" t="s">
        <v>31</v>
      </c>
      <c r="K63" s="26" t="s">
        <v>124</v>
      </c>
      <c r="L63" s="26"/>
      <c r="M63" s="18">
        <f>SUM(N63:T63)</f>
        <v>5</v>
      </c>
      <c r="N63" s="27">
        <v>0</v>
      </c>
      <c r="O63" s="136">
        <v>0.8</v>
      </c>
      <c r="P63" s="136">
        <v>1</v>
      </c>
      <c r="Q63" s="136">
        <v>1</v>
      </c>
      <c r="R63" s="136">
        <v>1</v>
      </c>
      <c r="S63" s="136">
        <v>1</v>
      </c>
      <c r="T63" s="136">
        <v>0.2</v>
      </c>
      <c r="U63" s="126">
        <f t="shared" si="1"/>
        <v>5</v>
      </c>
      <c r="V63" s="27">
        <f t="shared" si="13"/>
        <v>3.8</v>
      </c>
      <c r="W63" s="38">
        <f t="shared" si="28"/>
        <v>0.76</v>
      </c>
      <c r="X63" s="38"/>
      <c r="Y63" s="26" t="s">
        <v>15</v>
      </c>
    </row>
    <row r="64" spans="2:25" ht="17.399999999999999" customHeight="1" x14ac:dyDescent="0.4">
      <c r="B64" s="7"/>
      <c r="C64" s="552" t="s">
        <v>16</v>
      </c>
      <c r="D64" s="552"/>
      <c r="E64" s="552"/>
      <c r="F64" s="552"/>
      <c r="G64" s="552"/>
      <c r="H64" s="552"/>
      <c r="I64" s="552"/>
      <c r="J64" s="552"/>
      <c r="K64" s="552"/>
      <c r="L64" s="36">
        <v>16.600000000000001</v>
      </c>
      <c r="M64" s="16">
        <f t="shared" ref="M64:T64" si="29">SUM(M61:M63)</f>
        <v>17</v>
      </c>
      <c r="N64" s="16">
        <f t="shared" si="29"/>
        <v>1</v>
      </c>
      <c r="O64" s="16">
        <f t="shared" si="29"/>
        <v>2.2000000000000002</v>
      </c>
      <c r="P64" s="16">
        <f t="shared" si="29"/>
        <v>3</v>
      </c>
      <c r="Q64" s="16">
        <f t="shared" si="29"/>
        <v>3</v>
      </c>
      <c r="R64" s="16">
        <f t="shared" si="29"/>
        <v>3</v>
      </c>
      <c r="S64" s="16">
        <f t="shared" si="29"/>
        <v>3</v>
      </c>
      <c r="T64" s="16">
        <f t="shared" si="29"/>
        <v>1.8</v>
      </c>
      <c r="U64" s="17">
        <f>SUM(U61:U63)</f>
        <v>17</v>
      </c>
      <c r="V64" s="17">
        <f t="shared" si="13"/>
        <v>12.2</v>
      </c>
      <c r="W64" s="40">
        <f>AVERAGE(V64/L64)</f>
        <v>0.7349397590361445</v>
      </c>
      <c r="X64" s="40">
        <f>U64/L64</f>
        <v>1.0240963855421685</v>
      </c>
      <c r="Y64" s="7"/>
    </row>
    <row r="65" spans="2:25" s="43" customFormat="1" ht="17.399999999999999" customHeight="1" x14ac:dyDescent="0.4">
      <c r="B65" s="554" t="s">
        <v>139</v>
      </c>
      <c r="C65" s="118" t="s">
        <v>502</v>
      </c>
      <c r="D65" s="176" t="s">
        <v>477</v>
      </c>
      <c r="E65" s="172">
        <v>44034</v>
      </c>
      <c r="F65" s="33">
        <v>44034</v>
      </c>
      <c r="G65" s="145" t="s">
        <v>137</v>
      </c>
      <c r="H65" s="139">
        <v>44134</v>
      </c>
      <c r="I65" s="119" t="s">
        <v>34</v>
      </c>
      <c r="J65" s="119" t="s">
        <v>393</v>
      </c>
      <c r="K65" s="119" t="s">
        <v>391</v>
      </c>
      <c r="L65" s="119"/>
      <c r="M65" s="120">
        <v>2.1</v>
      </c>
      <c r="N65" s="120">
        <v>0</v>
      </c>
      <c r="O65" s="120">
        <v>0.2</v>
      </c>
      <c r="P65" s="120">
        <v>0.7</v>
      </c>
      <c r="Q65" s="120">
        <v>1</v>
      </c>
      <c r="R65" s="120">
        <v>0.2</v>
      </c>
      <c r="S65" s="120">
        <v>0</v>
      </c>
      <c r="T65" s="120">
        <v>0</v>
      </c>
      <c r="U65" s="127">
        <f t="shared" si="1"/>
        <v>2.1</v>
      </c>
      <c r="V65" s="120">
        <f t="shared" si="13"/>
        <v>2.1</v>
      </c>
      <c r="W65" s="121">
        <f t="shared" ref="W65:W66" si="30">AVERAGE(V65/M65)</f>
        <v>1</v>
      </c>
      <c r="X65" s="121"/>
      <c r="Y65" s="122" t="s">
        <v>401</v>
      </c>
    </row>
    <row r="66" spans="2:25" s="43" customFormat="1" ht="17.399999999999999" customHeight="1" x14ac:dyDescent="0.4">
      <c r="B66" s="555"/>
      <c r="C66" s="118" t="s">
        <v>394</v>
      </c>
      <c r="D66" s="176" t="s">
        <v>478</v>
      </c>
      <c r="E66" s="172">
        <v>44048</v>
      </c>
      <c r="F66" s="33">
        <v>44048</v>
      </c>
      <c r="G66" s="35" t="s">
        <v>137</v>
      </c>
      <c r="H66" s="34">
        <v>44119</v>
      </c>
      <c r="I66" s="119" t="s">
        <v>42</v>
      </c>
      <c r="J66" s="119" t="s">
        <v>395</v>
      </c>
      <c r="K66" s="119" t="s">
        <v>165</v>
      </c>
      <c r="L66" s="119"/>
      <c r="M66" s="120">
        <v>2.4</v>
      </c>
      <c r="N66" s="120">
        <v>0</v>
      </c>
      <c r="O66" s="120">
        <v>0</v>
      </c>
      <c r="P66" s="120">
        <v>0.9</v>
      </c>
      <c r="Q66" s="120">
        <v>1</v>
      </c>
      <c r="R66" s="120">
        <v>0.5</v>
      </c>
      <c r="S66" s="120">
        <v>0</v>
      </c>
      <c r="T66" s="120">
        <v>0</v>
      </c>
      <c r="U66" s="127">
        <f t="shared" si="1"/>
        <v>2.4</v>
      </c>
      <c r="V66" s="120">
        <f t="shared" si="13"/>
        <v>2.4</v>
      </c>
      <c r="W66" s="121">
        <f t="shared" si="30"/>
        <v>1</v>
      </c>
      <c r="X66" s="121"/>
      <c r="Y66" s="122" t="s">
        <v>401</v>
      </c>
    </row>
    <row r="67" spans="2:25" ht="17.399999999999999" customHeight="1" x14ac:dyDescent="0.4">
      <c r="B67" s="42"/>
      <c r="C67" s="552" t="s">
        <v>16</v>
      </c>
      <c r="D67" s="552"/>
      <c r="E67" s="552"/>
      <c r="F67" s="552"/>
      <c r="G67" s="552"/>
      <c r="H67" s="552"/>
      <c r="I67" s="552"/>
      <c r="J67" s="552"/>
      <c r="K67" s="552"/>
      <c r="L67" s="36">
        <v>15.5</v>
      </c>
      <c r="M67" s="16">
        <f>SUM(M65:M66)</f>
        <v>4.5</v>
      </c>
      <c r="N67" s="16">
        <f t="shared" ref="N67:T67" si="31">SUM(N65:N66)</f>
        <v>0</v>
      </c>
      <c r="O67" s="16">
        <f t="shared" si="31"/>
        <v>0.2</v>
      </c>
      <c r="P67" s="16">
        <f t="shared" si="31"/>
        <v>1.6</v>
      </c>
      <c r="Q67" s="16">
        <f t="shared" si="31"/>
        <v>2</v>
      </c>
      <c r="R67" s="16">
        <f t="shared" si="31"/>
        <v>0.7</v>
      </c>
      <c r="S67" s="16">
        <f t="shared" si="31"/>
        <v>0</v>
      </c>
      <c r="T67" s="16">
        <f t="shared" si="31"/>
        <v>0</v>
      </c>
      <c r="U67" s="17">
        <f t="shared" si="1"/>
        <v>4.5</v>
      </c>
      <c r="V67" s="16">
        <f t="shared" si="13"/>
        <v>4.5</v>
      </c>
      <c r="W67" s="40">
        <f>AVERAGE(V67/L67)</f>
        <v>0.29032258064516131</v>
      </c>
      <c r="X67" s="40">
        <f>U67/L67</f>
        <v>0.29032258064516131</v>
      </c>
      <c r="Y67" s="7"/>
    </row>
    <row r="68" spans="2:25" x14ac:dyDescent="0.4">
      <c r="B68" s="549" t="s">
        <v>22</v>
      </c>
      <c r="C68" s="5" t="s">
        <v>52</v>
      </c>
      <c r="D68" s="175" t="s">
        <v>284</v>
      </c>
      <c r="E68" s="172">
        <v>43998</v>
      </c>
      <c r="F68" s="33">
        <v>43990</v>
      </c>
      <c r="G68" s="35" t="s">
        <v>137</v>
      </c>
      <c r="H68" s="34">
        <v>44196</v>
      </c>
      <c r="I68" s="14" t="s">
        <v>39</v>
      </c>
      <c r="J68" s="14" t="s">
        <v>622</v>
      </c>
      <c r="K68" s="6" t="s">
        <v>126</v>
      </c>
      <c r="L68" s="26"/>
      <c r="M68" s="18">
        <f>SUM(N68:T68)</f>
        <v>7</v>
      </c>
      <c r="N68" s="27">
        <v>1</v>
      </c>
      <c r="O68" s="27">
        <v>1</v>
      </c>
      <c r="P68" s="27">
        <v>1</v>
      </c>
      <c r="Q68" s="27">
        <v>1</v>
      </c>
      <c r="R68" s="27">
        <v>1</v>
      </c>
      <c r="S68" s="27">
        <v>1</v>
      </c>
      <c r="T68" s="27">
        <v>1</v>
      </c>
      <c r="U68" s="126">
        <f t="shared" si="1"/>
        <v>7</v>
      </c>
      <c r="V68" s="27">
        <f t="shared" si="13"/>
        <v>5</v>
      </c>
      <c r="W68" s="38">
        <f>AVERAGE(V68/M68)</f>
        <v>0.7142857142857143</v>
      </c>
      <c r="X68" s="38"/>
      <c r="Y68" s="6" t="s">
        <v>15</v>
      </c>
    </row>
    <row r="69" spans="2:25" x14ac:dyDescent="0.4">
      <c r="B69" s="550"/>
      <c r="C69" s="5" t="s">
        <v>54</v>
      </c>
      <c r="D69" s="175" t="s">
        <v>284</v>
      </c>
      <c r="E69" s="172">
        <v>43998</v>
      </c>
      <c r="F69" s="33">
        <v>43990</v>
      </c>
      <c r="G69" s="35" t="s">
        <v>137</v>
      </c>
      <c r="H69" s="34">
        <v>44165</v>
      </c>
      <c r="I69" s="14" t="s">
        <v>37</v>
      </c>
      <c r="J69" s="14" t="s">
        <v>32</v>
      </c>
      <c r="K69" s="6" t="s">
        <v>126</v>
      </c>
      <c r="L69" s="26"/>
      <c r="M69" s="18">
        <f t="shared" ref="M69:M72" si="32">SUM(N69:T69)</f>
        <v>6</v>
      </c>
      <c r="N69" s="27">
        <v>1</v>
      </c>
      <c r="O69" s="27">
        <v>1</v>
      </c>
      <c r="P69" s="27">
        <v>1</v>
      </c>
      <c r="Q69" s="27">
        <v>1</v>
      </c>
      <c r="R69" s="27">
        <v>1</v>
      </c>
      <c r="S69" s="27">
        <v>1</v>
      </c>
      <c r="T69" s="27">
        <v>0</v>
      </c>
      <c r="U69" s="126">
        <f t="shared" si="1"/>
        <v>6</v>
      </c>
      <c r="V69" s="27">
        <f t="shared" si="13"/>
        <v>5</v>
      </c>
      <c r="W69" s="38">
        <f t="shared" ref="W69:W72" si="33">AVERAGE(V69/M69)</f>
        <v>0.83333333333333337</v>
      </c>
      <c r="X69" s="38"/>
      <c r="Y69" s="6" t="s">
        <v>15</v>
      </c>
    </row>
    <row r="70" spans="2:25" x14ac:dyDescent="0.4">
      <c r="B70" s="550"/>
      <c r="C70" s="5" t="s">
        <v>53</v>
      </c>
      <c r="D70" s="175" t="s">
        <v>284</v>
      </c>
      <c r="E70" s="172">
        <v>43998</v>
      </c>
      <c r="F70" s="33">
        <v>43998</v>
      </c>
      <c r="G70" s="35" t="s">
        <v>137</v>
      </c>
      <c r="H70" s="34">
        <v>44165</v>
      </c>
      <c r="I70" s="14" t="s">
        <v>43</v>
      </c>
      <c r="J70" s="14" t="s">
        <v>33</v>
      </c>
      <c r="K70" s="6" t="s">
        <v>127</v>
      </c>
      <c r="L70" s="26"/>
      <c r="M70" s="18">
        <f t="shared" si="32"/>
        <v>5</v>
      </c>
      <c r="N70" s="27">
        <v>0.5</v>
      </c>
      <c r="O70" s="27">
        <v>0.5</v>
      </c>
      <c r="P70" s="27">
        <v>1</v>
      </c>
      <c r="Q70" s="27">
        <v>1</v>
      </c>
      <c r="R70" s="27">
        <v>1</v>
      </c>
      <c r="S70" s="27">
        <v>1</v>
      </c>
      <c r="T70" s="27">
        <v>0</v>
      </c>
      <c r="U70" s="126">
        <f t="shared" si="1"/>
        <v>5</v>
      </c>
      <c r="V70" s="27">
        <f t="shared" si="13"/>
        <v>4</v>
      </c>
      <c r="W70" s="38">
        <f t="shared" si="33"/>
        <v>0.8</v>
      </c>
      <c r="X70" s="38"/>
      <c r="Y70" s="6" t="s">
        <v>15</v>
      </c>
    </row>
    <row r="71" spans="2:25" ht="17.399999999999999" customHeight="1" x14ac:dyDescent="0.4">
      <c r="B71" s="550"/>
      <c r="C71" s="5" t="s">
        <v>449</v>
      </c>
      <c r="D71" s="175" t="s">
        <v>463</v>
      </c>
      <c r="E71" s="172">
        <v>44028</v>
      </c>
      <c r="F71" s="33">
        <v>44013</v>
      </c>
      <c r="G71" s="35" t="s">
        <v>137</v>
      </c>
      <c r="H71" s="34">
        <v>44135</v>
      </c>
      <c r="I71" s="14" t="s">
        <v>105</v>
      </c>
      <c r="J71" s="14" t="s">
        <v>106</v>
      </c>
      <c r="K71" s="6" t="s">
        <v>464</v>
      </c>
      <c r="L71" s="26"/>
      <c r="M71" s="18">
        <f t="shared" si="32"/>
        <v>3</v>
      </c>
      <c r="N71" s="27">
        <v>0</v>
      </c>
      <c r="O71" s="27">
        <v>0.5</v>
      </c>
      <c r="P71" s="27">
        <v>0.5</v>
      </c>
      <c r="Q71" s="27">
        <v>1</v>
      </c>
      <c r="R71" s="27">
        <v>1</v>
      </c>
      <c r="S71" s="27">
        <v>0</v>
      </c>
      <c r="T71" s="27">
        <v>0</v>
      </c>
      <c r="U71" s="126">
        <f t="shared" si="1"/>
        <v>3</v>
      </c>
      <c r="V71" s="27">
        <f t="shared" si="13"/>
        <v>3</v>
      </c>
      <c r="W71" s="38">
        <f t="shared" si="33"/>
        <v>1</v>
      </c>
      <c r="X71" s="38"/>
      <c r="Y71" s="6" t="s">
        <v>110</v>
      </c>
    </row>
    <row r="72" spans="2:25" ht="17.399999999999999" customHeight="1" x14ac:dyDescent="0.4">
      <c r="B72" s="550"/>
      <c r="C72" s="5" t="s">
        <v>450</v>
      </c>
      <c r="D72" s="175" t="s">
        <v>463</v>
      </c>
      <c r="E72" s="172">
        <v>44028</v>
      </c>
      <c r="F72" s="33">
        <v>44013</v>
      </c>
      <c r="G72" s="35" t="s">
        <v>137</v>
      </c>
      <c r="H72" s="34">
        <v>44135</v>
      </c>
      <c r="I72" s="14" t="s">
        <v>90</v>
      </c>
      <c r="J72" s="14" t="s">
        <v>107</v>
      </c>
      <c r="K72" s="6" t="s">
        <v>404</v>
      </c>
      <c r="L72" s="26"/>
      <c r="M72" s="18">
        <f t="shared" si="32"/>
        <v>4</v>
      </c>
      <c r="N72" s="27">
        <v>0</v>
      </c>
      <c r="O72" s="27">
        <v>1</v>
      </c>
      <c r="P72" s="27">
        <v>1</v>
      </c>
      <c r="Q72" s="27">
        <v>1</v>
      </c>
      <c r="R72" s="27">
        <v>1</v>
      </c>
      <c r="S72" s="27">
        <v>0</v>
      </c>
      <c r="T72" s="27">
        <v>0</v>
      </c>
      <c r="U72" s="126">
        <f t="shared" si="1"/>
        <v>4</v>
      </c>
      <c r="V72" s="27">
        <f t="shared" si="13"/>
        <v>4</v>
      </c>
      <c r="W72" s="38">
        <f t="shared" si="33"/>
        <v>1</v>
      </c>
      <c r="X72" s="38"/>
      <c r="Y72" s="6" t="s">
        <v>110</v>
      </c>
    </row>
    <row r="73" spans="2:25" s="367" customFormat="1" ht="17.399999999999999" customHeight="1" x14ac:dyDescent="0.4">
      <c r="B73" s="550"/>
      <c r="C73" s="5" t="s">
        <v>451</v>
      </c>
      <c r="D73" s="175" t="s">
        <v>463</v>
      </c>
      <c r="E73" s="172">
        <v>44028</v>
      </c>
      <c r="F73" s="33">
        <v>44013</v>
      </c>
      <c r="G73" s="35" t="s">
        <v>137</v>
      </c>
      <c r="H73" s="139">
        <v>44135</v>
      </c>
      <c r="I73" s="169" t="s">
        <v>580</v>
      </c>
      <c r="J73" s="169" t="s">
        <v>581</v>
      </c>
      <c r="K73" s="26" t="s">
        <v>127</v>
      </c>
      <c r="L73" s="26"/>
      <c r="M73" s="18">
        <f t="shared" ref="M73:M74" si="34">SUM(N73:T73)</f>
        <v>4</v>
      </c>
      <c r="N73" s="27">
        <v>0</v>
      </c>
      <c r="O73" s="27">
        <v>1</v>
      </c>
      <c r="P73" s="27">
        <v>1</v>
      </c>
      <c r="Q73" s="27">
        <v>1</v>
      </c>
      <c r="R73" s="27">
        <v>1</v>
      </c>
      <c r="S73" s="27">
        <v>0</v>
      </c>
      <c r="T73" s="27">
        <v>0</v>
      </c>
      <c r="U73" s="126">
        <f t="shared" ref="U73:U74" si="35">SUM(N73:T73)</f>
        <v>4</v>
      </c>
      <c r="V73" s="27">
        <f t="shared" ref="V73:V74" si="36">SUM(N73:R73)</f>
        <v>4</v>
      </c>
      <c r="W73" s="38">
        <f t="shared" ref="W73:W74" si="37">AVERAGE(V73/M73)</f>
        <v>1</v>
      </c>
      <c r="X73" s="38"/>
      <c r="Y73" s="26" t="s">
        <v>110</v>
      </c>
    </row>
    <row r="74" spans="2:25" ht="17.399999999999999" customHeight="1" x14ac:dyDescent="0.4">
      <c r="B74" s="551"/>
      <c r="C74" s="358" t="s">
        <v>797</v>
      </c>
      <c r="D74" s="363" t="s">
        <v>742</v>
      </c>
      <c r="E74" s="364">
        <v>44117</v>
      </c>
      <c r="F74" s="327">
        <v>44117</v>
      </c>
      <c r="G74" s="365" t="s">
        <v>784</v>
      </c>
      <c r="H74" s="257">
        <v>44196</v>
      </c>
      <c r="I74" s="359" t="s">
        <v>795</v>
      </c>
      <c r="J74" s="359" t="s">
        <v>743</v>
      </c>
      <c r="K74" s="360" t="s">
        <v>783</v>
      </c>
      <c r="L74" s="360"/>
      <c r="M74" s="366">
        <f t="shared" si="34"/>
        <v>2.6</v>
      </c>
      <c r="N74" s="361">
        <v>0</v>
      </c>
      <c r="O74" s="361">
        <v>0</v>
      </c>
      <c r="P74" s="361">
        <v>0</v>
      </c>
      <c r="Q74" s="361">
        <v>0</v>
      </c>
      <c r="R74" s="361">
        <v>0.6</v>
      </c>
      <c r="S74" s="361">
        <v>1</v>
      </c>
      <c r="T74" s="361">
        <v>1</v>
      </c>
      <c r="U74" s="361">
        <f t="shared" si="35"/>
        <v>2.6</v>
      </c>
      <c r="V74" s="361">
        <f t="shared" si="36"/>
        <v>0.6</v>
      </c>
      <c r="W74" s="362">
        <f t="shared" si="37"/>
        <v>0.23076923076923075</v>
      </c>
      <c r="X74" s="362"/>
      <c r="Y74" s="360" t="s">
        <v>744</v>
      </c>
    </row>
    <row r="75" spans="2:25" ht="17.399999999999999" customHeight="1" x14ac:dyDescent="0.4">
      <c r="B75" s="7"/>
      <c r="C75" s="552" t="s">
        <v>16</v>
      </c>
      <c r="D75" s="552"/>
      <c r="E75" s="552"/>
      <c r="F75" s="552"/>
      <c r="G75" s="552"/>
      <c r="H75" s="552"/>
      <c r="I75" s="552"/>
      <c r="J75" s="552"/>
      <c r="K75" s="552"/>
      <c r="L75" s="36">
        <v>16.8</v>
      </c>
      <c r="M75" s="16">
        <f t="shared" ref="M75:U75" si="38">SUM(M68:M74)</f>
        <v>31.6</v>
      </c>
      <c r="N75" s="17">
        <f t="shared" si="38"/>
        <v>2.5</v>
      </c>
      <c r="O75" s="17">
        <f t="shared" si="38"/>
        <v>5</v>
      </c>
      <c r="P75" s="17">
        <f t="shared" si="38"/>
        <v>5.5</v>
      </c>
      <c r="Q75" s="17">
        <f t="shared" si="38"/>
        <v>6</v>
      </c>
      <c r="R75" s="17">
        <f t="shared" si="38"/>
        <v>6.6</v>
      </c>
      <c r="S75" s="17">
        <f t="shared" si="38"/>
        <v>4</v>
      </c>
      <c r="T75" s="17">
        <f t="shared" si="38"/>
        <v>2</v>
      </c>
      <c r="U75" s="17">
        <f t="shared" si="38"/>
        <v>31.6</v>
      </c>
      <c r="V75" s="17">
        <f t="shared" si="13"/>
        <v>25.6</v>
      </c>
      <c r="W75" s="40">
        <f>AVERAGE(V75/L75)</f>
        <v>1.5238095238095237</v>
      </c>
      <c r="X75" s="40">
        <f>U75/L75</f>
        <v>1.8809523809523809</v>
      </c>
      <c r="Y75" s="7"/>
    </row>
    <row r="76" spans="2:25" s="177" customFormat="1" x14ac:dyDescent="0.4">
      <c r="B76" s="549" t="s">
        <v>682</v>
      </c>
      <c r="C76" s="358" t="s">
        <v>729</v>
      </c>
      <c r="D76" s="363" t="s">
        <v>702</v>
      </c>
      <c r="E76" s="364">
        <v>44109</v>
      </c>
      <c r="F76" s="327">
        <v>44109</v>
      </c>
      <c r="G76" s="365" t="s">
        <v>703</v>
      </c>
      <c r="H76" s="257">
        <v>44227</v>
      </c>
      <c r="I76" s="359" t="s">
        <v>691</v>
      </c>
      <c r="J76" s="359" t="s">
        <v>692</v>
      </c>
      <c r="K76" s="360" t="s">
        <v>724</v>
      </c>
      <c r="L76" s="360"/>
      <c r="M76" s="366">
        <f>SUM(N76:T76)</f>
        <v>3</v>
      </c>
      <c r="N76" s="361">
        <v>0</v>
      </c>
      <c r="O76" s="361">
        <v>0</v>
      </c>
      <c r="P76" s="361">
        <v>0</v>
      </c>
      <c r="Q76" s="361">
        <v>0</v>
      </c>
      <c r="R76" s="361">
        <v>1</v>
      </c>
      <c r="S76" s="361">
        <v>1</v>
      </c>
      <c r="T76" s="361">
        <v>1</v>
      </c>
      <c r="U76" s="361">
        <f t="shared" ref="U76:U77" si="39">SUM(N76:T76)</f>
        <v>3</v>
      </c>
      <c r="V76" s="361">
        <f t="shared" si="13"/>
        <v>1</v>
      </c>
      <c r="W76" s="362">
        <f>AVERAGE(V76/M76)</f>
        <v>0.33333333333333331</v>
      </c>
      <c r="X76" s="362"/>
      <c r="Y76" s="360" t="s">
        <v>683</v>
      </c>
    </row>
    <row r="77" spans="2:25" s="177" customFormat="1" x14ac:dyDescent="0.4">
      <c r="B77" s="550"/>
      <c r="C77" s="358" t="s">
        <v>728</v>
      </c>
      <c r="D77" s="363" t="s">
        <v>702</v>
      </c>
      <c r="E77" s="364">
        <v>44109</v>
      </c>
      <c r="F77" s="327">
        <v>44109</v>
      </c>
      <c r="G77" s="365" t="s">
        <v>703</v>
      </c>
      <c r="H77" s="257">
        <v>44227</v>
      </c>
      <c r="I77" s="359" t="s">
        <v>691</v>
      </c>
      <c r="J77" s="359" t="s">
        <v>685</v>
      </c>
      <c r="K77" s="360" t="s">
        <v>724</v>
      </c>
      <c r="L77" s="360"/>
      <c r="M77" s="366">
        <f t="shared" ref="M77" si="40">SUM(N77:T77)</f>
        <v>3</v>
      </c>
      <c r="N77" s="361">
        <v>0</v>
      </c>
      <c r="O77" s="361">
        <v>0</v>
      </c>
      <c r="P77" s="361">
        <v>0</v>
      </c>
      <c r="Q77" s="361">
        <v>0</v>
      </c>
      <c r="R77" s="361">
        <v>1</v>
      </c>
      <c r="S77" s="361">
        <v>1</v>
      </c>
      <c r="T77" s="361">
        <v>1</v>
      </c>
      <c r="U77" s="361">
        <f t="shared" si="39"/>
        <v>3</v>
      </c>
      <c r="V77" s="361">
        <f t="shared" si="13"/>
        <v>1</v>
      </c>
      <c r="W77" s="362">
        <f t="shared" ref="W77" si="41">AVERAGE(V77/M77)</f>
        <v>0.33333333333333331</v>
      </c>
      <c r="X77" s="362"/>
      <c r="Y77" s="360" t="s">
        <v>684</v>
      </c>
    </row>
    <row r="78" spans="2:25" s="177" customFormat="1" ht="17.399999999999999" customHeight="1" x14ac:dyDescent="0.4">
      <c r="B78" s="7"/>
      <c r="C78" s="552" t="s">
        <v>16</v>
      </c>
      <c r="D78" s="552"/>
      <c r="E78" s="552"/>
      <c r="F78" s="552"/>
      <c r="G78" s="552"/>
      <c r="H78" s="552"/>
      <c r="I78" s="552"/>
      <c r="J78" s="552"/>
      <c r="K78" s="552"/>
      <c r="L78" s="324"/>
      <c r="M78" s="16">
        <f t="shared" ref="M78:U78" si="42">SUM(M76:M77)</f>
        <v>6</v>
      </c>
      <c r="N78" s="17">
        <f t="shared" si="42"/>
        <v>0</v>
      </c>
      <c r="O78" s="17">
        <f t="shared" si="42"/>
        <v>0</v>
      </c>
      <c r="P78" s="17">
        <f t="shared" si="42"/>
        <v>0</v>
      </c>
      <c r="Q78" s="17">
        <f t="shared" si="42"/>
        <v>0</v>
      </c>
      <c r="R78" s="17">
        <f t="shared" si="42"/>
        <v>2</v>
      </c>
      <c r="S78" s="17">
        <f t="shared" si="42"/>
        <v>2</v>
      </c>
      <c r="T78" s="17">
        <f t="shared" si="42"/>
        <v>2</v>
      </c>
      <c r="U78" s="17">
        <f t="shared" si="42"/>
        <v>6</v>
      </c>
      <c r="V78" s="17">
        <f t="shared" si="13"/>
        <v>2</v>
      </c>
      <c r="W78" s="40"/>
      <c r="X78" s="40"/>
      <c r="Y78" s="7"/>
    </row>
    <row r="79" spans="2:25" ht="17.399999999999999" customHeight="1" x14ac:dyDescent="0.4">
      <c r="B79" s="550" t="s">
        <v>681</v>
      </c>
      <c r="C79" s="5" t="s">
        <v>55</v>
      </c>
      <c r="D79" s="175" t="s">
        <v>284</v>
      </c>
      <c r="E79" s="172">
        <v>44004</v>
      </c>
      <c r="F79" s="33">
        <v>44004</v>
      </c>
      <c r="G79" s="35" t="s">
        <v>137</v>
      </c>
      <c r="H79" s="34">
        <v>44155</v>
      </c>
      <c r="I79" s="14" t="s">
        <v>36</v>
      </c>
      <c r="J79" s="14" t="s">
        <v>58</v>
      </c>
      <c r="K79" s="6" t="s">
        <v>124</v>
      </c>
      <c r="L79" s="26"/>
      <c r="M79" s="27">
        <f t="shared" ref="M79:M80" si="43">SUM(N79:T79)</f>
        <v>5</v>
      </c>
      <c r="N79" s="27">
        <v>0.3</v>
      </c>
      <c r="O79" s="27">
        <v>1</v>
      </c>
      <c r="P79" s="27">
        <v>1</v>
      </c>
      <c r="Q79" s="27">
        <v>1</v>
      </c>
      <c r="R79" s="27">
        <v>1</v>
      </c>
      <c r="S79" s="27">
        <v>0.7</v>
      </c>
      <c r="T79" s="27">
        <v>0</v>
      </c>
      <c r="U79" s="126">
        <f t="shared" si="1"/>
        <v>5</v>
      </c>
      <c r="V79" s="27">
        <f t="shared" ref="V79:V80" si="44">SUM(N79:R79)</f>
        <v>4.3</v>
      </c>
      <c r="W79" s="38">
        <f t="shared" ref="W79:W80" si="45">AVERAGE(V79/M79)</f>
        <v>0.86</v>
      </c>
      <c r="X79" s="38"/>
      <c r="Y79" s="6" t="s">
        <v>79</v>
      </c>
    </row>
    <row r="80" spans="2:25" ht="17.399999999999999" customHeight="1" x14ac:dyDescent="0.4">
      <c r="B80" s="551"/>
      <c r="C80" s="5" t="s">
        <v>56</v>
      </c>
      <c r="D80" s="175" t="s">
        <v>749</v>
      </c>
      <c r="E80" s="172">
        <v>44004</v>
      </c>
      <c r="F80" s="33">
        <v>44004</v>
      </c>
      <c r="G80" s="35" t="s">
        <v>137</v>
      </c>
      <c r="H80" s="34">
        <v>44196</v>
      </c>
      <c r="I80" s="14" t="s">
        <v>42</v>
      </c>
      <c r="J80" s="14" t="s">
        <v>59</v>
      </c>
      <c r="K80" s="6" t="s">
        <v>127</v>
      </c>
      <c r="L80" s="26"/>
      <c r="M80" s="27">
        <f t="shared" si="43"/>
        <v>5.8</v>
      </c>
      <c r="N80" s="27">
        <v>0.3</v>
      </c>
      <c r="O80" s="27">
        <v>1</v>
      </c>
      <c r="P80" s="27">
        <v>1</v>
      </c>
      <c r="Q80" s="27">
        <v>0.5</v>
      </c>
      <c r="R80" s="27">
        <v>1</v>
      </c>
      <c r="S80" s="27">
        <v>1</v>
      </c>
      <c r="T80" s="27">
        <v>1</v>
      </c>
      <c r="U80" s="126">
        <f t="shared" si="1"/>
        <v>5.8</v>
      </c>
      <c r="V80" s="27">
        <f t="shared" si="44"/>
        <v>3.8</v>
      </c>
      <c r="W80" s="38">
        <f t="shared" si="45"/>
        <v>0.65517241379310343</v>
      </c>
      <c r="X80" s="38"/>
      <c r="Y80" s="6" t="s">
        <v>79</v>
      </c>
    </row>
    <row r="81" spans="2:25" ht="17.399999999999999" customHeight="1" x14ac:dyDescent="0.4">
      <c r="B81" s="7"/>
      <c r="C81" s="552" t="s">
        <v>16</v>
      </c>
      <c r="D81" s="552"/>
      <c r="E81" s="552"/>
      <c r="F81" s="552"/>
      <c r="G81" s="552"/>
      <c r="H81" s="552"/>
      <c r="I81" s="552"/>
      <c r="J81" s="552"/>
      <c r="K81" s="552"/>
      <c r="L81" s="36"/>
      <c r="M81" s="16">
        <f t="shared" ref="M81:U81" si="46">SUM(M79:M80)</f>
        <v>10.8</v>
      </c>
      <c r="N81" s="17">
        <f t="shared" si="46"/>
        <v>0.6</v>
      </c>
      <c r="O81" s="17">
        <f t="shared" si="46"/>
        <v>2</v>
      </c>
      <c r="P81" s="17">
        <f t="shared" si="46"/>
        <v>2</v>
      </c>
      <c r="Q81" s="17">
        <f t="shared" si="46"/>
        <v>1.5</v>
      </c>
      <c r="R81" s="17">
        <f t="shared" si="46"/>
        <v>2</v>
      </c>
      <c r="S81" s="17">
        <f t="shared" si="46"/>
        <v>1.7</v>
      </c>
      <c r="T81" s="17">
        <f t="shared" si="46"/>
        <v>1</v>
      </c>
      <c r="U81" s="17">
        <f t="shared" si="46"/>
        <v>10.8</v>
      </c>
      <c r="V81" s="17">
        <f>SUM(N81:R81)</f>
        <v>8.1</v>
      </c>
      <c r="W81" s="40" t="s">
        <v>403</v>
      </c>
      <c r="X81" s="40"/>
      <c r="Y81" s="7"/>
    </row>
    <row r="82" spans="2:25" ht="17.399999999999999" customHeight="1" x14ac:dyDescent="0.4">
      <c r="B82" s="7"/>
      <c r="C82" s="553" t="s">
        <v>17</v>
      </c>
      <c r="D82" s="553"/>
      <c r="E82" s="553"/>
      <c r="F82" s="553"/>
      <c r="G82" s="553"/>
      <c r="H82" s="553"/>
      <c r="I82" s="553"/>
      <c r="J82" s="553"/>
      <c r="K82" s="553"/>
      <c r="L82" s="37">
        <f>L17+L43+L60+L64+L67+L75+L81</f>
        <v>234.00000000000003</v>
      </c>
      <c r="M82" s="19">
        <f t="shared" ref="M82:T82" si="47">M17+M43+M60+M64+M67+M75+M78+M81</f>
        <v>290.60000000000008</v>
      </c>
      <c r="N82" s="16">
        <f t="shared" si="47"/>
        <v>17.5</v>
      </c>
      <c r="O82" s="16">
        <f t="shared" si="47"/>
        <v>38.299999999999997</v>
      </c>
      <c r="P82" s="16">
        <f t="shared" si="47"/>
        <v>51.1</v>
      </c>
      <c r="Q82" s="16">
        <f t="shared" si="47"/>
        <v>53</v>
      </c>
      <c r="R82" s="16">
        <f t="shared" si="47"/>
        <v>57.300000000000004</v>
      </c>
      <c r="S82" s="16">
        <f t="shared" si="47"/>
        <v>44.5</v>
      </c>
      <c r="T82" s="16">
        <f t="shared" si="47"/>
        <v>28.900000000000002</v>
      </c>
      <c r="U82" s="17">
        <f>SUM(N82:T82)</f>
        <v>290.60000000000002</v>
      </c>
      <c r="V82" s="17">
        <f>SUM(N82:R82)</f>
        <v>217.20000000000002</v>
      </c>
      <c r="W82" s="40">
        <f>AVERAGE(V82/L82)</f>
        <v>0.92820512820512813</v>
      </c>
      <c r="X82" s="40">
        <f>U82/L82</f>
        <v>1.2418803418803419</v>
      </c>
      <c r="Y82" s="7"/>
    </row>
    <row r="83" spans="2:25" x14ac:dyDescent="0.4">
      <c r="B83" s="2"/>
      <c r="C83" s="2"/>
      <c r="D83" s="13"/>
      <c r="E83" s="13"/>
      <c r="F83" s="2"/>
      <c r="G83" s="2"/>
      <c r="H83" s="2"/>
      <c r="I83" s="13"/>
      <c r="J83" s="13"/>
      <c r="K83" s="13"/>
      <c r="L83" s="13"/>
      <c r="M83" s="2"/>
      <c r="N83" s="2"/>
      <c r="O83" s="2"/>
      <c r="P83" s="2"/>
      <c r="Q83" s="2"/>
      <c r="R83" s="2"/>
      <c r="S83" s="9"/>
      <c r="T83" s="10"/>
      <c r="U83" s="10"/>
      <c r="V83" s="2"/>
      <c r="W83" s="11"/>
      <c r="X83" s="11"/>
      <c r="Y83" s="1"/>
    </row>
  </sheetData>
  <autoFilter ref="X6:Y82"/>
  <mergeCells count="40">
    <mergeCell ref="B44:B59"/>
    <mergeCell ref="B8:B16"/>
    <mergeCell ref="C17:K17"/>
    <mergeCell ref="C43:K43"/>
    <mergeCell ref="C60:K60"/>
    <mergeCell ref="B18:B42"/>
    <mergeCell ref="B61:B63"/>
    <mergeCell ref="B79:B80"/>
    <mergeCell ref="C64:K64"/>
    <mergeCell ref="C82:K82"/>
    <mergeCell ref="C81:K81"/>
    <mergeCell ref="C75:K75"/>
    <mergeCell ref="B65:B66"/>
    <mergeCell ref="B68:B74"/>
    <mergeCell ref="C67:K67"/>
    <mergeCell ref="B76:B77"/>
    <mergeCell ref="C78:K78"/>
    <mergeCell ref="B3:Y3"/>
    <mergeCell ref="B6:B7"/>
    <mergeCell ref="C6:C7"/>
    <mergeCell ref="K6:K7"/>
    <mergeCell ref="I6:I7"/>
    <mergeCell ref="J6:J7"/>
    <mergeCell ref="F6:H7"/>
    <mergeCell ref="E6:E7"/>
    <mergeCell ref="D6:D7"/>
    <mergeCell ref="L6:L7"/>
    <mergeCell ref="M6:M7"/>
    <mergeCell ref="N6:N7"/>
    <mergeCell ref="O6:O7"/>
    <mergeCell ref="P6:P7"/>
    <mergeCell ref="Q6:Q7"/>
    <mergeCell ref="W6:W7"/>
    <mergeCell ref="X6:X7"/>
    <mergeCell ref="Y6:Y7"/>
    <mergeCell ref="R6:R7"/>
    <mergeCell ref="S6:S7"/>
    <mergeCell ref="T6:T7"/>
    <mergeCell ref="U6:U7"/>
    <mergeCell ref="V6:V7"/>
  </mergeCells>
  <phoneticPr fontId="1" type="noConversion"/>
  <pageMargins left="0.7" right="0.7" top="0.75" bottom="0.75" header="0.3" footer="0.3"/>
  <pageSetup paperSize="9" orientation="portrait" r:id="rId1"/>
  <ignoredErrors>
    <ignoredError sqref="M30:M33 M40:M42 M10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3:F15"/>
  <sheetViews>
    <sheetView workbookViewId="0">
      <selection activeCell="E20" sqref="E20"/>
    </sheetView>
  </sheetViews>
  <sheetFormatPr defaultRowHeight="17.399999999999999" x14ac:dyDescent="0.4"/>
  <cols>
    <col min="2" max="2" width="2" customWidth="1"/>
    <col min="3" max="3" width="21.69921875" bestFit="1" customWidth="1"/>
    <col min="4" max="4" width="11" bestFit="1" customWidth="1"/>
  </cols>
  <sheetData>
    <row r="3" spans="2:6" ht="18" thickBot="1" x14ac:dyDescent="0.45">
      <c r="B3" t="s">
        <v>140</v>
      </c>
    </row>
    <row r="4" spans="2:6" ht="18" thickBot="1" x14ac:dyDescent="0.45">
      <c r="C4" t="s">
        <v>141</v>
      </c>
      <c r="D4" t="s">
        <v>142</v>
      </c>
      <c r="F4" s="44">
        <v>5</v>
      </c>
    </row>
    <row r="5" spans="2:6" ht="18" thickBot="1" x14ac:dyDescent="0.45">
      <c r="D5" t="s">
        <v>143</v>
      </c>
      <c r="F5" s="45">
        <v>15</v>
      </c>
    </row>
    <row r="6" spans="2:6" ht="18" thickBot="1" x14ac:dyDescent="0.45">
      <c r="C6" t="s">
        <v>144</v>
      </c>
      <c r="D6" t="s">
        <v>142</v>
      </c>
      <c r="F6" s="45">
        <v>14</v>
      </c>
    </row>
    <row r="7" spans="2:6" ht="18" thickBot="1" x14ac:dyDescent="0.45">
      <c r="D7" t="s">
        <v>145</v>
      </c>
      <c r="F7" s="45">
        <v>3</v>
      </c>
    </row>
    <row r="8" spans="2:6" ht="18" thickBot="1" x14ac:dyDescent="0.45">
      <c r="D8" t="s">
        <v>146</v>
      </c>
      <c r="F8" s="45">
        <v>2</v>
      </c>
    </row>
    <row r="9" spans="2:6" ht="18" thickBot="1" x14ac:dyDescent="0.45">
      <c r="C9" t="s">
        <v>147</v>
      </c>
      <c r="D9" t="s">
        <v>142</v>
      </c>
      <c r="F9" s="45">
        <v>6</v>
      </c>
    </row>
    <row r="10" spans="2:6" ht="18" thickBot="1" x14ac:dyDescent="0.45">
      <c r="D10" t="s">
        <v>148</v>
      </c>
      <c r="F10" s="46">
        <v>4</v>
      </c>
    </row>
    <row r="11" spans="2:6" x14ac:dyDescent="0.4">
      <c r="C11" t="s">
        <v>149</v>
      </c>
      <c r="D11" t="s">
        <v>150</v>
      </c>
    </row>
    <row r="12" spans="2:6" x14ac:dyDescent="0.4">
      <c r="C12" t="s">
        <v>151</v>
      </c>
      <c r="D12" t="s">
        <v>142</v>
      </c>
    </row>
    <row r="13" spans="2:6" x14ac:dyDescent="0.4">
      <c r="C13" t="s">
        <v>152</v>
      </c>
      <c r="D13" t="s">
        <v>142</v>
      </c>
    </row>
    <row r="14" spans="2:6" x14ac:dyDescent="0.4">
      <c r="D14" t="s">
        <v>153</v>
      </c>
    </row>
    <row r="15" spans="2:6" x14ac:dyDescent="0.4">
      <c r="C15" t="s">
        <v>154</v>
      </c>
      <c r="D15" t="s">
        <v>155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9"/>
  <sheetViews>
    <sheetView zoomScale="85" zoomScaleNormal="85" workbookViewId="0">
      <selection activeCell="E17" sqref="E17:F20"/>
    </sheetView>
  </sheetViews>
  <sheetFormatPr defaultRowHeight="17.399999999999999" x14ac:dyDescent="0.4"/>
  <cols>
    <col min="8" max="8" width="58.19921875" customWidth="1"/>
  </cols>
  <sheetData>
    <row r="2" spans="2:8" ht="18" thickBot="1" x14ac:dyDescent="0.45"/>
    <row r="3" spans="2:8" ht="18" thickBot="1" x14ac:dyDescent="0.45">
      <c r="B3" s="560" t="s">
        <v>159</v>
      </c>
      <c r="C3" s="563"/>
      <c r="D3" s="564"/>
      <c r="E3" s="564"/>
      <c r="F3" s="564"/>
      <c r="G3" s="565"/>
      <c r="H3" s="560" t="s">
        <v>160</v>
      </c>
    </row>
    <row r="4" spans="2:8" ht="18" thickBot="1" x14ac:dyDescent="0.45">
      <c r="B4" s="561"/>
      <c r="C4" s="560" t="s">
        <v>161</v>
      </c>
      <c r="D4" s="566" t="s">
        <v>162</v>
      </c>
      <c r="E4" s="567"/>
      <c r="F4" s="567"/>
      <c r="G4" s="568"/>
      <c r="H4" s="561"/>
    </row>
    <row r="5" spans="2:8" ht="18" thickBot="1" x14ac:dyDescent="0.45">
      <c r="B5" s="562"/>
      <c r="C5" s="562"/>
      <c r="D5" s="47" t="s">
        <v>163</v>
      </c>
      <c r="E5" s="47" t="s">
        <v>164</v>
      </c>
      <c r="F5" s="47" t="s">
        <v>165</v>
      </c>
      <c r="G5" s="47" t="s">
        <v>166</v>
      </c>
      <c r="H5" s="562"/>
    </row>
    <row r="6" spans="2:8" x14ac:dyDescent="0.4">
      <c r="B6" s="572" t="s">
        <v>167</v>
      </c>
      <c r="C6" s="569">
        <v>38.729999999999997</v>
      </c>
      <c r="D6" s="569"/>
      <c r="E6" s="569">
        <v>19.8</v>
      </c>
      <c r="F6" s="569">
        <v>18.93</v>
      </c>
      <c r="G6" s="569"/>
      <c r="H6" s="48" t="s">
        <v>168</v>
      </c>
    </row>
    <row r="7" spans="2:8" x14ac:dyDescent="0.4">
      <c r="B7" s="573"/>
      <c r="C7" s="570"/>
      <c r="D7" s="570"/>
      <c r="E7" s="570"/>
      <c r="F7" s="570"/>
      <c r="G7" s="570"/>
      <c r="H7" s="48" t="s">
        <v>169</v>
      </c>
    </row>
    <row r="8" spans="2:8" x14ac:dyDescent="0.4">
      <c r="B8" s="573"/>
      <c r="C8" s="570"/>
      <c r="D8" s="570"/>
      <c r="E8" s="570"/>
      <c r="F8" s="570"/>
      <c r="G8" s="570"/>
      <c r="H8" s="48" t="s">
        <v>170</v>
      </c>
    </row>
    <row r="9" spans="2:8" ht="18" thickBot="1" x14ac:dyDescent="0.45">
      <c r="B9" s="574"/>
      <c r="C9" s="571"/>
      <c r="D9" s="571"/>
      <c r="E9" s="571"/>
      <c r="F9" s="571"/>
      <c r="G9" s="571"/>
      <c r="H9" s="49" t="s">
        <v>171</v>
      </c>
    </row>
    <row r="10" spans="2:8" x14ac:dyDescent="0.4">
      <c r="B10" s="572" t="s">
        <v>172</v>
      </c>
      <c r="C10" s="569">
        <v>40</v>
      </c>
      <c r="D10" s="569">
        <v>5</v>
      </c>
      <c r="E10" s="569">
        <v>28</v>
      </c>
      <c r="F10" s="569">
        <v>2</v>
      </c>
      <c r="G10" s="569">
        <v>5</v>
      </c>
      <c r="H10" s="48" t="s">
        <v>173</v>
      </c>
    </row>
    <row r="11" spans="2:8" x14ac:dyDescent="0.4">
      <c r="B11" s="573"/>
      <c r="C11" s="570"/>
      <c r="D11" s="570"/>
      <c r="E11" s="570"/>
      <c r="F11" s="570"/>
      <c r="G11" s="570"/>
      <c r="H11" s="48" t="s">
        <v>174</v>
      </c>
    </row>
    <row r="12" spans="2:8" x14ac:dyDescent="0.4">
      <c r="B12" s="573"/>
      <c r="C12" s="570"/>
      <c r="D12" s="570"/>
      <c r="E12" s="570"/>
      <c r="F12" s="570"/>
      <c r="G12" s="570"/>
      <c r="H12" s="48" t="s">
        <v>175</v>
      </c>
    </row>
    <row r="13" spans="2:8" ht="18" thickBot="1" x14ac:dyDescent="0.45">
      <c r="B13" s="574"/>
      <c r="C13" s="571"/>
      <c r="D13" s="571"/>
      <c r="E13" s="571"/>
      <c r="F13" s="571"/>
      <c r="G13" s="571"/>
      <c r="H13" s="49" t="s">
        <v>176</v>
      </c>
    </row>
    <row r="14" spans="2:8" x14ac:dyDescent="0.4">
      <c r="B14" s="572" t="s">
        <v>177</v>
      </c>
      <c r="C14" s="569">
        <v>20</v>
      </c>
      <c r="D14" s="569"/>
      <c r="E14" s="569">
        <v>13</v>
      </c>
      <c r="F14" s="569">
        <v>7</v>
      </c>
      <c r="G14" s="569"/>
      <c r="H14" s="48" t="s">
        <v>178</v>
      </c>
    </row>
    <row r="15" spans="2:8" x14ac:dyDescent="0.4">
      <c r="B15" s="573"/>
      <c r="C15" s="570"/>
      <c r="D15" s="570"/>
      <c r="E15" s="570"/>
      <c r="F15" s="570"/>
      <c r="G15" s="570"/>
      <c r="H15" s="48" t="s">
        <v>179</v>
      </c>
    </row>
    <row r="16" spans="2:8" ht="18" thickBot="1" x14ac:dyDescent="0.45">
      <c r="B16" s="574"/>
      <c r="C16" s="571"/>
      <c r="D16" s="571"/>
      <c r="E16" s="571"/>
      <c r="F16" s="571"/>
      <c r="G16" s="571"/>
      <c r="H16" s="49" t="s">
        <v>180</v>
      </c>
    </row>
    <row r="17" spans="2:8" x14ac:dyDescent="0.4">
      <c r="B17" s="572" t="s">
        <v>214</v>
      </c>
      <c r="C17" s="569">
        <v>18.5</v>
      </c>
      <c r="D17" s="569"/>
      <c r="E17" s="569">
        <v>12</v>
      </c>
      <c r="F17" s="569">
        <v>6.5</v>
      </c>
      <c r="G17" s="569"/>
      <c r="H17" s="48" t="s">
        <v>215</v>
      </c>
    </row>
    <row r="18" spans="2:8" x14ac:dyDescent="0.4">
      <c r="B18" s="573"/>
      <c r="C18" s="570"/>
      <c r="D18" s="570"/>
      <c r="E18" s="570"/>
      <c r="F18" s="570"/>
      <c r="G18" s="570"/>
      <c r="H18" s="48" t="s">
        <v>216</v>
      </c>
    </row>
    <row r="19" spans="2:8" x14ac:dyDescent="0.4">
      <c r="B19" s="573"/>
      <c r="C19" s="570"/>
      <c r="D19" s="570"/>
      <c r="E19" s="570"/>
      <c r="F19" s="570"/>
      <c r="G19" s="570"/>
      <c r="H19" s="48" t="s">
        <v>217</v>
      </c>
    </row>
    <row r="20" spans="2:8" ht="18" thickBot="1" x14ac:dyDescent="0.45">
      <c r="B20" s="574"/>
      <c r="C20" s="571"/>
      <c r="D20" s="571"/>
      <c r="E20" s="571"/>
      <c r="F20" s="571"/>
      <c r="G20" s="571"/>
      <c r="H20" s="49" t="s">
        <v>218</v>
      </c>
    </row>
    <row r="21" spans="2:8" x14ac:dyDescent="0.4">
      <c r="B21" s="572" t="s">
        <v>181</v>
      </c>
      <c r="C21" s="569">
        <v>16.600000000000001</v>
      </c>
      <c r="D21" s="569"/>
      <c r="E21" s="569">
        <v>9.6</v>
      </c>
      <c r="F21" s="569">
        <v>7</v>
      </c>
      <c r="G21" s="569"/>
      <c r="H21" s="48" t="s">
        <v>182</v>
      </c>
    </row>
    <row r="22" spans="2:8" x14ac:dyDescent="0.4">
      <c r="B22" s="573"/>
      <c r="C22" s="570"/>
      <c r="D22" s="570"/>
      <c r="E22" s="570"/>
      <c r="F22" s="570"/>
      <c r="G22" s="570"/>
      <c r="H22" s="48" t="s">
        <v>183</v>
      </c>
    </row>
    <row r="23" spans="2:8" x14ac:dyDescent="0.4">
      <c r="B23" s="573"/>
      <c r="C23" s="570"/>
      <c r="D23" s="570"/>
      <c r="E23" s="570"/>
      <c r="F23" s="570"/>
      <c r="G23" s="570"/>
      <c r="H23" s="48" t="s">
        <v>184</v>
      </c>
    </row>
    <row r="24" spans="2:8" x14ac:dyDescent="0.4">
      <c r="B24" s="573"/>
      <c r="C24" s="570"/>
      <c r="D24" s="570"/>
      <c r="E24" s="570"/>
      <c r="F24" s="570"/>
      <c r="G24" s="570"/>
      <c r="H24" s="48" t="s">
        <v>185</v>
      </c>
    </row>
    <row r="25" spans="2:8" ht="18" thickBot="1" x14ac:dyDescent="0.45">
      <c r="B25" s="574"/>
      <c r="C25" s="571"/>
      <c r="D25" s="571"/>
      <c r="E25" s="571"/>
      <c r="F25" s="571"/>
      <c r="G25" s="571"/>
      <c r="H25" s="49" t="s">
        <v>186</v>
      </c>
    </row>
    <row r="26" spans="2:8" x14ac:dyDescent="0.4">
      <c r="B26" s="572" t="s">
        <v>187</v>
      </c>
      <c r="C26" s="569">
        <v>15.5</v>
      </c>
      <c r="D26" s="569"/>
      <c r="E26" s="569">
        <v>8.5</v>
      </c>
      <c r="F26" s="569">
        <v>7</v>
      </c>
      <c r="G26" s="569"/>
      <c r="H26" s="48" t="s">
        <v>188</v>
      </c>
    </row>
    <row r="27" spans="2:8" x14ac:dyDescent="0.4">
      <c r="B27" s="573"/>
      <c r="C27" s="570"/>
      <c r="D27" s="570"/>
      <c r="E27" s="570"/>
      <c r="F27" s="570"/>
      <c r="G27" s="570"/>
      <c r="H27" s="48" t="s">
        <v>189</v>
      </c>
    </row>
    <row r="28" spans="2:8" x14ac:dyDescent="0.4">
      <c r="B28" s="573"/>
      <c r="C28" s="570"/>
      <c r="D28" s="570"/>
      <c r="E28" s="570"/>
      <c r="F28" s="570"/>
      <c r="G28" s="570"/>
      <c r="H28" s="48" t="s">
        <v>190</v>
      </c>
    </row>
    <row r="29" spans="2:8" x14ac:dyDescent="0.4">
      <c r="B29" s="573"/>
      <c r="C29" s="570"/>
      <c r="D29" s="570"/>
      <c r="E29" s="570"/>
      <c r="F29" s="570"/>
      <c r="G29" s="570"/>
      <c r="H29" s="48" t="s">
        <v>191</v>
      </c>
    </row>
    <row r="30" spans="2:8" x14ac:dyDescent="0.4">
      <c r="B30" s="573"/>
      <c r="C30" s="570"/>
      <c r="D30" s="570"/>
      <c r="E30" s="570"/>
      <c r="F30" s="570"/>
      <c r="G30" s="570"/>
      <c r="H30" s="48" t="s">
        <v>192</v>
      </c>
    </row>
    <row r="31" spans="2:8" ht="18" thickBot="1" x14ac:dyDescent="0.45">
      <c r="B31" s="574"/>
      <c r="C31" s="571"/>
      <c r="D31" s="571"/>
      <c r="E31" s="571"/>
      <c r="F31" s="571"/>
      <c r="G31" s="571"/>
      <c r="H31" s="49" t="s">
        <v>193</v>
      </c>
    </row>
    <row r="32" spans="2:8" x14ac:dyDescent="0.4">
      <c r="B32" s="572" t="s">
        <v>194</v>
      </c>
      <c r="C32" s="569">
        <v>16.5</v>
      </c>
      <c r="D32" s="569"/>
      <c r="E32" s="569">
        <v>8.5</v>
      </c>
      <c r="F32" s="569">
        <v>8</v>
      </c>
      <c r="G32" s="569"/>
      <c r="H32" s="48" t="s">
        <v>195</v>
      </c>
    </row>
    <row r="33" spans="2:8" x14ac:dyDescent="0.4">
      <c r="B33" s="573"/>
      <c r="C33" s="570"/>
      <c r="D33" s="570"/>
      <c r="E33" s="570"/>
      <c r="F33" s="570"/>
      <c r="G33" s="570"/>
      <c r="H33" s="48" t="s">
        <v>196</v>
      </c>
    </row>
    <row r="34" spans="2:8" x14ac:dyDescent="0.4">
      <c r="B34" s="573"/>
      <c r="C34" s="570"/>
      <c r="D34" s="570"/>
      <c r="E34" s="570"/>
      <c r="F34" s="570"/>
      <c r="G34" s="570"/>
      <c r="H34" s="48" t="s">
        <v>197</v>
      </c>
    </row>
    <row r="35" spans="2:8" ht="18" thickBot="1" x14ac:dyDescent="0.45">
      <c r="B35" s="574"/>
      <c r="C35" s="571"/>
      <c r="D35" s="571"/>
      <c r="E35" s="571"/>
      <c r="F35" s="571"/>
      <c r="G35" s="571"/>
      <c r="H35" s="49" t="s">
        <v>198</v>
      </c>
    </row>
    <row r="36" spans="2:8" x14ac:dyDescent="0.4">
      <c r="B36" s="572" t="s">
        <v>199</v>
      </c>
      <c r="C36" s="569">
        <v>21</v>
      </c>
      <c r="D36" s="569"/>
      <c r="E36" s="569">
        <v>12.5</v>
      </c>
      <c r="F36" s="569">
        <v>8.5</v>
      </c>
      <c r="G36" s="569"/>
      <c r="H36" s="48" t="s">
        <v>200</v>
      </c>
    </row>
    <row r="37" spans="2:8" x14ac:dyDescent="0.4">
      <c r="B37" s="573"/>
      <c r="C37" s="570"/>
      <c r="D37" s="570"/>
      <c r="E37" s="570"/>
      <c r="F37" s="570"/>
      <c r="G37" s="570"/>
      <c r="H37" s="48" t="s">
        <v>201</v>
      </c>
    </row>
    <row r="38" spans="2:8" x14ac:dyDescent="0.4">
      <c r="B38" s="573"/>
      <c r="C38" s="570"/>
      <c r="D38" s="570"/>
      <c r="E38" s="570"/>
      <c r="F38" s="570"/>
      <c r="G38" s="570"/>
      <c r="H38" s="48" t="s">
        <v>202</v>
      </c>
    </row>
    <row r="39" spans="2:8" ht="18" thickBot="1" x14ac:dyDescent="0.45">
      <c r="B39" s="574"/>
      <c r="C39" s="571"/>
      <c r="D39" s="571"/>
      <c r="E39" s="571"/>
      <c r="F39" s="571"/>
      <c r="G39" s="571"/>
      <c r="H39" s="49" t="s">
        <v>203</v>
      </c>
    </row>
    <row r="40" spans="2:8" x14ac:dyDescent="0.4">
      <c r="B40" s="572" t="s">
        <v>204</v>
      </c>
      <c r="C40" s="569">
        <v>30.4</v>
      </c>
      <c r="D40" s="569"/>
      <c r="E40" s="569">
        <v>15.9</v>
      </c>
      <c r="F40" s="569">
        <v>14.5</v>
      </c>
      <c r="G40" s="569"/>
      <c r="H40" s="48" t="s">
        <v>205</v>
      </c>
    </row>
    <row r="41" spans="2:8" x14ac:dyDescent="0.4">
      <c r="B41" s="573"/>
      <c r="C41" s="570"/>
      <c r="D41" s="570"/>
      <c r="E41" s="570"/>
      <c r="F41" s="570"/>
      <c r="G41" s="570"/>
      <c r="H41" s="48" t="s">
        <v>206</v>
      </c>
    </row>
    <row r="42" spans="2:8" x14ac:dyDescent="0.4">
      <c r="B42" s="573"/>
      <c r="C42" s="570"/>
      <c r="D42" s="570"/>
      <c r="E42" s="570"/>
      <c r="F42" s="570"/>
      <c r="G42" s="570"/>
      <c r="H42" s="48" t="s">
        <v>207</v>
      </c>
    </row>
    <row r="43" spans="2:8" x14ac:dyDescent="0.4">
      <c r="B43" s="573"/>
      <c r="C43" s="570"/>
      <c r="D43" s="570"/>
      <c r="E43" s="570"/>
      <c r="F43" s="570"/>
      <c r="G43" s="570"/>
      <c r="H43" s="48" t="s">
        <v>208</v>
      </c>
    </row>
    <row r="44" spans="2:8" ht="18" thickBot="1" x14ac:dyDescent="0.45">
      <c r="B44" s="574"/>
      <c r="C44" s="571"/>
      <c r="D44" s="571"/>
      <c r="E44" s="571"/>
      <c r="F44" s="571"/>
      <c r="G44" s="571"/>
      <c r="H44" s="49" t="s">
        <v>209</v>
      </c>
    </row>
    <row r="45" spans="2:8" x14ac:dyDescent="0.4">
      <c r="B45" s="572" t="s">
        <v>210</v>
      </c>
      <c r="C45" s="569">
        <v>16.8</v>
      </c>
      <c r="D45" s="569"/>
      <c r="E45" s="569">
        <v>9.8000000000000007</v>
      </c>
      <c r="F45" s="569">
        <v>7</v>
      </c>
      <c r="G45" s="569"/>
      <c r="H45" s="48" t="s">
        <v>211</v>
      </c>
    </row>
    <row r="46" spans="2:8" x14ac:dyDescent="0.4">
      <c r="B46" s="573"/>
      <c r="C46" s="570"/>
      <c r="D46" s="570"/>
      <c r="E46" s="570"/>
      <c r="F46" s="570"/>
      <c r="G46" s="570"/>
      <c r="H46" s="48" t="s">
        <v>212</v>
      </c>
    </row>
    <row r="47" spans="2:8" ht="18" thickBot="1" x14ac:dyDescent="0.45">
      <c r="B47" s="574"/>
      <c r="C47" s="571"/>
      <c r="D47" s="571"/>
      <c r="E47" s="571"/>
      <c r="F47" s="571"/>
      <c r="G47" s="571"/>
      <c r="H47" s="49" t="s">
        <v>213</v>
      </c>
    </row>
    <row r="48" spans="2:8" ht="18" thickBot="1" x14ac:dyDescent="0.45">
      <c r="B48" s="50" t="s">
        <v>219</v>
      </c>
      <c r="C48" s="51">
        <v>4.5</v>
      </c>
      <c r="D48" s="51">
        <v>1.2</v>
      </c>
      <c r="E48" s="51">
        <v>3.3</v>
      </c>
      <c r="F48" s="51"/>
      <c r="G48" s="51"/>
      <c r="H48" s="49" t="s">
        <v>220</v>
      </c>
    </row>
    <row r="49" spans="2:8" ht="18" thickBot="1" x14ac:dyDescent="0.45">
      <c r="B49" s="50" t="s">
        <v>16</v>
      </c>
      <c r="C49" s="52">
        <f>SUM(C6:C48)</f>
        <v>238.53</v>
      </c>
      <c r="D49" s="52">
        <f>SUM(D6:D48)</f>
        <v>6.2</v>
      </c>
      <c r="E49" s="52">
        <f>SUM(E6:E48)</f>
        <v>140.9</v>
      </c>
      <c r="F49" s="52">
        <f>SUM(F6:F48)</f>
        <v>86.43</v>
      </c>
      <c r="G49" s="52">
        <f>SUM(G6:G48)</f>
        <v>5</v>
      </c>
      <c r="H49" s="53"/>
    </row>
  </sheetData>
  <mergeCells count="65">
    <mergeCell ref="C17:C20"/>
    <mergeCell ref="D17:D20"/>
    <mergeCell ref="E17:E20"/>
    <mergeCell ref="F17:F20"/>
    <mergeCell ref="G45:G47"/>
    <mergeCell ref="G40:G44"/>
    <mergeCell ref="E36:E39"/>
    <mergeCell ref="F36:F39"/>
    <mergeCell ref="G36:G39"/>
    <mergeCell ref="G32:G35"/>
    <mergeCell ref="G26:G31"/>
    <mergeCell ref="G21:G25"/>
    <mergeCell ref="G17:G20"/>
    <mergeCell ref="B40:B44"/>
    <mergeCell ref="C40:C44"/>
    <mergeCell ref="D40:D44"/>
    <mergeCell ref="E40:E44"/>
    <mergeCell ref="F40:F44"/>
    <mergeCell ref="B45:B47"/>
    <mergeCell ref="C45:C47"/>
    <mergeCell ref="D45:D47"/>
    <mergeCell ref="E45:E47"/>
    <mergeCell ref="F45:F47"/>
    <mergeCell ref="B32:B35"/>
    <mergeCell ref="C32:C35"/>
    <mergeCell ref="D32:D35"/>
    <mergeCell ref="E32:E35"/>
    <mergeCell ref="F32:F35"/>
    <mergeCell ref="B36:B39"/>
    <mergeCell ref="C36:C39"/>
    <mergeCell ref="D36:D39"/>
    <mergeCell ref="E14:E16"/>
    <mergeCell ref="F14:F16"/>
    <mergeCell ref="B21:B25"/>
    <mergeCell ref="C21:C25"/>
    <mergeCell ref="D21:D25"/>
    <mergeCell ref="E21:E25"/>
    <mergeCell ref="F21:F25"/>
    <mergeCell ref="B26:B31"/>
    <mergeCell ref="C26:C31"/>
    <mergeCell ref="D26:D31"/>
    <mergeCell ref="E26:E31"/>
    <mergeCell ref="F26:F31"/>
    <mergeCell ref="B17:B20"/>
    <mergeCell ref="G14:G16"/>
    <mergeCell ref="G6:G9"/>
    <mergeCell ref="B10:B13"/>
    <mergeCell ref="C10:C13"/>
    <mergeCell ref="D10:D13"/>
    <mergeCell ref="E10:E13"/>
    <mergeCell ref="F10:F13"/>
    <mergeCell ref="G10:G13"/>
    <mergeCell ref="B6:B9"/>
    <mergeCell ref="C6:C9"/>
    <mergeCell ref="D6:D9"/>
    <mergeCell ref="E6:E9"/>
    <mergeCell ref="F6:F9"/>
    <mergeCell ref="B14:B16"/>
    <mergeCell ref="C14:C16"/>
    <mergeCell ref="D14:D16"/>
    <mergeCell ref="B3:B5"/>
    <mergeCell ref="C3:G3"/>
    <mergeCell ref="H3:H5"/>
    <mergeCell ref="C4:C5"/>
    <mergeCell ref="D4:G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AB92"/>
  <sheetViews>
    <sheetView zoomScale="55" zoomScaleNormal="55" workbookViewId="0">
      <pane ySplit="5" topLeftCell="A6" activePane="bottomLeft" state="frozen"/>
      <selection pane="bottomLeft" activeCell="Y17" sqref="Y17"/>
    </sheetView>
  </sheetViews>
  <sheetFormatPr defaultColWidth="9" defaultRowHeight="17.399999999999999" x14ac:dyDescent="0.4"/>
  <cols>
    <col min="2" max="2" width="4.19921875" customWidth="1"/>
    <col min="3" max="3" width="10.8984375" bestFit="1" customWidth="1"/>
    <col min="4" max="4" width="11.19921875" bestFit="1" customWidth="1"/>
    <col min="5" max="5" width="2.59765625" bestFit="1" customWidth="1"/>
    <col min="6" max="6" width="11.19921875" bestFit="1" customWidth="1"/>
    <col min="7" max="13" width="4.8984375" hidden="1" customWidth="1"/>
    <col min="14" max="14" width="6.3984375" hidden="1" customWidth="1"/>
    <col min="15" max="15" width="19.59765625" bestFit="1" customWidth="1"/>
    <col min="16" max="16" width="12.19921875" bestFit="1" customWidth="1"/>
    <col min="17" max="17" width="55.69921875" customWidth="1"/>
    <col min="18" max="18" width="10.3984375" bestFit="1" customWidth="1"/>
    <col min="19" max="19" width="6.69921875" bestFit="1" customWidth="1"/>
    <col min="20" max="20" width="9" bestFit="1" customWidth="1"/>
    <col min="21" max="21" width="11.09765625" bestFit="1" customWidth="1"/>
    <col min="22" max="22" width="67.19921875" bestFit="1" customWidth="1"/>
  </cols>
  <sheetData>
    <row r="1" spans="2:28" x14ac:dyDescent="0.4">
      <c r="X1" s="185" t="s">
        <v>828</v>
      </c>
      <c r="Y1" s="184">
        <f>COUNTA(T6:T24)</f>
        <v>19</v>
      </c>
      <c r="Z1" s="184"/>
      <c r="AA1" s="184"/>
      <c r="AB1" s="184"/>
    </row>
    <row r="2" spans="2:28" x14ac:dyDescent="0.4">
      <c r="X2" s="185" t="s">
        <v>833</v>
      </c>
      <c r="Y2" s="184">
        <f>COUNTA(T26:T43)</f>
        <v>18</v>
      </c>
      <c r="Z2" s="184"/>
      <c r="AA2" s="184"/>
      <c r="AB2" s="184"/>
    </row>
    <row r="3" spans="2:28" x14ac:dyDescent="0.4">
      <c r="B3" t="s">
        <v>470</v>
      </c>
      <c r="G3" s="575" t="s">
        <v>242</v>
      </c>
      <c r="H3" s="575"/>
      <c r="I3" s="575"/>
      <c r="J3" s="575"/>
      <c r="K3" s="575"/>
      <c r="L3" s="575"/>
      <c r="M3" s="575"/>
      <c r="X3" s="185" t="s">
        <v>829</v>
      </c>
      <c r="Y3" s="184">
        <f>COUNTA(T45:T50)</f>
        <v>6</v>
      </c>
      <c r="Z3" s="184"/>
      <c r="AA3" s="184"/>
      <c r="AB3" s="184"/>
    </row>
    <row r="4" spans="2:28" x14ac:dyDescent="0.4">
      <c r="C4" s="576" t="s">
        <v>468</v>
      </c>
      <c r="D4" s="578" t="s">
        <v>469</v>
      </c>
      <c r="E4" s="579"/>
      <c r="F4" s="580"/>
      <c r="G4" s="583" t="s">
        <v>243</v>
      </c>
      <c r="H4" s="584"/>
      <c r="I4" s="584"/>
      <c r="J4" s="584"/>
      <c r="K4" s="584"/>
      <c r="L4" s="584"/>
      <c r="M4" s="585"/>
      <c r="N4" s="586" t="s">
        <v>244</v>
      </c>
      <c r="O4" s="592" t="s">
        <v>245</v>
      </c>
      <c r="P4" s="592" t="s">
        <v>246</v>
      </c>
      <c r="Q4" s="592" t="s">
        <v>247</v>
      </c>
      <c r="R4" s="592" t="s">
        <v>248</v>
      </c>
      <c r="S4" s="592" t="s">
        <v>249</v>
      </c>
      <c r="T4" s="592" t="s">
        <v>250</v>
      </c>
      <c r="U4" s="592" t="s">
        <v>251</v>
      </c>
      <c r="V4" s="588" t="s">
        <v>252</v>
      </c>
      <c r="X4" s="185" t="s">
        <v>830</v>
      </c>
      <c r="Y4" s="184">
        <f>COUNTA(T52:T64)</f>
        <v>13</v>
      </c>
      <c r="Z4" s="184"/>
      <c r="AA4" s="184"/>
      <c r="AB4" s="184"/>
    </row>
    <row r="5" spans="2:28" x14ac:dyDescent="0.4">
      <c r="C5" s="577"/>
      <c r="D5" s="581"/>
      <c r="E5" s="582"/>
      <c r="F5" s="577"/>
      <c r="G5" s="58" t="s">
        <v>253</v>
      </c>
      <c r="H5" s="58" t="s">
        <v>113</v>
      </c>
      <c r="I5" s="58" t="s">
        <v>114</v>
      </c>
      <c r="J5" s="58" t="s">
        <v>115</v>
      </c>
      <c r="K5" s="58" t="s">
        <v>116</v>
      </c>
      <c r="L5" s="58" t="s">
        <v>117</v>
      </c>
      <c r="M5" s="58" t="s">
        <v>118</v>
      </c>
      <c r="N5" s="587"/>
      <c r="O5" s="593"/>
      <c r="P5" s="593"/>
      <c r="Q5" s="593"/>
      <c r="R5" s="593"/>
      <c r="S5" s="593"/>
      <c r="T5" s="593"/>
      <c r="U5" s="593"/>
      <c r="V5" s="581"/>
      <c r="X5" s="185" t="s">
        <v>831</v>
      </c>
      <c r="Y5" s="184">
        <f>COUNTA(T66:T69)</f>
        <v>4</v>
      </c>
      <c r="Z5" s="184"/>
      <c r="AA5" s="184"/>
      <c r="AB5" s="184"/>
    </row>
    <row r="6" spans="2:28" s="43" customFormat="1" x14ac:dyDescent="0.4">
      <c r="C6" s="59">
        <v>43990</v>
      </c>
      <c r="D6" s="28">
        <v>43990</v>
      </c>
      <c r="E6" s="30" t="s">
        <v>255</v>
      </c>
      <c r="F6" s="31">
        <v>44196</v>
      </c>
      <c r="G6" s="60">
        <v>1</v>
      </c>
      <c r="H6" s="61">
        <v>1</v>
      </c>
      <c r="I6" s="61">
        <v>1</v>
      </c>
      <c r="J6" s="61">
        <v>1</v>
      </c>
      <c r="K6" s="61">
        <v>1</v>
      </c>
      <c r="L6" s="61">
        <v>1</v>
      </c>
      <c r="M6" s="62">
        <v>1</v>
      </c>
      <c r="N6" s="63">
        <f>SUM(G6:M6)</f>
        <v>7</v>
      </c>
      <c r="O6" s="64" t="s">
        <v>256</v>
      </c>
      <c r="P6" s="64" t="s">
        <v>257</v>
      </c>
      <c r="Q6" s="65" t="s">
        <v>258</v>
      </c>
      <c r="R6" s="66" t="s">
        <v>15</v>
      </c>
      <c r="S6" s="64" t="s">
        <v>260</v>
      </c>
      <c r="T6" s="64" t="s">
        <v>261</v>
      </c>
      <c r="U6" s="64" t="s">
        <v>263</v>
      </c>
      <c r="V6" s="67"/>
      <c r="X6" s="185" t="s">
        <v>832</v>
      </c>
      <c r="Y6" s="185">
        <f>COUNTA(T71:T72)</f>
        <v>2</v>
      </c>
      <c r="Z6" s="185"/>
      <c r="AA6" s="185"/>
      <c r="AB6" s="185"/>
    </row>
    <row r="7" spans="2:28" s="43" customFormat="1" x14ac:dyDescent="0.4">
      <c r="C7" s="59">
        <v>43990</v>
      </c>
      <c r="D7" s="28">
        <v>43990</v>
      </c>
      <c r="E7" s="30" t="s">
        <v>254</v>
      </c>
      <c r="F7" s="31">
        <v>44196</v>
      </c>
      <c r="G7" s="60">
        <v>1</v>
      </c>
      <c r="H7" s="61">
        <v>1</v>
      </c>
      <c r="I7" s="61">
        <v>1</v>
      </c>
      <c r="J7" s="61">
        <v>1</v>
      </c>
      <c r="K7" s="61">
        <v>1</v>
      </c>
      <c r="L7" s="61">
        <v>1</v>
      </c>
      <c r="M7" s="62">
        <v>1</v>
      </c>
      <c r="N7" s="63">
        <f t="shared" ref="N7:N90" si="0">SUM(G7:M7)</f>
        <v>7</v>
      </c>
      <c r="O7" s="64" t="s">
        <v>121</v>
      </c>
      <c r="P7" s="64" t="s">
        <v>257</v>
      </c>
      <c r="Q7" s="68" t="s">
        <v>264</v>
      </c>
      <c r="R7" s="66" t="s">
        <v>15</v>
      </c>
      <c r="S7" s="64" t="s">
        <v>35</v>
      </c>
      <c r="T7" s="64" t="s">
        <v>27</v>
      </c>
      <c r="U7" s="64" t="s">
        <v>262</v>
      </c>
      <c r="V7" s="67"/>
      <c r="X7" s="43" t="s">
        <v>834</v>
      </c>
      <c r="Y7" s="185">
        <f>COUNTA(T74:T76)</f>
        <v>3</v>
      </c>
      <c r="Z7" s="185"/>
      <c r="AA7" s="185"/>
      <c r="AB7" s="185"/>
    </row>
    <row r="8" spans="2:28" s="177" customFormat="1" x14ac:dyDescent="0.4">
      <c r="C8" s="334">
        <v>44109</v>
      </c>
      <c r="D8" s="335">
        <v>44109</v>
      </c>
      <c r="E8" s="336" t="s">
        <v>704</v>
      </c>
      <c r="F8" s="337">
        <v>44227</v>
      </c>
      <c r="G8" s="338"/>
      <c r="H8" s="339"/>
      <c r="I8" s="339"/>
      <c r="J8" s="339"/>
      <c r="K8" s="339"/>
      <c r="L8" s="339"/>
      <c r="M8" s="340"/>
      <c r="N8" s="341"/>
      <c r="O8" s="342" t="s">
        <v>690</v>
      </c>
      <c r="P8" s="343" t="s">
        <v>705</v>
      </c>
      <c r="Q8" s="344" t="s">
        <v>730</v>
      </c>
      <c r="R8" s="342" t="s">
        <v>15</v>
      </c>
      <c r="S8" s="342" t="s">
        <v>688</v>
      </c>
      <c r="T8" s="342" t="s">
        <v>689</v>
      </c>
      <c r="U8" s="342" t="s">
        <v>262</v>
      </c>
      <c r="V8" s="345"/>
      <c r="X8" s="184" t="s">
        <v>835</v>
      </c>
      <c r="Y8" s="184">
        <f>COUNTA(T78:T86)</f>
        <v>9</v>
      </c>
      <c r="Z8" s="184"/>
      <c r="AA8" s="184"/>
      <c r="AB8" s="184"/>
    </row>
    <row r="9" spans="2:28" s="43" customFormat="1" x14ac:dyDescent="0.4">
      <c r="C9" s="59">
        <v>43990</v>
      </c>
      <c r="D9" s="33">
        <v>43990</v>
      </c>
      <c r="E9" s="29" t="s">
        <v>137</v>
      </c>
      <c r="F9" s="34">
        <v>44196</v>
      </c>
      <c r="G9" s="60">
        <v>1</v>
      </c>
      <c r="H9" s="61">
        <v>1</v>
      </c>
      <c r="I9" s="61">
        <v>1</v>
      </c>
      <c r="J9" s="61">
        <v>1</v>
      </c>
      <c r="K9" s="61">
        <v>1</v>
      </c>
      <c r="L9" s="61">
        <v>1</v>
      </c>
      <c r="M9" s="62">
        <v>1</v>
      </c>
      <c r="N9" s="69">
        <f t="shared" si="0"/>
        <v>7</v>
      </c>
      <c r="O9" s="66" t="s">
        <v>20</v>
      </c>
      <c r="P9" s="66" t="s">
        <v>257</v>
      </c>
      <c r="Q9" s="70" t="s">
        <v>46</v>
      </c>
      <c r="R9" s="66" t="s">
        <v>15</v>
      </c>
      <c r="S9" s="66" t="s">
        <v>39</v>
      </c>
      <c r="T9" s="66" t="s">
        <v>25</v>
      </c>
      <c r="U9" s="66" t="s">
        <v>262</v>
      </c>
      <c r="V9" s="71"/>
      <c r="X9" s="214" t="s">
        <v>836</v>
      </c>
      <c r="Y9" s="185">
        <f>COUNTA(T88:T89)</f>
        <v>2</v>
      </c>
      <c r="Z9" s="185"/>
      <c r="AA9" s="185"/>
      <c r="AB9" s="185"/>
    </row>
    <row r="10" spans="2:28" s="43" customFormat="1" x14ac:dyDescent="0.4">
      <c r="C10" s="304">
        <v>43990</v>
      </c>
      <c r="D10" s="305">
        <v>43990</v>
      </c>
      <c r="E10" s="203" t="s">
        <v>137</v>
      </c>
      <c r="F10" s="194">
        <v>44196</v>
      </c>
      <c r="G10" s="306">
        <v>1</v>
      </c>
      <c r="H10" s="307">
        <v>1</v>
      </c>
      <c r="I10" s="307">
        <v>1</v>
      </c>
      <c r="J10" s="307">
        <v>1</v>
      </c>
      <c r="K10" s="307">
        <v>1</v>
      </c>
      <c r="L10" s="307">
        <v>1</v>
      </c>
      <c r="M10" s="308">
        <v>1</v>
      </c>
      <c r="N10" s="198">
        <f t="shared" si="0"/>
        <v>7</v>
      </c>
      <c r="O10" s="199" t="s">
        <v>20</v>
      </c>
      <c r="P10" s="199" t="s">
        <v>265</v>
      </c>
      <c r="Q10" s="200" t="s">
        <v>47</v>
      </c>
      <c r="R10" s="199" t="s">
        <v>15</v>
      </c>
      <c r="S10" s="199" t="s">
        <v>39</v>
      </c>
      <c r="T10" s="199" t="s">
        <v>26</v>
      </c>
      <c r="U10" s="199" t="s">
        <v>262</v>
      </c>
      <c r="V10" s="205" t="s">
        <v>671</v>
      </c>
      <c r="W10" s="531" t="s">
        <v>837</v>
      </c>
      <c r="X10" s="214" t="s">
        <v>838</v>
      </c>
      <c r="Y10" s="185">
        <f>COUNTA(W6:W89)</f>
        <v>10</v>
      </c>
      <c r="Z10" s="185"/>
      <c r="AA10" s="185"/>
      <c r="AB10" s="185"/>
    </row>
    <row r="11" spans="2:28" s="43" customFormat="1" x14ac:dyDescent="0.4">
      <c r="C11" s="59">
        <v>44044</v>
      </c>
      <c r="D11" s="33">
        <v>44044</v>
      </c>
      <c r="E11" s="140" t="s">
        <v>137</v>
      </c>
      <c r="F11" s="139">
        <v>44196</v>
      </c>
      <c r="G11" s="60"/>
      <c r="H11" s="61"/>
      <c r="I11" s="61"/>
      <c r="J11" s="61"/>
      <c r="K11" s="61"/>
      <c r="L11" s="61"/>
      <c r="M11" s="62"/>
      <c r="N11" s="69"/>
      <c r="O11" s="66" t="s">
        <v>566</v>
      </c>
      <c r="P11" s="66" t="s">
        <v>848</v>
      </c>
      <c r="Q11" s="70" t="s">
        <v>847</v>
      </c>
      <c r="R11" s="66" t="s">
        <v>15</v>
      </c>
      <c r="S11" s="66" t="s">
        <v>38</v>
      </c>
      <c r="T11" s="66" t="s">
        <v>846</v>
      </c>
      <c r="U11" s="66" t="s">
        <v>262</v>
      </c>
      <c r="V11" s="73"/>
      <c r="W11" s="532"/>
      <c r="X11" s="214"/>
      <c r="Y11" s="185"/>
      <c r="Z11" s="185"/>
      <c r="AA11" s="185"/>
      <c r="AB11" s="185"/>
    </row>
    <row r="12" spans="2:28" s="43" customFormat="1" x14ac:dyDescent="0.4">
      <c r="C12" s="59">
        <v>43990</v>
      </c>
      <c r="D12" s="33">
        <v>43990</v>
      </c>
      <c r="E12" s="32" t="s">
        <v>254</v>
      </c>
      <c r="F12" s="34">
        <v>44196</v>
      </c>
      <c r="G12" s="60">
        <v>0.7</v>
      </c>
      <c r="H12" s="61">
        <v>0.7</v>
      </c>
      <c r="I12" s="61">
        <v>0.5</v>
      </c>
      <c r="J12" s="61">
        <v>0.5</v>
      </c>
      <c r="K12" s="61">
        <v>1</v>
      </c>
      <c r="L12" s="61">
        <v>1</v>
      </c>
      <c r="M12" s="62">
        <v>1</v>
      </c>
      <c r="N12" s="69">
        <f>SUM(G12:M12)</f>
        <v>5.4</v>
      </c>
      <c r="O12" s="66" t="s">
        <v>266</v>
      </c>
      <c r="P12" s="66" t="s">
        <v>265</v>
      </c>
      <c r="Q12" s="70" t="s">
        <v>44</v>
      </c>
      <c r="R12" s="66" t="s">
        <v>15</v>
      </c>
      <c r="S12" s="66" t="s">
        <v>37</v>
      </c>
      <c r="T12" s="72" t="s">
        <v>24</v>
      </c>
      <c r="U12" s="66" t="s">
        <v>262</v>
      </c>
      <c r="V12" s="73"/>
      <c r="X12" s="214"/>
      <c r="Y12" s="185">
        <f>SUM(Y1:Y9)-Y10</f>
        <v>66</v>
      </c>
      <c r="Z12" s="185"/>
      <c r="AA12" s="185"/>
      <c r="AB12" s="185"/>
    </row>
    <row r="13" spans="2:28" s="43" customFormat="1" x14ac:dyDescent="0.4">
      <c r="C13" s="59">
        <v>43990</v>
      </c>
      <c r="D13" s="33">
        <v>43990</v>
      </c>
      <c r="E13" s="32" t="s">
        <v>254</v>
      </c>
      <c r="F13" s="139">
        <v>44196</v>
      </c>
      <c r="G13" s="60"/>
      <c r="H13" s="61"/>
      <c r="I13" s="61"/>
      <c r="J13" s="61"/>
      <c r="K13" s="61"/>
      <c r="L13" s="61"/>
      <c r="M13" s="62"/>
      <c r="N13" s="69"/>
      <c r="O13" s="66" t="s">
        <v>436</v>
      </c>
      <c r="P13" s="66" t="s">
        <v>456</v>
      </c>
      <c r="Q13" s="70" t="s">
        <v>437</v>
      </c>
      <c r="R13" s="66" t="s">
        <v>15</v>
      </c>
      <c r="S13" s="66" t="s">
        <v>438</v>
      </c>
      <c r="T13" s="72" t="s">
        <v>440</v>
      </c>
      <c r="U13" s="66" t="s">
        <v>448</v>
      </c>
      <c r="V13" s="73"/>
      <c r="X13" s="214"/>
      <c r="Y13" s="185"/>
      <c r="Z13" s="185"/>
      <c r="AA13" s="185"/>
      <c r="AB13" s="185"/>
    </row>
    <row r="14" spans="2:28" s="43" customFormat="1" x14ac:dyDescent="0.4">
      <c r="C14" s="59">
        <v>44004</v>
      </c>
      <c r="D14" s="33">
        <v>44004</v>
      </c>
      <c r="E14" s="32" t="s">
        <v>254</v>
      </c>
      <c r="F14" s="34">
        <v>44188</v>
      </c>
      <c r="G14" s="60">
        <v>1</v>
      </c>
      <c r="H14" s="61">
        <v>1</v>
      </c>
      <c r="I14" s="61">
        <v>1</v>
      </c>
      <c r="J14" s="61">
        <v>1</v>
      </c>
      <c r="K14" s="61">
        <v>1</v>
      </c>
      <c r="L14" s="61">
        <v>1</v>
      </c>
      <c r="M14" s="62"/>
      <c r="N14" s="69">
        <f t="shared" si="0"/>
        <v>6</v>
      </c>
      <c r="O14" s="66" t="s">
        <v>267</v>
      </c>
      <c r="P14" s="66" t="s">
        <v>268</v>
      </c>
      <c r="Q14" s="68" t="s">
        <v>50</v>
      </c>
      <c r="R14" s="66" t="s">
        <v>15</v>
      </c>
      <c r="S14" s="66" t="s">
        <v>269</v>
      </c>
      <c r="T14" s="66" t="s">
        <v>29</v>
      </c>
      <c r="U14" s="66" t="s">
        <v>262</v>
      </c>
      <c r="V14" s="71"/>
      <c r="X14" s="214"/>
      <c r="Y14" s="185"/>
      <c r="Z14" s="185"/>
      <c r="AA14" s="185"/>
      <c r="AB14" s="185"/>
    </row>
    <row r="15" spans="2:28" s="43" customFormat="1" x14ac:dyDescent="0.4">
      <c r="C15" s="59">
        <v>44013</v>
      </c>
      <c r="D15" s="33">
        <v>44013</v>
      </c>
      <c r="E15" s="32" t="s">
        <v>254</v>
      </c>
      <c r="F15" s="34">
        <v>44196</v>
      </c>
      <c r="G15" s="60">
        <v>1</v>
      </c>
      <c r="H15" s="61">
        <v>1</v>
      </c>
      <c r="I15" s="61">
        <v>1</v>
      </c>
      <c r="J15" s="61">
        <v>1</v>
      </c>
      <c r="K15" s="61">
        <v>1</v>
      </c>
      <c r="L15" s="61">
        <v>1</v>
      </c>
      <c r="M15" s="62"/>
      <c r="N15" s="69">
        <f t="shared" si="0"/>
        <v>6</v>
      </c>
      <c r="O15" s="66" t="s">
        <v>121</v>
      </c>
      <c r="P15" s="66" t="s">
        <v>268</v>
      </c>
      <c r="Q15" s="68" t="s">
        <v>49</v>
      </c>
      <c r="R15" s="66" t="s">
        <v>15</v>
      </c>
      <c r="S15" s="66" t="s">
        <v>270</v>
      </c>
      <c r="T15" s="66" t="s">
        <v>28</v>
      </c>
      <c r="U15" s="66" t="s">
        <v>262</v>
      </c>
      <c r="V15" s="71"/>
      <c r="X15" s="214"/>
      <c r="Y15" s="185"/>
      <c r="Z15" s="185"/>
      <c r="AA15" s="185"/>
      <c r="AB15" s="185"/>
    </row>
    <row r="16" spans="2:28" s="43" customFormat="1" x14ac:dyDescent="0.4">
      <c r="C16" s="59">
        <v>44013</v>
      </c>
      <c r="D16" s="33">
        <v>44013</v>
      </c>
      <c r="E16" s="32" t="s">
        <v>254</v>
      </c>
      <c r="F16" s="34">
        <v>44196</v>
      </c>
      <c r="G16" s="60">
        <v>1</v>
      </c>
      <c r="H16" s="61">
        <v>1</v>
      </c>
      <c r="I16" s="61">
        <v>1</v>
      </c>
      <c r="J16" s="61">
        <v>1</v>
      </c>
      <c r="K16" s="61">
        <v>1</v>
      </c>
      <c r="L16" s="61">
        <v>1</v>
      </c>
      <c r="M16" s="62"/>
      <c r="N16" s="69">
        <f t="shared" si="0"/>
        <v>6</v>
      </c>
      <c r="O16" s="66" t="s">
        <v>121</v>
      </c>
      <c r="P16" s="66" t="s">
        <v>268</v>
      </c>
      <c r="Q16" s="68" t="s">
        <v>271</v>
      </c>
      <c r="R16" s="66" t="s">
        <v>15</v>
      </c>
      <c r="S16" s="66" t="s">
        <v>269</v>
      </c>
      <c r="T16" s="66" t="s">
        <v>272</v>
      </c>
      <c r="U16" s="66" t="s">
        <v>262</v>
      </c>
      <c r="V16" s="71"/>
      <c r="X16" s="185"/>
      <c r="Y16" s="185"/>
      <c r="Z16" s="185"/>
      <c r="AA16" s="185"/>
      <c r="AB16" s="185"/>
    </row>
    <row r="17" spans="3:28" x14ac:dyDescent="0.4">
      <c r="C17" s="146">
        <v>43998</v>
      </c>
      <c r="D17" s="33">
        <v>43998</v>
      </c>
      <c r="E17" s="85" t="s">
        <v>137</v>
      </c>
      <c r="F17" s="86">
        <v>44196</v>
      </c>
      <c r="G17" s="150">
        <v>1</v>
      </c>
      <c r="H17" s="151">
        <v>1</v>
      </c>
      <c r="I17" s="151">
        <v>1</v>
      </c>
      <c r="J17" s="151">
        <v>1</v>
      </c>
      <c r="K17" s="151">
        <v>1</v>
      </c>
      <c r="L17" s="151">
        <v>1</v>
      </c>
      <c r="M17" s="152">
        <v>1</v>
      </c>
      <c r="N17" s="153">
        <f t="shared" si="0"/>
        <v>7</v>
      </c>
      <c r="O17" s="88" t="s">
        <v>123</v>
      </c>
      <c r="P17" s="88" t="s">
        <v>273</v>
      </c>
      <c r="Q17" s="148" t="s">
        <v>52</v>
      </c>
      <c r="R17" s="88" t="s">
        <v>15</v>
      </c>
      <c r="S17" s="88" t="s">
        <v>38</v>
      </c>
      <c r="T17" s="88" t="s">
        <v>275</v>
      </c>
      <c r="U17" s="88" t="s">
        <v>448</v>
      </c>
      <c r="V17" s="149"/>
      <c r="X17" s="184"/>
      <c r="Y17" s="184"/>
      <c r="Z17" s="184"/>
      <c r="AA17" s="184"/>
      <c r="AB17" s="184"/>
    </row>
    <row r="18" spans="3:28" x14ac:dyDescent="0.4">
      <c r="C18" s="146">
        <v>43998</v>
      </c>
      <c r="D18" s="33">
        <v>43998</v>
      </c>
      <c r="E18" s="85" t="s">
        <v>137</v>
      </c>
      <c r="F18" s="86">
        <v>44165</v>
      </c>
      <c r="G18" s="150">
        <v>1</v>
      </c>
      <c r="H18" s="151">
        <v>1</v>
      </c>
      <c r="I18" s="151">
        <v>1</v>
      </c>
      <c r="J18" s="151">
        <v>1</v>
      </c>
      <c r="K18" s="151">
        <v>1</v>
      </c>
      <c r="L18" s="151">
        <v>1</v>
      </c>
      <c r="M18" s="152"/>
      <c r="N18" s="153">
        <f t="shared" si="0"/>
        <v>6</v>
      </c>
      <c r="O18" s="88" t="s">
        <v>210</v>
      </c>
      <c r="P18" s="154" t="s">
        <v>277</v>
      </c>
      <c r="Q18" s="155" t="s">
        <v>278</v>
      </c>
      <c r="R18" s="88" t="s">
        <v>274</v>
      </c>
      <c r="S18" s="88" t="s">
        <v>36</v>
      </c>
      <c r="T18" s="88" t="s">
        <v>279</v>
      </c>
      <c r="U18" s="88" t="s">
        <v>448</v>
      </c>
      <c r="V18" s="149"/>
      <c r="X18" s="184"/>
      <c r="Y18" s="184"/>
      <c r="Z18" s="184"/>
      <c r="AA18" s="184"/>
      <c r="AB18" s="184"/>
    </row>
    <row r="19" spans="3:28" x14ac:dyDescent="0.4">
      <c r="C19" s="146">
        <v>43998</v>
      </c>
      <c r="D19" s="33">
        <v>43998</v>
      </c>
      <c r="E19" s="85" t="s">
        <v>137</v>
      </c>
      <c r="F19" s="86">
        <v>44165</v>
      </c>
      <c r="G19" s="150"/>
      <c r="H19" s="151">
        <v>1</v>
      </c>
      <c r="I19" s="151">
        <v>1</v>
      </c>
      <c r="J19" s="151">
        <v>1</v>
      </c>
      <c r="K19" s="151">
        <v>1</v>
      </c>
      <c r="L19" s="151">
        <v>1</v>
      </c>
      <c r="M19" s="152"/>
      <c r="N19" s="153">
        <f t="shared" si="0"/>
        <v>5</v>
      </c>
      <c r="O19" s="88" t="s">
        <v>210</v>
      </c>
      <c r="P19" s="154" t="s">
        <v>61</v>
      </c>
      <c r="Q19" s="148" t="s">
        <v>53</v>
      </c>
      <c r="R19" s="88" t="s">
        <v>15</v>
      </c>
      <c r="S19" s="88" t="s">
        <v>42</v>
      </c>
      <c r="T19" s="88" t="s">
        <v>280</v>
      </c>
      <c r="U19" s="88" t="s">
        <v>448</v>
      </c>
      <c r="V19" s="149"/>
      <c r="X19" s="184"/>
      <c r="Y19" s="184"/>
      <c r="Z19" s="184"/>
      <c r="AA19" s="184"/>
      <c r="AB19" s="184"/>
    </row>
    <row r="20" spans="3:28" s="135" customFormat="1" x14ac:dyDescent="0.4">
      <c r="C20" s="146">
        <v>44018</v>
      </c>
      <c r="D20" s="33">
        <v>44018</v>
      </c>
      <c r="E20" s="85" t="s">
        <v>137</v>
      </c>
      <c r="F20" s="86">
        <v>44169</v>
      </c>
      <c r="G20" s="150"/>
      <c r="H20" s="151"/>
      <c r="I20" s="151"/>
      <c r="J20" s="151"/>
      <c r="K20" s="151"/>
      <c r="L20" s="151"/>
      <c r="M20" s="152"/>
      <c r="N20" s="153">
        <f t="shared" ref="N20:N22" si="1">SUM(G20:M20)</f>
        <v>0</v>
      </c>
      <c r="O20" s="88" t="s">
        <v>122</v>
      </c>
      <c r="P20" s="154" t="s">
        <v>61</v>
      </c>
      <c r="Q20" s="148" t="s">
        <v>51</v>
      </c>
      <c r="R20" s="88" t="s">
        <v>15</v>
      </c>
      <c r="S20" s="88" t="s">
        <v>41</v>
      </c>
      <c r="T20" s="88" t="s">
        <v>31</v>
      </c>
      <c r="U20" s="88" t="s">
        <v>262</v>
      </c>
      <c r="V20" s="149"/>
      <c r="X20" s="184"/>
      <c r="Y20" s="184"/>
      <c r="Z20" s="184"/>
      <c r="AA20" s="184"/>
      <c r="AB20" s="184"/>
    </row>
    <row r="21" spans="3:28" s="177" customFormat="1" x14ac:dyDescent="0.4">
      <c r="C21" s="146">
        <v>44019</v>
      </c>
      <c r="D21" s="33">
        <v>44019</v>
      </c>
      <c r="E21" s="85" t="s">
        <v>137</v>
      </c>
      <c r="F21" s="86">
        <v>44169</v>
      </c>
      <c r="G21" s="150"/>
      <c r="H21" s="151"/>
      <c r="I21" s="151"/>
      <c r="J21" s="151"/>
      <c r="K21" s="151"/>
      <c r="L21" s="151"/>
      <c r="M21" s="152"/>
      <c r="N21" s="153">
        <f t="shared" si="1"/>
        <v>0</v>
      </c>
      <c r="O21" s="88" t="s">
        <v>21</v>
      </c>
      <c r="P21" s="154" t="s">
        <v>61</v>
      </c>
      <c r="Q21" s="148" t="s">
        <v>444</v>
      </c>
      <c r="R21" s="88" t="s">
        <v>15</v>
      </c>
      <c r="S21" s="88" t="s">
        <v>270</v>
      </c>
      <c r="T21" s="88" t="s">
        <v>397</v>
      </c>
      <c r="U21" s="88" t="s">
        <v>262</v>
      </c>
      <c r="V21" s="149"/>
      <c r="X21" s="184"/>
      <c r="Y21" s="184"/>
      <c r="Z21" s="184"/>
      <c r="AA21" s="184"/>
      <c r="AB21" s="184"/>
    </row>
    <row r="22" spans="3:28" s="177" customFormat="1" x14ac:dyDescent="0.4">
      <c r="C22" s="146">
        <v>44025</v>
      </c>
      <c r="D22" s="33">
        <v>44025</v>
      </c>
      <c r="E22" s="85" t="s">
        <v>137</v>
      </c>
      <c r="F22" s="86">
        <v>44074</v>
      </c>
      <c r="G22" s="150"/>
      <c r="H22" s="151"/>
      <c r="I22" s="151"/>
      <c r="J22" s="151"/>
      <c r="K22" s="151"/>
      <c r="L22" s="151"/>
      <c r="M22" s="152"/>
      <c r="N22" s="153">
        <f t="shared" si="1"/>
        <v>0</v>
      </c>
      <c r="O22" s="88" t="s">
        <v>21</v>
      </c>
      <c r="P22" s="154" t="s">
        <v>61</v>
      </c>
      <c r="Q22" s="148" t="s">
        <v>444</v>
      </c>
      <c r="R22" s="88" t="s">
        <v>15</v>
      </c>
      <c r="S22" s="88" t="s">
        <v>39</v>
      </c>
      <c r="T22" s="88" t="s">
        <v>482</v>
      </c>
      <c r="U22" s="88" t="s">
        <v>302</v>
      </c>
      <c r="V22" s="149"/>
      <c r="X22" s="184"/>
      <c r="Y22" s="184"/>
      <c r="Z22" s="184"/>
      <c r="AA22" s="184"/>
      <c r="AB22" s="184"/>
    </row>
    <row r="23" spans="3:28" s="177" customFormat="1" x14ac:dyDescent="0.4">
      <c r="C23" s="59">
        <v>44032</v>
      </c>
      <c r="D23" s="33">
        <v>44032</v>
      </c>
      <c r="E23" s="85" t="s">
        <v>254</v>
      </c>
      <c r="F23" s="86">
        <v>44183</v>
      </c>
      <c r="G23" s="60"/>
      <c r="H23" s="61"/>
      <c r="I23" s="61"/>
      <c r="J23" s="61"/>
      <c r="K23" s="61"/>
      <c r="L23" s="61"/>
      <c r="M23" s="62"/>
      <c r="N23" s="63"/>
      <c r="O23" s="236" t="s">
        <v>122</v>
      </c>
      <c r="P23" s="64" t="s">
        <v>268</v>
      </c>
      <c r="Q23" s="237" t="s">
        <v>508</v>
      </c>
      <c r="R23" s="236" t="s">
        <v>15</v>
      </c>
      <c r="S23" s="236" t="s">
        <v>39</v>
      </c>
      <c r="T23" s="236" t="s">
        <v>509</v>
      </c>
      <c r="U23" s="236" t="s">
        <v>262</v>
      </c>
      <c r="V23" s="222"/>
      <c r="X23" s="184"/>
      <c r="Y23" s="184"/>
      <c r="Z23" s="184"/>
      <c r="AA23" s="184"/>
      <c r="AB23" s="184"/>
    </row>
    <row r="24" spans="3:28" s="177" customFormat="1" x14ac:dyDescent="0.4">
      <c r="C24" s="59">
        <v>44068</v>
      </c>
      <c r="D24" s="33">
        <f>C24</f>
        <v>44068</v>
      </c>
      <c r="E24" s="85" t="s">
        <v>501</v>
      </c>
      <c r="F24" s="86">
        <v>44183</v>
      </c>
      <c r="G24" s="60"/>
      <c r="H24" s="61"/>
      <c r="I24" s="61"/>
      <c r="J24" s="61"/>
      <c r="K24" s="61"/>
      <c r="L24" s="61"/>
      <c r="M24" s="62"/>
      <c r="N24" s="63"/>
      <c r="O24" s="236" t="s">
        <v>530</v>
      </c>
      <c r="P24" s="64" t="s">
        <v>268</v>
      </c>
      <c r="Q24" s="237" t="s">
        <v>619</v>
      </c>
      <c r="R24" s="236" t="s">
        <v>15</v>
      </c>
      <c r="S24" s="236" t="s">
        <v>327</v>
      </c>
      <c r="T24" s="236" t="s">
        <v>617</v>
      </c>
      <c r="U24" s="236" t="s">
        <v>262</v>
      </c>
      <c r="V24" s="222"/>
      <c r="X24" s="184"/>
      <c r="Y24" s="184"/>
      <c r="Z24" s="184"/>
      <c r="AA24" s="184"/>
      <c r="AB24" s="184"/>
    </row>
    <row r="25" spans="3:28" s="177" customFormat="1" ht="4.2" customHeight="1" x14ac:dyDescent="0.4">
      <c r="C25" s="74"/>
      <c r="D25" s="75"/>
      <c r="E25" s="76"/>
      <c r="F25" s="77"/>
      <c r="G25" s="78"/>
      <c r="H25" s="79"/>
      <c r="I25" s="79"/>
      <c r="J25" s="79"/>
      <c r="K25" s="79"/>
      <c r="L25" s="79"/>
      <c r="M25" s="80"/>
      <c r="N25" s="81">
        <f t="shared" ref="N25:N26" si="2">SUM(G25:M25)</f>
        <v>0</v>
      </c>
      <c r="O25" s="82"/>
      <c r="P25" s="82"/>
      <c r="Q25" s="83"/>
      <c r="R25" s="82"/>
      <c r="S25" s="82"/>
      <c r="T25" s="82"/>
      <c r="U25" s="82"/>
      <c r="V25" s="84"/>
      <c r="X25" s="184"/>
      <c r="Y25" s="184"/>
      <c r="Z25" s="184"/>
      <c r="AA25" s="184"/>
      <c r="AB25" s="184"/>
    </row>
    <row r="26" spans="3:28" s="177" customFormat="1" x14ac:dyDescent="0.4">
      <c r="C26" s="59">
        <v>44004</v>
      </c>
      <c r="D26" s="33">
        <v>43990</v>
      </c>
      <c r="E26" s="85" t="s">
        <v>137</v>
      </c>
      <c r="F26" s="86">
        <v>44196</v>
      </c>
      <c r="G26" s="60"/>
      <c r="H26" s="61"/>
      <c r="I26" s="61"/>
      <c r="J26" s="61"/>
      <c r="K26" s="61"/>
      <c r="L26" s="61"/>
      <c r="M26" s="62"/>
      <c r="N26" s="69">
        <f t="shared" si="2"/>
        <v>0</v>
      </c>
      <c r="O26" s="87" t="s">
        <v>281</v>
      </c>
      <c r="P26" s="87" t="s">
        <v>257</v>
      </c>
      <c r="Q26" s="68" t="s">
        <v>282</v>
      </c>
      <c r="R26" s="87" t="s">
        <v>283</v>
      </c>
      <c r="S26" s="87" t="s">
        <v>34</v>
      </c>
      <c r="T26" s="87" t="s">
        <v>69</v>
      </c>
      <c r="U26" s="87" t="s">
        <v>284</v>
      </c>
      <c r="V26" s="180"/>
      <c r="X26" s="184"/>
      <c r="Y26" s="184"/>
      <c r="Z26" s="184"/>
      <c r="AA26" s="184"/>
      <c r="AB26" s="184"/>
    </row>
    <row r="27" spans="3:28" s="177" customFormat="1" x14ac:dyDescent="0.4">
      <c r="C27" s="59">
        <v>44004</v>
      </c>
      <c r="D27" s="33">
        <v>43990</v>
      </c>
      <c r="E27" s="85" t="s">
        <v>137</v>
      </c>
      <c r="F27" s="86">
        <v>44165</v>
      </c>
      <c r="G27" s="60"/>
      <c r="H27" s="61"/>
      <c r="I27" s="61"/>
      <c r="J27" s="61"/>
      <c r="K27" s="61"/>
      <c r="L27" s="61"/>
      <c r="M27" s="62"/>
      <c r="N27" s="69">
        <f>SUM(G27:M27)</f>
        <v>0</v>
      </c>
      <c r="O27" s="87" t="s">
        <v>281</v>
      </c>
      <c r="P27" s="87" t="s">
        <v>285</v>
      </c>
      <c r="Q27" s="68" t="s">
        <v>268</v>
      </c>
      <c r="R27" s="87" t="s">
        <v>283</v>
      </c>
      <c r="S27" s="87" t="s">
        <v>38</v>
      </c>
      <c r="T27" s="87" t="s">
        <v>70</v>
      </c>
      <c r="U27" s="87" t="s">
        <v>284</v>
      </c>
      <c r="V27" s="180"/>
      <c r="X27" s="184"/>
      <c r="Y27" s="184"/>
      <c r="Z27" s="184"/>
      <c r="AA27" s="184"/>
      <c r="AB27" s="184"/>
    </row>
    <row r="28" spans="3:28" s="177" customFormat="1" x14ac:dyDescent="0.4">
      <c r="C28" s="304">
        <v>44004</v>
      </c>
      <c r="D28" s="305">
        <v>43990</v>
      </c>
      <c r="E28" s="463" t="s">
        <v>137</v>
      </c>
      <c r="F28" s="464">
        <v>44135</v>
      </c>
      <c r="G28" s="306">
        <v>1</v>
      </c>
      <c r="H28" s="307">
        <v>0.5</v>
      </c>
      <c r="I28" s="307">
        <v>0.5</v>
      </c>
      <c r="J28" s="307">
        <v>0.5</v>
      </c>
      <c r="K28" s="307">
        <v>0.5</v>
      </c>
      <c r="L28" s="307"/>
      <c r="M28" s="308"/>
      <c r="N28" s="198">
        <f t="shared" ref="N28" si="3">SUM(G28:M28)</f>
        <v>3</v>
      </c>
      <c r="O28" s="465" t="s">
        <v>286</v>
      </c>
      <c r="P28" s="465" t="s">
        <v>62</v>
      </c>
      <c r="Q28" s="466" t="s">
        <v>287</v>
      </c>
      <c r="R28" s="465" t="s">
        <v>283</v>
      </c>
      <c r="S28" s="465" t="s">
        <v>38</v>
      </c>
      <c r="T28" s="465" t="s">
        <v>71</v>
      </c>
      <c r="U28" s="465" t="s">
        <v>284</v>
      </c>
      <c r="V28" s="467" t="s">
        <v>769</v>
      </c>
      <c r="W28" s="531" t="s">
        <v>837</v>
      </c>
      <c r="X28" s="184"/>
      <c r="Y28" s="184"/>
      <c r="Z28" s="184"/>
      <c r="AA28" s="184"/>
      <c r="AB28" s="184"/>
    </row>
    <row r="29" spans="3:28" x14ac:dyDescent="0.4">
      <c r="C29" s="59">
        <v>44013</v>
      </c>
      <c r="D29" s="33">
        <v>44013</v>
      </c>
      <c r="E29" s="85" t="s">
        <v>137</v>
      </c>
      <c r="F29" s="86">
        <v>44196</v>
      </c>
      <c r="G29" s="60"/>
      <c r="H29" s="61">
        <v>1</v>
      </c>
      <c r="I29" s="61">
        <v>1</v>
      </c>
      <c r="J29" s="61">
        <v>1</v>
      </c>
      <c r="K29" s="61">
        <v>1</v>
      </c>
      <c r="L29" s="61"/>
      <c r="M29" s="62"/>
      <c r="N29" s="69">
        <f t="shared" si="0"/>
        <v>4</v>
      </c>
      <c r="O29" s="87" t="s">
        <v>288</v>
      </c>
      <c r="P29" s="87" t="s">
        <v>62</v>
      </c>
      <c r="Q29" s="68" t="s">
        <v>289</v>
      </c>
      <c r="R29" s="87" t="s">
        <v>283</v>
      </c>
      <c r="S29" s="87" t="s">
        <v>38</v>
      </c>
      <c r="T29" s="164" t="s">
        <v>72</v>
      </c>
      <c r="U29" s="87" t="s">
        <v>284</v>
      </c>
      <c r="V29" s="180"/>
      <c r="X29" s="184"/>
      <c r="Y29" s="184"/>
      <c r="Z29" s="184"/>
      <c r="AA29" s="184"/>
      <c r="AB29" s="184"/>
    </row>
    <row r="30" spans="3:28" x14ac:dyDescent="0.4">
      <c r="C30" s="146">
        <v>44018</v>
      </c>
      <c r="D30" s="33">
        <v>43990</v>
      </c>
      <c r="E30" s="85" t="s">
        <v>137</v>
      </c>
      <c r="F30" s="86">
        <v>44196</v>
      </c>
      <c r="G30" s="147"/>
      <c r="H30" s="147"/>
      <c r="I30" s="147"/>
      <c r="J30" s="147"/>
      <c r="K30" s="147"/>
      <c r="L30" s="147"/>
      <c r="M30" s="147"/>
      <c r="N30" s="147"/>
      <c r="O30" s="88" t="s">
        <v>290</v>
      </c>
      <c r="P30" s="88" t="s">
        <v>61</v>
      </c>
      <c r="Q30" s="148" t="s">
        <v>63</v>
      </c>
      <c r="R30" s="88" t="s">
        <v>283</v>
      </c>
      <c r="S30" s="88" t="s">
        <v>38</v>
      </c>
      <c r="T30" s="88" t="s">
        <v>73</v>
      </c>
      <c r="U30" s="88" t="s">
        <v>284</v>
      </c>
      <c r="V30" s="181"/>
      <c r="X30" s="184"/>
      <c r="Y30" s="184"/>
      <c r="Z30" s="184"/>
      <c r="AA30" s="184"/>
      <c r="AB30" s="184"/>
    </row>
    <row r="31" spans="3:28" x14ac:dyDescent="0.4">
      <c r="C31" s="146">
        <v>44018</v>
      </c>
      <c r="D31" s="33">
        <v>43990</v>
      </c>
      <c r="E31" s="85" t="s">
        <v>137</v>
      </c>
      <c r="F31" s="86">
        <v>44196</v>
      </c>
      <c r="G31" s="147"/>
      <c r="H31" s="147"/>
      <c r="I31" s="147"/>
      <c r="J31" s="147"/>
      <c r="K31" s="147"/>
      <c r="L31" s="147"/>
      <c r="M31" s="147"/>
      <c r="N31" s="147"/>
      <c r="O31" s="88" t="s">
        <v>291</v>
      </c>
      <c r="P31" s="88" t="s">
        <v>61</v>
      </c>
      <c r="Q31" s="148" t="s">
        <v>64</v>
      </c>
      <c r="R31" s="88" t="s">
        <v>283</v>
      </c>
      <c r="S31" s="88" t="s">
        <v>38</v>
      </c>
      <c r="T31" s="88" t="s">
        <v>74</v>
      </c>
      <c r="U31" s="88" t="s">
        <v>809</v>
      </c>
      <c r="V31" s="181"/>
      <c r="X31" s="184"/>
      <c r="Y31" s="184"/>
      <c r="Z31" s="184"/>
      <c r="AA31" s="184"/>
      <c r="AB31" s="184"/>
    </row>
    <row r="32" spans="3:28" x14ac:dyDescent="0.4">
      <c r="C32" s="146">
        <v>44018</v>
      </c>
      <c r="D32" s="33">
        <v>43990</v>
      </c>
      <c r="E32" s="85" t="s">
        <v>137</v>
      </c>
      <c r="F32" s="86">
        <v>44165</v>
      </c>
      <c r="G32" s="147"/>
      <c r="H32" s="147"/>
      <c r="I32" s="147"/>
      <c r="J32" s="147"/>
      <c r="K32" s="147"/>
      <c r="L32" s="147"/>
      <c r="M32" s="147"/>
      <c r="N32" s="147"/>
      <c r="O32" s="88" t="s">
        <v>291</v>
      </c>
      <c r="P32" s="88" t="s">
        <v>61</v>
      </c>
      <c r="Q32" s="148" t="s">
        <v>65</v>
      </c>
      <c r="R32" s="88" t="s">
        <v>283</v>
      </c>
      <c r="S32" s="88" t="s">
        <v>38</v>
      </c>
      <c r="T32" s="88" t="s">
        <v>75</v>
      </c>
      <c r="U32" s="88" t="s">
        <v>284</v>
      </c>
      <c r="V32" s="181"/>
      <c r="X32" s="184"/>
      <c r="Y32" s="184"/>
      <c r="Z32" s="184"/>
      <c r="AA32" s="184"/>
      <c r="AB32" s="184"/>
    </row>
    <row r="33" spans="3:23" x14ac:dyDescent="0.4">
      <c r="C33" s="146">
        <v>44018</v>
      </c>
      <c r="D33" s="33">
        <v>43990</v>
      </c>
      <c r="E33" s="85" t="s">
        <v>137</v>
      </c>
      <c r="F33" s="86">
        <v>44196</v>
      </c>
      <c r="G33" s="147"/>
      <c r="H33" s="147"/>
      <c r="I33" s="147"/>
      <c r="J33" s="147"/>
      <c r="K33" s="147"/>
      <c r="L33" s="147"/>
      <c r="M33" s="147"/>
      <c r="N33" s="147"/>
      <c r="O33" s="88" t="s">
        <v>290</v>
      </c>
      <c r="P33" s="88" t="s">
        <v>61</v>
      </c>
      <c r="Q33" s="148" t="s">
        <v>66</v>
      </c>
      <c r="R33" s="88" t="s">
        <v>283</v>
      </c>
      <c r="S33" s="88" t="s">
        <v>36</v>
      </c>
      <c r="T33" s="88" t="s">
        <v>76</v>
      </c>
      <c r="U33" s="88" t="s">
        <v>284</v>
      </c>
      <c r="V33" s="181"/>
    </row>
    <row r="34" spans="3:23" x14ac:dyDescent="0.4">
      <c r="C34" s="146">
        <v>44018</v>
      </c>
      <c r="D34" s="33">
        <v>43990</v>
      </c>
      <c r="E34" s="85" t="s">
        <v>137</v>
      </c>
      <c r="F34" s="86">
        <v>44135</v>
      </c>
      <c r="G34" s="147"/>
      <c r="H34" s="147"/>
      <c r="I34" s="147"/>
      <c r="J34" s="147"/>
      <c r="K34" s="147"/>
      <c r="L34" s="147"/>
      <c r="M34" s="147"/>
      <c r="N34" s="147"/>
      <c r="O34" s="88" t="s">
        <v>292</v>
      </c>
      <c r="P34" s="88" t="s">
        <v>61</v>
      </c>
      <c r="Q34" s="148" t="s">
        <v>67</v>
      </c>
      <c r="R34" s="88" t="s">
        <v>283</v>
      </c>
      <c r="S34" s="88" t="s">
        <v>40</v>
      </c>
      <c r="T34" s="88" t="s">
        <v>77</v>
      </c>
      <c r="U34" s="88" t="s">
        <v>810</v>
      </c>
      <c r="V34" s="181"/>
    </row>
    <row r="35" spans="3:23" s="177" customFormat="1" x14ac:dyDescent="0.4">
      <c r="C35" s="146">
        <v>44018</v>
      </c>
      <c r="D35" s="33">
        <v>44013</v>
      </c>
      <c r="E35" s="85" t="s">
        <v>137</v>
      </c>
      <c r="F35" s="86">
        <v>44165</v>
      </c>
      <c r="G35" s="147"/>
      <c r="H35" s="147"/>
      <c r="I35" s="147"/>
      <c r="J35" s="147"/>
      <c r="K35" s="147"/>
      <c r="L35" s="147"/>
      <c r="M35" s="147"/>
      <c r="N35" s="147"/>
      <c r="O35" s="88" t="s">
        <v>293</v>
      </c>
      <c r="P35" s="88" t="s">
        <v>61</v>
      </c>
      <c r="Q35" s="148" t="s">
        <v>68</v>
      </c>
      <c r="R35" s="88" t="s">
        <v>283</v>
      </c>
      <c r="S35" s="88" t="s">
        <v>42</v>
      </c>
      <c r="T35" s="88" t="s">
        <v>78</v>
      </c>
      <c r="U35" s="88" t="s">
        <v>284</v>
      </c>
      <c r="V35" s="181"/>
    </row>
    <row r="36" spans="3:23" s="177" customFormat="1" x14ac:dyDescent="0.4">
      <c r="C36" s="59">
        <v>44036</v>
      </c>
      <c r="D36" s="33">
        <v>44044</v>
      </c>
      <c r="E36" s="85" t="s">
        <v>529</v>
      </c>
      <c r="F36" s="86">
        <v>44165</v>
      </c>
      <c r="G36" s="218"/>
      <c r="H36" s="218"/>
      <c r="I36" s="218"/>
      <c r="J36" s="218"/>
      <c r="K36" s="218"/>
      <c r="L36" s="218"/>
      <c r="M36" s="218"/>
      <c r="N36" s="218"/>
      <c r="O36" s="219" t="s">
        <v>530</v>
      </c>
      <c r="P36" s="219" t="s">
        <v>268</v>
      </c>
      <c r="Q36" s="220" t="s">
        <v>533</v>
      </c>
      <c r="R36" s="219" t="s">
        <v>534</v>
      </c>
      <c r="S36" s="219" t="s">
        <v>43</v>
      </c>
      <c r="T36" s="219" t="s">
        <v>528</v>
      </c>
      <c r="U36" s="219" t="s">
        <v>811</v>
      </c>
      <c r="V36" s="180"/>
    </row>
    <row r="37" spans="3:23" s="177" customFormat="1" x14ac:dyDescent="0.4">
      <c r="C37" s="59">
        <v>44050</v>
      </c>
      <c r="D37" s="33">
        <v>44050</v>
      </c>
      <c r="E37" s="85" t="s">
        <v>323</v>
      </c>
      <c r="F37" s="86">
        <v>44165</v>
      </c>
      <c r="G37" s="218"/>
      <c r="H37" s="218"/>
      <c r="I37" s="218"/>
      <c r="J37" s="218"/>
      <c r="K37" s="218"/>
      <c r="L37" s="218"/>
      <c r="M37" s="218"/>
      <c r="N37" s="218"/>
      <c r="O37" s="236" t="s">
        <v>530</v>
      </c>
      <c r="P37" s="236" t="s">
        <v>531</v>
      </c>
      <c r="Q37" s="237" t="s">
        <v>577</v>
      </c>
      <c r="R37" s="236" t="s">
        <v>145</v>
      </c>
      <c r="S37" s="236" t="s">
        <v>396</v>
      </c>
      <c r="T37" s="236" t="s">
        <v>579</v>
      </c>
      <c r="U37" s="236" t="s">
        <v>535</v>
      </c>
      <c r="V37" s="180"/>
    </row>
    <row r="38" spans="3:23" s="367" customFormat="1" x14ac:dyDescent="0.4">
      <c r="C38" s="326">
        <v>44109</v>
      </c>
      <c r="D38" s="327">
        <v>44109</v>
      </c>
      <c r="E38" s="328" t="s">
        <v>254</v>
      </c>
      <c r="F38" s="329">
        <v>44196</v>
      </c>
      <c r="G38" s="330"/>
      <c r="H38" s="330"/>
      <c r="I38" s="330"/>
      <c r="J38" s="330"/>
      <c r="K38" s="330"/>
      <c r="L38" s="330"/>
      <c r="M38" s="330"/>
      <c r="N38" s="330"/>
      <c r="O38" s="331" t="s">
        <v>706</v>
      </c>
      <c r="P38" s="331" t="s">
        <v>294</v>
      </c>
      <c r="Q38" s="332" t="s">
        <v>721</v>
      </c>
      <c r="R38" s="331" t="s">
        <v>103</v>
      </c>
      <c r="S38" s="331" t="s">
        <v>39</v>
      </c>
      <c r="T38" s="331" t="s">
        <v>694</v>
      </c>
      <c r="U38" s="331" t="s">
        <v>263</v>
      </c>
      <c r="V38" s="333"/>
    </row>
    <row r="39" spans="3:23" s="367" customFormat="1" x14ac:dyDescent="0.4">
      <c r="C39" s="326">
        <v>44117</v>
      </c>
      <c r="D39" s="327">
        <v>44117</v>
      </c>
      <c r="E39" s="328" t="s">
        <v>254</v>
      </c>
      <c r="F39" s="329">
        <v>44196</v>
      </c>
      <c r="G39" s="330"/>
      <c r="H39" s="330"/>
      <c r="I39" s="330"/>
      <c r="J39" s="330"/>
      <c r="K39" s="330"/>
      <c r="L39" s="330"/>
      <c r="M39" s="330"/>
      <c r="N39" s="330"/>
      <c r="O39" s="331" t="s">
        <v>706</v>
      </c>
      <c r="P39" s="331" t="s">
        <v>268</v>
      </c>
      <c r="Q39" s="332" t="s">
        <v>757</v>
      </c>
      <c r="R39" s="331" t="s">
        <v>103</v>
      </c>
      <c r="S39" s="331" t="s">
        <v>37</v>
      </c>
      <c r="T39" s="331" t="s">
        <v>732</v>
      </c>
      <c r="U39" s="331" t="s">
        <v>263</v>
      </c>
      <c r="V39" s="333"/>
    </row>
    <row r="40" spans="3:23" s="510" customFormat="1" x14ac:dyDescent="0.4">
      <c r="C40" s="304">
        <v>44013</v>
      </c>
      <c r="D40" s="305">
        <v>44013</v>
      </c>
      <c r="E40" s="463" t="s">
        <v>822</v>
      </c>
      <c r="F40" s="464">
        <v>44074</v>
      </c>
      <c r="G40" s="202"/>
      <c r="H40" s="202"/>
      <c r="I40" s="202"/>
      <c r="J40" s="202"/>
      <c r="K40" s="202"/>
      <c r="L40" s="202"/>
      <c r="M40" s="202"/>
      <c r="N40" s="202"/>
      <c r="O40" s="465" t="s">
        <v>818</v>
      </c>
      <c r="P40" s="465" t="s">
        <v>820</v>
      </c>
      <c r="Q40" s="466" t="s">
        <v>823</v>
      </c>
      <c r="R40" s="465" t="s">
        <v>283</v>
      </c>
      <c r="S40" s="465" t="s">
        <v>814</v>
      </c>
      <c r="T40" s="465" t="s">
        <v>807</v>
      </c>
      <c r="U40" s="465" t="s">
        <v>806</v>
      </c>
      <c r="V40" s="467" t="s">
        <v>817</v>
      </c>
      <c r="W40" s="531" t="s">
        <v>837</v>
      </c>
    </row>
    <row r="41" spans="3:23" s="510" customFormat="1" x14ac:dyDescent="0.4">
      <c r="C41" s="59">
        <v>44025</v>
      </c>
      <c r="D41" s="33">
        <v>44025</v>
      </c>
      <c r="E41" s="85" t="s">
        <v>822</v>
      </c>
      <c r="F41" s="86">
        <v>44085</v>
      </c>
      <c r="G41" s="218"/>
      <c r="H41" s="218"/>
      <c r="I41" s="218"/>
      <c r="J41" s="218"/>
      <c r="K41" s="218"/>
      <c r="L41" s="218"/>
      <c r="M41" s="218"/>
      <c r="N41" s="218"/>
      <c r="O41" s="236" t="s">
        <v>818</v>
      </c>
      <c r="P41" s="236" t="s">
        <v>821</v>
      </c>
      <c r="Q41" s="237" t="s">
        <v>824</v>
      </c>
      <c r="R41" s="236" t="s">
        <v>283</v>
      </c>
      <c r="S41" s="236" t="s">
        <v>815</v>
      </c>
      <c r="T41" s="236" t="s">
        <v>808</v>
      </c>
      <c r="U41" s="236" t="s">
        <v>806</v>
      </c>
      <c r="V41" s="180"/>
    </row>
    <row r="42" spans="3:23" s="510" customFormat="1" x14ac:dyDescent="0.4">
      <c r="C42" s="59">
        <v>44116</v>
      </c>
      <c r="D42" s="33">
        <v>44116</v>
      </c>
      <c r="E42" s="85" t="s">
        <v>822</v>
      </c>
      <c r="F42" s="86">
        <v>44176</v>
      </c>
      <c r="G42" s="218"/>
      <c r="H42" s="218"/>
      <c r="I42" s="218"/>
      <c r="J42" s="218"/>
      <c r="K42" s="218"/>
      <c r="L42" s="218"/>
      <c r="M42" s="218"/>
      <c r="N42" s="218"/>
      <c r="O42" s="236" t="s">
        <v>819</v>
      </c>
      <c r="P42" s="236" t="s">
        <v>820</v>
      </c>
      <c r="Q42" s="237" t="s">
        <v>825</v>
      </c>
      <c r="R42" s="236" t="s">
        <v>283</v>
      </c>
      <c r="S42" s="236" t="s">
        <v>816</v>
      </c>
      <c r="T42" s="236" t="s">
        <v>812</v>
      </c>
      <c r="U42" s="236" t="s">
        <v>806</v>
      </c>
      <c r="V42" s="180"/>
    </row>
    <row r="43" spans="3:23" s="510" customFormat="1" x14ac:dyDescent="0.4">
      <c r="C43" s="59">
        <v>44116</v>
      </c>
      <c r="D43" s="33">
        <v>44116</v>
      </c>
      <c r="E43" s="85" t="s">
        <v>822</v>
      </c>
      <c r="F43" s="86">
        <v>44176</v>
      </c>
      <c r="G43" s="218"/>
      <c r="H43" s="218"/>
      <c r="I43" s="218"/>
      <c r="J43" s="218"/>
      <c r="K43" s="218"/>
      <c r="L43" s="218"/>
      <c r="M43" s="218"/>
      <c r="N43" s="218"/>
      <c r="O43" s="236" t="s">
        <v>819</v>
      </c>
      <c r="P43" s="236" t="s">
        <v>821</v>
      </c>
      <c r="Q43" s="237" t="s">
        <v>826</v>
      </c>
      <c r="R43" s="236" t="s">
        <v>283</v>
      </c>
      <c r="S43" s="236" t="s">
        <v>815</v>
      </c>
      <c r="T43" s="236" t="s">
        <v>813</v>
      </c>
      <c r="U43" s="236" t="s">
        <v>806</v>
      </c>
      <c r="V43" s="180"/>
    </row>
    <row r="44" spans="3:23" ht="4.2" customHeight="1" x14ac:dyDescent="0.4">
      <c r="C44" s="74"/>
      <c r="D44" s="75"/>
      <c r="E44" s="76"/>
      <c r="F44" s="77"/>
      <c r="G44" s="78"/>
      <c r="H44" s="79"/>
      <c r="I44" s="79"/>
      <c r="J44" s="79"/>
      <c r="K44" s="79"/>
      <c r="L44" s="79"/>
      <c r="M44" s="80"/>
      <c r="N44" s="81"/>
      <c r="O44" s="82"/>
      <c r="P44" s="82"/>
      <c r="Q44" s="83"/>
      <c r="R44" s="82"/>
      <c r="S44" s="82"/>
      <c r="T44" s="82"/>
      <c r="U44" s="82"/>
      <c r="V44" s="84"/>
    </row>
    <row r="45" spans="3:23" x14ac:dyDescent="0.4">
      <c r="C45" s="146">
        <v>44004</v>
      </c>
      <c r="D45" s="33">
        <v>44004</v>
      </c>
      <c r="E45" s="85" t="s">
        <v>137</v>
      </c>
      <c r="F45" s="86">
        <v>44152</v>
      </c>
      <c r="G45" s="150"/>
      <c r="H45" s="151"/>
      <c r="I45" s="151"/>
      <c r="J45" s="151"/>
      <c r="K45" s="151"/>
      <c r="L45" s="151"/>
      <c r="M45" s="152"/>
      <c r="N45" s="153">
        <f t="shared" si="0"/>
        <v>0</v>
      </c>
      <c r="O45" s="88" t="s">
        <v>286</v>
      </c>
      <c r="P45" s="88" t="s">
        <v>294</v>
      </c>
      <c r="Q45" s="148" t="s">
        <v>84</v>
      </c>
      <c r="R45" s="88" t="s">
        <v>295</v>
      </c>
      <c r="S45" s="88" t="s">
        <v>80</v>
      </c>
      <c r="T45" s="88" t="s">
        <v>81</v>
      </c>
      <c r="U45" s="88" t="s">
        <v>500</v>
      </c>
      <c r="V45" s="149" t="s">
        <v>296</v>
      </c>
    </row>
    <row r="46" spans="3:23" x14ac:dyDescent="0.4">
      <c r="C46" s="146">
        <v>44019</v>
      </c>
      <c r="D46" s="33">
        <v>44019</v>
      </c>
      <c r="E46" s="85" t="s">
        <v>254</v>
      </c>
      <c r="F46" s="86">
        <v>44152</v>
      </c>
      <c r="G46" s="150"/>
      <c r="H46" s="151"/>
      <c r="I46" s="151"/>
      <c r="J46" s="151"/>
      <c r="K46" s="151"/>
      <c r="L46" s="151"/>
      <c r="M46" s="152"/>
      <c r="N46" s="153"/>
      <c r="O46" s="88" t="s">
        <v>286</v>
      </c>
      <c r="P46" s="88" t="s">
        <v>294</v>
      </c>
      <c r="Q46" s="148" t="s">
        <v>85</v>
      </c>
      <c r="R46" s="88" t="s">
        <v>295</v>
      </c>
      <c r="S46" s="88" t="s">
        <v>39</v>
      </c>
      <c r="T46" s="88" t="s">
        <v>297</v>
      </c>
      <c r="U46" s="88" t="s">
        <v>262</v>
      </c>
      <c r="V46" s="149"/>
    </row>
    <row r="47" spans="3:23" s="135" customFormat="1" x14ac:dyDescent="0.4">
      <c r="C47" s="146">
        <v>44019</v>
      </c>
      <c r="D47" s="33">
        <v>44019</v>
      </c>
      <c r="E47" s="85" t="s">
        <v>254</v>
      </c>
      <c r="F47" s="86">
        <v>44152</v>
      </c>
      <c r="G47" s="150"/>
      <c r="H47" s="151"/>
      <c r="I47" s="151"/>
      <c r="J47" s="151"/>
      <c r="K47" s="151"/>
      <c r="L47" s="151"/>
      <c r="M47" s="152"/>
      <c r="N47" s="153"/>
      <c r="O47" s="88" t="s">
        <v>286</v>
      </c>
      <c r="P47" s="88" t="s">
        <v>268</v>
      </c>
      <c r="Q47" s="148" t="s">
        <v>61</v>
      </c>
      <c r="R47" s="88" t="s">
        <v>295</v>
      </c>
      <c r="S47" s="88" t="s">
        <v>43</v>
      </c>
      <c r="T47" s="88" t="s">
        <v>298</v>
      </c>
      <c r="U47" s="88" t="s">
        <v>262</v>
      </c>
      <c r="V47" s="149"/>
    </row>
    <row r="48" spans="3:23" s="135" customFormat="1" x14ac:dyDescent="0.4">
      <c r="C48" s="146">
        <v>44019</v>
      </c>
      <c r="D48" s="33">
        <v>44019</v>
      </c>
      <c r="E48" s="85" t="s">
        <v>137</v>
      </c>
      <c r="F48" s="86">
        <v>44152</v>
      </c>
      <c r="G48" s="150"/>
      <c r="H48" s="151"/>
      <c r="I48" s="151"/>
      <c r="J48" s="151"/>
      <c r="K48" s="151"/>
      <c r="L48" s="151"/>
      <c r="M48" s="152"/>
      <c r="N48" s="153"/>
      <c r="O48" s="88" t="s">
        <v>286</v>
      </c>
      <c r="P48" s="88" t="s">
        <v>61</v>
      </c>
      <c r="Q48" s="148" t="s">
        <v>61</v>
      </c>
      <c r="R48" s="88" t="s">
        <v>295</v>
      </c>
      <c r="S48" s="88" t="s">
        <v>40</v>
      </c>
      <c r="T48" s="88" t="s">
        <v>416</v>
      </c>
      <c r="U48" s="88" t="s">
        <v>453</v>
      </c>
      <c r="V48" s="149"/>
    </row>
    <row r="49" spans="3:23" s="135" customFormat="1" x14ac:dyDescent="0.4">
      <c r="C49" s="146">
        <v>44019</v>
      </c>
      <c r="D49" s="33">
        <v>44019</v>
      </c>
      <c r="E49" s="85" t="s">
        <v>137</v>
      </c>
      <c r="F49" s="86">
        <v>44152</v>
      </c>
      <c r="G49" s="150"/>
      <c r="H49" s="151"/>
      <c r="I49" s="151"/>
      <c r="J49" s="151"/>
      <c r="K49" s="151"/>
      <c r="L49" s="151"/>
      <c r="M49" s="152"/>
      <c r="N49" s="153"/>
      <c r="O49" s="88" t="s">
        <v>286</v>
      </c>
      <c r="P49" s="88" t="s">
        <v>61</v>
      </c>
      <c r="Q49" s="148" t="s">
        <v>61</v>
      </c>
      <c r="R49" s="88" t="s">
        <v>295</v>
      </c>
      <c r="S49" s="88" t="s">
        <v>42</v>
      </c>
      <c r="T49" s="88" t="s">
        <v>417</v>
      </c>
      <c r="U49" s="88" t="s">
        <v>453</v>
      </c>
      <c r="V49" s="149"/>
    </row>
    <row r="50" spans="3:23" x14ac:dyDescent="0.4">
      <c r="C50" s="146">
        <v>44019</v>
      </c>
      <c r="D50" s="33">
        <v>44019</v>
      </c>
      <c r="E50" s="85" t="s">
        <v>137</v>
      </c>
      <c r="F50" s="86">
        <v>44152</v>
      </c>
      <c r="G50" s="150"/>
      <c r="H50" s="151"/>
      <c r="I50" s="151"/>
      <c r="J50" s="151"/>
      <c r="K50" s="151"/>
      <c r="L50" s="151"/>
      <c r="M50" s="152"/>
      <c r="N50" s="153"/>
      <c r="O50" s="88" t="s">
        <v>286</v>
      </c>
      <c r="P50" s="88" t="s">
        <v>465</v>
      </c>
      <c r="Q50" s="148" t="s">
        <v>426</v>
      </c>
      <c r="R50" s="88" t="s">
        <v>295</v>
      </c>
      <c r="S50" s="88" t="s">
        <v>42</v>
      </c>
      <c r="T50" s="88" t="s">
        <v>452</v>
      </c>
      <c r="U50" s="88" t="s">
        <v>453</v>
      </c>
      <c r="V50" s="149"/>
    </row>
    <row r="51" spans="3:23" ht="3.75" customHeight="1" x14ac:dyDescent="0.4">
      <c r="C51" s="74"/>
      <c r="D51" s="75"/>
      <c r="E51" s="76"/>
      <c r="F51" s="77"/>
      <c r="G51" s="78"/>
      <c r="H51" s="79"/>
      <c r="I51" s="79"/>
      <c r="J51" s="79"/>
      <c r="K51" s="79"/>
      <c r="L51" s="79"/>
      <c r="M51" s="80"/>
      <c r="N51" s="81">
        <f t="shared" ref="N51" si="4">SUM(G51:M51)</f>
        <v>0</v>
      </c>
      <c r="O51" s="82"/>
      <c r="P51" s="82"/>
      <c r="Q51" s="83"/>
      <c r="R51" s="82"/>
      <c r="S51" s="82"/>
      <c r="T51" s="82"/>
      <c r="U51" s="82"/>
      <c r="V51" s="84"/>
    </row>
    <row r="52" spans="3:23" x14ac:dyDescent="0.4">
      <c r="C52" s="191">
        <v>44004</v>
      </c>
      <c r="D52" s="192">
        <v>44004</v>
      </c>
      <c r="E52" s="193" t="s">
        <v>137</v>
      </c>
      <c r="F52" s="194">
        <v>44165</v>
      </c>
      <c r="G52" s="195">
        <v>0.2</v>
      </c>
      <c r="H52" s="196">
        <v>0.2</v>
      </c>
      <c r="I52" s="196">
        <v>0.2</v>
      </c>
      <c r="J52" s="196">
        <v>0.2</v>
      </c>
      <c r="K52" s="196">
        <v>0.1</v>
      </c>
      <c r="L52" s="196">
        <v>0.1</v>
      </c>
      <c r="M52" s="197"/>
      <c r="N52" s="198">
        <f t="shared" si="0"/>
        <v>1</v>
      </c>
      <c r="O52" s="199" t="s">
        <v>121</v>
      </c>
      <c r="P52" s="199" t="s">
        <v>299</v>
      </c>
      <c r="Q52" s="200" t="s">
        <v>299</v>
      </c>
      <c r="R52" s="199" t="s">
        <v>300</v>
      </c>
      <c r="S52" s="199" t="s">
        <v>301</v>
      </c>
      <c r="T52" s="199" t="s">
        <v>87</v>
      </c>
      <c r="U52" s="199" t="s">
        <v>302</v>
      </c>
      <c r="V52" s="204" t="s">
        <v>512</v>
      </c>
      <c r="W52" s="531" t="s">
        <v>837</v>
      </c>
    </row>
    <row r="53" spans="3:23" x14ac:dyDescent="0.4">
      <c r="C53" s="156">
        <v>44004</v>
      </c>
      <c r="D53" s="142">
        <v>44004</v>
      </c>
      <c r="E53" s="32" t="s">
        <v>137</v>
      </c>
      <c r="F53" s="139">
        <v>44165</v>
      </c>
      <c r="G53" s="161">
        <v>0.5</v>
      </c>
      <c r="H53" s="161">
        <v>0.3</v>
      </c>
      <c r="I53" s="161">
        <v>1</v>
      </c>
      <c r="J53" s="161">
        <v>1</v>
      </c>
      <c r="K53" s="161">
        <v>0.8</v>
      </c>
      <c r="L53" s="161"/>
      <c r="M53" s="161"/>
      <c r="N53" s="147">
        <f>SUM(G53:M53)</f>
        <v>3.5999999999999996</v>
      </c>
      <c r="O53" s="72" t="s">
        <v>121</v>
      </c>
      <c r="P53" s="72" t="s">
        <v>303</v>
      </c>
      <c r="Q53" s="155" t="s">
        <v>304</v>
      </c>
      <c r="R53" s="72" t="s">
        <v>300</v>
      </c>
      <c r="S53" s="72" t="s">
        <v>305</v>
      </c>
      <c r="T53" s="72" t="s">
        <v>89</v>
      </c>
      <c r="U53" s="72" t="s">
        <v>262</v>
      </c>
      <c r="V53" s="162"/>
    </row>
    <row r="54" spans="3:23" x14ac:dyDescent="0.4">
      <c r="C54" s="156">
        <v>44004</v>
      </c>
      <c r="D54" s="142">
        <v>44004</v>
      </c>
      <c r="E54" s="32" t="s">
        <v>137</v>
      </c>
      <c r="F54" s="139">
        <v>44043</v>
      </c>
      <c r="G54" s="161">
        <v>0.4</v>
      </c>
      <c r="H54" s="161">
        <v>0.4</v>
      </c>
      <c r="I54" s="161"/>
      <c r="J54" s="161"/>
      <c r="K54" s="161">
        <v>0.3</v>
      </c>
      <c r="L54" s="161"/>
      <c r="M54" s="161"/>
      <c r="N54" s="147">
        <f t="shared" si="0"/>
        <v>1.1000000000000001</v>
      </c>
      <c r="O54" s="72" t="s">
        <v>445</v>
      </c>
      <c r="P54" s="72" t="s">
        <v>306</v>
      </c>
      <c r="Q54" s="155" t="s">
        <v>307</v>
      </c>
      <c r="R54" s="72" t="s">
        <v>300</v>
      </c>
      <c r="S54" s="72" t="s">
        <v>308</v>
      </c>
      <c r="T54" s="72" t="s">
        <v>91</v>
      </c>
      <c r="U54" s="72" t="s">
        <v>309</v>
      </c>
      <c r="V54" s="163" t="s">
        <v>513</v>
      </c>
    </row>
    <row r="55" spans="3:23" x14ac:dyDescent="0.4">
      <c r="C55" s="156">
        <v>43990</v>
      </c>
      <c r="D55" s="142">
        <v>43990</v>
      </c>
      <c r="E55" s="32" t="s">
        <v>137</v>
      </c>
      <c r="F55" s="139">
        <v>44196</v>
      </c>
      <c r="G55" s="161">
        <v>0.4</v>
      </c>
      <c r="H55" s="161">
        <v>0.4</v>
      </c>
      <c r="I55" s="161">
        <v>0.4</v>
      </c>
      <c r="J55" s="161">
        <v>0.4</v>
      </c>
      <c r="K55" s="161">
        <v>0.4</v>
      </c>
      <c r="L55" s="161">
        <v>0.4</v>
      </c>
      <c r="M55" s="161"/>
      <c r="N55" s="147">
        <f t="shared" si="0"/>
        <v>2.4</v>
      </c>
      <c r="O55" s="72" t="s">
        <v>310</v>
      </c>
      <c r="P55" s="72" t="s">
        <v>306</v>
      </c>
      <c r="Q55" s="155" t="s">
        <v>311</v>
      </c>
      <c r="R55" s="72" t="s">
        <v>300</v>
      </c>
      <c r="S55" s="72" t="s">
        <v>312</v>
      </c>
      <c r="T55" s="72" t="s">
        <v>93</v>
      </c>
      <c r="U55" s="72" t="s">
        <v>313</v>
      </c>
      <c r="V55" s="162"/>
    </row>
    <row r="56" spans="3:23" x14ac:dyDescent="0.4">
      <c r="C56" s="156">
        <v>44018</v>
      </c>
      <c r="D56" s="142">
        <v>44018</v>
      </c>
      <c r="E56" s="32" t="s">
        <v>137</v>
      </c>
      <c r="F56" s="139">
        <v>44168</v>
      </c>
      <c r="G56" s="161"/>
      <c r="H56" s="161"/>
      <c r="I56" s="161"/>
      <c r="J56" s="161"/>
      <c r="K56" s="161"/>
      <c r="L56" s="161"/>
      <c r="M56" s="161"/>
      <c r="N56" s="147"/>
      <c r="O56" s="72" t="s">
        <v>314</v>
      </c>
      <c r="P56" s="72" t="s">
        <v>61</v>
      </c>
      <c r="Q56" s="155" t="s">
        <v>61</v>
      </c>
      <c r="R56" s="72" t="s">
        <v>300</v>
      </c>
      <c r="S56" s="72" t="s">
        <v>92</v>
      </c>
      <c r="T56" s="72" t="s">
        <v>94</v>
      </c>
      <c r="U56" s="72" t="s">
        <v>284</v>
      </c>
      <c r="V56" s="162"/>
    </row>
    <row r="57" spans="3:23" x14ac:dyDescent="0.4">
      <c r="C57" s="89">
        <v>44018</v>
      </c>
      <c r="D57" s="142">
        <v>44018</v>
      </c>
      <c r="E57" s="32" t="s">
        <v>137</v>
      </c>
      <c r="F57" s="139">
        <v>44135</v>
      </c>
      <c r="G57" s="217"/>
      <c r="H57" s="217"/>
      <c r="I57" s="217">
        <v>0.2</v>
      </c>
      <c r="J57" s="217">
        <v>0.4</v>
      </c>
      <c r="K57" s="217"/>
      <c r="L57" s="217"/>
      <c r="M57" s="217"/>
      <c r="N57" s="218">
        <v>0.60000000000000009</v>
      </c>
      <c r="O57" s="66" t="s">
        <v>314</v>
      </c>
      <c r="P57" s="66" t="s">
        <v>315</v>
      </c>
      <c r="Q57" s="70" t="s">
        <v>430</v>
      </c>
      <c r="R57" s="66" t="s">
        <v>300</v>
      </c>
      <c r="S57" s="66" t="s">
        <v>95</v>
      </c>
      <c r="T57" s="66" t="s">
        <v>96</v>
      </c>
      <c r="U57" s="66" t="s">
        <v>801</v>
      </c>
      <c r="V57" s="73" t="s">
        <v>770</v>
      </c>
    </row>
    <row r="58" spans="3:23" s="135" customFormat="1" x14ac:dyDescent="0.4">
      <c r="C58" s="156">
        <v>44018</v>
      </c>
      <c r="D58" s="142">
        <v>44018</v>
      </c>
      <c r="E58" s="140" t="s">
        <v>137</v>
      </c>
      <c r="F58" s="139">
        <v>44190</v>
      </c>
      <c r="G58" s="161">
        <v>0.9</v>
      </c>
      <c r="H58" s="161">
        <v>1</v>
      </c>
      <c r="I58" s="161">
        <v>1</v>
      </c>
      <c r="J58" s="161">
        <v>1</v>
      </c>
      <c r="K58" s="161">
        <v>1</v>
      </c>
      <c r="L58" s="161">
        <v>1</v>
      </c>
      <c r="M58" s="161"/>
      <c r="N58" s="147">
        <v>5.9</v>
      </c>
      <c r="O58" s="72" t="s">
        <v>314</v>
      </c>
      <c r="P58" s="72" t="s">
        <v>61</v>
      </c>
      <c r="Q58" s="155" t="s">
        <v>101</v>
      </c>
      <c r="R58" s="72" t="s">
        <v>300</v>
      </c>
      <c r="S58" s="72" t="s">
        <v>95</v>
      </c>
      <c r="T58" s="72" t="s">
        <v>97</v>
      </c>
      <c r="U58" s="72" t="s">
        <v>284</v>
      </c>
      <c r="V58" s="163"/>
    </row>
    <row r="59" spans="3:23" s="177" customFormat="1" x14ac:dyDescent="0.4">
      <c r="C59" s="191">
        <v>44025</v>
      </c>
      <c r="D59" s="192">
        <v>44025</v>
      </c>
      <c r="E59" s="203" t="s">
        <v>137</v>
      </c>
      <c r="F59" s="194">
        <v>44117</v>
      </c>
      <c r="G59" s="201"/>
      <c r="H59" s="201"/>
      <c r="I59" s="201"/>
      <c r="J59" s="201"/>
      <c r="K59" s="201"/>
      <c r="L59" s="201"/>
      <c r="M59" s="201"/>
      <c r="N59" s="202"/>
      <c r="O59" s="199" t="s">
        <v>314</v>
      </c>
      <c r="P59" s="199" t="s">
        <v>418</v>
      </c>
      <c r="Q59" s="200" t="s">
        <v>432</v>
      </c>
      <c r="R59" s="199" t="s">
        <v>300</v>
      </c>
      <c r="S59" s="199" t="s">
        <v>40</v>
      </c>
      <c r="T59" s="199" t="s">
        <v>429</v>
      </c>
      <c r="U59" s="199" t="s">
        <v>284</v>
      </c>
      <c r="V59" s="205" t="s">
        <v>771</v>
      </c>
      <c r="W59" s="531" t="s">
        <v>837</v>
      </c>
    </row>
    <row r="60" spans="3:23" s="177" customFormat="1" x14ac:dyDescent="0.4">
      <c r="C60" s="191">
        <v>44026</v>
      </c>
      <c r="D60" s="192">
        <v>44026</v>
      </c>
      <c r="E60" s="203" t="s">
        <v>137</v>
      </c>
      <c r="F60" s="194">
        <v>44132</v>
      </c>
      <c r="G60" s="201"/>
      <c r="H60" s="201"/>
      <c r="I60" s="201"/>
      <c r="J60" s="201"/>
      <c r="K60" s="201"/>
      <c r="L60" s="201"/>
      <c r="M60" s="201"/>
      <c r="N60" s="202"/>
      <c r="O60" s="199" t="s">
        <v>314</v>
      </c>
      <c r="P60" s="199" t="s">
        <v>406</v>
      </c>
      <c r="Q60" s="200" t="s">
        <v>406</v>
      </c>
      <c r="R60" s="199" t="s">
        <v>300</v>
      </c>
      <c r="S60" s="199" t="s">
        <v>472</v>
      </c>
      <c r="T60" s="199" t="s">
        <v>473</v>
      </c>
      <c r="U60" s="199" t="s">
        <v>487</v>
      </c>
      <c r="V60" s="205" t="s">
        <v>514</v>
      </c>
      <c r="W60" s="531" t="s">
        <v>837</v>
      </c>
    </row>
    <row r="61" spans="3:23" s="177" customFormat="1" x14ac:dyDescent="0.4">
      <c r="C61" s="89">
        <v>44033</v>
      </c>
      <c r="D61" s="142">
        <v>44033</v>
      </c>
      <c r="E61" s="140" t="s">
        <v>137</v>
      </c>
      <c r="F61" s="139">
        <v>44132</v>
      </c>
      <c r="G61" s="217"/>
      <c r="H61" s="217"/>
      <c r="I61" s="217"/>
      <c r="J61" s="217"/>
      <c r="K61" s="217"/>
      <c r="L61" s="217"/>
      <c r="M61" s="217"/>
      <c r="N61" s="218"/>
      <c r="O61" s="66" t="s">
        <v>314</v>
      </c>
      <c r="P61" s="66" t="s">
        <v>419</v>
      </c>
      <c r="Q61" s="70" t="s">
        <v>419</v>
      </c>
      <c r="R61" s="66" t="s">
        <v>300</v>
      </c>
      <c r="S61" s="66" t="s">
        <v>36</v>
      </c>
      <c r="T61" s="66" t="s">
        <v>557</v>
      </c>
      <c r="U61" s="66" t="s">
        <v>284</v>
      </c>
      <c r="V61" s="73" t="s">
        <v>558</v>
      </c>
    </row>
    <row r="62" spans="3:23" s="177" customFormat="1" x14ac:dyDescent="0.4">
      <c r="C62" s="89">
        <v>44040</v>
      </c>
      <c r="D62" s="142">
        <v>44040</v>
      </c>
      <c r="E62" s="140" t="s">
        <v>559</v>
      </c>
      <c r="F62" s="139">
        <v>44165</v>
      </c>
      <c r="G62" s="217"/>
      <c r="H62" s="217"/>
      <c r="I62" s="217"/>
      <c r="J62" s="217"/>
      <c r="K62" s="217"/>
      <c r="L62" s="217"/>
      <c r="M62" s="217"/>
      <c r="N62" s="218"/>
      <c r="O62" s="66" t="s">
        <v>314</v>
      </c>
      <c r="P62" s="66" t="s">
        <v>562</v>
      </c>
      <c r="Q62" s="70" t="s">
        <v>560</v>
      </c>
      <c r="R62" s="66" t="s">
        <v>300</v>
      </c>
      <c r="S62" s="66" t="s">
        <v>42</v>
      </c>
      <c r="T62" s="66" t="s">
        <v>474</v>
      </c>
      <c r="U62" s="66" t="s">
        <v>563</v>
      </c>
      <c r="V62" s="73"/>
    </row>
    <row r="63" spans="3:23" s="177" customFormat="1" x14ac:dyDescent="0.4">
      <c r="C63" s="89">
        <v>44040</v>
      </c>
      <c r="D63" s="142">
        <v>44040</v>
      </c>
      <c r="E63" s="140" t="s">
        <v>559</v>
      </c>
      <c r="F63" s="139">
        <v>44196</v>
      </c>
      <c r="G63" s="217"/>
      <c r="H63" s="217"/>
      <c r="I63" s="217"/>
      <c r="J63" s="217"/>
      <c r="K63" s="217"/>
      <c r="L63" s="217"/>
      <c r="M63" s="217"/>
      <c r="N63" s="218"/>
      <c r="O63" s="66" t="s">
        <v>314</v>
      </c>
      <c r="P63" s="66" t="s">
        <v>562</v>
      </c>
      <c r="Q63" s="70" t="s">
        <v>561</v>
      </c>
      <c r="R63" s="66" t="s">
        <v>300</v>
      </c>
      <c r="S63" s="66" t="s">
        <v>42</v>
      </c>
      <c r="T63" s="66" t="s">
        <v>575</v>
      </c>
      <c r="U63" s="66" t="s">
        <v>563</v>
      </c>
      <c r="V63" s="73"/>
    </row>
    <row r="64" spans="3:23" s="135" customFormat="1" x14ac:dyDescent="0.4">
      <c r="C64" s="89">
        <v>44040</v>
      </c>
      <c r="D64" s="142">
        <v>44040</v>
      </c>
      <c r="E64" s="140" t="s">
        <v>559</v>
      </c>
      <c r="F64" s="139">
        <v>44135</v>
      </c>
      <c r="G64" s="217"/>
      <c r="H64" s="217"/>
      <c r="I64" s="217"/>
      <c r="J64" s="217"/>
      <c r="K64" s="217"/>
      <c r="L64" s="217"/>
      <c r="M64" s="217"/>
      <c r="N64" s="218"/>
      <c r="O64" s="66" t="s">
        <v>314</v>
      </c>
      <c r="P64" s="66" t="s">
        <v>562</v>
      </c>
      <c r="Q64" s="70" t="s">
        <v>561</v>
      </c>
      <c r="R64" s="66" t="s">
        <v>300</v>
      </c>
      <c r="S64" s="66" t="s">
        <v>42</v>
      </c>
      <c r="T64" s="66" t="s">
        <v>475</v>
      </c>
      <c r="U64" s="66" t="s">
        <v>563</v>
      </c>
      <c r="V64" s="73"/>
    </row>
    <row r="65" spans="3:23" ht="3.75" customHeight="1" x14ac:dyDescent="0.4">
      <c r="C65" s="74"/>
      <c r="D65" s="75"/>
      <c r="E65" s="76"/>
      <c r="F65" s="77"/>
      <c r="G65" s="78"/>
      <c r="H65" s="79"/>
      <c r="I65" s="79"/>
      <c r="J65" s="79"/>
      <c r="K65" s="79"/>
      <c r="L65" s="79"/>
      <c r="M65" s="80"/>
      <c r="N65" s="81">
        <f t="shared" ref="N65" si="5">SUM(G65:M65)</f>
        <v>0</v>
      </c>
      <c r="O65" s="82"/>
      <c r="P65" s="82"/>
      <c r="Q65" s="83"/>
      <c r="R65" s="82"/>
      <c r="S65" s="82"/>
      <c r="T65" s="82"/>
      <c r="U65" s="82"/>
      <c r="V65" s="84"/>
    </row>
    <row r="66" spans="3:23" s="43" customFormat="1" x14ac:dyDescent="0.4">
      <c r="C66" s="156">
        <v>44028</v>
      </c>
      <c r="D66" s="142">
        <v>44013</v>
      </c>
      <c r="E66" s="140" t="s">
        <v>137</v>
      </c>
      <c r="F66" s="139">
        <v>44135</v>
      </c>
      <c r="G66" s="157"/>
      <c r="H66" s="158"/>
      <c r="I66" s="158"/>
      <c r="J66" s="158"/>
      <c r="K66" s="158"/>
      <c r="L66" s="158"/>
      <c r="M66" s="159"/>
      <c r="N66" s="153"/>
      <c r="O66" s="72" t="s">
        <v>210</v>
      </c>
      <c r="P66" s="72" t="s">
        <v>61</v>
      </c>
      <c r="Q66" s="155" t="s">
        <v>109</v>
      </c>
      <c r="R66" s="72" t="s">
        <v>317</v>
      </c>
      <c r="S66" s="72" t="s">
        <v>105</v>
      </c>
      <c r="T66" s="72" t="s">
        <v>106</v>
      </c>
      <c r="U66" s="72" t="s">
        <v>500</v>
      </c>
      <c r="V66" s="160" t="s">
        <v>583</v>
      </c>
    </row>
    <row r="67" spans="3:23" s="43" customFormat="1" x14ac:dyDescent="0.4">
      <c r="C67" s="156">
        <v>44028</v>
      </c>
      <c r="D67" s="142">
        <v>44013</v>
      </c>
      <c r="E67" s="32" t="s">
        <v>137</v>
      </c>
      <c r="F67" s="139">
        <v>44135</v>
      </c>
      <c r="G67" s="157"/>
      <c r="H67" s="158"/>
      <c r="I67" s="158"/>
      <c r="J67" s="158"/>
      <c r="K67" s="158"/>
      <c r="L67" s="158"/>
      <c r="M67" s="159"/>
      <c r="N67" s="153"/>
      <c r="O67" s="72" t="s">
        <v>210</v>
      </c>
      <c r="P67" s="72" t="s">
        <v>61</v>
      </c>
      <c r="Q67" s="155" t="s">
        <v>109</v>
      </c>
      <c r="R67" s="72" t="s">
        <v>317</v>
      </c>
      <c r="S67" s="72" t="s">
        <v>90</v>
      </c>
      <c r="T67" s="72" t="s">
        <v>107</v>
      </c>
      <c r="U67" s="72" t="s">
        <v>500</v>
      </c>
      <c r="V67" s="160" t="s">
        <v>583</v>
      </c>
    </row>
    <row r="68" spans="3:23" s="43" customFormat="1" x14ac:dyDescent="0.4">
      <c r="C68" s="191">
        <v>44028</v>
      </c>
      <c r="D68" s="192">
        <v>44013</v>
      </c>
      <c r="E68" s="193" t="s">
        <v>137</v>
      </c>
      <c r="F68" s="194">
        <v>44135</v>
      </c>
      <c r="G68" s="195"/>
      <c r="H68" s="196"/>
      <c r="I68" s="196"/>
      <c r="J68" s="196"/>
      <c r="K68" s="196"/>
      <c r="L68" s="196"/>
      <c r="M68" s="197"/>
      <c r="N68" s="254"/>
      <c r="O68" s="199" t="s">
        <v>210</v>
      </c>
      <c r="P68" s="199" t="s">
        <v>61</v>
      </c>
      <c r="Q68" s="200" t="s">
        <v>109</v>
      </c>
      <c r="R68" s="199" t="s">
        <v>317</v>
      </c>
      <c r="S68" s="199" t="s">
        <v>42</v>
      </c>
      <c r="T68" s="199" t="s">
        <v>108</v>
      </c>
      <c r="U68" s="199" t="s">
        <v>500</v>
      </c>
      <c r="V68" s="204" t="s">
        <v>582</v>
      </c>
      <c r="W68" s="531" t="s">
        <v>837</v>
      </c>
    </row>
    <row r="69" spans="3:23" s="43" customFormat="1" x14ac:dyDescent="0.4">
      <c r="C69" s="89">
        <v>44053</v>
      </c>
      <c r="D69" s="142">
        <v>44053</v>
      </c>
      <c r="E69" s="32" t="s">
        <v>137</v>
      </c>
      <c r="F69" s="139">
        <v>44135</v>
      </c>
      <c r="G69" s="91"/>
      <c r="H69" s="92"/>
      <c r="I69" s="92"/>
      <c r="J69" s="92"/>
      <c r="K69" s="92"/>
      <c r="L69" s="92"/>
      <c r="M69" s="93"/>
      <c r="N69" s="63"/>
      <c r="O69" s="66" t="s">
        <v>210</v>
      </c>
      <c r="P69" s="66" t="s">
        <v>61</v>
      </c>
      <c r="Q69" s="70" t="s">
        <v>109</v>
      </c>
      <c r="R69" s="66" t="s">
        <v>317</v>
      </c>
      <c r="S69" s="66" t="s">
        <v>580</v>
      </c>
      <c r="T69" s="66" t="s">
        <v>581</v>
      </c>
      <c r="U69" s="66" t="s">
        <v>500</v>
      </c>
      <c r="V69" s="94" t="s">
        <v>584</v>
      </c>
    </row>
    <row r="70" spans="3:23" s="43" customFormat="1" ht="3.75" customHeight="1" x14ac:dyDescent="0.4">
      <c r="C70" s="74"/>
      <c r="D70" s="75"/>
      <c r="E70" s="76"/>
      <c r="F70" s="77"/>
      <c r="G70" s="78"/>
      <c r="H70" s="79"/>
      <c r="I70" s="79"/>
      <c r="J70" s="79"/>
      <c r="K70" s="79"/>
      <c r="L70" s="79"/>
      <c r="M70" s="80"/>
      <c r="N70" s="81">
        <f t="shared" ref="N70" si="6">SUM(G70:M70)</f>
        <v>0</v>
      </c>
      <c r="O70" s="82"/>
      <c r="P70" s="82"/>
      <c r="Q70" s="83"/>
      <c r="R70" s="82"/>
      <c r="S70" s="82"/>
      <c r="T70" s="82"/>
      <c r="U70" s="82"/>
      <c r="V70" s="84"/>
    </row>
    <row r="71" spans="3:23" s="43" customFormat="1" x14ac:dyDescent="0.4">
      <c r="C71" s="89">
        <v>44034</v>
      </c>
      <c r="D71" s="142">
        <v>44034</v>
      </c>
      <c r="E71" s="140" t="s">
        <v>254</v>
      </c>
      <c r="F71" s="139">
        <v>44134</v>
      </c>
      <c r="G71" s="91"/>
      <c r="H71" s="92"/>
      <c r="I71" s="92"/>
      <c r="J71" s="92"/>
      <c r="K71" s="92"/>
      <c r="L71" s="92"/>
      <c r="M71" s="93"/>
      <c r="N71" s="63"/>
      <c r="O71" s="66" t="s">
        <v>237</v>
      </c>
      <c r="P71" s="66" t="s">
        <v>504</v>
      </c>
      <c r="Q71" s="70" t="s">
        <v>502</v>
      </c>
      <c r="R71" s="66" t="s">
        <v>150</v>
      </c>
      <c r="S71" s="66" t="s">
        <v>260</v>
      </c>
      <c r="T71" s="66" t="s">
        <v>499</v>
      </c>
      <c r="U71" s="64" t="s">
        <v>463</v>
      </c>
      <c r="V71" s="94"/>
    </row>
    <row r="72" spans="3:23" s="43" customFormat="1" x14ac:dyDescent="0.4">
      <c r="C72" s="172">
        <v>44048</v>
      </c>
      <c r="D72" s="33">
        <v>44048</v>
      </c>
      <c r="E72" s="35" t="s">
        <v>137</v>
      </c>
      <c r="F72" s="139">
        <v>44119</v>
      </c>
      <c r="G72" s="91"/>
      <c r="H72" s="92"/>
      <c r="I72" s="92"/>
      <c r="J72" s="92"/>
      <c r="K72" s="92"/>
      <c r="L72" s="92"/>
      <c r="M72" s="93"/>
      <c r="N72" s="63"/>
      <c r="O72" s="66" t="s">
        <v>237</v>
      </c>
      <c r="P72" s="66" t="s">
        <v>504</v>
      </c>
      <c r="Q72" s="118" t="s">
        <v>394</v>
      </c>
      <c r="R72" s="66" t="s">
        <v>150</v>
      </c>
      <c r="S72" s="119" t="s">
        <v>42</v>
      </c>
      <c r="T72" s="119" t="s">
        <v>395</v>
      </c>
      <c r="U72" s="64" t="s">
        <v>809</v>
      </c>
      <c r="V72" s="94"/>
    </row>
    <row r="73" spans="3:23" s="43" customFormat="1" ht="3.75" customHeight="1" x14ac:dyDescent="0.4">
      <c r="C73" s="74"/>
      <c r="D73" s="75"/>
      <c r="E73" s="76"/>
      <c r="F73" s="77"/>
      <c r="G73" s="78"/>
      <c r="H73" s="79"/>
      <c r="I73" s="79"/>
      <c r="J73" s="79"/>
      <c r="K73" s="79"/>
      <c r="L73" s="79"/>
      <c r="M73" s="80"/>
      <c r="N73" s="81">
        <f t="shared" ref="N73" si="7">SUM(G73:M73)</f>
        <v>0</v>
      </c>
      <c r="O73" s="82"/>
      <c r="P73" s="82"/>
      <c r="Q73" s="83"/>
      <c r="R73" s="82"/>
      <c r="S73" s="82"/>
      <c r="T73" s="82"/>
      <c r="U73" s="82"/>
      <c r="V73" s="84"/>
    </row>
    <row r="74" spans="3:23" s="43" customFormat="1" x14ac:dyDescent="0.4">
      <c r="C74" s="191">
        <v>43997</v>
      </c>
      <c r="D74" s="192">
        <v>43997</v>
      </c>
      <c r="E74" s="203" t="s">
        <v>137</v>
      </c>
      <c r="F74" s="194">
        <v>44064</v>
      </c>
      <c r="G74" s="195">
        <v>0.5</v>
      </c>
      <c r="H74" s="196">
        <v>1</v>
      </c>
      <c r="I74" s="196">
        <v>0.7</v>
      </c>
      <c r="J74" s="196"/>
      <c r="K74" s="196"/>
      <c r="L74" s="196"/>
      <c r="M74" s="197"/>
      <c r="N74" s="254">
        <f t="shared" ref="N74:N77" si="8">SUM(G74:M74)</f>
        <v>2.2000000000000002</v>
      </c>
      <c r="O74" s="199" t="s">
        <v>318</v>
      </c>
      <c r="P74" s="199" t="s">
        <v>319</v>
      </c>
      <c r="Q74" s="200" t="s">
        <v>320</v>
      </c>
      <c r="R74" s="199" t="s">
        <v>321</v>
      </c>
      <c r="S74" s="199" t="s">
        <v>322</v>
      </c>
      <c r="T74" s="199" t="s">
        <v>57</v>
      </c>
      <c r="U74" s="279" t="s">
        <v>263</v>
      </c>
      <c r="V74" s="204" t="s">
        <v>670</v>
      </c>
      <c r="W74" s="531" t="s">
        <v>837</v>
      </c>
    </row>
    <row r="75" spans="3:23" s="43" customFormat="1" x14ac:dyDescent="0.4">
      <c r="C75" s="89">
        <v>44004</v>
      </c>
      <c r="D75" s="90">
        <v>44004</v>
      </c>
      <c r="E75" s="32" t="s">
        <v>323</v>
      </c>
      <c r="F75" s="34">
        <v>44155</v>
      </c>
      <c r="G75" s="91">
        <v>0.5</v>
      </c>
      <c r="H75" s="92">
        <v>1</v>
      </c>
      <c r="I75" s="92">
        <v>1</v>
      </c>
      <c r="J75" s="92">
        <v>1</v>
      </c>
      <c r="K75" s="92">
        <v>1</v>
      </c>
      <c r="L75" s="92">
        <v>0.5</v>
      </c>
      <c r="M75" s="93"/>
      <c r="N75" s="63">
        <f t="shared" si="8"/>
        <v>5</v>
      </c>
      <c r="O75" s="66" t="s">
        <v>324</v>
      </c>
      <c r="P75" s="66" t="s">
        <v>325</v>
      </c>
      <c r="Q75" s="70" t="s">
        <v>325</v>
      </c>
      <c r="R75" s="66" t="s">
        <v>326</v>
      </c>
      <c r="S75" s="66" t="s">
        <v>327</v>
      </c>
      <c r="T75" s="66" t="s">
        <v>328</v>
      </c>
      <c r="U75" s="64" t="s">
        <v>263</v>
      </c>
      <c r="V75" s="71"/>
    </row>
    <row r="76" spans="3:23" s="43" customFormat="1" x14ac:dyDescent="0.4">
      <c r="C76" s="89">
        <v>44004</v>
      </c>
      <c r="D76" s="142">
        <v>44004</v>
      </c>
      <c r="E76" s="32" t="s">
        <v>323</v>
      </c>
      <c r="F76" s="139">
        <v>44196</v>
      </c>
      <c r="G76" s="91">
        <v>0.5</v>
      </c>
      <c r="H76" s="92">
        <v>1</v>
      </c>
      <c r="I76" s="92">
        <v>1</v>
      </c>
      <c r="J76" s="92">
        <v>0.2</v>
      </c>
      <c r="K76" s="92">
        <v>0.2</v>
      </c>
      <c r="L76" s="92">
        <v>0.2</v>
      </c>
      <c r="M76" s="93"/>
      <c r="N76" s="63">
        <f t="shared" si="8"/>
        <v>3.1000000000000005</v>
      </c>
      <c r="O76" s="66" t="s">
        <v>324</v>
      </c>
      <c r="P76" s="66" t="s">
        <v>329</v>
      </c>
      <c r="Q76" s="70" t="s">
        <v>330</v>
      </c>
      <c r="R76" s="66" t="s">
        <v>326</v>
      </c>
      <c r="S76" s="66" t="s">
        <v>331</v>
      </c>
      <c r="T76" s="66" t="s">
        <v>59</v>
      </c>
      <c r="U76" s="64" t="s">
        <v>263</v>
      </c>
      <c r="V76" s="94" t="s">
        <v>676</v>
      </c>
    </row>
    <row r="77" spans="3:23" s="43" customFormat="1" ht="3.75" customHeight="1" x14ac:dyDescent="0.4">
      <c r="C77" s="74"/>
      <c r="D77" s="75"/>
      <c r="E77" s="76"/>
      <c r="F77" s="77"/>
      <c r="G77" s="78"/>
      <c r="H77" s="79"/>
      <c r="I77" s="79"/>
      <c r="J77" s="79"/>
      <c r="K77" s="79"/>
      <c r="L77" s="79"/>
      <c r="M77" s="80"/>
      <c r="N77" s="81">
        <f t="shared" si="8"/>
        <v>0</v>
      </c>
      <c r="O77" s="82"/>
      <c r="P77" s="82"/>
      <c r="Q77" s="83"/>
      <c r="R77" s="82"/>
      <c r="S77" s="82"/>
      <c r="T77" s="82"/>
      <c r="U77" s="82"/>
      <c r="V77" s="84"/>
    </row>
    <row r="78" spans="3:23" s="43" customFormat="1" x14ac:dyDescent="0.4">
      <c r="C78" s="191">
        <v>44039</v>
      </c>
      <c r="D78" s="192">
        <v>44039</v>
      </c>
      <c r="E78" s="193" t="s">
        <v>544</v>
      </c>
      <c r="F78" s="194">
        <v>44135</v>
      </c>
      <c r="G78" s="276"/>
      <c r="H78" s="277"/>
      <c r="I78" s="277"/>
      <c r="J78" s="277"/>
      <c r="K78" s="277"/>
      <c r="L78" s="277"/>
      <c r="M78" s="278"/>
      <c r="N78" s="254"/>
      <c r="O78" s="199" t="s">
        <v>545</v>
      </c>
      <c r="P78" s="199" t="s">
        <v>546</v>
      </c>
      <c r="Q78" s="200" t="s">
        <v>547</v>
      </c>
      <c r="R78" s="199" t="s">
        <v>548</v>
      </c>
      <c r="S78" s="199" t="s">
        <v>549</v>
      </c>
      <c r="T78" s="199" t="s">
        <v>555</v>
      </c>
      <c r="U78" s="279" t="s">
        <v>550</v>
      </c>
      <c r="V78" s="204" t="s">
        <v>643</v>
      </c>
      <c r="W78" s="531" t="s">
        <v>837</v>
      </c>
    </row>
    <row r="79" spans="3:23" s="43" customFormat="1" x14ac:dyDescent="0.4">
      <c r="C79" s="89">
        <v>44056</v>
      </c>
      <c r="D79" s="142">
        <v>44056</v>
      </c>
      <c r="E79" s="32" t="s">
        <v>137</v>
      </c>
      <c r="F79" s="139">
        <v>44196</v>
      </c>
      <c r="G79" s="227"/>
      <c r="H79" s="228"/>
      <c r="I79" s="228"/>
      <c r="J79" s="228"/>
      <c r="K79" s="228"/>
      <c r="L79" s="228"/>
      <c r="M79" s="229"/>
      <c r="N79" s="63"/>
      <c r="O79" s="66" t="s">
        <v>228</v>
      </c>
      <c r="P79" s="66" t="s">
        <v>61</v>
      </c>
      <c r="Q79" s="70" t="s">
        <v>715</v>
      </c>
      <c r="R79" s="66" t="s">
        <v>542</v>
      </c>
      <c r="S79" s="66" t="s">
        <v>34</v>
      </c>
      <c r="T79" s="66" t="s">
        <v>593</v>
      </c>
      <c r="U79" s="64" t="s">
        <v>284</v>
      </c>
      <c r="V79" s="94"/>
    </row>
    <row r="80" spans="3:23" s="43" customFormat="1" x14ac:dyDescent="0.4">
      <c r="C80" s="293">
        <v>44074</v>
      </c>
      <c r="D80" s="294">
        <v>44074</v>
      </c>
      <c r="E80" s="284" t="s">
        <v>137</v>
      </c>
      <c r="F80" s="295">
        <v>44165</v>
      </c>
      <c r="G80" s="296"/>
      <c r="H80" s="297"/>
      <c r="I80" s="297"/>
      <c r="J80" s="297"/>
      <c r="K80" s="297"/>
      <c r="L80" s="297"/>
      <c r="M80" s="298"/>
      <c r="N80" s="299"/>
      <c r="O80" s="300" t="s">
        <v>623</v>
      </c>
      <c r="P80" s="300" t="s">
        <v>627</v>
      </c>
      <c r="Q80" s="301" t="s">
        <v>638</v>
      </c>
      <c r="R80" s="300" t="s">
        <v>628</v>
      </c>
      <c r="S80" s="300" t="s">
        <v>629</v>
      </c>
      <c r="T80" s="300" t="s">
        <v>633</v>
      </c>
      <c r="U80" s="302" t="s">
        <v>631</v>
      </c>
      <c r="V80" s="303"/>
    </row>
    <row r="81" spans="3:23" s="43" customFormat="1" x14ac:dyDescent="0.4">
      <c r="C81" s="462">
        <v>44119</v>
      </c>
      <c r="D81" s="349">
        <v>44119</v>
      </c>
      <c r="E81" s="350" t="s">
        <v>137</v>
      </c>
      <c r="F81" s="351">
        <v>44196</v>
      </c>
      <c r="G81" s="352"/>
      <c r="H81" s="353"/>
      <c r="I81" s="353"/>
      <c r="J81" s="353"/>
      <c r="K81" s="353"/>
      <c r="L81" s="353"/>
      <c r="M81" s="354"/>
      <c r="N81" s="341"/>
      <c r="O81" s="355" t="s">
        <v>764</v>
      </c>
      <c r="P81" s="355" t="s">
        <v>755</v>
      </c>
      <c r="Q81" s="356" t="s">
        <v>796</v>
      </c>
      <c r="R81" s="355" t="s">
        <v>765</v>
      </c>
      <c r="S81" s="355" t="s">
        <v>802</v>
      </c>
      <c r="T81" s="355" t="s">
        <v>767</v>
      </c>
      <c r="U81" s="343" t="s">
        <v>768</v>
      </c>
      <c r="V81" s="357"/>
    </row>
    <row r="82" spans="3:23" s="43" customFormat="1" x14ac:dyDescent="0.4">
      <c r="C82" s="293">
        <v>44044</v>
      </c>
      <c r="D82" s="294">
        <v>44044</v>
      </c>
      <c r="E82" s="284" t="s">
        <v>137</v>
      </c>
      <c r="F82" s="295">
        <v>44196</v>
      </c>
      <c r="G82" s="296"/>
      <c r="H82" s="297"/>
      <c r="I82" s="297"/>
      <c r="J82" s="297"/>
      <c r="K82" s="297"/>
      <c r="L82" s="297"/>
      <c r="M82" s="298"/>
      <c r="N82" s="299"/>
      <c r="O82" s="300" t="s">
        <v>228</v>
      </c>
      <c r="P82" s="300" t="s">
        <v>61</v>
      </c>
      <c r="Q82" s="301" t="s">
        <v>843</v>
      </c>
      <c r="R82" s="300" t="s">
        <v>542</v>
      </c>
      <c r="S82" s="300" t="s">
        <v>36</v>
      </c>
      <c r="T82" s="300" t="s">
        <v>839</v>
      </c>
      <c r="U82" s="302" t="s">
        <v>809</v>
      </c>
      <c r="V82" s="303"/>
    </row>
    <row r="83" spans="3:23" s="43" customFormat="1" x14ac:dyDescent="0.4">
      <c r="C83" s="293">
        <v>44075</v>
      </c>
      <c r="D83" s="294">
        <v>44075</v>
      </c>
      <c r="E83" s="284" t="s">
        <v>137</v>
      </c>
      <c r="F83" s="295">
        <v>44196</v>
      </c>
      <c r="G83" s="296"/>
      <c r="H83" s="297"/>
      <c r="I83" s="297"/>
      <c r="J83" s="297"/>
      <c r="K83" s="297"/>
      <c r="L83" s="297"/>
      <c r="M83" s="298"/>
      <c r="N83" s="299"/>
      <c r="O83" s="300" t="s">
        <v>228</v>
      </c>
      <c r="P83" s="300" t="s">
        <v>61</v>
      </c>
      <c r="Q83" s="301" t="s">
        <v>844</v>
      </c>
      <c r="R83" s="300" t="s">
        <v>542</v>
      </c>
      <c r="S83" s="300" t="s">
        <v>40</v>
      </c>
      <c r="T83" s="300" t="s">
        <v>840</v>
      </c>
      <c r="U83" s="302" t="s">
        <v>811</v>
      </c>
      <c r="V83" s="303"/>
    </row>
    <row r="84" spans="3:23" s="43" customFormat="1" x14ac:dyDescent="0.4">
      <c r="C84" s="293">
        <v>44044</v>
      </c>
      <c r="D84" s="294">
        <v>44044</v>
      </c>
      <c r="E84" s="284" t="s">
        <v>137</v>
      </c>
      <c r="F84" s="295">
        <v>44116</v>
      </c>
      <c r="G84" s="296"/>
      <c r="H84" s="297"/>
      <c r="I84" s="297"/>
      <c r="J84" s="297"/>
      <c r="K84" s="297"/>
      <c r="L84" s="297"/>
      <c r="M84" s="298"/>
      <c r="N84" s="299"/>
      <c r="O84" s="300" t="s">
        <v>228</v>
      </c>
      <c r="P84" s="300" t="s">
        <v>61</v>
      </c>
      <c r="Q84" s="301" t="s">
        <v>432</v>
      </c>
      <c r="R84" s="300" t="s">
        <v>542</v>
      </c>
      <c r="S84" s="300" t="s">
        <v>34</v>
      </c>
      <c r="T84" s="300" t="s">
        <v>841</v>
      </c>
      <c r="U84" s="302" t="s">
        <v>811</v>
      </c>
      <c r="V84" s="303"/>
    </row>
    <row r="85" spans="3:23" s="43" customFormat="1" x14ac:dyDescent="0.4">
      <c r="C85" s="293">
        <v>44044</v>
      </c>
      <c r="D85" s="294">
        <v>44044</v>
      </c>
      <c r="E85" s="284" t="s">
        <v>137</v>
      </c>
      <c r="F85" s="295">
        <v>44196</v>
      </c>
      <c r="G85" s="296"/>
      <c r="H85" s="297"/>
      <c r="I85" s="297"/>
      <c r="J85" s="297"/>
      <c r="K85" s="297"/>
      <c r="L85" s="297"/>
      <c r="M85" s="298"/>
      <c r="N85" s="299"/>
      <c r="O85" s="300" t="s">
        <v>228</v>
      </c>
      <c r="P85" s="300" t="s">
        <v>61</v>
      </c>
      <c r="Q85" s="301" t="s">
        <v>845</v>
      </c>
      <c r="R85" s="300" t="s">
        <v>542</v>
      </c>
      <c r="S85" s="300" t="s">
        <v>34</v>
      </c>
      <c r="T85" s="300" t="s">
        <v>842</v>
      </c>
      <c r="U85" s="302" t="s">
        <v>811</v>
      </c>
      <c r="V85" s="303"/>
    </row>
    <row r="86" spans="3:23" s="43" customFormat="1" x14ac:dyDescent="0.4">
      <c r="C86" s="312">
        <v>44074</v>
      </c>
      <c r="D86" s="313">
        <v>44074</v>
      </c>
      <c r="E86" s="314" t="s">
        <v>137</v>
      </c>
      <c r="F86" s="315">
        <v>44165</v>
      </c>
      <c r="G86" s="316"/>
      <c r="H86" s="317"/>
      <c r="I86" s="317"/>
      <c r="J86" s="317"/>
      <c r="K86" s="317"/>
      <c r="L86" s="317"/>
      <c r="M86" s="318"/>
      <c r="N86" s="319"/>
      <c r="O86" s="320" t="s">
        <v>228</v>
      </c>
      <c r="P86" s="320" t="s">
        <v>598</v>
      </c>
      <c r="Q86" s="321" t="s">
        <v>640</v>
      </c>
      <c r="R86" s="320" t="s">
        <v>542</v>
      </c>
      <c r="S86" s="320" t="s">
        <v>630</v>
      </c>
      <c r="T86" s="320" t="s">
        <v>626</v>
      </c>
      <c r="U86" s="322" t="s">
        <v>632</v>
      </c>
      <c r="V86" s="323" t="s">
        <v>680</v>
      </c>
      <c r="W86" s="531" t="s">
        <v>837</v>
      </c>
    </row>
    <row r="87" spans="3:23" s="43" customFormat="1" ht="3.75" customHeight="1" x14ac:dyDescent="0.4">
      <c r="C87" s="74"/>
      <c r="D87" s="75"/>
      <c r="E87" s="76"/>
      <c r="F87" s="77"/>
      <c r="G87" s="78"/>
      <c r="H87" s="79"/>
      <c r="I87" s="79"/>
      <c r="J87" s="79"/>
      <c r="K87" s="79"/>
      <c r="L87" s="79"/>
      <c r="M87" s="80"/>
      <c r="N87" s="81">
        <f t="shared" ref="N87" si="9">SUM(G87:M87)</f>
        <v>0</v>
      </c>
      <c r="O87" s="82"/>
      <c r="P87" s="82"/>
      <c r="Q87" s="83"/>
      <c r="R87" s="82"/>
      <c r="S87" s="82"/>
      <c r="T87" s="82"/>
      <c r="U87" s="82"/>
      <c r="V87" s="84"/>
    </row>
    <row r="88" spans="3:23" s="43" customFormat="1" x14ac:dyDescent="0.4">
      <c r="C88" s="261">
        <v>44109</v>
      </c>
      <c r="D88" s="262">
        <v>44109</v>
      </c>
      <c r="E88" s="263" t="s">
        <v>704</v>
      </c>
      <c r="F88" s="257">
        <v>44227</v>
      </c>
      <c r="G88" s="346"/>
      <c r="H88" s="347"/>
      <c r="I88" s="347"/>
      <c r="J88" s="347"/>
      <c r="K88" s="347"/>
      <c r="L88" s="347"/>
      <c r="M88" s="348"/>
      <c r="N88" s="258"/>
      <c r="O88" s="325" t="s">
        <v>690</v>
      </c>
      <c r="P88" s="325" t="s">
        <v>725</v>
      </c>
      <c r="Q88" s="264" t="s">
        <v>731</v>
      </c>
      <c r="R88" s="325" t="s">
        <v>687</v>
      </c>
      <c r="S88" s="325" t="s">
        <v>696</v>
      </c>
      <c r="T88" s="325" t="s">
        <v>699</v>
      </c>
      <c r="U88" s="259" t="s">
        <v>709</v>
      </c>
      <c r="V88" s="265"/>
    </row>
    <row r="89" spans="3:23" s="43" customFormat="1" x14ac:dyDescent="0.4">
      <c r="C89" s="261">
        <v>44117</v>
      </c>
      <c r="D89" s="262">
        <v>44117</v>
      </c>
      <c r="E89" s="263" t="s">
        <v>775</v>
      </c>
      <c r="F89" s="257">
        <v>44196</v>
      </c>
      <c r="G89" s="346"/>
      <c r="H89" s="347"/>
      <c r="I89" s="347"/>
      <c r="J89" s="347"/>
      <c r="K89" s="347"/>
      <c r="L89" s="347"/>
      <c r="M89" s="348"/>
      <c r="N89" s="258"/>
      <c r="O89" s="325" t="s">
        <v>774</v>
      </c>
      <c r="P89" s="325" t="s">
        <v>755</v>
      </c>
      <c r="Q89" s="264" t="s">
        <v>798</v>
      </c>
      <c r="R89" s="325" t="s">
        <v>773</v>
      </c>
      <c r="S89" s="325" t="s">
        <v>746</v>
      </c>
      <c r="T89" s="325" t="s">
        <v>745</v>
      </c>
      <c r="U89" s="259" t="s">
        <v>747</v>
      </c>
      <c r="V89" s="265"/>
    </row>
    <row r="90" spans="3:23" x14ac:dyDescent="0.4">
      <c r="C90" s="95"/>
      <c r="D90" s="589"/>
      <c r="E90" s="590"/>
      <c r="F90" s="591"/>
      <c r="G90" s="96">
        <f t="shared" ref="G90:M90" si="10">SUM(G6:G76)</f>
        <v>14.6</v>
      </c>
      <c r="H90" s="97">
        <f t="shared" si="10"/>
        <v>17.5</v>
      </c>
      <c r="I90" s="97">
        <f t="shared" si="10"/>
        <v>17.5</v>
      </c>
      <c r="J90" s="97">
        <f t="shared" si="10"/>
        <v>16.2</v>
      </c>
      <c r="K90" s="97">
        <f t="shared" si="10"/>
        <v>16.3</v>
      </c>
      <c r="L90" s="97">
        <f t="shared" si="10"/>
        <v>13.2</v>
      </c>
      <c r="M90" s="98">
        <f t="shared" si="10"/>
        <v>6</v>
      </c>
      <c r="N90" s="99">
        <f t="shared" si="0"/>
        <v>101.3</v>
      </c>
      <c r="O90" s="95"/>
      <c r="P90" s="95"/>
      <c r="Q90" s="95"/>
      <c r="R90" s="589" t="s">
        <v>332</v>
      </c>
      <c r="S90" s="591"/>
      <c r="T90" s="100">
        <f>Y12</f>
        <v>66</v>
      </c>
      <c r="U90" s="95"/>
      <c r="V90" s="95"/>
    </row>
    <row r="92" spans="3:23" x14ac:dyDescent="0.4">
      <c r="C92" s="101"/>
      <c r="D92" s="101"/>
      <c r="F92" s="101"/>
      <c r="W92" s="102"/>
    </row>
  </sheetData>
  <autoFilter ref="C4:V43">
    <filterColumn colId="1" showButton="0"/>
    <filterColumn colId="2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</autoFilter>
  <mergeCells count="15">
    <mergeCell ref="V4:V5"/>
    <mergeCell ref="D90:F90"/>
    <mergeCell ref="R90:S90"/>
    <mergeCell ref="P4:P5"/>
    <mergeCell ref="Q4:Q5"/>
    <mergeCell ref="R4:R5"/>
    <mergeCell ref="S4:S5"/>
    <mergeCell ref="T4:T5"/>
    <mergeCell ref="U4:U5"/>
    <mergeCell ref="O4:O5"/>
    <mergeCell ref="G3:M3"/>
    <mergeCell ref="C4:C5"/>
    <mergeCell ref="D4:F5"/>
    <mergeCell ref="G4:M4"/>
    <mergeCell ref="N4:N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3:Q106"/>
  <sheetViews>
    <sheetView zoomScale="70" zoomScaleNormal="70" workbookViewId="0">
      <pane ySplit="4" topLeftCell="A56" activePane="bottomLeft" state="frozen"/>
      <selection pane="bottomLeft" activeCell="J84" sqref="J84"/>
    </sheetView>
  </sheetViews>
  <sheetFormatPr defaultColWidth="8.69921875" defaultRowHeight="13.2" x14ac:dyDescent="0.4"/>
  <cols>
    <col min="1" max="1" width="8.69921875" style="103"/>
    <col min="2" max="2" width="10.8984375" style="103" bestFit="1" customWidth="1"/>
    <col min="3" max="3" width="17.09765625" style="103" bestFit="1" customWidth="1"/>
    <col min="4" max="4" width="8.69921875" style="179"/>
    <col min="5" max="5" width="5.09765625" style="103" hidden="1" customWidth="1"/>
    <col min="6" max="6" width="34.59765625" style="103" bestFit="1" customWidth="1"/>
    <col min="7" max="8" width="8.69921875" style="103"/>
    <col min="9" max="9" width="16.19921875" style="178" bestFit="1" customWidth="1"/>
    <col min="10" max="10" width="10.8984375" style="179" bestFit="1" customWidth="1"/>
    <col min="11" max="11" width="18.3984375" style="103" bestFit="1" customWidth="1"/>
    <col min="12" max="12" width="8.69921875" style="179"/>
    <col min="13" max="13" width="5.09765625" style="103" hidden="1" customWidth="1"/>
    <col min="14" max="14" width="25.59765625" style="103" customWidth="1"/>
    <col min="15" max="16" width="8.69921875" style="103"/>
    <col min="17" max="17" width="25.69921875" style="103" customWidth="1"/>
    <col min="18" max="16384" width="8.69921875" style="103"/>
  </cols>
  <sheetData>
    <row r="3" spans="2:17" x14ac:dyDescent="0.4">
      <c r="B3" s="599" t="s">
        <v>471</v>
      </c>
      <c r="C3" s="594" t="s">
        <v>333</v>
      </c>
      <c r="D3" s="594"/>
      <c r="E3" s="594"/>
      <c r="F3" s="594"/>
      <c r="G3" s="603"/>
      <c r="H3" s="603"/>
      <c r="I3" s="598" t="s">
        <v>252</v>
      </c>
      <c r="J3" s="599" t="s">
        <v>669</v>
      </c>
      <c r="K3" s="604" t="s">
        <v>334</v>
      </c>
      <c r="L3" s="594"/>
      <c r="M3" s="594"/>
      <c r="N3" s="594"/>
      <c r="O3" s="594"/>
      <c r="P3" s="594"/>
      <c r="Q3" s="594" t="s">
        <v>252</v>
      </c>
    </row>
    <row r="4" spans="2:17" ht="13.8" thickBot="1" x14ac:dyDescent="0.45">
      <c r="B4" s="594"/>
      <c r="C4" s="165" t="s">
        <v>245</v>
      </c>
      <c r="D4" s="215" t="s">
        <v>335</v>
      </c>
      <c r="E4" s="165" t="s">
        <v>246</v>
      </c>
      <c r="F4" s="165" t="s">
        <v>247</v>
      </c>
      <c r="G4" s="166" t="s">
        <v>18</v>
      </c>
      <c r="H4" s="166" t="s">
        <v>19</v>
      </c>
      <c r="I4" s="598"/>
      <c r="J4" s="594"/>
      <c r="K4" s="167" t="s">
        <v>245</v>
      </c>
      <c r="L4" s="215" t="s">
        <v>335</v>
      </c>
      <c r="M4" s="165" t="s">
        <v>246</v>
      </c>
      <c r="N4" s="165" t="s">
        <v>247</v>
      </c>
      <c r="O4" s="166" t="s">
        <v>18</v>
      </c>
      <c r="P4" s="165" t="s">
        <v>19</v>
      </c>
      <c r="Q4" s="594"/>
    </row>
    <row r="5" spans="2:17" x14ac:dyDescent="0.4">
      <c r="B5" s="595">
        <v>43990</v>
      </c>
      <c r="C5" s="390" t="s">
        <v>336</v>
      </c>
      <c r="D5" s="390" t="s">
        <v>102</v>
      </c>
      <c r="E5" s="390"/>
      <c r="F5" s="392" t="s">
        <v>338</v>
      </c>
      <c r="G5" s="421" t="s">
        <v>312</v>
      </c>
      <c r="H5" s="421" t="s">
        <v>339</v>
      </c>
      <c r="I5" s="422"/>
      <c r="J5" s="433"/>
      <c r="K5" s="434"/>
      <c r="L5" s="390"/>
      <c r="M5" s="390"/>
      <c r="N5" s="390"/>
      <c r="O5" s="421"/>
      <c r="P5" s="390"/>
      <c r="Q5" s="392"/>
    </row>
    <row r="6" spans="2:17" x14ac:dyDescent="0.4">
      <c r="B6" s="596"/>
      <c r="C6" s="398" t="s">
        <v>14</v>
      </c>
      <c r="D6" s="398" t="s">
        <v>337</v>
      </c>
      <c r="E6" s="398"/>
      <c r="F6" s="400" t="s">
        <v>273</v>
      </c>
      <c r="G6" s="423" t="s">
        <v>35</v>
      </c>
      <c r="H6" s="423" t="s">
        <v>23</v>
      </c>
      <c r="I6" s="424"/>
      <c r="J6" s="435"/>
      <c r="K6" s="436"/>
      <c r="L6" s="398"/>
      <c r="M6" s="398"/>
      <c r="N6" s="398"/>
      <c r="O6" s="423"/>
      <c r="P6" s="398"/>
      <c r="Q6" s="400"/>
    </row>
    <row r="7" spans="2:17" x14ac:dyDescent="0.4">
      <c r="B7" s="596"/>
      <c r="C7" s="398" t="s">
        <v>21</v>
      </c>
      <c r="D7" s="398" t="s">
        <v>337</v>
      </c>
      <c r="E7" s="398"/>
      <c r="F7" s="400" t="s">
        <v>273</v>
      </c>
      <c r="G7" s="423" t="s">
        <v>35</v>
      </c>
      <c r="H7" s="423" t="s">
        <v>27</v>
      </c>
      <c r="I7" s="424"/>
      <c r="J7" s="435"/>
      <c r="K7" s="436"/>
      <c r="L7" s="398"/>
      <c r="M7" s="398"/>
      <c r="N7" s="398"/>
      <c r="O7" s="423"/>
      <c r="P7" s="398"/>
      <c r="Q7" s="400"/>
    </row>
    <row r="8" spans="2:17" x14ac:dyDescent="0.4">
      <c r="B8" s="596"/>
      <c r="C8" s="398" t="s">
        <v>20</v>
      </c>
      <c r="D8" s="398" t="s">
        <v>337</v>
      </c>
      <c r="E8" s="398"/>
      <c r="F8" s="400" t="s">
        <v>273</v>
      </c>
      <c r="G8" s="423" t="s">
        <v>39</v>
      </c>
      <c r="H8" s="423" t="s">
        <v>25</v>
      </c>
      <c r="I8" s="424"/>
      <c r="J8" s="435"/>
      <c r="K8" s="436"/>
      <c r="L8" s="398"/>
      <c r="M8" s="398"/>
      <c r="N8" s="398"/>
      <c r="O8" s="423"/>
      <c r="P8" s="398"/>
      <c r="Q8" s="400"/>
    </row>
    <row r="9" spans="2:17" x14ac:dyDescent="0.4">
      <c r="B9" s="596"/>
      <c r="C9" s="441" t="s">
        <v>20</v>
      </c>
      <c r="D9" s="441" t="s">
        <v>337</v>
      </c>
      <c r="E9" s="441"/>
      <c r="F9" s="442" t="s">
        <v>265</v>
      </c>
      <c r="G9" s="443" t="s">
        <v>39</v>
      </c>
      <c r="H9" s="443" t="s">
        <v>26</v>
      </c>
      <c r="I9" s="444" t="s">
        <v>672</v>
      </c>
      <c r="J9" s="435"/>
      <c r="K9" s="436"/>
      <c r="L9" s="398"/>
      <c r="M9" s="398"/>
      <c r="N9" s="398"/>
      <c r="O9" s="423"/>
      <c r="P9" s="398"/>
      <c r="Q9" s="400"/>
    </row>
    <row r="10" spans="2:17" x14ac:dyDescent="0.4">
      <c r="B10" s="596"/>
      <c r="C10" s="398" t="s">
        <v>14</v>
      </c>
      <c r="D10" s="398" t="s">
        <v>337</v>
      </c>
      <c r="E10" s="398"/>
      <c r="F10" s="400" t="s">
        <v>265</v>
      </c>
      <c r="G10" s="423" t="s">
        <v>37</v>
      </c>
      <c r="H10" s="423" t="s">
        <v>24</v>
      </c>
      <c r="I10" s="424"/>
      <c r="J10" s="435"/>
      <c r="K10" s="436"/>
      <c r="L10" s="398"/>
      <c r="M10" s="398"/>
      <c r="N10" s="398"/>
      <c r="O10" s="423"/>
      <c r="P10" s="398"/>
      <c r="Q10" s="400"/>
    </row>
    <row r="11" spans="2:17" s="178" customFormat="1" ht="13.8" thickBot="1" x14ac:dyDescent="0.45">
      <c r="B11" s="597"/>
      <c r="C11" s="402" t="s">
        <v>232</v>
      </c>
      <c r="D11" s="402" t="s">
        <v>259</v>
      </c>
      <c r="E11" s="402"/>
      <c r="F11" s="404" t="s">
        <v>437</v>
      </c>
      <c r="G11" s="437" t="s">
        <v>38</v>
      </c>
      <c r="H11" s="437" t="s">
        <v>439</v>
      </c>
      <c r="I11" s="438"/>
      <c r="J11" s="439"/>
      <c r="K11" s="440"/>
      <c r="L11" s="402"/>
      <c r="M11" s="402"/>
      <c r="N11" s="402"/>
      <c r="O11" s="437"/>
      <c r="P11" s="402"/>
      <c r="Q11" s="404"/>
    </row>
    <row r="12" spans="2:17" ht="13.8" thickBot="1" x14ac:dyDescent="0.45">
      <c r="B12" s="105">
        <v>43997</v>
      </c>
      <c r="C12" s="286" t="s">
        <v>340</v>
      </c>
      <c r="D12" s="286" t="s">
        <v>79</v>
      </c>
      <c r="E12" s="286"/>
      <c r="F12" s="310" t="s">
        <v>341</v>
      </c>
      <c r="G12" s="311" t="s">
        <v>39</v>
      </c>
      <c r="H12" s="311" t="s">
        <v>342</v>
      </c>
      <c r="I12" s="288" t="s">
        <v>673</v>
      </c>
      <c r="J12" s="290"/>
      <c r="K12" s="109"/>
      <c r="L12" s="106"/>
      <c r="M12" s="106"/>
      <c r="N12" s="106"/>
      <c r="O12" s="108"/>
      <c r="P12" s="106"/>
      <c r="Q12" s="107"/>
    </row>
    <row r="13" spans="2:17" x14ac:dyDescent="0.4">
      <c r="B13" s="595">
        <v>43998</v>
      </c>
      <c r="C13" s="390" t="s">
        <v>210</v>
      </c>
      <c r="D13" s="390" t="s">
        <v>337</v>
      </c>
      <c r="E13" s="390"/>
      <c r="F13" s="392" t="s">
        <v>378</v>
      </c>
      <c r="G13" s="421" t="s">
        <v>38</v>
      </c>
      <c r="H13" s="421" t="s">
        <v>275</v>
      </c>
      <c r="I13" s="422"/>
      <c r="J13" s="433"/>
      <c r="K13" s="434"/>
      <c r="L13" s="390"/>
      <c r="M13" s="390"/>
      <c r="N13" s="390"/>
      <c r="O13" s="421"/>
      <c r="P13" s="390"/>
      <c r="Q13" s="392"/>
    </row>
    <row r="14" spans="2:17" x14ac:dyDescent="0.4">
      <c r="B14" s="596"/>
      <c r="C14" s="398" t="s">
        <v>210</v>
      </c>
      <c r="D14" s="398" t="s">
        <v>337</v>
      </c>
      <c r="E14" s="398"/>
      <c r="F14" s="400" t="s">
        <v>379</v>
      </c>
      <c r="G14" s="423" t="s">
        <v>36</v>
      </c>
      <c r="H14" s="423" t="s">
        <v>279</v>
      </c>
      <c r="I14" s="424"/>
      <c r="J14" s="435"/>
      <c r="K14" s="436"/>
      <c r="L14" s="398"/>
      <c r="M14" s="398"/>
      <c r="N14" s="398"/>
      <c r="O14" s="423"/>
      <c r="P14" s="398"/>
      <c r="Q14" s="400"/>
    </row>
    <row r="15" spans="2:17" ht="13.8" thickBot="1" x14ac:dyDescent="0.45">
      <c r="B15" s="597"/>
      <c r="C15" s="402" t="s">
        <v>210</v>
      </c>
      <c r="D15" s="402" t="s">
        <v>337</v>
      </c>
      <c r="E15" s="402"/>
      <c r="F15" s="404" t="s">
        <v>53</v>
      </c>
      <c r="G15" s="437" t="s">
        <v>42</v>
      </c>
      <c r="H15" s="437" t="s">
        <v>280</v>
      </c>
      <c r="I15" s="438"/>
      <c r="J15" s="439"/>
      <c r="K15" s="440"/>
      <c r="L15" s="402"/>
      <c r="M15" s="402"/>
      <c r="N15" s="402"/>
      <c r="O15" s="437"/>
      <c r="P15" s="402"/>
      <c r="Q15" s="404"/>
    </row>
    <row r="16" spans="2:17" x14ac:dyDescent="0.4">
      <c r="B16" s="595">
        <v>44004</v>
      </c>
      <c r="C16" s="390" t="s">
        <v>343</v>
      </c>
      <c r="D16" s="390" t="s">
        <v>103</v>
      </c>
      <c r="E16" s="390"/>
      <c r="F16" s="392" t="s">
        <v>282</v>
      </c>
      <c r="G16" s="421" t="s">
        <v>35</v>
      </c>
      <c r="H16" s="421" t="s">
        <v>344</v>
      </c>
      <c r="I16" s="422"/>
      <c r="J16" s="433"/>
      <c r="K16" s="434"/>
      <c r="L16" s="390"/>
      <c r="M16" s="390"/>
      <c r="N16" s="390"/>
      <c r="O16" s="421"/>
      <c r="P16" s="390"/>
      <c r="Q16" s="392"/>
    </row>
    <row r="17" spans="2:17" x14ac:dyDescent="0.4">
      <c r="B17" s="596"/>
      <c r="C17" s="398" t="s">
        <v>292</v>
      </c>
      <c r="D17" s="398" t="s">
        <v>283</v>
      </c>
      <c r="E17" s="398"/>
      <c r="F17" s="400" t="s">
        <v>282</v>
      </c>
      <c r="G17" s="423" t="s">
        <v>39</v>
      </c>
      <c r="H17" s="423" t="s">
        <v>345</v>
      </c>
      <c r="I17" s="424"/>
      <c r="J17" s="435"/>
      <c r="K17" s="436"/>
      <c r="L17" s="398"/>
      <c r="M17" s="398"/>
      <c r="N17" s="398"/>
      <c r="O17" s="423"/>
      <c r="P17" s="398"/>
      <c r="Q17" s="400"/>
    </row>
    <row r="18" spans="2:17" x14ac:dyDescent="0.4">
      <c r="B18" s="596"/>
      <c r="C18" s="398" t="s">
        <v>292</v>
      </c>
      <c r="D18" s="398" t="s">
        <v>283</v>
      </c>
      <c r="E18" s="398"/>
      <c r="F18" s="400" t="s">
        <v>268</v>
      </c>
      <c r="G18" s="423" t="s">
        <v>39</v>
      </c>
      <c r="H18" s="423" t="s">
        <v>346</v>
      </c>
      <c r="I18" s="424"/>
      <c r="J18" s="396"/>
      <c r="K18" s="436"/>
      <c r="L18" s="398"/>
      <c r="M18" s="398"/>
      <c r="N18" s="398"/>
      <c r="O18" s="423"/>
      <c r="P18" s="398"/>
      <c r="Q18" s="400"/>
    </row>
    <row r="19" spans="2:17" x14ac:dyDescent="0.4">
      <c r="B19" s="596"/>
      <c r="C19" s="398" t="s">
        <v>292</v>
      </c>
      <c r="D19" s="398" t="s">
        <v>104</v>
      </c>
      <c r="E19" s="398"/>
      <c r="F19" s="400" t="s">
        <v>348</v>
      </c>
      <c r="G19" s="423" t="s">
        <v>349</v>
      </c>
      <c r="H19" s="423" t="s">
        <v>350</v>
      </c>
      <c r="I19" s="424"/>
      <c r="J19" s="396"/>
      <c r="K19" s="436"/>
      <c r="L19" s="398"/>
      <c r="M19" s="398"/>
      <c r="N19" s="398"/>
      <c r="O19" s="423"/>
      <c r="P19" s="398"/>
      <c r="Q19" s="400"/>
    </row>
    <row r="20" spans="2:17" x14ac:dyDescent="0.4">
      <c r="B20" s="596"/>
      <c r="C20" s="398" t="s">
        <v>340</v>
      </c>
      <c r="D20" s="398" t="s">
        <v>79</v>
      </c>
      <c r="E20" s="398"/>
      <c r="F20" s="400" t="s">
        <v>341</v>
      </c>
      <c r="G20" s="423" t="s">
        <v>43</v>
      </c>
      <c r="H20" s="423" t="s">
        <v>351</v>
      </c>
      <c r="I20" s="424"/>
      <c r="J20" s="396"/>
      <c r="K20" s="436"/>
      <c r="L20" s="398"/>
      <c r="M20" s="398"/>
      <c r="N20" s="398"/>
      <c r="O20" s="423"/>
      <c r="P20" s="398"/>
      <c r="Q20" s="400"/>
    </row>
    <row r="21" spans="2:17" x14ac:dyDescent="0.4">
      <c r="B21" s="596"/>
      <c r="C21" s="398" t="s">
        <v>340</v>
      </c>
      <c r="D21" s="398" t="s">
        <v>79</v>
      </c>
      <c r="E21" s="398"/>
      <c r="F21" s="400" t="s">
        <v>325</v>
      </c>
      <c r="G21" s="423" t="s">
        <v>37</v>
      </c>
      <c r="H21" s="423" t="s">
        <v>328</v>
      </c>
      <c r="I21" s="424"/>
      <c r="J21" s="396"/>
      <c r="K21" s="436"/>
      <c r="L21" s="398"/>
      <c r="M21" s="398"/>
      <c r="N21" s="398"/>
      <c r="O21" s="423"/>
      <c r="P21" s="398"/>
      <c r="Q21" s="400"/>
    </row>
    <row r="22" spans="2:17" x14ac:dyDescent="0.4">
      <c r="B22" s="596"/>
      <c r="C22" s="398" t="s">
        <v>267</v>
      </c>
      <c r="D22" s="398" t="s">
        <v>337</v>
      </c>
      <c r="E22" s="398"/>
      <c r="F22" s="400" t="s">
        <v>50</v>
      </c>
      <c r="G22" s="423" t="s">
        <v>43</v>
      </c>
      <c r="H22" s="423" t="s">
        <v>29</v>
      </c>
      <c r="I22" s="424"/>
      <c r="J22" s="396"/>
      <c r="K22" s="436"/>
      <c r="L22" s="398"/>
      <c r="M22" s="398"/>
      <c r="N22" s="398"/>
      <c r="O22" s="423"/>
      <c r="P22" s="398"/>
      <c r="Q22" s="400"/>
    </row>
    <row r="23" spans="2:17" x14ac:dyDescent="0.4">
      <c r="B23" s="596"/>
      <c r="C23" s="398" t="s">
        <v>336</v>
      </c>
      <c r="D23" s="398" t="s">
        <v>102</v>
      </c>
      <c r="E23" s="398"/>
      <c r="F23" s="400" t="s">
        <v>352</v>
      </c>
      <c r="G23" s="423" t="s">
        <v>305</v>
      </c>
      <c r="H23" s="423" t="s">
        <v>353</v>
      </c>
      <c r="I23" s="424"/>
      <c r="J23" s="396"/>
      <c r="K23" s="436"/>
      <c r="L23" s="398"/>
      <c r="M23" s="398"/>
      <c r="N23" s="398"/>
      <c r="O23" s="423"/>
      <c r="P23" s="398"/>
      <c r="Q23" s="400"/>
    </row>
    <row r="24" spans="2:17" x14ac:dyDescent="0.4">
      <c r="B24" s="596"/>
      <c r="C24" s="398" t="s">
        <v>336</v>
      </c>
      <c r="D24" s="398" t="s">
        <v>102</v>
      </c>
      <c r="E24" s="398"/>
      <c r="F24" s="400" t="s">
        <v>338</v>
      </c>
      <c r="G24" s="423" t="s">
        <v>308</v>
      </c>
      <c r="H24" s="423" t="s">
        <v>354</v>
      </c>
      <c r="I24" s="424"/>
      <c r="J24" s="396"/>
      <c r="K24" s="436"/>
      <c r="L24" s="398"/>
      <c r="M24" s="398"/>
      <c r="N24" s="398"/>
      <c r="O24" s="423"/>
      <c r="P24" s="398"/>
      <c r="Q24" s="400"/>
    </row>
    <row r="25" spans="2:17" ht="13.8" thickBot="1" x14ac:dyDescent="0.45">
      <c r="B25" s="597"/>
      <c r="C25" s="383" t="s">
        <v>336</v>
      </c>
      <c r="D25" s="383" t="s">
        <v>102</v>
      </c>
      <c r="E25" s="383"/>
      <c r="F25" s="427" t="s">
        <v>355</v>
      </c>
      <c r="G25" s="428" t="s">
        <v>301</v>
      </c>
      <c r="H25" s="428" t="s">
        <v>356</v>
      </c>
      <c r="I25" s="385" t="s">
        <v>503</v>
      </c>
      <c r="J25" s="386"/>
      <c r="K25" s="440"/>
      <c r="L25" s="402"/>
      <c r="M25" s="402"/>
      <c r="N25" s="402"/>
      <c r="O25" s="437"/>
      <c r="P25" s="402"/>
      <c r="Q25" s="404"/>
    </row>
    <row r="26" spans="2:17" x14ac:dyDescent="0.4">
      <c r="B26" s="595">
        <v>44013</v>
      </c>
      <c r="C26" s="390" t="s">
        <v>21</v>
      </c>
      <c r="D26" s="390" t="s">
        <v>337</v>
      </c>
      <c r="E26" s="390"/>
      <c r="F26" s="392" t="s">
        <v>49</v>
      </c>
      <c r="G26" s="390" t="s">
        <v>41</v>
      </c>
      <c r="H26" s="421" t="s">
        <v>28</v>
      </c>
      <c r="I26" s="422"/>
      <c r="J26" s="380"/>
      <c r="K26" s="434"/>
      <c r="L26" s="390"/>
      <c r="M26" s="390"/>
      <c r="N26" s="390"/>
      <c r="O26" s="390"/>
      <c r="P26" s="390"/>
      <c r="Q26" s="392"/>
    </row>
    <row r="27" spans="2:17" x14ac:dyDescent="0.4">
      <c r="B27" s="596"/>
      <c r="C27" s="398" t="s">
        <v>21</v>
      </c>
      <c r="D27" s="398" t="s">
        <v>337</v>
      </c>
      <c r="E27" s="398"/>
      <c r="F27" s="400" t="s">
        <v>51</v>
      </c>
      <c r="G27" s="398" t="s">
        <v>43</v>
      </c>
      <c r="H27" s="423" t="s">
        <v>30</v>
      </c>
      <c r="I27" s="424"/>
      <c r="J27" s="396"/>
      <c r="K27" s="436"/>
      <c r="L27" s="398"/>
      <c r="M27" s="398"/>
      <c r="N27" s="398"/>
      <c r="O27" s="398"/>
      <c r="P27" s="398"/>
      <c r="Q27" s="400"/>
    </row>
    <row r="28" spans="2:17" ht="13.8" thickBot="1" x14ac:dyDescent="0.45">
      <c r="B28" s="597"/>
      <c r="C28" s="402" t="s">
        <v>292</v>
      </c>
      <c r="D28" s="402" t="s">
        <v>283</v>
      </c>
      <c r="E28" s="402"/>
      <c r="F28" s="404" t="s">
        <v>289</v>
      </c>
      <c r="G28" s="437" t="s">
        <v>39</v>
      </c>
      <c r="H28" s="437" t="s">
        <v>347</v>
      </c>
      <c r="I28" s="438"/>
      <c r="J28" s="386"/>
      <c r="K28" s="440"/>
      <c r="L28" s="402"/>
      <c r="M28" s="402"/>
      <c r="N28" s="402"/>
      <c r="O28" s="402"/>
      <c r="P28" s="402"/>
      <c r="Q28" s="404"/>
    </row>
    <row r="29" spans="2:17" x14ac:dyDescent="0.4">
      <c r="B29" s="595">
        <v>44018</v>
      </c>
      <c r="C29" s="390" t="s">
        <v>122</v>
      </c>
      <c r="D29" s="390" t="s">
        <v>362</v>
      </c>
      <c r="E29" s="390"/>
      <c r="F29" s="392" t="s">
        <v>51</v>
      </c>
      <c r="G29" s="421" t="s">
        <v>41</v>
      </c>
      <c r="H29" s="421" t="s">
        <v>31</v>
      </c>
      <c r="I29" s="422"/>
      <c r="J29" s="380"/>
      <c r="K29" s="434"/>
      <c r="L29" s="390"/>
      <c r="M29" s="390"/>
      <c r="N29" s="390"/>
      <c r="O29" s="421"/>
      <c r="P29" s="390"/>
      <c r="Q29" s="392"/>
    </row>
    <row r="30" spans="2:17" x14ac:dyDescent="0.4">
      <c r="B30" s="596"/>
      <c r="C30" s="398" t="s">
        <v>445</v>
      </c>
      <c r="D30" s="398" t="s">
        <v>102</v>
      </c>
      <c r="E30" s="398"/>
      <c r="F30" s="400" t="s">
        <v>268</v>
      </c>
      <c r="G30" s="423" t="s">
        <v>312</v>
      </c>
      <c r="H30" s="423" t="s">
        <v>363</v>
      </c>
      <c r="I30" s="424"/>
      <c r="J30" s="396"/>
      <c r="K30" s="436"/>
      <c r="L30" s="398"/>
      <c r="M30" s="398"/>
      <c r="N30" s="398"/>
      <c r="O30" s="423"/>
      <c r="P30" s="398"/>
      <c r="Q30" s="400"/>
    </row>
    <row r="31" spans="2:17" x14ac:dyDescent="0.4">
      <c r="B31" s="596"/>
      <c r="C31" s="398" t="s">
        <v>357</v>
      </c>
      <c r="D31" s="398" t="s">
        <v>102</v>
      </c>
      <c r="E31" s="398"/>
      <c r="F31" s="400" t="s">
        <v>358</v>
      </c>
      <c r="G31" s="423" t="s">
        <v>316</v>
      </c>
      <c r="H31" s="423" t="s">
        <v>359</v>
      </c>
      <c r="I31" s="424"/>
      <c r="J31" s="396"/>
      <c r="K31" s="436"/>
      <c r="L31" s="398"/>
      <c r="M31" s="398"/>
      <c r="N31" s="398"/>
      <c r="O31" s="423"/>
      <c r="P31" s="398"/>
      <c r="Q31" s="400"/>
    </row>
    <row r="32" spans="2:17" x14ac:dyDescent="0.4">
      <c r="B32" s="596"/>
      <c r="C32" s="441" t="s">
        <v>360</v>
      </c>
      <c r="D32" s="441" t="s">
        <v>300</v>
      </c>
      <c r="E32" s="441"/>
      <c r="F32" s="442" t="s">
        <v>361</v>
      </c>
      <c r="G32" s="443" t="s">
        <v>90</v>
      </c>
      <c r="H32" s="443" t="s">
        <v>96</v>
      </c>
      <c r="I32" s="444" t="s">
        <v>466</v>
      </c>
      <c r="J32" s="396"/>
      <c r="K32" s="436"/>
      <c r="L32" s="398"/>
      <c r="M32" s="398"/>
      <c r="N32" s="398"/>
      <c r="O32" s="423"/>
      <c r="P32" s="398"/>
      <c r="Q32" s="400"/>
    </row>
    <row r="33" spans="1:17" x14ac:dyDescent="0.4">
      <c r="B33" s="596"/>
      <c r="C33" s="398" t="s">
        <v>364</v>
      </c>
      <c r="D33" s="398" t="s">
        <v>103</v>
      </c>
      <c r="E33" s="398"/>
      <c r="F33" s="400" t="s">
        <v>365</v>
      </c>
      <c r="G33" s="423" t="s">
        <v>39</v>
      </c>
      <c r="H33" s="423" t="s">
        <v>366</v>
      </c>
      <c r="I33" s="424"/>
      <c r="J33" s="396"/>
      <c r="K33" s="436"/>
      <c r="L33" s="398"/>
      <c r="M33" s="398"/>
      <c r="N33" s="398"/>
      <c r="O33" s="423"/>
      <c r="P33" s="398"/>
      <c r="Q33" s="400"/>
    </row>
    <row r="34" spans="1:17" x14ac:dyDescent="0.4">
      <c r="B34" s="596"/>
      <c r="C34" s="398" t="s">
        <v>364</v>
      </c>
      <c r="D34" s="398" t="s">
        <v>103</v>
      </c>
      <c r="E34" s="398"/>
      <c r="F34" s="400" t="s">
        <v>367</v>
      </c>
      <c r="G34" s="423" t="s">
        <v>37</v>
      </c>
      <c r="H34" s="423" t="s">
        <v>368</v>
      </c>
      <c r="I34" s="424"/>
      <c r="J34" s="396"/>
      <c r="K34" s="436"/>
      <c r="L34" s="398"/>
      <c r="M34" s="398"/>
      <c r="N34" s="398"/>
      <c r="O34" s="423"/>
      <c r="P34" s="398"/>
      <c r="Q34" s="400"/>
    </row>
    <row r="35" spans="1:17" x14ac:dyDescent="0.4">
      <c r="B35" s="596"/>
      <c r="C35" s="398" t="s">
        <v>364</v>
      </c>
      <c r="D35" s="398" t="s">
        <v>103</v>
      </c>
      <c r="E35" s="398"/>
      <c r="F35" s="400" t="s">
        <v>369</v>
      </c>
      <c r="G35" s="423" t="s">
        <v>39</v>
      </c>
      <c r="H35" s="423" t="s">
        <v>370</v>
      </c>
      <c r="I35" s="424"/>
      <c r="J35" s="396"/>
      <c r="K35" s="436"/>
      <c r="L35" s="398"/>
      <c r="M35" s="398"/>
      <c r="N35" s="398"/>
      <c r="O35" s="423"/>
      <c r="P35" s="398"/>
      <c r="Q35" s="400"/>
    </row>
    <row r="36" spans="1:17" x14ac:dyDescent="0.4">
      <c r="B36" s="596"/>
      <c r="C36" s="398" t="s">
        <v>364</v>
      </c>
      <c r="D36" s="398" t="s">
        <v>103</v>
      </c>
      <c r="E36" s="398"/>
      <c r="F36" s="400" t="s">
        <v>371</v>
      </c>
      <c r="G36" s="423" t="s">
        <v>41</v>
      </c>
      <c r="H36" s="423" t="s">
        <v>372</v>
      </c>
      <c r="I36" s="424"/>
      <c r="J36" s="396"/>
      <c r="K36" s="436"/>
      <c r="L36" s="398"/>
      <c r="M36" s="398"/>
      <c r="N36" s="398"/>
      <c r="O36" s="423"/>
      <c r="P36" s="398"/>
      <c r="Q36" s="400"/>
    </row>
    <row r="37" spans="1:17" x14ac:dyDescent="0.4">
      <c r="B37" s="596"/>
      <c r="C37" s="398" t="s">
        <v>373</v>
      </c>
      <c r="D37" s="398" t="s">
        <v>103</v>
      </c>
      <c r="E37" s="398"/>
      <c r="F37" s="400" t="s">
        <v>374</v>
      </c>
      <c r="G37" s="423" t="s">
        <v>43</v>
      </c>
      <c r="H37" s="423" t="s">
        <v>375</v>
      </c>
      <c r="I37" s="424"/>
      <c r="J37" s="396"/>
      <c r="K37" s="436"/>
      <c r="L37" s="398"/>
      <c r="M37" s="398"/>
      <c r="N37" s="398"/>
      <c r="O37" s="423"/>
      <c r="P37" s="398"/>
      <c r="Q37" s="400"/>
    </row>
    <row r="38" spans="1:17" ht="13.8" thickBot="1" x14ac:dyDescent="0.45">
      <c r="B38" s="597"/>
      <c r="C38" s="402" t="s">
        <v>373</v>
      </c>
      <c r="D38" s="402" t="s">
        <v>103</v>
      </c>
      <c r="E38" s="402"/>
      <c r="F38" s="404" t="s">
        <v>376</v>
      </c>
      <c r="G38" s="437" t="s">
        <v>39</v>
      </c>
      <c r="H38" s="437" t="s">
        <v>377</v>
      </c>
      <c r="I38" s="438"/>
      <c r="J38" s="386"/>
      <c r="K38" s="440"/>
      <c r="L38" s="402"/>
      <c r="M38" s="402"/>
      <c r="N38" s="402"/>
      <c r="O38" s="437"/>
      <c r="P38" s="402"/>
      <c r="Q38" s="404"/>
    </row>
    <row r="39" spans="1:17" x14ac:dyDescent="0.4">
      <c r="B39" s="595">
        <v>44019</v>
      </c>
      <c r="C39" s="390" t="s">
        <v>343</v>
      </c>
      <c r="D39" s="390" t="s">
        <v>104</v>
      </c>
      <c r="E39" s="390"/>
      <c r="F39" s="392" t="s">
        <v>85</v>
      </c>
      <c r="G39" s="390" t="s">
        <v>39</v>
      </c>
      <c r="H39" s="421" t="s">
        <v>297</v>
      </c>
      <c r="I39" s="422"/>
      <c r="J39" s="433"/>
      <c r="K39" s="434"/>
      <c r="L39" s="390"/>
      <c r="M39" s="390"/>
      <c r="N39" s="390"/>
      <c r="O39" s="390"/>
      <c r="P39" s="390"/>
      <c r="Q39" s="392"/>
    </row>
    <row r="40" spans="1:17" x14ac:dyDescent="0.4">
      <c r="B40" s="596"/>
      <c r="C40" s="398" t="s">
        <v>343</v>
      </c>
      <c r="D40" s="398" t="s">
        <v>104</v>
      </c>
      <c r="E40" s="398"/>
      <c r="F40" s="400" t="s">
        <v>61</v>
      </c>
      <c r="G40" s="398" t="s">
        <v>43</v>
      </c>
      <c r="H40" s="423" t="s">
        <v>298</v>
      </c>
      <c r="I40" s="424"/>
      <c r="J40" s="435"/>
      <c r="K40" s="436"/>
      <c r="L40" s="398"/>
      <c r="M40" s="398"/>
      <c r="N40" s="398"/>
      <c r="O40" s="398"/>
      <c r="P40" s="398"/>
      <c r="Q40" s="400"/>
    </row>
    <row r="41" spans="1:17" s="178" customFormat="1" x14ac:dyDescent="0.4">
      <c r="B41" s="596"/>
      <c r="C41" s="398" t="s">
        <v>446</v>
      </c>
      <c r="D41" s="398" t="s">
        <v>443</v>
      </c>
      <c r="E41" s="398"/>
      <c r="F41" s="400" t="s">
        <v>444</v>
      </c>
      <c r="G41" s="398" t="s">
        <v>441</v>
      </c>
      <c r="H41" s="423" t="s">
        <v>442</v>
      </c>
      <c r="I41" s="424"/>
      <c r="J41" s="435"/>
      <c r="K41" s="436"/>
      <c r="L41" s="398"/>
      <c r="M41" s="398"/>
      <c r="N41" s="398"/>
      <c r="O41" s="398"/>
      <c r="P41" s="398"/>
      <c r="Q41" s="400"/>
    </row>
    <row r="42" spans="1:17" s="178" customFormat="1" x14ac:dyDescent="0.4">
      <c r="B42" s="596"/>
      <c r="C42" s="398" t="s">
        <v>343</v>
      </c>
      <c r="D42" s="398" t="s">
        <v>104</v>
      </c>
      <c r="E42" s="398"/>
      <c r="F42" s="400" t="s">
        <v>61</v>
      </c>
      <c r="G42" s="398" t="s">
        <v>40</v>
      </c>
      <c r="H42" s="423" t="s">
        <v>416</v>
      </c>
      <c r="I42" s="424"/>
      <c r="J42" s="435"/>
      <c r="K42" s="436"/>
      <c r="L42" s="398"/>
      <c r="M42" s="398"/>
      <c r="N42" s="398"/>
      <c r="O42" s="398"/>
      <c r="P42" s="398"/>
      <c r="Q42" s="400"/>
    </row>
    <row r="43" spans="1:17" s="178" customFormat="1" x14ac:dyDescent="0.4">
      <c r="B43" s="596"/>
      <c r="C43" s="398" t="s">
        <v>343</v>
      </c>
      <c r="D43" s="398" t="s">
        <v>104</v>
      </c>
      <c r="E43" s="398"/>
      <c r="F43" s="400" t="s">
        <v>61</v>
      </c>
      <c r="G43" s="398" t="s">
        <v>42</v>
      </c>
      <c r="H43" s="423" t="s">
        <v>417</v>
      </c>
      <c r="I43" s="424"/>
      <c r="J43" s="435"/>
      <c r="K43" s="436"/>
      <c r="L43" s="398"/>
      <c r="M43" s="398"/>
      <c r="N43" s="398"/>
      <c r="O43" s="398"/>
      <c r="P43" s="398"/>
      <c r="Q43" s="400"/>
    </row>
    <row r="44" spans="1:17" ht="13.8" thickBot="1" x14ac:dyDescent="0.45">
      <c r="B44" s="597"/>
      <c r="C44" s="402" t="s">
        <v>343</v>
      </c>
      <c r="D44" s="402" t="s">
        <v>104</v>
      </c>
      <c r="E44" s="402"/>
      <c r="F44" s="404" t="s">
        <v>426</v>
      </c>
      <c r="G44" s="402" t="s">
        <v>42</v>
      </c>
      <c r="H44" s="437" t="s">
        <v>452</v>
      </c>
      <c r="I44" s="438"/>
      <c r="J44" s="439"/>
      <c r="K44" s="440"/>
      <c r="L44" s="402"/>
      <c r="M44" s="402"/>
      <c r="N44" s="402"/>
      <c r="O44" s="402"/>
      <c r="P44" s="402"/>
      <c r="Q44" s="404"/>
    </row>
    <row r="45" spans="1:17" x14ac:dyDescent="0.4">
      <c r="A45" s="134" t="s">
        <v>411</v>
      </c>
      <c r="B45" s="600">
        <v>44025</v>
      </c>
      <c r="C45" s="474" t="s">
        <v>491</v>
      </c>
      <c r="D45" s="474" t="s">
        <v>102</v>
      </c>
      <c r="E45" s="475"/>
      <c r="F45" s="475" t="s">
        <v>495</v>
      </c>
      <c r="G45" s="474" t="s">
        <v>433</v>
      </c>
      <c r="H45" s="476" t="s">
        <v>413</v>
      </c>
      <c r="I45" s="477" t="s">
        <v>467</v>
      </c>
      <c r="J45" s="429">
        <v>44025</v>
      </c>
      <c r="K45" s="430" t="s">
        <v>21</v>
      </c>
      <c r="L45" s="369" t="s">
        <v>300</v>
      </c>
      <c r="M45" s="370"/>
      <c r="N45" s="370" t="s">
        <v>412</v>
      </c>
      <c r="O45" s="369" t="s">
        <v>433</v>
      </c>
      <c r="P45" s="369" t="s">
        <v>96</v>
      </c>
      <c r="Q45" s="382"/>
    </row>
    <row r="46" spans="1:17" s="178" customFormat="1" ht="13.8" thickBot="1" x14ac:dyDescent="0.45">
      <c r="A46" s="134"/>
      <c r="B46" s="601"/>
      <c r="C46" s="383" t="s">
        <v>492</v>
      </c>
      <c r="D46" s="383" t="s">
        <v>493</v>
      </c>
      <c r="E46" s="384"/>
      <c r="F46" s="384" t="s">
        <v>494</v>
      </c>
      <c r="G46" s="383" t="s">
        <v>496</v>
      </c>
      <c r="H46" s="428" t="s">
        <v>490</v>
      </c>
      <c r="I46" s="431" t="s">
        <v>503</v>
      </c>
      <c r="J46" s="386"/>
      <c r="K46" s="432"/>
      <c r="L46" s="375"/>
      <c r="M46" s="376"/>
      <c r="N46" s="376"/>
      <c r="O46" s="375"/>
      <c r="P46" s="375"/>
      <c r="Q46" s="388"/>
    </row>
    <row r="47" spans="1:17" x14ac:dyDescent="0.4">
      <c r="B47" s="600">
        <v>44028</v>
      </c>
      <c r="C47" s="390" t="s">
        <v>22</v>
      </c>
      <c r="D47" s="390" t="s">
        <v>110</v>
      </c>
      <c r="E47" s="390"/>
      <c r="F47" s="392" t="s">
        <v>109</v>
      </c>
      <c r="G47" s="390" t="s">
        <v>105</v>
      </c>
      <c r="H47" s="421" t="s">
        <v>106</v>
      </c>
      <c r="I47" s="422" t="s">
        <v>521</v>
      </c>
      <c r="J47" s="380"/>
      <c r="K47" s="381"/>
      <c r="L47" s="369"/>
      <c r="M47" s="370"/>
      <c r="N47" s="370"/>
      <c r="O47" s="369"/>
      <c r="P47" s="369"/>
      <c r="Q47" s="382"/>
    </row>
    <row r="48" spans="1:17" x14ac:dyDescent="0.4">
      <c r="B48" s="602"/>
      <c r="C48" s="398" t="s">
        <v>22</v>
      </c>
      <c r="D48" s="398" t="s">
        <v>110</v>
      </c>
      <c r="E48" s="398"/>
      <c r="F48" s="400" t="s">
        <v>109</v>
      </c>
      <c r="G48" s="398" t="s">
        <v>90</v>
      </c>
      <c r="H48" s="423" t="s">
        <v>107</v>
      </c>
      <c r="I48" s="424" t="s">
        <v>520</v>
      </c>
      <c r="J48" s="396"/>
      <c r="K48" s="425"/>
      <c r="L48" s="393"/>
      <c r="M48" s="394"/>
      <c r="N48" s="394"/>
      <c r="O48" s="393"/>
      <c r="P48" s="393"/>
      <c r="Q48" s="426"/>
    </row>
    <row r="49" spans="2:17" ht="13.8" thickBot="1" x14ac:dyDescent="0.45">
      <c r="B49" s="601"/>
      <c r="C49" s="383" t="s">
        <v>210</v>
      </c>
      <c r="D49" s="383" t="s">
        <v>317</v>
      </c>
      <c r="E49" s="383"/>
      <c r="F49" s="427" t="s">
        <v>109</v>
      </c>
      <c r="G49" s="383" t="s">
        <v>42</v>
      </c>
      <c r="H49" s="428" t="s">
        <v>108</v>
      </c>
      <c r="I49" s="385" t="s">
        <v>591</v>
      </c>
      <c r="J49" s="386"/>
      <c r="K49" s="387"/>
      <c r="L49" s="375"/>
      <c r="M49" s="376"/>
      <c r="N49" s="376"/>
      <c r="O49" s="375"/>
      <c r="P49" s="375"/>
      <c r="Q49" s="388"/>
    </row>
    <row r="50" spans="2:17" s="178" customFormat="1" ht="13.8" thickBot="1" x14ac:dyDescent="0.45">
      <c r="B50" s="188">
        <v>44032</v>
      </c>
      <c r="C50" s="187" t="s">
        <v>510</v>
      </c>
      <c r="D50" s="216" t="s">
        <v>511</v>
      </c>
      <c r="E50" s="187"/>
      <c r="F50" s="189" t="s">
        <v>508</v>
      </c>
      <c r="G50" s="187" t="s">
        <v>38</v>
      </c>
      <c r="H50" s="190" t="s">
        <v>458</v>
      </c>
      <c r="I50" s="206"/>
      <c r="J50" s="291"/>
      <c r="K50" s="230"/>
      <c r="L50" s="231"/>
      <c r="M50" s="232"/>
      <c r="N50" s="232"/>
      <c r="O50" s="231"/>
      <c r="P50" s="231"/>
      <c r="Q50" s="233"/>
    </row>
    <row r="51" spans="2:17" x14ac:dyDescent="0.4">
      <c r="B51" s="600">
        <v>44033</v>
      </c>
      <c r="C51" s="405" t="s">
        <v>21</v>
      </c>
      <c r="D51" s="405" t="s">
        <v>102</v>
      </c>
      <c r="E51" s="406"/>
      <c r="F51" s="406" t="s">
        <v>497</v>
      </c>
      <c r="G51" s="405" t="s">
        <v>316</v>
      </c>
      <c r="H51" s="407" t="s">
        <v>488</v>
      </c>
      <c r="I51" s="408" t="s">
        <v>489</v>
      </c>
      <c r="J51" s="380">
        <v>44033</v>
      </c>
      <c r="K51" s="409" t="s">
        <v>21</v>
      </c>
      <c r="L51" s="410" t="s">
        <v>300</v>
      </c>
      <c r="M51" s="411"/>
      <c r="N51" s="411" t="s">
        <v>497</v>
      </c>
      <c r="O51" s="410" t="s">
        <v>316</v>
      </c>
      <c r="P51" s="410" t="s">
        <v>490</v>
      </c>
      <c r="Q51" s="412"/>
    </row>
    <row r="52" spans="2:17" ht="13.8" thickBot="1" x14ac:dyDescent="0.45">
      <c r="B52" s="601"/>
      <c r="C52" s="413"/>
      <c r="D52" s="413"/>
      <c r="E52" s="414"/>
      <c r="F52" s="414"/>
      <c r="G52" s="413"/>
      <c r="H52" s="415"/>
      <c r="I52" s="416"/>
      <c r="J52" s="386">
        <v>44033</v>
      </c>
      <c r="K52" s="417" t="s">
        <v>505</v>
      </c>
      <c r="L52" s="418" t="s">
        <v>300</v>
      </c>
      <c r="M52" s="419"/>
      <c r="N52" s="419" t="s">
        <v>506</v>
      </c>
      <c r="O52" s="418" t="s">
        <v>86</v>
      </c>
      <c r="P52" s="418" t="s">
        <v>87</v>
      </c>
      <c r="Q52" s="420" t="s">
        <v>507</v>
      </c>
    </row>
    <row r="53" spans="2:17" ht="13.8" thickBot="1" x14ac:dyDescent="0.45">
      <c r="B53" s="208">
        <v>44034</v>
      </c>
      <c r="C53" s="209" t="s">
        <v>515</v>
      </c>
      <c r="D53" s="209" t="s">
        <v>516</v>
      </c>
      <c r="E53" s="210"/>
      <c r="F53" s="210" t="s">
        <v>517</v>
      </c>
      <c r="G53" s="209" t="s">
        <v>518</v>
      </c>
      <c r="H53" s="209" t="s">
        <v>519</v>
      </c>
      <c r="I53" s="211" t="s">
        <v>521</v>
      </c>
      <c r="J53" s="292"/>
      <c r="K53" s="212"/>
      <c r="L53" s="106"/>
      <c r="M53" s="213"/>
      <c r="N53" s="213"/>
      <c r="O53" s="213"/>
      <c r="P53" s="213"/>
      <c r="Q53" s="107"/>
    </row>
    <row r="54" spans="2:17" ht="13.8" thickBot="1" x14ac:dyDescent="0.45">
      <c r="B54" s="208">
        <v>44036</v>
      </c>
      <c r="C54" s="209" t="s">
        <v>536</v>
      </c>
      <c r="D54" s="209" t="s">
        <v>537</v>
      </c>
      <c r="E54" s="210"/>
      <c r="F54" s="210" t="s">
        <v>538</v>
      </c>
      <c r="G54" s="209" t="s">
        <v>539</v>
      </c>
      <c r="H54" s="209" t="s">
        <v>540</v>
      </c>
      <c r="I54" s="211"/>
      <c r="J54" s="292"/>
      <c r="K54" s="212"/>
      <c r="L54" s="106"/>
      <c r="M54" s="213"/>
      <c r="N54" s="213"/>
      <c r="O54" s="213"/>
      <c r="P54" s="213"/>
      <c r="Q54" s="107"/>
    </row>
    <row r="55" spans="2:17" ht="13.8" thickBot="1" x14ac:dyDescent="0.45">
      <c r="B55" s="223">
        <v>44039</v>
      </c>
      <c r="C55" s="286" t="s">
        <v>551</v>
      </c>
      <c r="D55" s="286" t="s">
        <v>552</v>
      </c>
      <c r="E55" s="287"/>
      <c r="F55" s="287" t="s">
        <v>553</v>
      </c>
      <c r="G55" s="286" t="s">
        <v>554</v>
      </c>
      <c r="H55" s="286" t="s">
        <v>556</v>
      </c>
      <c r="I55" s="288" t="s">
        <v>668</v>
      </c>
      <c r="J55" s="292"/>
      <c r="K55" s="212"/>
      <c r="L55" s="106"/>
      <c r="M55" s="213"/>
      <c r="N55" s="213"/>
      <c r="O55" s="213"/>
      <c r="P55" s="213"/>
      <c r="Q55" s="107"/>
    </row>
    <row r="56" spans="2:17" x14ac:dyDescent="0.4">
      <c r="B56" s="609">
        <v>44040</v>
      </c>
      <c r="C56" s="369" t="s">
        <v>314</v>
      </c>
      <c r="D56" s="369" t="s">
        <v>564</v>
      </c>
      <c r="E56" s="370"/>
      <c r="F56" s="370" t="s">
        <v>560</v>
      </c>
      <c r="G56" s="369" t="s">
        <v>42</v>
      </c>
      <c r="H56" s="369" t="s">
        <v>474</v>
      </c>
      <c r="I56" s="371"/>
      <c r="J56" s="380"/>
      <c r="K56" s="389"/>
      <c r="L56" s="390"/>
      <c r="M56" s="391"/>
      <c r="N56" s="391"/>
      <c r="O56" s="391"/>
      <c r="P56" s="391"/>
      <c r="Q56" s="392"/>
    </row>
    <row r="57" spans="2:17" x14ac:dyDescent="0.4">
      <c r="B57" s="613"/>
      <c r="C57" s="393" t="s">
        <v>314</v>
      </c>
      <c r="D57" s="393" t="s">
        <v>564</v>
      </c>
      <c r="E57" s="394"/>
      <c r="F57" s="394" t="s">
        <v>561</v>
      </c>
      <c r="G57" s="393" t="s">
        <v>42</v>
      </c>
      <c r="H57" s="393" t="s">
        <v>575</v>
      </c>
      <c r="I57" s="395"/>
      <c r="J57" s="396"/>
      <c r="K57" s="397"/>
      <c r="L57" s="398"/>
      <c r="M57" s="399"/>
      <c r="N57" s="399"/>
      <c r="O57" s="399"/>
      <c r="P57" s="399"/>
      <c r="Q57" s="400"/>
    </row>
    <row r="58" spans="2:17" ht="13.8" thickBot="1" x14ac:dyDescent="0.45">
      <c r="B58" s="610"/>
      <c r="C58" s="375" t="s">
        <v>314</v>
      </c>
      <c r="D58" s="375" t="s">
        <v>564</v>
      </c>
      <c r="E58" s="376"/>
      <c r="F58" s="376" t="s">
        <v>561</v>
      </c>
      <c r="G58" s="375" t="s">
        <v>42</v>
      </c>
      <c r="H58" s="375" t="s">
        <v>475</v>
      </c>
      <c r="I58" s="377"/>
      <c r="J58" s="386"/>
      <c r="K58" s="401"/>
      <c r="L58" s="402"/>
      <c r="M58" s="403"/>
      <c r="N58" s="403"/>
      <c r="O58" s="403"/>
      <c r="P58" s="403"/>
      <c r="Q58" s="404"/>
    </row>
    <row r="59" spans="2:17" ht="13.8" thickBot="1" x14ac:dyDescent="0.45">
      <c r="B59" s="223">
        <v>44050</v>
      </c>
      <c r="C59" s="224" t="s">
        <v>536</v>
      </c>
      <c r="D59" s="224" t="s">
        <v>537</v>
      </c>
      <c r="E59" s="225"/>
      <c r="F59" s="225" t="s">
        <v>577</v>
      </c>
      <c r="G59" s="224" t="s">
        <v>578</v>
      </c>
      <c r="H59" s="224" t="s">
        <v>579</v>
      </c>
      <c r="I59" s="226"/>
      <c r="J59" s="292"/>
      <c r="K59" s="212"/>
      <c r="L59" s="106"/>
      <c r="M59" s="213"/>
      <c r="N59" s="213"/>
      <c r="O59" s="213"/>
      <c r="P59" s="213"/>
      <c r="Q59" s="107"/>
    </row>
    <row r="60" spans="2:17" ht="13.8" thickBot="1" x14ac:dyDescent="0.45">
      <c r="B60" s="223">
        <v>44053</v>
      </c>
      <c r="C60" s="224" t="s">
        <v>585</v>
      </c>
      <c r="D60" s="224" t="s">
        <v>586</v>
      </c>
      <c r="E60" s="225"/>
      <c r="F60" s="225" t="s">
        <v>587</v>
      </c>
      <c r="G60" s="224" t="s">
        <v>589</v>
      </c>
      <c r="H60" s="224" t="s">
        <v>588</v>
      </c>
      <c r="I60" s="226"/>
      <c r="J60" s="292">
        <v>44053</v>
      </c>
      <c r="K60" s="234" t="s">
        <v>210</v>
      </c>
      <c r="L60" s="224" t="s">
        <v>317</v>
      </c>
      <c r="M60" s="225"/>
      <c r="N60" s="225" t="s">
        <v>109</v>
      </c>
      <c r="O60" s="225" t="s">
        <v>42</v>
      </c>
      <c r="P60" s="225" t="s">
        <v>108</v>
      </c>
      <c r="Q60" s="235" t="s">
        <v>590</v>
      </c>
    </row>
    <row r="61" spans="2:17" ht="13.8" thickBot="1" x14ac:dyDescent="0.45">
      <c r="B61" s="223">
        <v>44056</v>
      </c>
      <c r="C61" s="224" t="s">
        <v>594</v>
      </c>
      <c r="D61" s="224" t="s">
        <v>595</v>
      </c>
      <c r="E61" s="225"/>
      <c r="F61" s="225" t="s">
        <v>597</v>
      </c>
      <c r="G61" s="224" t="s">
        <v>592</v>
      </c>
      <c r="H61" s="224" t="s">
        <v>596</v>
      </c>
      <c r="I61" s="226"/>
      <c r="J61" s="292"/>
      <c r="K61" s="234"/>
      <c r="L61" s="224"/>
      <c r="M61" s="225"/>
      <c r="N61" s="225"/>
      <c r="O61" s="225"/>
      <c r="P61" s="225"/>
      <c r="Q61" s="235"/>
    </row>
    <row r="62" spans="2:17" ht="13.8" thickBot="1" x14ac:dyDescent="0.45">
      <c r="B62" s="223">
        <v>44068</v>
      </c>
      <c r="C62" s="224" t="s">
        <v>618</v>
      </c>
      <c r="D62" s="224" t="s">
        <v>620</v>
      </c>
      <c r="E62" s="225"/>
      <c r="F62" s="225" t="s">
        <v>621</v>
      </c>
      <c r="G62" s="224" t="s">
        <v>616</v>
      </c>
      <c r="H62" s="224" t="s">
        <v>617</v>
      </c>
      <c r="I62" s="226"/>
      <c r="J62" s="292"/>
      <c r="K62" s="234"/>
      <c r="L62" s="224"/>
      <c r="M62" s="225"/>
      <c r="N62" s="225"/>
      <c r="O62" s="225"/>
      <c r="P62" s="225"/>
      <c r="Q62" s="235"/>
    </row>
    <row r="63" spans="2:17" x14ac:dyDescent="0.4">
      <c r="B63" s="609">
        <v>44074</v>
      </c>
      <c r="C63" s="369" t="s">
        <v>623</v>
      </c>
      <c r="D63" s="369" t="s">
        <v>624</v>
      </c>
      <c r="E63" s="370"/>
      <c r="F63" s="370" t="s">
        <v>638</v>
      </c>
      <c r="G63" s="369" t="s">
        <v>37</v>
      </c>
      <c r="H63" s="369" t="s">
        <v>625</v>
      </c>
      <c r="I63" s="371"/>
      <c r="J63" s="380"/>
      <c r="K63" s="381"/>
      <c r="L63" s="369"/>
      <c r="M63" s="370"/>
      <c r="N63" s="370"/>
      <c r="O63" s="370"/>
      <c r="P63" s="370"/>
      <c r="Q63" s="382"/>
    </row>
    <row r="64" spans="2:17" ht="13.8" thickBot="1" x14ac:dyDescent="0.45">
      <c r="B64" s="610"/>
      <c r="C64" s="383" t="s">
        <v>623</v>
      </c>
      <c r="D64" s="383" t="s">
        <v>624</v>
      </c>
      <c r="E64" s="384"/>
      <c r="F64" s="384" t="s">
        <v>640</v>
      </c>
      <c r="G64" s="383" t="s">
        <v>37</v>
      </c>
      <c r="H64" s="383" t="s">
        <v>626</v>
      </c>
      <c r="I64" s="385" t="s">
        <v>679</v>
      </c>
      <c r="J64" s="386"/>
      <c r="K64" s="387"/>
      <c r="L64" s="375"/>
      <c r="M64" s="376"/>
      <c r="N64" s="376"/>
      <c r="O64" s="376"/>
      <c r="P64" s="376"/>
      <c r="Q64" s="388"/>
    </row>
    <row r="65" spans="2:17" ht="13.8" thickBot="1" x14ac:dyDescent="0.45">
      <c r="B65" s="223"/>
      <c r="C65" s="224"/>
      <c r="D65" s="224"/>
      <c r="E65" s="225"/>
      <c r="F65" s="225"/>
      <c r="G65" s="224"/>
      <c r="H65" s="224"/>
      <c r="I65" s="226"/>
      <c r="J65" s="292">
        <v>44075</v>
      </c>
      <c r="K65" s="309" t="s">
        <v>120</v>
      </c>
      <c r="L65" s="224" t="s">
        <v>543</v>
      </c>
      <c r="M65" s="225"/>
      <c r="N65" s="225" t="s">
        <v>547</v>
      </c>
      <c r="O65" s="224" t="s">
        <v>260</v>
      </c>
      <c r="P65" s="224" t="s">
        <v>541</v>
      </c>
      <c r="Q65" s="235"/>
    </row>
    <row r="66" spans="2:17" x14ac:dyDescent="0.4">
      <c r="B66" s="368"/>
      <c r="C66" s="369"/>
      <c r="D66" s="369"/>
      <c r="E66" s="370"/>
      <c r="F66" s="370"/>
      <c r="G66" s="369"/>
      <c r="H66" s="369"/>
      <c r="I66" s="371"/>
      <c r="J66" s="611">
        <v>44090</v>
      </c>
      <c r="K66" s="409" t="s">
        <v>613</v>
      </c>
      <c r="L66" s="410" t="s">
        <v>428</v>
      </c>
      <c r="M66" s="411"/>
      <c r="N66" s="411" t="s">
        <v>427</v>
      </c>
      <c r="O66" s="410" t="s">
        <v>38</v>
      </c>
      <c r="P66" s="410" t="s">
        <v>57</v>
      </c>
      <c r="Q66" s="412" t="s">
        <v>673</v>
      </c>
    </row>
    <row r="67" spans="2:17" ht="13.8" thickBot="1" x14ac:dyDescent="0.45">
      <c r="B67" s="374"/>
      <c r="C67" s="375"/>
      <c r="D67" s="375"/>
      <c r="E67" s="376"/>
      <c r="F67" s="376"/>
      <c r="G67" s="375"/>
      <c r="H67" s="375"/>
      <c r="I67" s="377"/>
      <c r="J67" s="612"/>
      <c r="K67" s="417" t="s">
        <v>675</v>
      </c>
      <c r="L67" s="418" t="s">
        <v>259</v>
      </c>
      <c r="M67" s="419"/>
      <c r="N67" s="419" t="s">
        <v>303</v>
      </c>
      <c r="O67" s="418" t="s">
        <v>38</v>
      </c>
      <c r="P67" s="418" t="s">
        <v>415</v>
      </c>
      <c r="Q67" s="420" t="s">
        <v>674</v>
      </c>
    </row>
    <row r="68" spans="2:17" ht="13.8" thickBot="1" x14ac:dyDescent="0.45">
      <c r="B68" s="223"/>
      <c r="C68" s="224"/>
      <c r="D68" s="224"/>
      <c r="E68" s="225"/>
      <c r="F68" s="225"/>
      <c r="G68" s="224"/>
      <c r="H68" s="224"/>
      <c r="I68" s="226"/>
      <c r="J68" s="449">
        <v>44092</v>
      </c>
      <c r="K68" s="450" t="s">
        <v>228</v>
      </c>
      <c r="L68" s="450" t="s">
        <v>542</v>
      </c>
      <c r="M68" s="451"/>
      <c r="N68" s="451" t="s">
        <v>640</v>
      </c>
      <c r="O68" s="450" t="s">
        <v>36</v>
      </c>
      <c r="P68" s="450" t="s">
        <v>677</v>
      </c>
      <c r="Q68" s="452" t="s">
        <v>678</v>
      </c>
    </row>
    <row r="69" spans="2:17" s="178" customFormat="1" ht="13.8" thickBot="1" x14ac:dyDescent="0.45">
      <c r="B69" s="458"/>
      <c r="C69" s="459"/>
      <c r="D69" s="459"/>
      <c r="E69" s="460"/>
      <c r="F69" s="460"/>
      <c r="G69" s="459"/>
      <c r="H69" s="459"/>
      <c r="I69" s="461"/>
      <c r="J69" s="505">
        <v>44103</v>
      </c>
      <c r="K69" s="506" t="s">
        <v>759</v>
      </c>
      <c r="L69" s="507" t="s">
        <v>760</v>
      </c>
      <c r="M69" s="508"/>
      <c r="N69" s="508" t="s">
        <v>761</v>
      </c>
      <c r="O69" s="507" t="s">
        <v>762</v>
      </c>
      <c r="P69" s="507" t="s">
        <v>763</v>
      </c>
      <c r="Q69" s="509" t="s">
        <v>827</v>
      </c>
    </row>
    <row r="70" spans="2:17" x14ac:dyDescent="0.4">
      <c r="B70" s="607">
        <v>44109</v>
      </c>
      <c r="C70" s="492" t="s">
        <v>716</v>
      </c>
      <c r="D70" s="492" t="s">
        <v>695</v>
      </c>
      <c r="E70" s="493"/>
      <c r="F70" s="493" t="s">
        <v>717</v>
      </c>
      <c r="G70" s="492" t="s">
        <v>693</v>
      </c>
      <c r="H70" s="492" t="s">
        <v>718</v>
      </c>
      <c r="I70" s="494"/>
      <c r="J70" s="445"/>
      <c r="K70" s="430"/>
      <c r="L70" s="369"/>
      <c r="M70" s="370"/>
      <c r="N70" s="370"/>
      <c r="O70" s="369"/>
      <c r="P70" s="369"/>
      <c r="Q70" s="382"/>
    </row>
    <row r="71" spans="2:17" s="178" customFormat="1" x14ac:dyDescent="0.4">
      <c r="B71" s="614"/>
      <c r="C71" s="495" t="s">
        <v>690</v>
      </c>
      <c r="D71" s="495" t="s">
        <v>719</v>
      </c>
      <c r="E71" s="496"/>
      <c r="F71" s="496" t="s">
        <v>730</v>
      </c>
      <c r="G71" s="495" t="s">
        <v>34</v>
      </c>
      <c r="H71" s="495" t="s">
        <v>720</v>
      </c>
      <c r="I71" s="497"/>
      <c r="J71" s="447"/>
      <c r="K71" s="448"/>
      <c r="L71" s="231"/>
      <c r="M71" s="232"/>
      <c r="N71" s="232"/>
      <c r="O71" s="231"/>
      <c r="P71" s="231"/>
      <c r="Q71" s="233"/>
    </row>
    <row r="72" spans="2:17" ht="13.8" thickBot="1" x14ac:dyDescent="0.45">
      <c r="B72" s="608"/>
      <c r="C72" s="498" t="s">
        <v>690</v>
      </c>
      <c r="D72" s="498" t="s">
        <v>687</v>
      </c>
      <c r="E72" s="499"/>
      <c r="F72" s="499" t="s">
        <v>731</v>
      </c>
      <c r="G72" s="498" t="s">
        <v>696</v>
      </c>
      <c r="H72" s="498" t="s">
        <v>699</v>
      </c>
      <c r="I72" s="500"/>
      <c r="J72" s="446"/>
      <c r="K72" s="432"/>
      <c r="L72" s="375"/>
      <c r="M72" s="376"/>
      <c r="N72" s="376"/>
      <c r="O72" s="375"/>
      <c r="P72" s="375"/>
      <c r="Q72" s="388"/>
    </row>
    <row r="73" spans="2:17" hidden="1" x14ac:dyDescent="0.4">
      <c r="B73" s="607">
        <v>44110</v>
      </c>
      <c r="C73" s="492" t="s">
        <v>707</v>
      </c>
      <c r="D73" s="492" t="s">
        <v>687</v>
      </c>
      <c r="E73" s="493"/>
      <c r="F73" s="493" t="s">
        <v>726</v>
      </c>
      <c r="G73" s="492" t="s">
        <v>697</v>
      </c>
      <c r="H73" s="492" t="s">
        <v>700</v>
      </c>
      <c r="I73" s="494" t="s">
        <v>750</v>
      </c>
      <c r="J73" s="615">
        <v>44110</v>
      </c>
      <c r="K73" s="501" t="s">
        <v>210</v>
      </c>
      <c r="L73" s="492" t="s">
        <v>772</v>
      </c>
      <c r="M73" s="493"/>
      <c r="N73" s="493" t="s">
        <v>726</v>
      </c>
      <c r="O73" s="492" t="s">
        <v>36</v>
      </c>
      <c r="P73" s="492" t="s">
        <v>778</v>
      </c>
      <c r="Q73" s="502" t="s">
        <v>779</v>
      </c>
    </row>
    <row r="74" spans="2:17" ht="13.8" hidden="1" thickBot="1" x14ac:dyDescent="0.45">
      <c r="B74" s="608"/>
      <c r="C74" s="498" t="s">
        <v>708</v>
      </c>
      <c r="D74" s="498" t="s">
        <v>687</v>
      </c>
      <c r="E74" s="499"/>
      <c r="F74" s="499" t="s">
        <v>727</v>
      </c>
      <c r="G74" s="498" t="s">
        <v>698</v>
      </c>
      <c r="H74" s="498" t="s">
        <v>701</v>
      </c>
      <c r="I74" s="500" t="s">
        <v>750</v>
      </c>
      <c r="J74" s="616"/>
      <c r="K74" s="503" t="s">
        <v>228</v>
      </c>
      <c r="L74" s="498" t="s">
        <v>772</v>
      </c>
      <c r="M74" s="499"/>
      <c r="N74" s="499" t="s">
        <v>727</v>
      </c>
      <c r="O74" s="498" t="s">
        <v>40</v>
      </c>
      <c r="P74" s="498" t="s">
        <v>780</v>
      </c>
      <c r="Q74" s="504" t="s">
        <v>779</v>
      </c>
    </row>
    <row r="75" spans="2:17" x14ac:dyDescent="0.4">
      <c r="B75" s="605">
        <v>44116</v>
      </c>
      <c r="C75" s="372" t="s">
        <v>214</v>
      </c>
      <c r="D75" s="372" t="s">
        <v>283</v>
      </c>
      <c r="E75" s="373"/>
      <c r="F75" s="373" t="s">
        <v>756</v>
      </c>
      <c r="G75" s="372" t="s">
        <v>36</v>
      </c>
      <c r="H75" s="372" t="s">
        <v>781</v>
      </c>
      <c r="I75" s="453"/>
      <c r="J75" s="490">
        <v>44116</v>
      </c>
      <c r="K75" s="472" t="s">
        <v>314</v>
      </c>
      <c r="L75" s="372" t="s">
        <v>300</v>
      </c>
      <c r="M75" s="373"/>
      <c r="N75" s="373" t="s">
        <v>803</v>
      </c>
      <c r="O75" s="372" t="s">
        <v>95</v>
      </c>
      <c r="P75" s="372" t="s">
        <v>429</v>
      </c>
      <c r="Q75" s="473" t="s">
        <v>776</v>
      </c>
    </row>
    <row r="76" spans="2:17" ht="13.8" thickBot="1" x14ac:dyDescent="0.45">
      <c r="B76" s="606"/>
      <c r="C76" s="378" t="s">
        <v>360</v>
      </c>
      <c r="D76" s="378" t="s">
        <v>300</v>
      </c>
      <c r="E76" s="379"/>
      <c r="F76" s="379" t="s">
        <v>361</v>
      </c>
      <c r="G76" s="378" t="s">
        <v>95</v>
      </c>
      <c r="H76" s="378" t="s">
        <v>96</v>
      </c>
      <c r="I76" s="454" t="s">
        <v>777</v>
      </c>
      <c r="J76" s="484"/>
      <c r="K76" s="432"/>
      <c r="L76" s="375"/>
      <c r="M76" s="376"/>
      <c r="N76" s="376"/>
      <c r="O76" s="375"/>
      <c r="P76" s="375"/>
      <c r="Q76" s="388"/>
    </row>
    <row r="77" spans="2:17" ht="13.8" thickBot="1" x14ac:dyDescent="0.45">
      <c r="B77" s="491">
        <v>44117</v>
      </c>
      <c r="C77" s="481" t="s">
        <v>800</v>
      </c>
      <c r="D77" s="481" t="s">
        <v>772</v>
      </c>
      <c r="E77" s="482"/>
      <c r="F77" s="482" t="s">
        <v>799</v>
      </c>
      <c r="G77" s="481" t="s">
        <v>38</v>
      </c>
      <c r="H77" s="481" t="s">
        <v>782</v>
      </c>
      <c r="I77" s="483"/>
      <c r="J77" s="485"/>
      <c r="K77" s="309"/>
      <c r="L77" s="224"/>
      <c r="M77" s="225"/>
      <c r="N77" s="225"/>
      <c r="O77" s="224"/>
      <c r="P77" s="224"/>
      <c r="Q77" s="235"/>
    </row>
    <row r="78" spans="2:17" s="178" customFormat="1" ht="13.8" thickBot="1" x14ac:dyDescent="0.45">
      <c r="B78" s="457">
        <v>44119</v>
      </c>
      <c r="C78" s="478" t="s">
        <v>764</v>
      </c>
      <c r="D78" s="478" t="s">
        <v>542</v>
      </c>
      <c r="E78" s="479"/>
      <c r="F78" s="479" t="s">
        <v>793</v>
      </c>
      <c r="G78" s="478" t="s">
        <v>791</v>
      </c>
      <c r="H78" s="478" t="s">
        <v>766</v>
      </c>
      <c r="I78" s="480"/>
      <c r="J78" s="484"/>
      <c r="K78" s="486"/>
      <c r="L78" s="487"/>
      <c r="M78" s="488"/>
      <c r="N78" s="488"/>
      <c r="O78" s="487"/>
      <c r="P78" s="487"/>
      <c r="Q78" s="489"/>
    </row>
    <row r="79" spans="2:17" x14ac:dyDescent="0.4">
      <c r="B79" s="455"/>
      <c r="J79" s="456"/>
    </row>
    <row r="80" spans="2:17" x14ac:dyDescent="0.4">
      <c r="B80" s="455"/>
      <c r="E80" s="178"/>
      <c r="F80" s="178"/>
      <c r="G80" s="178"/>
      <c r="H80" s="178"/>
      <c r="J80" s="456"/>
    </row>
    <row r="81" spans="2:10" x14ac:dyDescent="0.4">
      <c r="B81" s="455"/>
      <c r="J81" s="456"/>
    </row>
    <row r="82" spans="2:10" x14ac:dyDescent="0.4">
      <c r="B82" s="455"/>
      <c r="J82" s="456"/>
    </row>
    <row r="83" spans="2:10" x14ac:dyDescent="0.4">
      <c r="B83" s="455"/>
      <c r="J83" s="456"/>
    </row>
    <row r="84" spans="2:10" x14ac:dyDescent="0.4">
      <c r="B84" s="455"/>
      <c r="J84" s="456"/>
    </row>
    <row r="85" spans="2:10" x14ac:dyDescent="0.4">
      <c r="B85" s="455"/>
      <c r="J85" s="456"/>
    </row>
    <row r="86" spans="2:10" x14ac:dyDescent="0.4">
      <c r="B86" s="455"/>
      <c r="J86" s="456"/>
    </row>
    <row r="87" spans="2:10" x14ac:dyDescent="0.4">
      <c r="B87" s="455"/>
      <c r="J87" s="456"/>
    </row>
    <row r="88" spans="2:10" x14ac:dyDescent="0.4">
      <c r="B88" s="455"/>
      <c r="J88" s="456"/>
    </row>
    <row r="89" spans="2:10" x14ac:dyDescent="0.4">
      <c r="B89" s="455"/>
      <c r="J89" s="456"/>
    </row>
    <row r="90" spans="2:10" x14ac:dyDescent="0.4">
      <c r="B90" s="455"/>
      <c r="J90" s="456"/>
    </row>
    <row r="91" spans="2:10" x14ac:dyDescent="0.4">
      <c r="B91" s="455"/>
      <c r="J91" s="456"/>
    </row>
    <row r="92" spans="2:10" x14ac:dyDescent="0.4">
      <c r="B92" s="455"/>
      <c r="J92" s="456"/>
    </row>
    <row r="93" spans="2:10" x14ac:dyDescent="0.4">
      <c r="B93" s="455"/>
      <c r="J93" s="456"/>
    </row>
    <row r="94" spans="2:10" x14ac:dyDescent="0.4">
      <c r="B94" s="455"/>
      <c r="J94" s="456"/>
    </row>
    <row r="95" spans="2:10" x14ac:dyDescent="0.4">
      <c r="B95" s="455"/>
      <c r="J95" s="456"/>
    </row>
    <row r="96" spans="2:10" x14ac:dyDescent="0.4">
      <c r="B96" s="455"/>
      <c r="J96" s="456"/>
    </row>
    <row r="97" spans="2:10" x14ac:dyDescent="0.4">
      <c r="B97" s="455"/>
      <c r="J97" s="456"/>
    </row>
    <row r="98" spans="2:10" x14ac:dyDescent="0.4">
      <c r="B98" s="455"/>
      <c r="J98" s="456"/>
    </row>
    <row r="99" spans="2:10" x14ac:dyDescent="0.4">
      <c r="B99" s="455"/>
      <c r="J99" s="456"/>
    </row>
    <row r="100" spans="2:10" x14ac:dyDescent="0.4">
      <c r="B100" s="455"/>
      <c r="J100" s="456"/>
    </row>
    <row r="101" spans="2:10" x14ac:dyDescent="0.4">
      <c r="B101" s="455"/>
      <c r="J101" s="456"/>
    </row>
    <row r="102" spans="2:10" x14ac:dyDescent="0.4">
      <c r="B102" s="455"/>
      <c r="J102" s="456"/>
    </row>
    <row r="103" spans="2:10" x14ac:dyDescent="0.4">
      <c r="B103" s="455"/>
      <c r="J103" s="456"/>
    </row>
    <row r="104" spans="2:10" x14ac:dyDescent="0.4">
      <c r="B104" s="455"/>
      <c r="J104" s="456"/>
    </row>
    <row r="105" spans="2:10" x14ac:dyDescent="0.4">
      <c r="B105" s="455"/>
      <c r="J105" s="456"/>
    </row>
    <row r="106" spans="2:10" x14ac:dyDescent="0.4">
      <c r="J106" s="456"/>
    </row>
  </sheetData>
  <mergeCells count="22">
    <mergeCell ref="B75:B76"/>
    <mergeCell ref="B73:B74"/>
    <mergeCell ref="B63:B64"/>
    <mergeCell ref="J66:J67"/>
    <mergeCell ref="B56:B58"/>
    <mergeCell ref="B70:B72"/>
    <mergeCell ref="J73:J74"/>
    <mergeCell ref="B51:B52"/>
    <mergeCell ref="B47:B49"/>
    <mergeCell ref="B39:B44"/>
    <mergeCell ref="C3:H3"/>
    <mergeCell ref="K3:P3"/>
    <mergeCell ref="B29:B38"/>
    <mergeCell ref="B45:B46"/>
    <mergeCell ref="Q3:Q4"/>
    <mergeCell ref="B13:B15"/>
    <mergeCell ref="I3:I4"/>
    <mergeCell ref="B16:B25"/>
    <mergeCell ref="B26:B28"/>
    <mergeCell ref="B3:B4"/>
    <mergeCell ref="B5:B11"/>
    <mergeCell ref="J3:J4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2:O22"/>
  <sheetViews>
    <sheetView workbookViewId="0">
      <selection activeCell="J12" sqref="J12"/>
    </sheetView>
  </sheetViews>
  <sheetFormatPr defaultColWidth="8.69921875" defaultRowHeight="15.6" x14ac:dyDescent="0.4"/>
  <cols>
    <col min="1" max="1" width="8.69921875" style="281"/>
    <col min="2" max="2" width="3.8984375" style="281" bestFit="1" customWidth="1"/>
    <col min="3" max="5" width="9.3984375" style="281" customWidth="1"/>
    <col min="6" max="6" width="6.5" style="281" bestFit="1" customWidth="1"/>
    <col min="7" max="7" width="2.59765625" style="281" bestFit="1" customWidth="1"/>
    <col min="8" max="8" width="6.5" style="281" bestFit="1" customWidth="1"/>
    <col min="9" max="10" width="8.09765625" style="281" customWidth="1"/>
    <col min="11" max="11" width="12.69921875" style="281" bestFit="1" customWidth="1"/>
    <col min="12" max="12" width="13.3984375" style="281" bestFit="1" customWidth="1"/>
    <col min="13" max="13" width="14.3984375" style="281" bestFit="1" customWidth="1"/>
    <col min="14" max="15" width="8.09765625" style="281" customWidth="1"/>
    <col min="16" max="16384" width="8.69921875" style="281"/>
  </cols>
  <sheetData>
    <row r="2" spans="2:15" ht="15.6" customHeight="1" x14ac:dyDescent="0.4">
      <c r="B2" s="620" t="s">
        <v>656</v>
      </c>
      <c r="C2" s="592" t="s">
        <v>654</v>
      </c>
      <c r="D2" s="592" t="s">
        <v>655</v>
      </c>
      <c r="E2" s="622" t="s">
        <v>657</v>
      </c>
      <c r="F2" s="617" t="s">
        <v>658</v>
      </c>
      <c r="G2" s="618"/>
      <c r="H2" s="619"/>
      <c r="I2" s="620" t="s">
        <v>647</v>
      </c>
      <c r="J2" s="620"/>
      <c r="K2" s="620" t="s">
        <v>648</v>
      </c>
      <c r="L2" s="620" t="s">
        <v>649</v>
      </c>
      <c r="M2" s="620" t="s">
        <v>650</v>
      </c>
      <c r="N2" s="621" t="s">
        <v>651</v>
      </c>
      <c r="O2" s="621"/>
    </row>
    <row r="3" spans="2:15" x14ac:dyDescent="0.4">
      <c r="B3" s="620"/>
      <c r="C3" s="593"/>
      <c r="D3" s="593"/>
      <c r="E3" s="593"/>
      <c r="F3" s="266" t="s">
        <v>660</v>
      </c>
      <c r="G3" s="268" t="s">
        <v>659</v>
      </c>
      <c r="H3" s="267" t="s">
        <v>661</v>
      </c>
      <c r="I3" s="282" t="s">
        <v>645</v>
      </c>
      <c r="J3" s="282" t="s">
        <v>646</v>
      </c>
      <c r="K3" s="620"/>
      <c r="L3" s="620"/>
      <c r="M3" s="620"/>
      <c r="N3" s="282" t="s">
        <v>653</v>
      </c>
      <c r="O3" s="282" t="s">
        <v>652</v>
      </c>
    </row>
    <row r="4" spans="2:15" x14ac:dyDescent="0.4">
      <c r="B4" s="269">
        <v>1</v>
      </c>
      <c r="C4" s="269" t="s">
        <v>665</v>
      </c>
      <c r="D4" s="269" t="s">
        <v>666</v>
      </c>
      <c r="E4" s="269" t="s">
        <v>667</v>
      </c>
      <c r="F4" s="283"/>
      <c r="G4" s="284" t="s">
        <v>659</v>
      </c>
      <c r="H4" s="285"/>
      <c r="I4" s="269"/>
      <c r="J4" s="269"/>
      <c r="K4" s="269"/>
      <c r="L4" s="269"/>
      <c r="M4" s="269"/>
      <c r="N4" s="269"/>
      <c r="O4" s="269"/>
    </row>
    <row r="5" spans="2:15" x14ac:dyDescent="0.4">
      <c r="B5" s="269">
        <v>2</v>
      </c>
      <c r="C5" s="269" t="s">
        <v>662</v>
      </c>
      <c r="D5" s="269" t="s">
        <v>663</v>
      </c>
      <c r="E5" s="269"/>
      <c r="F5" s="283"/>
      <c r="G5" s="284" t="s">
        <v>659</v>
      </c>
      <c r="H5" s="285"/>
      <c r="I5" s="269"/>
      <c r="J5" s="269"/>
      <c r="K5" s="269" t="s">
        <v>664</v>
      </c>
      <c r="L5" s="269"/>
      <c r="M5" s="269"/>
      <c r="N5" s="269"/>
      <c r="O5" s="269"/>
    </row>
    <row r="6" spans="2:15" x14ac:dyDescent="0.4">
      <c r="B6" s="269">
        <v>3</v>
      </c>
      <c r="C6" s="269"/>
      <c r="D6" s="269"/>
      <c r="E6" s="269"/>
      <c r="F6" s="283"/>
      <c r="G6" s="284"/>
      <c r="H6" s="285"/>
      <c r="I6" s="269"/>
      <c r="J6" s="269"/>
      <c r="K6" s="269"/>
      <c r="L6" s="269"/>
      <c r="M6" s="269"/>
      <c r="N6" s="269"/>
      <c r="O6" s="269"/>
    </row>
    <row r="7" spans="2:15" x14ac:dyDescent="0.4">
      <c r="B7" s="269">
        <v>4</v>
      </c>
      <c r="C7" s="269"/>
      <c r="D7" s="269"/>
      <c r="E7" s="269"/>
      <c r="F7" s="283"/>
      <c r="G7" s="284"/>
      <c r="H7" s="285"/>
      <c r="I7" s="269"/>
      <c r="J7" s="269"/>
      <c r="K7" s="269"/>
      <c r="L7" s="269"/>
      <c r="M7" s="269"/>
      <c r="N7" s="269"/>
      <c r="O7" s="269"/>
    </row>
    <row r="8" spans="2:15" x14ac:dyDescent="0.4">
      <c r="B8" s="269">
        <v>5</v>
      </c>
      <c r="C8" s="269"/>
      <c r="D8" s="269"/>
      <c r="E8" s="269"/>
      <c r="F8" s="283"/>
      <c r="G8" s="284"/>
      <c r="H8" s="285"/>
      <c r="I8" s="269"/>
      <c r="J8" s="269"/>
      <c r="K8" s="269"/>
      <c r="L8" s="269"/>
      <c r="M8" s="269"/>
      <c r="N8" s="269"/>
      <c r="O8" s="269"/>
    </row>
    <row r="9" spans="2:15" x14ac:dyDescent="0.4">
      <c r="B9" s="269">
        <v>6</v>
      </c>
      <c r="C9" s="269"/>
      <c r="D9" s="269"/>
      <c r="E9" s="269"/>
      <c r="F9" s="283"/>
      <c r="G9" s="284"/>
      <c r="H9" s="285"/>
      <c r="I9" s="269"/>
      <c r="J9" s="269"/>
      <c r="K9" s="269"/>
      <c r="L9" s="269"/>
      <c r="M9" s="269"/>
      <c r="N9" s="269"/>
      <c r="O9" s="269"/>
    </row>
    <row r="10" spans="2:15" x14ac:dyDescent="0.4">
      <c r="B10" s="269">
        <v>7</v>
      </c>
      <c r="C10" s="269"/>
      <c r="D10" s="269"/>
      <c r="E10" s="269"/>
      <c r="F10" s="283"/>
      <c r="G10" s="284"/>
      <c r="H10" s="285"/>
      <c r="I10" s="269"/>
      <c r="J10" s="269"/>
      <c r="K10" s="269"/>
      <c r="L10" s="269"/>
      <c r="M10" s="269"/>
      <c r="N10" s="269"/>
      <c r="O10" s="269"/>
    </row>
    <row r="11" spans="2:15" x14ac:dyDescent="0.4">
      <c r="B11" s="269">
        <v>8</v>
      </c>
      <c r="C11" s="269"/>
      <c r="D11" s="269"/>
      <c r="E11" s="269"/>
      <c r="F11" s="283"/>
      <c r="G11" s="284"/>
      <c r="H11" s="285"/>
      <c r="I11" s="269"/>
      <c r="J11" s="269"/>
      <c r="K11" s="269"/>
      <c r="L11" s="269"/>
      <c r="M11" s="269"/>
      <c r="N11" s="269"/>
      <c r="O11" s="269"/>
    </row>
    <row r="12" spans="2:15" x14ac:dyDescent="0.4">
      <c r="B12" s="269">
        <v>9</v>
      </c>
      <c r="C12" s="269"/>
      <c r="D12" s="269"/>
      <c r="E12" s="269"/>
      <c r="F12" s="283"/>
      <c r="G12" s="284"/>
      <c r="H12" s="285"/>
      <c r="I12" s="269"/>
      <c r="J12" s="269"/>
      <c r="K12" s="269"/>
      <c r="L12" s="269"/>
      <c r="M12" s="269"/>
      <c r="N12" s="269"/>
      <c r="O12" s="269"/>
    </row>
    <row r="13" spans="2:15" x14ac:dyDescent="0.4">
      <c r="B13" s="269">
        <v>10</v>
      </c>
      <c r="C13" s="269"/>
      <c r="D13" s="269"/>
      <c r="E13" s="269"/>
      <c r="F13" s="283"/>
      <c r="G13" s="284"/>
      <c r="H13" s="285"/>
      <c r="I13" s="269"/>
      <c r="J13" s="269"/>
      <c r="K13" s="269"/>
      <c r="L13" s="269"/>
      <c r="M13" s="269"/>
      <c r="N13" s="269"/>
      <c r="O13" s="269"/>
    </row>
    <row r="14" spans="2:15" x14ac:dyDescent="0.4">
      <c r="B14" s="269">
        <v>11</v>
      </c>
      <c r="C14" s="269"/>
      <c r="D14" s="269"/>
      <c r="E14" s="269"/>
      <c r="F14" s="283"/>
      <c r="G14" s="284"/>
      <c r="H14" s="285"/>
      <c r="I14" s="269"/>
      <c r="J14" s="269"/>
      <c r="K14" s="269"/>
      <c r="L14" s="269"/>
      <c r="M14" s="269"/>
      <c r="N14" s="269"/>
      <c r="O14" s="269"/>
    </row>
    <row r="15" spans="2:15" x14ac:dyDescent="0.4">
      <c r="B15" s="269">
        <v>12</v>
      </c>
      <c r="C15" s="269"/>
      <c r="D15" s="269"/>
      <c r="E15" s="269"/>
      <c r="F15" s="283"/>
      <c r="G15" s="284"/>
      <c r="H15" s="285"/>
      <c r="I15" s="269"/>
      <c r="J15" s="269"/>
      <c r="K15" s="269"/>
      <c r="L15" s="269"/>
      <c r="M15" s="269"/>
      <c r="N15" s="269"/>
      <c r="O15" s="269"/>
    </row>
    <row r="16" spans="2:15" x14ac:dyDescent="0.4">
      <c r="B16" s="269">
        <v>13</v>
      </c>
      <c r="C16" s="269"/>
      <c r="D16" s="269"/>
      <c r="E16" s="269"/>
      <c r="F16" s="283"/>
      <c r="G16" s="284"/>
      <c r="H16" s="285"/>
      <c r="I16" s="269"/>
      <c r="J16" s="269"/>
      <c r="K16" s="269"/>
      <c r="L16" s="269"/>
      <c r="M16" s="269"/>
      <c r="N16" s="269"/>
      <c r="O16" s="269"/>
    </row>
    <row r="17" spans="2:15" x14ac:dyDescent="0.4">
      <c r="B17" s="269">
        <v>14</v>
      </c>
      <c r="C17" s="269"/>
      <c r="D17" s="269"/>
      <c r="E17" s="269"/>
      <c r="F17" s="283"/>
      <c r="G17" s="284"/>
      <c r="H17" s="285"/>
      <c r="I17" s="269"/>
      <c r="J17" s="269"/>
      <c r="K17" s="269"/>
      <c r="L17" s="269"/>
      <c r="M17" s="269"/>
      <c r="N17" s="269"/>
      <c r="O17" s="269"/>
    </row>
    <row r="18" spans="2:15" x14ac:dyDescent="0.4">
      <c r="B18" s="269">
        <v>15</v>
      </c>
      <c r="C18" s="269"/>
      <c r="D18" s="269"/>
      <c r="E18" s="269"/>
      <c r="F18" s="283"/>
      <c r="G18" s="284"/>
      <c r="H18" s="285"/>
      <c r="I18" s="269"/>
      <c r="J18" s="269"/>
      <c r="K18" s="269"/>
      <c r="L18" s="269"/>
      <c r="M18" s="269"/>
      <c r="N18" s="269"/>
      <c r="O18" s="269"/>
    </row>
    <row r="19" spans="2:15" x14ac:dyDescent="0.4">
      <c r="B19" s="269">
        <v>16</v>
      </c>
      <c r="C19" s="269"/>
      <c r="D19" s="269"/>
      <c r="E19" s="269"/>
      <c r="F19" s="283"/>
      <c r="G19" s="284"/>
      <c r="H19" s="285"/>
      <c r="I19" s="269"/>
      <c r="J19" s="269"/>
      <c r="K19" s="269"/>
      <c r="L19" s="269"/>
      <c r="M19" s="269"/>
      <c r="N19" s="269"/>
      <c r="O19" s="269"/>
    </row>
    <row r="20" spans="2:15" x14ac:dyDescent="0.4">
      <c r="B20" s="269">
        <v>17</v>
      </c>
      <c r="C20" s="269"/>
      <c r="D20" s="269"/>
      <c r="E20" s="269"/>
      <c r="F20" s="283"/>
      <c r="G20" s="284"/>
      <c r="H20" s="285"/>
      <c r="I20" s="269"/>
      <c r="J20" s="269"/>
      <c r="K20" s="269"/>
      <c r="L20" s="269"/>
      <c r="M20" s="269"/>
      <c r="N20" s="269"/>
      <c r="O20" s="269"/>
    </row>
    <row r="21" spans="2:15" x14ac:dyDescent="0.4">
      <c r="B21" s="269">
        <v>18</v>
      </c>
      <c r="C21" s="269"/>
      <c r="D21" s="269"/>
      <c r="E21" s="269"/>
      <c r="F21" s="283"/>
      <c r="G21" s="284"/>
      <c r="H21" s="285"/>
      <c r="I21" s="269"/>
      <c r="J21" s="269"/>
      <c r="K21" s="269"/>
      <c r="L21" s="269"/>
      <c r="M21" s="269"/>
      <c r="N21" s="269"/>
      <c r="O21" s="269"/>
    </row>
    <row r="22" spans="2:15" x14ac:dyDescent="0.4">
      <c r="B22" s="269">
        <v>19</v>
      </c>
      <c r="C22" s="269"/>
      <c r="D22" s="269"/>
      <c r="E22" s="269"/>
      <c r="F22" s="283"/>
      <c r="G22" s="284"/>
      <c r="H22" s="285"/>
      <c r="I22" s="269"/>
      <c r="J22" s="269"/>
      <c r="K22" s="269"/>
      <c r="L22" s="269"/>
      <c r="M22" s="269"/>
      <c r="N22" s="269"/>
      <c r="O22" s="269"/>
    </row>
  </sheetData>
  <mergeCells count="10">
    <mergeCell ref="F2:H2"/>
    <mergeCell ref="B2:B3"/>
    <mergeCell ref="I2:J2"/>
    <mergeCell ref="N2:O2"/>
    <mergeCell ref="K2:K3"/>
    <mergeCell ref="L2:L3"/>
    <mergeCell ref="M2:M3"/>
    <mergeCell ref="C2:C3"/>
    <mergeCell ref="D2:D3"/>
    <mergeCell ref="E2:E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E11"/>
  <sheetViews>
    <sheetView zoomScale="85" zoomScaleNormal="85" workbookViewId="0">
      <selection activeCell="L24" sqref="L24"/>
    </sheetView>
  </sheetViews>
  <sheetFormatPr defaultRowHeight="17.399999999999999" x14ac:dyDescent="0.4"/>
  <cols>
    <col min="2" max="2" width="2.09765625" customWidth="1"/>
    <col min="3" max="3" width="21.69921875" bestFit="1" customWidth="1"/>
    <col min="4" max="4" width="6" bestFit="1" customWidth="1"/>
    <col min="5" max="5" width="6" customWidth="1"/>
    <col min="15" max="15" width="11.19921875" bestFit="1" customWidth="1"/>
    <col min="17" max="17" width="10.69921875" style="135" customWidth="1"/>
    <col min="18" max="19" width="2.09765625" customWidth="1"/>
    <col min="20" max="20" width="7.5" bestFit="1" customWidth="1"/>
    <col min="21" max="21" width="7.5" customWidth="1"/>
    <col min="22" max="28" width="11.59765625" customWidth="1"/>
  </cols>
  <sheetData>
    <row r="2" spans="2:31" x14ac:dyDescent="0.3">
      <c r="B2" s="22" t="s">
        <v>136</v>
      </c>
      <c r="N2" s="24"/>
      <c r="O2" s="24"/>
      <c r="P2" s="24" t="s">
        <v>386</v>
      </c>
      <c r="Q2" s="138"/>
      <c r="S2" s="22" t="s">
        <v>135</v>
      </c>
      <c r="AC2" s="24" t="s">
        <v>134</v>
      </c>
    </row>
    <row r="3" spans="2:31" ht="26.4" x14ac:dyDescent="0.4">
      <c r="C3" s="20" t="s">
        <v>111</v>
      </c>
      <c r="D3" s="20" t="s">
        <v>382</v>
      </c>
      <c r="E3" s="20" t="s">
        <v>385</v>
      </c>
      <c r="F3" s="20" t="s">
        <v>112</v>
      </c>
      <c r="G3" s="20" t="s">
        <v>113</v>
      </c>
      <c r="H3" s="20" t="s">
        <v>114</v>
      </c>
      <c r="I3" s="20" t="s">
        <v>115</v>
      </c>
      <c r="J3" s="20" t="s">
        <v>116</v>
      </c>
      <c r="K3" s="20" t="s">
        <v>117</v>
      </c>
      <c r="L3" s="20" t="s">
        <v>118</v>
      </c>
      <c r="M3" s="20" t="s">
        <v>119</v>
      </c>
      <c r="N3" s="20" t="s">
        <v>383</v>
      </c>
      <c r="O3" s="137" t="s">
        <v>409</v>
      </c>
      <c r="P3" s="23" t="s">
        <v>384</v>
      </c>
      <c r="Q3" s="137" t="s">
        <v>410</v>
      </c>
      <c r="T3" s="623" t="s">
        <v>128</v>
      </c>
      <c r="U3" s="623"/>
      <c r="V3" s="133" t="s">
        <v>129</v>
      </c>
      <c r="W3" s="23" t="s">
        <v>130</v>
      </c>
      <c r="X3" s="23" t="s">
        <v>131</v>
      </c>
      <c r="Y3" s="133" t="s">
        <v>132</v>
      </c>
      <c r="Z3" s="133" t="s">
        <v>237</v>
      </c>
      <c r="AA3" s="133" t="s">
        <v>133</v>
      </c>
      <c r="AB3" s="133" t="s">
        <v>157</v>
      </c>
      <c r="AC3" s="133" t="s">
        <v>238</v>
      </c>
    </row>
    <row r="4" spans="2:31" ht="22.95" customHeight="1" x14ac:dyDescent="0.4">
      <c r="C4" s="20" t="s">
        <v>120</v>
      </c>
      <c r="D4" s="21">
        <v>38.700000000000003</v>
      </c>
      <c r="E4" s="123"/>
      <c r="F4" s="21">
        <f>'패키지별 투입인력현황(10.15일기준)'!N17</f>
        <v>2</v>
      </c>
      <c r="G4" s="21">
        <f>'패키지별 투입인력현황(10.15일기준)'!O17</f>
        <v>2</v>
      </c>
      <c r="H4" s="21">
        <f>'패키지별 투입인력현황(10.15일기준)'!P17</f>
        <v>6</v>
      </c>
      <c r="I4" s="21">
        <f>'패키지별 투입인력현황(10.15일기준)'!Q17</f>
        <v>8</v>
      </c>
      <c r="J4" s="21">
        <f>'패키지별 투입인력현황(10.15일기준)'!R17</f>
        <v>7.5</v>
      </c>
      <c r="K4" s="21">
        <f>'패키지별 투입인력현황(10.15일기준)'!S17</f>
        <v>6.5</v>
      </c>
      <c r="L4" s="21">
        <f>'패키지별 투입인력현황(10.15일기준)'!T17</f>
        <v>6.5</v>
      </c>
      <c r="M4" s="25">
        <f t="shared" ref="M4:M10" si="0">SUM(F4:L4)</f>
        <v>38.5</v>
      </c>
      <c r="N4" s="25">
        <f t="shared" ref="N4:N11" si="1">SUM(F4:G4)</f>
        <v>4</v>
      </c>
      <c r="O4" s="41">
        <f t="shared" ref="O4:O9" si="2">N4/D4</f>
        <v>0.10335917312661498</v>
      </c>
      <c r="P4" s="41">
        <f t="shared" ref="P4:P9" si="3">M4/D4</f>
        <v>0.9948320413436692</v>
      </c>
      <c r="Q4" s="141">
        <f>N4/M4</f>
        <v>0.1038961038961039</v>
      </c>
      <c r="T4" s="624" t="s">
        <v>236</v>
      </c>
      <c r="U4" s="133" t="s">
        <v>239</v>
      </c>
      <c r="V4" s="104">
        <v>0</v>
      </c>
      <c r="W4" s="104">
        <v>8</v>
      </c>
      <c r="X4" s="104">
        <v>1</v>
      </c>
      <c r="Y4" s="104">
        <v>0</v>
      </c>
      <c r="Z4" s="104">
        <v>0</v>
      </c>
      <c r="AA4" s="104">
        <v>3</v>
      </c>
      <c r="AB4" s="104">
        <v>0</v>
      </c>
      <c r="AC4" s="104">
        <v>12</v>
      </c>
    </row>
    <row r="5" spans="2:31" ht="22.95" customHeight="1" x14ac:dyDescent="0.4">
      <c r="C5" s="20" t="s">
        <v>20</v>
      </c>
      <c r="D5" s="21">
        <v>78.5</v>
      </c>
      <c r="E5" s="123"/>
      <c r="F5" s="21">
        <f>'패키지별 투입인력현황(10.15일기준)'!N43</f>
        <v>8.3000000000000007</v>
      </c>
      <c r="G5" s="21">
        <f>'패키지별 투입인력현황(10.15일기준)'!O43</f>
        <v>15.8</v>
      </c>
      <c r="H5" s="21">
        <f>'패키지별 투입인력현황(10.15일기준)'!P43</f>
        <v>18.5</v>
      </c>
      <c r="I5" s="21">
        <f>'패키지별 투입인력현황(10.15일기준)'!Q43</f>
        <v>18.5</v>
      </c>
      <c r="J5" s="21">
        <f>'패키지별 투입인력현황(10.15일기준)'!R43</f>
        <v>21.5</v>
      </c>
      <c r="K5" s="21">
        <f>'패키지별 투입인력현황(10.15일기준)'!S43</f>
        <v>14.5</v>
      </c>
      <c r="L5" s="21">
        <f>'패키지별 투입인력현황(10.15일기준)'!T43</f>
        <v>9</v>
      </c>
      <c r="M5" s="25">
        <f t="shared" si="0"/>
        <v>106.1</v>
      </c>
      <c r="N5" s="25">
        <f t="shared" si="1"/>
        <v>24.1</v>
      </c>
      <c r="O5" s="41">
        <f t="shared" si="2"/>
        <v>0.30700636942675164</v>
      </c>
      <c r="P5" s="41">
        <f t="shared" si="3"/>
        <v>1.351592356687898</v>
      </c>
      <c r="Q5" s="141">
        <f t="shared" ref="Q5:Q11" si="4">N5/M5</f>
        <v>0.2271442035815269</v>
      </c>
      <c r="T5" s="625"/>
      <c r="U5" s="133" t="s">
        <v>240</v>
      </c>
      <c r="V5" s="104">
        <v>0</v>
      </c>
      <c r="W5" s="104">
        <v>7.8</v>
      </c>
      <c r="X5" s="104">
        <v>0.9</v>
      </c>
      <c r="Y5" s="104">
        <v>0</v>
      </c>
      <c r="Z5" s="104">
        <v>0</v>
      </c>
      <c r="AA5" s="104">
        <v>3</v>
      </c>
      <c r="AB5" s="104">
        <v>0</v>
      </c>
      <c r="AC5" s="104">
        <v>11.7</v>
      </c>
    </row>
    <row r="6" spans="2:31" ht="22.95" customHeight="1" x14ac:dyDescent="0.4">
      <c r="C6" s="20" t="s">
        <v>121</v>
      </c>
      <c r="D6" s="21">
        <v>67.900000000000006</v>
      </c>
      <c r="E6" s="123"/>
      <c r="F6" s="21">
        <f>'패키지별 투입인력현황(10.15일기준)'!N60</f>
        <v>3.1</v>
      </c>
      <c r="G6" s="21">
        <f>'패키지별 투입인력현황(10.15일기준)'!O60</f>
        <v>11.1</v>
      </c>
      <c r="H6" s="21">
        <f>'패키지별 투입인력현황(10.15일기준)'!P60</f>
        <v>14.5</v>
      </c>
      <c r="I6" s="21">
        <f>'패키지별 투입인력현황(10.15일기준)'!Q60</f>
        <v>14</v>
      </c>
      <c r="J6" s="21">
        <f>'패키지별 투입인력현황(10.15일기준)'!R60</f>
        <v>14</v>
      </c>
      <c r="K6" s="21">
        <f>'패키지별 투입인력현황(10.15일기준)'!S60</f>
        <v>12.799999999999999</v>
      </c>
      <c r="L6" s="21">
        <f>'패키지별 투입인력현황(10.15일기준)'!T60</f>
        <v>6.6</v>
      </c>
      <c r="M6" s="25">
        <f t="shared" si="0"/>
        <v>76.099999999999994</v>
      </c>
      <c r="N6" s="25">
        <f t="shared" si="1"/>
        <v>14.2</v>
      </c>
      <c r="O6" s="41">
        <f t="shared" si="2"/>
        <v>0.20913107511045653</v>
      </c>
      <c r="P6" s="41">
        <f t="shared" si="3"/>
        <v>1.1207658321060381</v>
      </c>
      <c r="Q6" s="141">
        <f t="shared" si="4"/>
        <v>0.18659658344283839</v>
      </c>
      <c r="T6" s="54"/>
      <c r="U6" s="54"/>
      <c r="V6" s="54"/>
      <c r="W6" s="54"/>
      <c r="X6" s="55"/>
      <c r="Y6" s="55"/>
      <c r="Z6" s="55"/>
      <c r="AA6" s="54"/>
      <c r="AB6" s="54"/>
      <c r="AC6" s="54"/>
      <c r="AD6" s="54"/>
      <c r="AE6" s="54"/>
    </row>
    <row r="7" spans="2:31" ht="22.95" customHeight="1" x14ac:dyDescent="0.4">
      <c r="C7" s="20" t="s">
        <v>122</v>
      </c>
      <c r="D7" s="21">
        <v>16.600000000000001</v>
      </c>
      <c r="E7" s="123"/>
      <c r="F7" s="21">
        <f>'패키지별 투입인력현황(10.15일기준)'!N64</f>
        <v>1</v>
      </c>
      <c r="G7" s="21">
        <f>'패키지별 투입인력현황(10.15일기준)'!O64</f>
        <v>2.2000000000000002</v>
      </c>
      <c r="H7" s="21">
        <f>'패키지별 투입인력현황(10.15일기준)'!P64</f>
        <v>3</v>
      </c>
      <c r="I7" s="21">
        <f>'패키지별 투입인력현황(10.15일기준)'!Q64</f>
        <v>3</v>
      </c>
      <c r="J7" s="21">
        <f>'패키지별 투입인력현황(10.15일기준)'!R64</f>
        <v>3</v>
      </c>
      <c r="K7" s="21">
        <f>'패키지별 투입인력현황(10.15일기준)'!S64</f>
        <v>3</v>
      </c>
      <c r="L7" s="21">
        <f>'패키지별 투입인력현황(10.15일기준)'!T64</f>
        <v>1.8</v>
      </c>
      <c r="M7" s="25">
        <f t="shared" si="0"/>
        <v>17</v>
      </c>
      <c r="N7" s="25">
        <f t="shared" si="1"/>
        <v>3.2</v>
      </c>
      <c r="O7" s="41">
        <f t="shared" si="2"/>
        <v>0.19277108433734938</v>
      </c>
      <c r="P7" s="41">
        <f t="shared" si="3"/>
        <v>1.0240963855421685</v>
      </c>
      <c r="Q7" s="141">
        <f t="shared" si="4"/>
        <v>0.18823529411764706</v>
      </c>
      <c r="T7" s="54"/>
      <c r="U7" s="54"/>
      <c r="V7" s="54"/>
      <c r="W7" s="54"/>
      <c r="X7" s="55"/>
      <c r="Y7" s="55"/>
      <c r="Z7" s="55"/>
      <c r="AA7" s="54"/>
      <c r="AB7" s="54"/>
      <c r="AC7" s="54"/>
      <c r="AD7" s="54"/>
      <c r="AE7" s="54"/>
    </row>
    <row r="8" spans="2:31" ht="22.95" customHeight="1" x14ac:dyDescent="0.4">
      <c r="C8" s="20" t="s">
        <v>241</v>
      </c>
      <c r="D8" s="21">
        <v>15.5</v>
      </c>
      <c r="E8" s="123"/>
      <c r="F8" s="21">
        <f>'패키지별 투입인력현황(10.15일기준)'!N67</f>
        <v>0</v>
      </c>
      <c r="G8" s="21">
        <f>'패키지별 투입인력현황(10.15일기준)'!O67</f>
        <v>0.2</v>
      </c>
      <c r="H8" s="21">
        <f>'패키지별 투입인력현황(10.15일기준)'!P67</f>
        <v>1.6</v>
      </c>
      <c r="I8" s="21">
        <f>'패키지별 투입인력현황(10.15일기준)'!Q67</f>
        <v>2</v>
      </c>
      <c r="J8" s="21">
        <f>'패키지별 투입인력현황(10.15일기준)'!R67</f>
        <v>0.7</v>
      </c>
      <c r="K8" s="21">
        <f>'패키지별 투입인력현황(10.15일기준)'!S67</f>
        <v>0</v>
      </c>
      <c r="L8" s="21">
        <f>'패키지별 투입인력현황(10.15일기준)'!T67</f>
        <v>0</v>
      </c>
      <c r="M8" s="25">
        <f t="shared" si="0"/>
        <v>4.5</v>
      </c>
      <c r="N8" s="25">
        <f t="shared" si="1"/>
        <v>0.2</v>
      </c>
      <c r="O8" s="41">
        <f t="shared" si="2"/>
        <v>1.2903225806451613E-2</v>
      </c>
      <c r="P8" s="41">
        <f t="shared" si="3"/>
        <v>0.29032258064516131</v>
      </c>
      <c r="Q8" s="141">
        <f t="shared" si="4"/>
        <v>4.4444444444444446E-2</v>
      </c>
      <c r="T8" s="56"/>
      <c r="U8" s="56"/>
      <c r="V8" s="55"/>
      <c r="W8" s="57"/>
      <c r="X8" s="57"/>
      <c r="Y8" s="57"/>
      <c r="Z8" s="57"/>
      <c r="AA8" s="57"/>
      <c r="AB8" s="57"/>
      <c r="AC8" s="57"/>
      <c r="AD8" s="57"/>
      <c r="AE8" s="57"/>
    </row>
    <row r="9" spans="2:31" ht="22.95" customHeight="1" x14ac:dyDescent="0.4">
      <c r="C9" s="20" t="s">
        <v>123</v>
      </c>
      <c r="D9" s="21">
        <v>16.8</v>
      </c>
      <c r="E9" s="123"/>
      <c r="F9" s="21">
        <f>'패키지별 투입인력현황(10.15일기준)'!N75</f>
        <v>2.5</v>
      </c>
      <c r="G9" s="21">
        <f>'패키지별 투입인력현황(10.15일기준)'!O75</f>
        <v>5</v>
      </c>
      <c r="H9" s="21">
        <f>'패키지별 투입인력현황(10.15일기준)'!P75</f>
        <v>5.5</v>
      </c>
      <c r="I9" s="21">
        <f>'패키지별 투입인력현황(10.15일기준)'!Q75</f>
        <v>6</v>
      </c>
      <c r="J9" s="21">
        <f>'패키지별 투입인력현황(10.15일기준)'!R75</f>
        <v>6.6</v>
      </c>
      <c r="K9" s="21">
        <f>'패키지별 투입인력현황(10.15일기준)'!S75</f>
        <v>4</v>
      </c>
      <c r="L9" s="21">
        <f>'패키지별 투입인력현황(10.15일기준)'!T75</f>
        <v>2</v>
      </c>
      <c r="M9" s="25">
        <f t="shared" si="0"/>
        <v>31.6</v>
      </c>
      <c r="N9" s="25">
        <f t="shared" si="1"/>
        <v>7.5</v>
      </c>
      <c r="O9" s="41">
        <f t="shared" si="2"/>
        <v>0.4464285714285714</v>
      </c>
      <c r="P9" s="41">
        <f t="shared" si="3"/>
        <v>1.8809523809523809</v>
      </c>
      <c r="Q9" s="141">
        <f t="shared" si="4"/>
        <v>0.23734177215189872</v>
      </c>
      <c r="T9" s="56"/>
      <c r="U9" s="56"/>
      <c r="V9" s="55"/>
      <c r="W9" s="57"/>
      <c r="X9" s="57"/>
      <c r="Y9" s="57"/>
      <c r="Z9" s="57"/>
      <c r="AA9" s="57"/>
      <c r="AB9" s="57"/>
      <c r="AC9" s="57"/>
      <c r="AD9" s="57"/>
      <c r="AE9" s="57"/>
    </row>
    <row r="10" spans="2:31" ht="22.95" customHeight="1" x14ac:dyDescent="0.4">
      <c r="C10" s="20" t="s">
        <v>154</v>
      </c>
      <c r="D10" s="21">
        <v>0</v>
      </c>
      <c r="E10" s="123"/>
      <c r="F10" s="21">
        <f>'패키지별 투입인력현황(10.15일기준)'!N81</f>
        <v>0.6</v>
      </c>
      <c r="G10" s="21">
        <f>'패키지별 투입인력현황(10.15일기준)'!O81</f>
        <v>2</v>
      </c>
      <c r="H10" s="21">
        <f>'패키지별 투입인력현황(10.15일기준)'!P81</f>
        <v>2</v>
      </c>
      <c r="I10" s="21">
        <f>'패키지별 투입인력현황(10.15일기준)'!Q81</f>
        <v>1.5</v>
      </c>
      <c r="J10" s="21">
        <f>'패키지별 투입인력현황(10.15일기준)'!R81</f>
        <v>2</v>
      </c>
      <c r="K10" s="21">
        <f>'패키지별 투입인력현황(10.15일기준)'!S81</f>
        <v>1.7</v>
      </c>
      <c r="L10" s="21">
        <f>'패키지별 투입인력현황(10.15일기준)'!T81</f>
        <v>1</v>
      </c>
      <c r="M10" s="25">
        <f t="shared" si="0"/>
        <v>10.799999999999999</v>
      </c>
      <c r="N10" s="25">
        <f t="shared" si="1"/>
        <v>2.6</v>
      </c>
      <c r="O10" s="41" t="s">
        <v>235</v>
      </c>
      <c r="P10" s="41" t="s">
        <v>235</v>
      </c>
      <c r="Q10" s="141">
        <f t="shared" si="4"/>
        <v>0.24074074074074078</v>
      </c>
    </row>
    <row r="11" spans="2:31" ht="22.95" customHeight="1" x14ac:dyDescent="0.4">
      <c r="C11" s="20" t="s">
        <v>119</v>
      </c>
      <c r="D11" s="25">
        <f>SUM(D4:D10)</f>
        <v>234.00000000000003</v>
      </c>
      <c r="E11" s="124">
        <f>SUM(E4:E10)</f>
        <v>0</v>
      </c>
      <c r="F11" s="25">
        <f>SUM(F4:F10)</f>
        <v>17.5</v>
      </c>
      <c r="G11" s="25">
        <f t="shared" ref="G11:M11" si="5">SUM(G4:G10)</f>
        <v>38.299999999999997</v>
      </c>
      <c r="H11" s="25">
        <f t="shared" si="5"/>
        <v>51.1</v>
      </c>
      <c r="I11" s="25">
        <f t="shared" si="5"/>
        <v>53</v>
      </c>
      <c r="J11" s="25">
        <f t="shared" si="5"/>
        <v>55.300000000000004</v>
      </c>
      <c r="K11" s="25">
        <f t="shared" si="5"/>
        <v>42.5</v>
      </c>
      <c r="L11" s="25">
        <f t="shared" si="5"/>
        <v>26.900000000000002</v>
      </c>
      <c r="M11" s="25">
        <f t="shared" si="5"/>
        <v>284.60000000000002</v>
      </c>
      <c r="N11" s="25">
        <f t="shared" si="1"/>
        <v>55.8</v>
      </c>
      <c r="O11" s="41">
        <f>N11/D11</f>
        <v>0.23846153846153842</v>
      </c>
      <c r="P11" s="41">
        <f>M11/D11</f>
        <v>1.2162393162393161</v>
      </c>
      <c r="Q11" s="141">
        <f t="shared" si="4"/>
        <v>0.19606465214335908</v>
      </c>
    </row>
  </sheetData>
  <mergeCells count="2">
    <mergeCell ref="T3:U3"/>
    <mergeCell ref="T4:T5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B2:R78"/>
  <sheetViews>
    <sheetView tabSelected="1" zoomScale="70" zoomScaleNormal="70" workbookViewId="0">
      <pane xSplit="3" ySplit="2" topLeftCell="F50" activePane="bottomRight" state="frozen"/>
      <selection pane="topRight" activeCell="D1" sqref="D1"/>
      <selection pane="bottomLeft" activeCell="A3" sqref="A3"/>
      <selection pane="bottomRight" activeCell="D3" sqref="D3:Q78"/>
    </sheetView>
  </sheetViews>
  <sheetFormatPr defaultColWidth="8.69921875" defaultRowHeight="13.2" x14ac:dyDescent="0.4"/>
  <cols>
    <col min="1" max="1" width="8.69921875" style="103"/>
    <col min="2" max="2" width="17.59765625" style="103" bestFit="1" customWidth="1"/>
    <col min="3" max="3" width="21" style="103" bestFit="1" customWidth="1"/>
    <col min="4" max="4" width="9.5" style="143" bestFit="1" customWidth="1"/>
    <col min="5" max="5" width="41.3984375" style="103" customWidth="1"/>
    <col min="6" max="6" width="6" style="143" bestFit="1" customWidth="1"/>
    <col min="7" max="7" width="6.3984375" style="179" customWidth="1"/>
    <col min="8" max="8" width="9" style="103" customWidth="1"/>
    <col min="9" max="9" width="9.69921875" style="103" customWidth="1"/>
    <col min="10" max="10" width="12.69921875" style="178" bestFit="1" customWidth="1"/>
    <col min="11" max="11" width="10.59765625" style="179" customWidth="1"/>
    <col min="12" max="12" width="24.3984375" style="103" customWidth="1"/>
    <col min="13" max="13" width="22.5" style="103" customWidth="1"/>
    <col min="14" max="14" width="14.5" style="143" bestFit="1" customWidth="1"/>
    <col min="15" max="15" width="10.59765625" style="103" bestFit="1" customWidth="1"/>
    <col min="16" max="16" width="11.19921875" style="178" bestFit="1" customWidth="1"/>
    <col min="17" max="17" width="13.19921875" style="103" bestFit="1" customWidth="1"/>
    <col min="18" max="16384" width="8.69921875" style="103"/>
  </cols>
  <sheetData>
    <row r="2" spans="2:17" ht="31.2" x14ac:dyDescent="0.4">
      <c r="B2" s="238" t="s">
        <v>2</v>
      </c>
      <c r="C2" s="238" t="s">
        <v>599</v>
      </c>
      <c r="D2" s="238" t="s">
        <v>600</v>
      </c>
      <c r="E2" s="238" t="s">
        <v>601</v>
      </c>
      <c r="F2" s="238" t="s">
        <v>602</v>
      </c>
      <c r="G2" s="238" t="s">
        <v>603</v>
      </c>
      <c r="H2" s="238" t="s">
        <v>604</v>
      </c>
      <c r="I2" s="238" t="s">
        <v>605</v>
      </c>
      <c r="J2" s="238" t="s">
        <v>644</v>
      </c>
      <c r="K2" s="238" t="s">
        <v>606</v>
      </c>
      <c r="L2" s="238" t="s">
        <v>607</v>
      </c>
      <c r="M2" s="238" t="s">
        <v>608</v>
      </c>
      <c r="N2" s="238" t="s">
        <v>609</v>
      </c>
      <c r="O2" s="238" t="s">
        <v>610</v>
      </c>
      <c r="P2" s="275" t="s">
        <v>642</v>
      </c>
      <c r="Q2" s="238" t="s">
        <v>414</v>
      </c>
    </row>
    <row r="3" spans="2:17" ht="15.6" x14ac:dyDescent="0.4">
      <c r="B3" s="626" t="s">
        <v>228</v>
      </c>
      <c r="C3" s="627" t="s">
        <v>611</v>
      </c>
      <c r="D3" s="248"/>
      <c r="E3" s="239"/>
      <c r="F3" s="248"/>
      <c r="G3" s="248"/>
      <c r="H3" s="248"/>
      <c r="I3" s="248"/>
      <c r="J3" s="269"/>
      <c r="K3" s="248"/>
      <c r="L3" s="240"/>
      <c r="M3" s="240"/>
      <c r="N3" s="248"/>
      <c r="O3" s="248"/>
      <c r="P3" s="270"/>
      <c r="Q3" s="248"/>
    </row>
    <row r="4" spans="2:17" ht="15.6" x14ac:dyDescent="0.4">
      <c r="B4" s="626"/>
      <c r="C4" s="627"/>
      <c r="D4" s="248"/>
      <c r="E4" s="239"/>
      <c r="F4" s="248"/>
      <c r="G4" s="248"/>
      <c r="H4" s="248"/>
      <c r="I4" s="248"/>
      <c r="J4" s="269"/>
      <c r="K4" s="248"/>
      <c r="L4" s="240"/>
      <c r="M4" s="240"/>
      <c r="N4" s="248"/>
      <c r="O4" s="248"/>
      <c r="P4" s="270"/>
      <c r="Q4" s="248"/>
    </row>
    <row r="5" spans="2:17" ht="15.6" x14ac:dyDescent="0.4">
      <c r="B5" s="626"/>
      <c r="C5" s="627"/>
      <c r="D5" s="248"/>
      <c r="E5" s="239"/>
      <c r="F5" s="248"/>
      <c r="G5" s="248"/>
      <c r="H5" s="248"/>
      <c r="I5" s="248"/>
      <c r="J5" s="269"/>
      <c r="K5" s="248"/>
      <c r="L5" s="240"/>
      <c r="M5" s="240"/>
      <c r="N5" s="248"/>
      <c r="O5" s="248"/>
      <c r="P5" s="270"/>
      <c r="Q5" s="248"/>
    </row>
    <row r="6" spans="2:17" ht="15.6" x14ac:dyDescent="0.4">
      <c r="B6" s="626"/>
      <c r="C6" s="627"/>
      <c r="D6" s="248"/>
      <c r="E6" s="239"/>
      <c r="F6" s="248"/>
      <c r="G6" s="248"/>
      <c r="H6" s="248"/>
      <c r="I6" s="248"/>
      <c r="J6" s="269"/>
      <c r="K6" s="248"/>
      <c r="L6" s="240"/>
      <c r="M6" s="240"/>
      <c r="N6" s="248"/>
      <c r="O6" s="248"/>
      <c r="P6" s="270"/>
      <c r="Q6" s="248"/>
    </row>
    <row r="7" spans="2:17" s="178" customFormat="1" ht="15.6" x14ac:dyDescent="0.4">
      <c r="B7" s="626"/>
      <c r="C7" s="627"/>
      <c r="D7" s="260"/>
      <c r="E7" s="239"/>
      <c r="F7" s="260"/>
      <c r="G7" s="260"/>
      <c r="H7" s="260"/>
      <c r="I7" s="260"/>
      <c r="J7" s="269"/>
      <c r="K7" s="260"/>
      <c r="L7" s="240"/>
      <c r="M7" s="240"/>
      <c r="N7" s="260"/>
      <c r="O7" s="260"/>
      <c r="P7" s="270"/>
      <c r="Q7" s="260"/>
    </row>
    <row r="8" spans="2:17" s="178" customFormat="1" ht="15.6" x14ac:dyDescent="0.4">
      <c r="B8" s="626"/>
      <c r="C8" s="627"/>
      <c r="D8" s="248"/>
      <c r="E8" s="239"/>
      <c r="F8" s="248"/>
      <c r="G8" s="248"/>
      <c r="H8" s="248"/>
      <c r="I8" s="248"/>
      <c r="J8" s="280"/>
      <c r="K8" s="248"/>
      <c r="L8" s="240"/>
      <c r="M8" s="240"/>
      <c r="N8" s="256"/>
      <c r="O8" s="248"/>
      <c r="P8" s="280"/>
      <c r="Q8" s="248"/>
    </row>
    <row r="9" spans="2:17" ht="17.399999999999999" x14ac:dyDescent="0.4">
      <c r="B9" s="626"/>
      <c r="C9" s="627"/>
      <c r="D9" s="248"/>
      <c r="E9" s="239"/>
      <c r="F9" s="248"/>
      <c r="G9" s="248"/>
      <c r="H9" s="248"/>
      <c r="I9" s="248"/>
      <c r="J9" s="269"/>
      <c r="K9" s="248"/>
      <c r="L9" s="253"/>
      <c r="M9" s="240"/>
      <c r="N9" s="248"/>
      <c r="O9" s="248"/>
      <c r="P9" s="270"/>
      <c r="Q9" s="248"/>
    </row>
    <row r="10" spans="2:17" s="178" customFormat="1" ht="17.399999999999999" x14ac:dyDescent="0.4">
      <c r="B10" s="626"/>
      <c r="C10" s="627"/>
      <c r="D10" s="260"/>
      <c r="E10" s="239"/>
      <c r="F10" s="260"/>
      <c r="G10" s="260"/>
      <c r="H10" s="260"/>
      <c r="I10" s="260"/>
      <c r="J10" s="269"/>
      <c r="K10" s="260"/>
      <c r="L10" s="253"/>
      <c r="M10" s="240"/>
      <c r="N10" s="260"/>
      <c r="O10" s="260"/>
      <c r="P10" s="270"/>
      <c r="Q10" s="260"/>
    </row>
    <row r="11" spans="2:17" s="178" customFormat="1" ht="17.399999999999999" x14ac:dyDescent="0.4">
      <c r="B11" s="626"/>
      <c r="C11" s="627"/>
      <c r="D11" s="260"/>
      <c r="E11" s="239"/>
      <c r="F11" s="260"/>
      <c r="G11" s="260"/>
      <c r="H11" s="260"/>
      <c r="I11" s="260"/>
      <c r="J11" s="269"/>
      <c r="K11" s="260"/>
      <c r="L11" s="253"/>
      <c r="M11" s="240"/>
      <c r="N11" s="260"/>
      <c r="O11" s="260"/>
      <c r="P11" s="270"/>
      <c r="Q11" s="260"/>
    </row>
    <row r="12" spans="2:17" ht="15.6" x14ac:dyDescent="0.4">
      <c r="B12" s="628" t="s">
        <v>566</v>
      </c>
      <c r="C12" s="627" t="s">
        <v>457</v>
      </c>
      <c r="D12" s="248"/>
      <c r="E12" s="239"/>
      <c r="F12" s="241"/>
      <c r="G12" s="241"/>
      <c r="H12" s="248"/>
      <c r="I12" s="248"/>
      <c r="J12" s="269"/>
      <c r="K12" s="248"/>
      <c r="L12" s="240"/>
      <c r="M12" s="240"/>
      <c r="N12" s="248"/>
      <c r="O12" s="248"/>
      <c r="P12" s="270"/>
      <c r="Q12" s="248"/>
    </row>
    <row r="13" spans="2:17" s="178" customFormat="1" ht="17.399999999999999" x14ac:dyDescent="0.4">
      <c r="B13" s="628"/>
      <c r="C13" s="627"/>
      <c r="D13" s="289"/>
      <c r="E13" s="239"/>
      <c r="F13" s="241"/>
      <c r="G13" s="241"/>
      <c r="H13" s="289"/>
      <c r="I13" s="289"/>
      <c r="J13" s="289"/>
      <c r="K13" s="289"/>
      <c r="L13" s="253"/>
      <c r="M13" s="240"/>
      <c r="N13" s="289"/>
      <c r="O13" s="289"/>
      <c r="P13" s="270"/>
      <c r="Q13" s="289"/>
    </row>
    <row r="14" spans="2:17" ht="15.6" x14ac:dyDescent="0.4">
      <c r="B14" s="628"/>
      <c r="C14" s="627"/>
      <c r="D14" s="248"/>
      <c r="E14" s="239"/>
      <c r="F14" s="241"/>
      <c r="G14" s="241"/>
      <c r="H14" s="248"/>
      <c r="I14" s="248"/>
      <c r="J14" s="269"/>
      <c r="K14" s="248"/>
      <c r="L14" s="240"/>
      <c r="M14" s="240"/>
      <c r="N14" s="248"/>
      <c r="O14" s="248"/>
      <c r="P14" s="270"/>
      <c r="Q14" s="248"/>
    </row>
    <row r="15" spans="2:17" ht="15.6" x14ac:dyDescent="0.4">
      <c r="B15" s="628"/>
      <c r="C15" s="627" t="s">
        <v>172</v>
      </c>
      <c r="D15" s="248"/>
      <c r="E15" s="239"/>
      <c r="F15" s="241"/>
      <c r="G15" s="241"/>
      <c r="H15" s="248"/>
      <c r="I15" s="248"/>
      <c r="J15" s="269"/>
      <c r="K15" s="248"/>
      <c r="L15" s="240"/>
      <c r="M15" s="240"/>
      <c r="N15" s="248"/>
      <c r="O15" s="248"/>
      <c r="P15" s="270"/>
      <c r="Q15" s="248"/>
    </row>
    <row r="16" spans="2:17" ht="15.6" x14ac:dyDescent="0.4">
      <c r="B16" s="628"/>
      <c r="C16" s="627"/>
      <c r="D16" s="248"/>
      <c r="E16" s="239"/>
      <c r="F16" s="241"/>
      <c r="G16" s="241"/>
      <c r="H16" s="248"/>
      <c r="I16" s="248"/>
      <c r="J16" s="269"/>
      <c r="K16" s="248"/>
      <c r="L16" s="240"/>
      <c r="M16" s="240"/>
      <c r="N16" s="248"/>
      <c r="O16" s="248"/>
      <c r="P16" s="270"/>
      <c r="Q16" s="248"/>
    </row>
    <row r="17" spans="2:17" ht="17.399999999999999" x14ac:dyDescent="0.4">
      <c r="B17" s="628"/>
      <c r="C17" s="627"/>
      <c r="D17" s="248"/>
      <c r="E17" s="239"/>
      <c r="F17" s="241"/>
      <c r="G17" s="241"/>
      <c r="H17" s="248"/>
      <c r="I17" s="248"/>
      <c r="J17" s="269"/>
      <c r="K17" s="248"/>
      <c r="L17" s="253"/>
      <c r="M17" s="240"/>
      <c r="N17" s="248"/>
      <c r="O17" s="248"/>
      <c r="P17" s="270"/>
      <c r="Q17" s="248"/>
    </row>
    <row r="18" spans="2:17" ht="15.6" x14ac:dyDescent="0.4">
      <c r="B18" s="628"/>
      <c r="C18" s="627"/>
      <c r="D18" s="248"/>
      <c r="E18" s="239"/>
      <c r="F18" s="241"/>
      <c r="G18" s="241"/>
      <c r="H18" s="248"/>
      <c r="I18" s="248"/>
      <c r="J18" s="269"/>
      <c r="K18" s="248"/>
      <c r="L18" s="240"/>
      <c r="M18" s="240"/>
      <c r="N18" s="248"/>
      <c r="O18" s="248"/>
      <c r="P18" s="270"/>
      <c r="Q18" s="248"/>
    </row>
    <row r="19" spans="2:17" ht="15.6" x14ac:dyDescent="0.4">
      <c r="B19" s="628"/>
      <c r="C19" s="627"/>
      <c r="D19" s="248"/>
      <c r="E19" s="239"/>
      <c r="F19" s="241"/>
      <c r="G19" s="241"/>
      <c r="H19" s="248"/>
      <c r="I19" s="248"/>
      <c r="J19" s="269"/>
      <c r="K19" s="248"/>
      <c r="L19" s="240"/>
      <c r="M19" s="240"/>
      <c r="N19" s="248"/>
      <c r="O19" s="248"/>
      <c r="P19" s="270"/>
      <c r="Q19" s="248"/>
    </row>
    <row r="20" spans="2:17" ht="15.6" x14ac:dyDescent="0.4">
      <c r="B20" s="628"/>
      <c r="C20" s="627"/>
      <c r="D20" s="248"/>
      <c r="E20" s="239"/>
      <c r="F20" s="241"/>
      <c r="G20" s="241"/>
      <c r="H20" s="248"/>
      <c r="I20" s="248"/>
      <c r="J20" s="269"/>
      <c r="K20" s="248"/>
      <c r="L20" s="240"/>
      <c r="M20" s="240"/>
      <c r="N20" s="248"/>
      <c r="O20" s="248"/>
      <c r="P20" s="270"/>
      <c r="Q20" s="248"/>
    </row>
    <row r="21" spans="2:17" ht="15.6" x14ac:dyDescent="0.4">
      <c r="B21" s="628"/>
      <c r="C21" s="627"/>
      <c r="D21" s="248"/>
      <c r="E21" s="239"/>
      <c r="F21" s="241"/>
      <c r="G21" s="241"/>
      <c r="H21" s="248"/>
      <c r="I21" s="248"/>
      <c r="J21" s="269"/>
      <c r="K21" s="248"/>
      <c r="L21" s="240"/>
      <c r="M21" s="240"/>
      <c r="N21" s="248"/>
      <c r="O21" s="248"/>
      <c r="P21" s="270"/>
      <c r="Q21" s="242"/>
    </row>
    <row r="22" spans="2:17" ht="15.6" x14ac:dyDescent="0.4">
      <c r="B22" s="628"/>
      <c r="C22" s="627"/>
      <c r="D22" s="236"/>
      <c r="E22" s="237"/>
      <c r="F22" s="241"/>
      <c r="G22" s="241"/>
      <c r="H22" s="248"/>
      <c r="I22" s="248"/>
      <c r="J22" s="269"/>
      <c r="K22" s="248"/>
      <c r="L22" s="240"/>
      <c r="M22" s="240"/>
      <c r="N22" s="243"/>
      <c r="O22" s="243"/>
      <c r="P22" s="271"/>
      <c r="Q22" s="242"/>
    </row>
    <row r="23" spans="2:17" ht="15.6" x14ac:dyDescent="0.4">
      <c r="B23" s="628"/>
      <c r="C23" s="627"/>
      <c r="D23" s="248"/>
      <c r="E23" s="239"/>
      <c r="F23" s="241"/>
      <c r="G23" s="241"/>
      <c r="H23" s="248"/>
      <c r="I23" s="248"/>
      <c r="J23" s="269"/>
      <c r="K23" s="248"/>
      <c r="L23" s="240"/>
      <c r="M23" s="240"/>
      <c r="N23" s="248"/>
      <c r="O23" s="248"/>
      <c r="P23" s="270"/>
      <c r="Q23" s="248"/>
    </row>
    <row r="24" spans="2:17" ht="15.6" x14ac:dyDescent="0.4">
      <c r="B24" s="628"/>
      <c r="C24" s="627"/>
      <c r="D24" s="248"/>
      <c r="E24" s="239"/>
      <c r="F24" s="241"/>
      <c r="G24" s="241"/>
      <c r="H24" s="248"/>
      <c r="I24" s="248"/>
      <c r="J24" s="269"/>
      <c r="K24" s="248"/>
      <c r="L24" s="240"/>
      <c r="M24" s="240"/>
      <c r="N24" s="248"/>
      <c r="O24" s="248"/>
      <c r="P24" s="270"/>
      <c r="Q24" s="242"/>
    </row>
    <row r="25" spans="2:17" ht="15.6" x14ac:dyDescent="0.4">
      <c r="B25" s="628"/>
      <c r="C25" s="627"/>
      <c r="D25" s="248"/>
      <c r="E25" s="239"/>
      <c r="F25" s="241"/>
      <c r="G25" s="241"/>
      <c r="H25" s="248"/>
      <c r="I25" s="248"/>
      <c r="J25" s="269"/>
      <c r="K25" s="248"/>
      <c r="L25" s="240"/>
      <c r="M25" s="240"/>
      <c r="N25" s="248"/>
      <c r="O25" s="248"/>
      <c r="P25" s="270"/>
      <c r="Q25" s="248"/>
    </row>
    <row r="26" spans="2:17" ht="15.6" x14ac:dyDescent="0.4">
      <c r="B26" s="628"/>
      <c r="C26" s="627"/>
      <c r="D26" s="248"/>
      <c r="E26" s="239"/>
      <c r="F26" s="241"/>
      <c r="G26" s="241"/>
      <c r="H26" s="248"/>
      <c r="I26" s="248"/>
      <c r="J26" s="269"/>
      <c r="K26" s="248"/>
      <c r="L26" s="240"/>
      <c r="M26" s="240"/>
      <c r="N26" s="248"/>
      <c r="O26" s="248"/>
      <c r="P26" s="270"/>
      <c r="Q26" s="248"/>
    </row>
    <row r="27" spans="2:17" ht="15.6" x14ac:dyDescent="0.4">
      <c r="B27" s="628"/>
      <c r="C27" s="627"/>
      <c r="D27" s="248"/>
      <c r="E27" s="239"/>
      <c r="F27" s="241"/>
      <c r="G27" s="241"/>
      <c r="H27" s="248"/>
      <c r="I27" s="248"/>
      <c r="J27" s="269"/>
      <c r="K27" s="248"/>
      <c r="L27" s="240"/>
      <c r="M27" s="240"/>
      <c r="N27" s="248"/>
      <c r="O27" s="248"/>
      <c r="P27" s="270"/>
      <c r="Q27" s="248"/>
    </row>
    <row r="28" spans="2:17" ht="15.6" x14ac:dyDescent="0.4">
      <c r="B28" s="628"/>
      <c r="C28" s="627"/>
      <c r="D28" s="248"/>
      <c r="E28" s="239"/>
      <c r="F28" s="241"/>
      <c r="G28" s="241"/>
      <c r="H28" s="248"/>
      <c r="I28" s="248"/>
      <c r="J28" s="269"/>
      <c r="K28" s="248"/>
      <c r="L28" s="240"/>
      <c r="M28" s="240"/>
      <c r="N28" s="248"/>
      <c r="O28" s="248"/>
      <c r="P28" s="270"/>
      <c r="Q28" s="248"/>
    </row>
    <row r="29" spans="2:17" ht="15.6" x14ac:dyDescent="0.4">
      <c r="B29" s="628"/>
      <c r="C29" s="627"/>
      <c r="D29" s="248"/>
      <c r="E29" s="239"/>
      <c r="F29" s="241"/>
      <c r="G29" s="241"/>
      <c r="H29" s="248"/>
      <c r="I29" s="248"/>
      <c r="J29" s="269"/>
      <c r="K29" s="248"/>
      <c r="L29" s="240"/>
      <c r="M29" s="240"/>
      <c r="N29" s="248"/>
      <c r="O29" s="248"/>
      <c r="P29" s="270"/>
      <c r="Q29" s="248"/>
    </row>
    <row r="30" spans="2:17" s="178" customFormat="1" ht="15.6" x14ac:dyDescent="0.4">
      <c r="B30" s="628"/>
      <c r="C30" s="627"/>
      <c r="D30" s="248"/>
      <c r="E30" s="239"/>
      <c r="F30" s="241"/>
      <c r="G30" s="241"/>
      <c r="H30" s="248"/>
      <c r="I30" s="248"/>
      <c r="J30" s="269"/>
      <c r="K30" s="248"/>
      <c r="L30" s="240"/>
      <c r="M30" s="240"/>
      <c r="N30" s="244"/>
      <c r="O30" s="243"/>
      <c r="P30" s="271"/>
      <c r="Q30" s="242"/>
    </row>
    <row r="31" spans="2:17" ht="15.6" x14ac:dyDescent="0.4">
      <c r="B31" s="628"/>
      <c r="C31" s="627"/>
      <c r="D31" s="248"/>
      <c r="E31" s="239"/>
      <c r="F31" s="241"/>
      <c r="G31" s="241"/>
      <c r="H31" s="248"/>
      <c r="I31" s="248"/>
      <c r="J31" s="269"/>
      <c r="K31" s="248"/>
      <c r="L31" s="240"/>
      <c r="M31" s="240"/>
      <c r="N31" s="244"/>
      <c r="O31" s="243"/>
      <c r="P31" s="271"/>
      <c r="Q31" s="248"/>
    </row>
    <row r="32" spans="2:17" ht="15.6" x14ac:dyDescent="0.4">
      <c r="B32" s="628"/>
      <c r="C32" s="627"/>
      <c r="D32" s="248"/>
      <c r="E32" s="239"/>
      <c r="F32" s="241"/>
      <c r="G32" s="241"/>
      <c r="H32" s="248"/>
      <c r="I32" s="248"/>
      <c r="J32" s="269"/>
      <c r="K32" s="248"/>
      <c r="L32" s="240"/>
      <c r="M32" s="240"/>
      <c r="N32" s="248"/>
      <c r="O32" s="248"/>
      <c r="P32" s="270"/>
      <c r="Q32" s="248"/>
    </row>
    <row r="33" spans="2:17" s="178" customFormat="1" ht="15.6" x14ac:dyDescent="0.4">
      <c r="B33" s="628"/>
      <c r="C33" s="627" t="s">
        <v>177</v>
      </c>
      <c r="D33" s="248"/>
      <c r="E33" s="239"/>
      <c r="F33" s="241"/>
      <c r="G33" s="241"/>
      <c r="H33" s="248"/>
      <c r="I33" s="248"/>
      <c r="J33" s="269"/>
      <c r="K33" s="248"/>
      <c r="L33" s="240"/>
      <c r="M33" s="240"/>
      <c r="N33" s="248"/>
      <c r="O33" s="248"/>
      <c r="P33" s="270"/>
      <c r="Q33" s="248"/>
    </row>
    <row r="34" spans="2:17" ht="15.6" x14ac:dyDescent="0.4">
      <c r="B34" s="628"/>
      <c r="C34" s="627"/>
      <c r="D34" s="248"/>
      <c r="E34" s="239"/>
      <c r="F34" s="241"/>
      <c r="G34" s="241"/>
      <c r="H34" s="248"/>
      <c r="I34" s="248"/>
      <c r="J34" s="269"/>
      <c r="K34" s="248"/>
      <c r="L34" s="240"/>
      <c r="M34" s="240"/>
      <c r="N34" s="244"/>
      <c r="O34" s="243"/>
      <c r="P34" s="271"/>
      <c r="Q34" s="242"/>
    </row>
    <row r="35" spans="2:17" ht="15.6" x14ac:dyDescent="0.4">
      <c r="B35" s="628"/>
      <c r="C35" s="627"/>
      <c r="D35" s="248"/>
      <c r="E35" s="239"/>
      <c r="F35" s="241"/>
      <c r="G35" s="241"/>
      <c r="H35" s="248"/>
      <c r="I35" s="248"/>
      <c r="J35" s="269"/>
      <c r="K35" s="248"/>
      <c r="L35" s="240"/>
      <c r="M35" s="240"/>
      <c r="N35" s="248"/>
      <c r="O35" s="248"/>
      <c r="P35" s="270"/>
      <c r="Q35" s="248"/>
    </row>
    <row r="36" spans="2:17" ht="15.6" x14ac:dyDescent="0.4">
      <c r="B36" s="628"/>
      <c r="C36" s="627" t="s">
        <v>214</v>
      </c>
      <c r="D36" s="248"/>
      <c r="E36" s="239"/>
      <c r="F36" s="241"/>
      <c r="G36" s="241"/>
      <c r="H36" s="248"/>
      <c r="I36" s="248"/>
      <c r="J36" s="269"/>
      <c r="K36" s="248"/>
      <c r="L36" s="240"/>
      <c r="M36" s="240"/>
      <c r="N36" s="248"/>
      <c r="O36" s="248"/>
      <c r="P36" s="270"/>
      <c r="Q36" s="248"/>
    </row>
    <row r="37" spans="2:17" ht="15.6" x14ac:dyDescent="0.4">
      <c r="B37" s="628"/>
      <c r="C37" s="627"/>
      <c r="D37" s="248"/>
      <c r="E37" s="239"/>
      <c r="F37" s="241"/>
      <c r="G37" s="241"/>
      <c r="H37" s="248"/>
      <c r="I37" s="248"/>
      <c r="J37" s="269"/>
      <c r="K37" s="248"/>
      <c r="L37" s="240"/>
      <c r="M37" s="240"/>
      <c r="N37" s="248"/>
      <c r="O37" s="248"/>
      <c r="P37" s="270"/>
      <c r="Q37" s="248"/>
    </row>
    <row r="38" spans="2:17" ht="15.6" x14ac:dyDescent="0.4">
      <c r="B38" s="628"/>
      <c r="C38" s="627"/>
      <c r="D38" s="248"/>
      <c r="E38" s="239"/>
      <c r="F38" s="241"/>
      <c r="G38" s="241"/>
      <c r="H38" s="248"/>
      <c r="I38" s="248"/>
      <c r="J38" s="269"/>
      <c r="K38" s="248"/>
      <c r="L38" s="240"/>
      <c r="M38" s="240"/>
      <c r="N38" s="248"/>
      <c r="O38" s="248"/>
      <c r="P38" s="270"/>
      <c r="Q38" s="248"/>
    </row>
    <row r="39" spans="2:17" ht="15.6" x14ac:dyDescent="0.4">
      <c r="B39" s="628"/>
      <c r="C39" s="627"/>
      <c r="D39" s="248"/>
      <c r="E39" s="239"/>
      <c r="F39" s="241"/>
      <c r="G39" s="241"/>
      <c r="H39" s="248"/>
      <c r="I39" s="248"/>
      <c r="J39" s="269"/>
      <c r="K39" s="248"/>
      <c r="L39" s="240"/>
      <c r="M39" s="240"/>
      <c r="N39" s="248"/>
      <c r="O39" s="248"/>
      <c r="P39" s="270"/>
      <c r="Q39" s="248"/>
    </row>
    <row r="40" spans="2:17" ht="12" customHeight="1" x14ac:dyDescent="0.4">
      <c r="B40" s="628"/>
      <c r="C40" s="627"/>
      <c r="D40" s="248"/>
      <c r="E40" s="239"/>
      <c r="F40" s="241"/>
      <c r="G40" s="241"/>
      <c r="H40" s="248"/>
      <c r="I40" s="248"/>
      <c r="J40" s="269"/>
      <c r="K40" s="248"/>
      <c r="L40" s="240"/>
      <c r="M40" s="240"/>
      <c r="N40" s="248"/>
      <c r="O40" s="248"/>
      <c r="P40" s="270"/>
      <c r="Q40" s="248"/>
    </row>
    <row r="41" spans="2:17" ht="15.6" x14ac:dyDescent="0.4">
      <c r="B41" s="630" t="s">
        <v>424</v>
      </c>
      <c r="C41" s="627" t="s">
        <v>314</v>
      </c>
      <c r="D41" s="239"/>
      <c r="E41" s="239"/>
      <c r="F41" s="241"/>
      <c r="G41" s="241"/>
      <c r="H41" s="248"/>
      <c r="I41" s="248"/>
      <c r="J41" s="269"/>
      <c r="K41" s="248"/>
      <c r="L41" s="240"/>
      <c r="M41" s="240"/>
      <c r="N41" s="248"/>
      <c r="O41" s="248"/>
      <c r="P41" s="270"/>
      <c r="Q41" s="248"/>
    </row>
    <row r="42" spans="2:17" ht="15.6" x14ac:dyDescent="0.4">
      <c r="B42" s="631"/>
      <c r="C42" s="627"/>
      <c r="D42" s="239"/>
      <c r="E42" s="239"/>
      <c r="F42" s="241"/>
      <c r="G42" s="241"/>
      <c r="H42" s="248"/>
      <c r="I42" s="248"/>
      <c r="J42" s="269"/>
      <c r="K42" s="248"/>
      <c r="L42" s="240"/>
      <c r="M42" s="240"/>
      <c r="N42" s="248"/>
      <c r="O42" s="248"/>
      <c r="P42" s="270"/>
      <c r="Q42" s="248"/>
    </row>
    <row r="43" spans="2:17" ht="15.6" x14ac:dyDescent="0.4">
      <c r="B43" s="631"/>
      <c r="C43" s="627"/>
      <c r="D43" s="239"/>
      <c r="E43" s="239"/>
      <c r="F43" s="241"/>
      <c r="G43" s="241"/>
      <c r="H43" s="248"/>
      <c r="I43" s="248"/>
      <c r="J43" s="269"/>
      <c r="K43" s="248"/>
      <c r="L43" s="240"/>
      <c r="M43" s="240"/>
      <c r="N43" s="248"/>
      <c r="O43" s="248"/>
      <c r="P43" s="270"/>
      <c r="Q43" s="248"/>
    </row>
    <row r="44" spans="2:17" ht="15.6" x14ac:dyDescent="0.4">
      <c r="B44" s="631"/>
      <c r="C44" s="627"/>
      <c r="D44" s="239"/>
      <c r="E44" s="239"/>
      <c r="F44" s="241"/>
      <c r="G44" s="241"/>
      <c r="H44" s="248"/>
      <c r="I44" s="248"/>
      <c r="J44" s="269"/>
      <c r="K44" s="248"/>
      <c r="L44" s="240"/>
      <c r="M44" s="240"/>
      <c r="N44" s="248"/>
      <c r="O44" s="248"/>
      <c r="P44" s="270"/>
      <c r="Q44" s="248"/>
    </row>
    <row r="45" spans="2:17" ht="15.6" x14ac:dyDescent="0.4">
      <c r="B45" s="631"/>
      <c r="C45" s="627"/>
      <c r="D45" s="239"/>
      <c r="E45" s="239"/>
      <c r="F45" s="241"/>
      <c r="G45" s="241"/>
      <c r="H45" s="248"/>
      <c r="I45" s="248"/>
      <c r="J45" s="269"/>
      <c r="K45" s="248"/>
      <c r="L45" s="240"/>
      <c r="M45" s="240"/>
      <c r="N45" s="248"/>
      <c r="O45" s="248"/>
      <c r="P45" s="270"/>
      <c r="Q45" s="248"/>
    </row>
    <row r="46" spans="2:17" ht="15.6" x14ac:dyDescent="0.4">
      <c r="B46" s="631"/>
      <c r="C46" s="627"/>
      <c r="D46" s="239"/>
      <c r="E46" s="239"/>
      <c r="F46" s="241"/>
      <c r="G46" s="241"/>
      <c r="H46" s="248"/>
      <c r="I46" s="248"/>
      <c r="J46" s="269"/>
      <c r="K46" s="248"/>
      <c r="L46" s="240"/>
      <c r="M46" s="240"/>
      <c r="N46" s="248"/>
      <c r="O46" s="248"/>
      <c r="P46" s="270"/>
      <c r="Q46" s="248"/>
    </row>
    <row r="47" spans="2:17" ht="15.6" x14ac:dyDescent="0.4">
      <c r="B47" s="631"/>
      <c r="C47" s="627"/>
      <c r="D47" s="239"/>
      <c r="E47" s="239"/>
      <c r="F47" s="241"/>
      <c r="G47" s="241"/>
      <c r="H47" s="248"/>
      <c r="I47" s="248"/>
      <c r="J47" s="269"/>
      <c r="K47" s="248"/>
      <c r="L47" s="240"/>
      <c r="M47" s="240"/>
      <c r="N47" s="248"/>
      <c r="O47" s="248"/>
      <c r="P47" s="270"/>
      <c r="Q47" s="248"/>
    </row>
    <row r="48" spans="2:17" ht="15.6" x14ac:dyDescent="0.4">
      <c r="B48" s="631"/>
      <c r="C48" s="627"/>
      <c r="D48" s="239"/>
      <c r="E48" s="239"/>
      <c r="F48" s="241"/>
      <c r="G48" s="241"/>
      <c r="H48" s="248"/>
      <c r="I48" s="248"/>
      <c r="J48" s="269"/>
      <c r="K48" s="248"/>
      <c r="L48" s="240"/>
      <c r="M48" s="240"/>
      <c r="N48" s="248"/>
      <c r="O48" s="248"/>
      <c r="P48" s="270"/>
      <c r="Q48" s="248"/>
    </row>
    <row r="49" spans="2:18" ht="15.6" x14ac:dyDescent="0.4">
      <c r="B49" s="631"/>
      <c r="C49" s="627"/>
      <c r="D49" s="239"/>
      <c r="E49" s="239"/>
      <c r="F49" s="241"/>
      <c r="G49" s="241"/>
      <c r="H49" s="248"/>
      <c r="I49" s="248"/>
      <c r="J49" s="269"/>
      <c r="K49" s="248"/>
      <c r="L49" s="240"/>
      <c r="M49" s="240"/>
      <c r="N49" s="248"/>
      <c r="O49" s="248"/>
      <c r="P49" s="270"/>
      <c r="Q49" s="248"/>
    </row>
    <row r="50" spans="2:18" ht="15.6" x14ac:dyDescent="0.4">
      <c r="B50" s="631"/>
      <c r="C50" s="627"/>
      <c r="D50" s="239"/>
      <c r="E50" s="239"/>
      <c r="F50" s="241"/>
      <c r="G50" s="241"/>
      <c r="H50" s="248"/>
      <c r="I50" s="248"/>
      <c r="J50" s="269"/>
      <c r="K50" s="248"/>
      <c r="L50" s="240"/>
      <c r="M50" s="240"/>
      <c r="N50" s="248"/>
      <c r="O50" s="248"/>
      <c r="P50" s="270"/>
      <c r="Q50" s="248"/>
    </row>
    <row r="51" spans="2:18" ht="15.6" x14ac:dyDescent="0.4">
      <c r="B51" s="631"/>
      <c r="C51" s="627"/>
      <c r="D51" s="245"/>
      <c r="E51" s="245"/>
      <c r="F51" s="246"/>
      <c r="G51" s="246"/>
      <c r="H51" s="246"/>
      <c r="I51" s="246"/>
      <c r="J51" s="246"/>
      <c r="K51" s="246"/>
      <c r="L51" s="247"/>
      <c r="M51" s="247"/>
      <c r="N51" s="246"/>
      <c r="O51" s="246"/>
      <c r="P51" s="272"/>
      <c r="Q51" s="246"/>
      <c r="R51" s="103" t="s">
        <v>735</v>
      </c>
    </row>
    <row r="52" spans="2:18" s="178" customFormat="1" ht="15.6" x14ac:dyDescent="0.4">
      <c r="B52" s="631"/>
      <c r="C52" s="627"/>
      <c r="D52" s="239"/>
      <c r="E52" s="239"/>
      <c r="F52" s="241"/>
      <c r="G52" s="241"/>
      <c r="H52" s="248"/>
      <c r="I52" s="248"/>
      <c r="J52" s="269"/>
      <c r="K52" s="248"/>
      <c r="L52" s="240"/>
      <c r="M52" s="240"/>
      <c r="N52" s="248"/>
      <c r="O52" s="248"/>
      <c r="P52" s="270"/>
      <c r="Q52" s="248"/>
      <c r="R52" s="178" t="s">
        <v>733</v>
      </c>
    </row>
    <row r="53" spans="2:18" ht="15.6" x14ac:dyDescent="0.4">
      <c r="B53" s="631"/>
      <c r="C53" s="627"/>
      <c r="D53" s="249"/>
      <c r="E53" s="249"/>
      <c r="F53" s="250"/>
      <c r="G53" s="250"/>
      <c r="H53" s="250"/>
      <c r="I53" s="250"/>
      <c r="J53" s="250"/>
      <c r="K53" s="250"/>
      <c r="L53" s="247"/>
      <c r="M53" s="247"/>
      <c r="N53" s="250"/>
      <c r="O53" s="250"/>
      <c r="P53" s="273"/>
      <c r="Q53" s="250"/>
      <c r="R53" s="178" t="s">
        <v>735</v>
      </c>
    </row>
    <row r="54" spans="2:18" ht="15.6" x14ac:dyDescent="0.4">
      <c r="B54" s="631"/>
      <c r="C54" s="627"/>
      <c r="D54" s="251"/>
      <c r="E54" s="251"/>
      <c r="F54" s="241"/>
      <c r="G54" s="241"/>
      <c r="H54" s="241"/>
      <c r="I54" s="241"/>
      <c r="J54" s="241"/>
      <c r="K54" s="241"/>
      <c r="L54" s="240"/>
      <c r="M54" s="240"/>
      <c r="N54" s="241"/>
      <c r="O54" s="241"/>
      <c r="P54" s="274"/>
      <c r="Q54" s="241"/>
      <c r="R54" s="103" t="s">
        <v>734</v>
      </c>
    </row>
    <row r="55" spans="2:18" ht="15.6" x14ac:dyDescent="0.4">
      <c r="B55" s="631"/>
      <c r="C55" s="627"/>
      <c r="D55" s="251"/>
      <c r="E55" s="251"/>
      <c r="F55" s="241"/>
      <c r="G55" s="241"/>
      <c r="H55" s="241"/>
      <c r="I55" s="248"/>
      <c r="J55" s="269"/>
      <c r="K55" s="241"/>
      <c r="L55" s="240"/>
      <c r="M55" s="240"/>
      <c r="N55" s="241"/>
      <c r="O55" s="241"/>
      <c r="P55" s="274"/>
      <c r="Q55" s="248"/>
    </row>
    <row r="56" spans="2:18" ht="15.6" x14ac:dyDescent="0.4">
      <c r="B56" s="631"/>
      <c r="C56" s="627"/>
      <c r="D56" s="251"/>
      <c r="E56" s="251"/>
      <c r="F56" s="241"/>
      <c r="G56" s="241"/>
      <c r="H56" s="241"/>
      <c r="I56" s="248"/>
      <c r="J56" s="269"/>
      <c r="K56" s="241"/>
      <c r="L56" s="240"/>
      <c r="M56" s="240"/>
      <c r="N56" s="241"/>
      <c r="O56" s="241"/>
      <c r="P56" s="274"/>
      <c r="Q56" s="248"/>
    </row>
    <row r="57" spans="2:18" ht="15.6" x14ac:dyDescent="0.4">
      <c r="B57" s="631"/>
      <c r="C57" s="627"/>
      <c r="D57" s="251"/>
      <c r="E57" s="251"/>
      <c r="F57" s="241"/>
      <c r="G57" s="241"/>
      <c r="H57" s="241"/>
      <c r="I57" s="248"/>
      <c r="J57" s="269"/>
      <c r="K57" s="241"/>
      <c r="L57" s="240"/>
      <c r="M57" s="240"/>
      <c r="N57" s="241"/>
      <c r="O57" s="241"/>
      <c r="P57" s="274"/>
      <c r="Q57" s="248"/>
    </row>
    <row r="58" spans="2:18" ht="15.6" x14ac:dyDescent="0.4">
      <c r="B58" s="631"/>
      <c r="C58" s="627"/>
      <c r="D58" s="239"/>
      <c r="E58" s="239"/>
      <c r="F58" s="241"/>
      <c r="G58" s="241"/>
      <c r="H58" s="248"/>
      <c r="I58" s="248"/>
      <c r="J58" s="269"/>
      <c r="K58" s="248"/>
      <c r="L58" s="240"/>
      <c r="M58" s="240"/>
      <c r="N58" s="248"/>
      <c r="O58" s="248"/>
      <c r="P58" s="270"/>
      <c r="Q58" s="248"/>
    </row>
    <row r="59" spans="2:18" ht="15.6" x14ac:dyDescent="0.4">
      <c r="B59" s="631"/>
      <c r="C59" s="627" t="s">
        <v>425</v>
      </c>
      <c r="D59" s="239"/>
      <c r="E59" s="239"/>
      <c r="F59" s="241"/>
      <c r="G59" s="241"/>
      <c r="H59" s="248"/>
      <c r="I59" s="248"/>
      <c r="J59" s="269"/>
      <c r="K59" s="248"/>
      <c r="L59" s="240"/>
      <c r="M59" s="240"/>
      <c r="N59" s="248"/>
      <c r="O59" s="248"/>
      <c r="P59" s="270"/>
      <c r="Q59" s="248"/>
    </row>
    <row r="60" spans="2:18" s="178" customFormat="1" ht="15.6" x14ac:dyDescent="0.4">
      <c r="B60" s="631"/>
      <c r="C60" s="627"/>
      <c r="D60" s="239"/>
      <c r="E60" s="239"/>
      <c r="F60" s="241"/>
      <c r="G60" s="241"/>
      <c r="H60" s="248"/>
      <c r="I60" s="248"/>
      <c r="J60" s="269"/>
      <c r="K60" s="248"/>
      <c r="L60" s="240"/>
      <c r="M60" s="240"/>
      <c r="N60" s="248"/>
      <c r="O60" s="248"/>
      <c r="P60" s="270"/>
      <c r="Q60" s="248"/>
    </row>
    <row r="61" spans="2:18" ht="15.6" x14ac:dyDescent="0.4">
      <c r="B61" s="631"/>
      <c r="C61" s="627"/>
      <c r="D61" s="239"/>
      <c r="E61" s="239"/>
      <c r="F61" s="241"/>
      <c r="G61" s="241"/>
      <c r="H61" s="248"/>
      <c r="I61" s="248"/>
      <c r="J61" s="269"/>
      <c r="K61" s="248"/>
      <c r="L61" s="240"/>
      <c r="M61" s="240"/>
      <c r="N61" s="248"/>
      <c r="O61" s="248"/>
      <c r="P61" s="270"/>
      <c r="Q61" s="248"/>
    </row>
    <row r="62" spans="2:18" ht="15.6" x14ac:dyDescent="0.4">
      <c r="B62" s="632" t="s">
        <v>232</v>
      </c>
      <c r="C62" s="627" t="s">
        <v>612</v>
      </c>
      <c r="D62" s="248"/>
      <c r="E62" s="239"/>
      <c r="F62" s="248"/>
      <c r="G62" s="248"/>
      <c r="H62" s="248"/>
      <c r="I62" s="248"/>
      <c r="J62" s="269"/>
      <c r="K62" s="248"/>
      <c r="L62" s="240"/>
      <c r="M62" s="240"/>
      <c r="N62" s="248"/>
      <c r="O62" s="248"/>
      <c r="P62" s="270"/>
      <c r="Q62" s="248"/>
    </row>
    <row r="63" spans="2:18" ht="15.6" x14ac:dyDescent="0.4">
      <c r="B63" s="632"/>
      <c r="C63" s="627"/>
      <c r="D63" s="248"/>
      <c r="E63" s="239"/>
      <c r="F63" s="248"/>
      <c r="G63" s="248"/>
      <c r="H63" s="248"/>
      <c r="I63" s="248"/>
      <c r="J63" s="269"/>
      <c r="K63" s="248"/>
      <c r="L63" s="240"/>
      <c r="M63" s="240"/>
      <c r="N63" s="248"/>
      <c r="O63" s="248"/>
      <c r="P63" s="270"/>
      <c r="Q63" s="248"/>
    </row>
    <row r="64" spans="2:18" ht="15.6" x14ac:dyDescent="0.4">
      <c r="B64" s="632"/>
      <c r="C64" s="627"/>
      <c r="D64" s="248"/>
      <c r="E64" s="239"/>
      <c r="F64" s="248"/>
      <c r="G64" s="248"/>
      <c r="H64" s="248"/>
      <c r="I64" s="252"/>
      <c r="J64" s="252"/>
      <c r="K64" s="248"/>
      <c r="L64" s="240"/>
      <c r="M64" s="240"/>
      <c r="N64" s="248"/>
      <c r="O64" s="248"/>
      <c r="P64" s="270"/>
      <c r="Q64" s="248"/>
    </row>
    <row r="65" spans="2:17" s="178" customFormat="1" ht="15.6" x14ac:dyDescent="0.4">
      <c r="B65" s="632"/>
      <c r="C65" s="627"/>
      <c r="D65" s="248"/>
      <c r="E65" s="239"/>
      <c r="F65" s="248"/>
      <c r="G65" s="248"/>
      <c r="H65" s="248"/>
      <c r="I65" s="248"/>
      <c r="J65" s="269"/>
      <c r="K65" s="248"/>
      <c r="L65" s="240"/>
      <c r="M65" s="240"/>
      <c r="N65" s="248"/>
      <c r="O65" s="248"/>
      <c r="P65" s="270"/>
      <c r="Q65" s="248"/>
    </row>
    <row r="66" spans="2:17" s="178" customFormat="1" ht="15.6" x14ac:dyDescent="0.4">
      <c r="B66" s="632"/>
      <c r="C66" s="627"/>
      <c r="D66" s="248"/>
      <c r="E66" s="239"/>
      <c r="F66" s="248"/>
      <c r="G66" s="248"/>
      <c r="H66" s="248"/>
      <c r="I66" s="248"/>
      <c r="J66" s="269"/>
      <c r="K66" s="248"/>
      <c r="L66" s="240"/>
      <c r="M66" s="240"/>
      <c r="N66" s="248"/>
      <c r="O66" s="248"/>
      <c r="P66" s="270"/>
      <c r="Q66" s="248"/>
    </row>
    <row r="67" spans="2:17" s="178" customFormat="1" ht="15.6" x14ac:dyDescent="0.4">
      <c r="B67" s="633" t="s">
        <v>210</v>
      </c>
      <c r="C67" s="627" t="s">
        <v>210</v>
      </c>
      <c r="D67" s="248"/>
      <c r="E67" s="239"/>
      <c r="F67" s="248"/>
      <c r="G67" s="248"/>
      <c r="H67" s="248"/>
      <c r="I67" s="248"/>
      <c r="J67" s="269"/>
      <c r="K67" s="248"/>
      <c r="L67" s="240"/>
      <c r="M67" s="240"/>
      <c r="N67" s="248"/>
      <c r="O67" s="248"/>
      <c r="P67" s="270"/>
      <c r="Q67" s="248"/>
    </row>
    <row r="68" spans="2:17" ht="15.6" x14ac:dyDescent="0.4">
      <c r="B68" s="633"/>
      <c r="C68" s="627"/>
      <c r="D68" s="248"/>
      <c r="E68" s="239"/>
      <c r="F68" s="248"/>
      <c r="G68" s="248"/>
      <c r="H68" s="248"/>
      <c r="I68" s="248"/>
      <c r="J68" s="269"/>
      <c r="K68" s="248"/>
      <c r="L68" s="240"/>
      <c r="M68" s="240"/>
      <c r="N68" s="248"/>
      <c r="O68" s="248"/>
      <c r="P68" s="270"/>
      <c r="Q68" s="248"/>
    </row>
    <row r="69" spans="2:17" ht="15.6" x14ac:dyDescent="0.4">
      <c r="B69" s="633"/>
      <c r="C69" s="627"/>
      <c r="D69" s="248"/>
      <c r="E69" s="239"/>
      <c r="F69" s="248"/>
      <c r="G69" s="248"/>
      <c r="H69" s="248"/>
      <c r="I69" s="248"/>
      <c r="J69" s="269"/>
      <c r="K69" s="248"/>
      <c r="L69" s="240"/>
      <c r="M69" s="240"/>
      <c r="N69" s="248"/>
      <c r="O69" s="248"/>
      <c r="P69" s="270"/>
      <c r="Q69" s="248"/>
    </row>
    <row r="70" spans="2:17" ht="15.6" x14ac:dyDescent="0.4">
      <c r="B70" s="633"/>
      <c r="C70" s="627"/>
      <c r="D70" s="248"/>
      <c r="E70" s="239"/>
      <c r="F70" s="248"/>
      <c r="G70" s="248"/>
      <c r="H70" s="248"/>
      <c r="I70" s="248"/>
      <c r="J70" s="269"/>
      <c r="K70" s="248"/>
      <c r="L70" s="240"/>
      <c r="M70" s="240"/>
      <c r="N70" s="248"/>
      <c r="O70" s="248"/>
      <c r="P70" s="270"/>
      <c r="Q70" s="248"/>
    </row>
    <row r="71" spans="2:17" ht="15.6" x14ac:dyDescent="0.4">
      <c r="B71" s="633"/>
      <c r="C71" s="627"/>
      <c r="D71" s="248"/>
      <c r="E71" s="239"/>
      <c r="F71" s="248"/>
      <c r="G71" s="248"/>
      <c r="H71" s="248"/>
      <c r="I71" s="248"/>
      <c r="J71" s="269"/>
      <c r="K71" s="248"/>
      <c r="L71" s="240"/>
      <c r="M71" s="240"/>
      <c r="N71" s="248"/>
      <c r="O71" s="248"/>
      <c r="P71" s="270"/>
      <c r="Q71" s="248"/>
    </row>
    <row r="72" spans="2:17" ht="15.6" x14ac:dyDescent="0.4">
      <c r="B72" s="633"/>
      <c r="C72" s="627"/>
      <c r="D72" s="248"/>
      <c r="E72" s="239"/>
      <c r="F72" s="248"/>
      <c r="G72" s="248"/>
      <c r="H72" s="248"/>
      <c r="I72" s="248"/>
      <c r="J72" s="269"/>
      <c r="K72" s="248"/>
      <c r="L72" s="240"/>
      <c r="M72" s="240"/>
      <c r="N72" s="248"/>
      <c r="O72" s="248"/>
      <c r="P72" s="270"/>
      <c r="Q72" s="248"/>
    </row>
    <row r="73" spans="2:17" ht="15.6" x14ac:dyDescent="0.4">
      <c r="B73" s="633"/>
      <c r="C73" s="627"/>
      <c r="D73" s="248"/>
      <c r="E73" s="239"/>
      <c r="F73" s="248"/>
      <c r="G73" s="248"/>
      <c r="H73" s="248"/>
      <c r="I73" s="248"/>
      <c r="J73" s="269"/>
      <c r="K73" s="248"/>
      <c r="L73" s="240"/>
      <c r="M73" s="240"/>
      <c r="N73" s="248"/>
      <c r="O73" s="248"/>
      <c r="P73" s="270"/>
      <c r="Q73" s="248"/>
    </row>
    <row r="74" spans="2:17" ht="15.6" x14ac:dyDescent="0.4">
      <c r="B74" s="633"/>
      <c r="C74" s="627"/>
      <c r="D74" s="246"/>
      <c r="E74" s="245"/>
      <c r="F74" s="246"/>
      <c r="G74" s="246"/>
      <c r="H74" s="246"/>
      <c r="I74" s="246"/>
      <c r="J74" s="246"/>
      <c r="K74" s="246"/>
      <c r="L74" s="247"/>
      <c r="M74" s="247"/>
      <c r="N74" s="246"/>
      <c r="O74" s="246"/>
      <c r="P74" s="272"/>
      <c r="Q74" s="246"/>
    </row>
    <row r="75" spans="2:17" ht="15.6" x14ac:dyDescent="0.4">
      <c r="B75" s="629" t="s">
        <v>613</v>
      </c>
      <c r="C75" s="627" t="s">
        <v>614</v>
      </c>
      <c r="D75" s="239"/>
      <c r="E75" s="239"/>
      <c r="F75" s="241"/>
      <c r="G75" s="241"/>
      <c r="H75" s="248"/>
      <c r="I75" s="248"/>
      <c r="J75" s="280"/>
      <c r="K75" s="248"/>
      <c r="L75" s="240"/>
      <c r="M75" s="240"/>
      <c r="N75" s="248"/>
      <c r="O75" s="248"/>
      <c r="P75" s="280"/>
      <c r="Q75" s="248"/>
    </row>
    <row r="76" spans="2:17" ht="15.6" x14ac:dyDescent="0.4">
      <c r="B76" s="629"/>
      <c r="C76" s="627"/>
      <c r="D76" s="239"/>
      <c r="E76" s="239"/>
      <c r="F76" s="241"/>
      <c r="G76" s="241"/>
      <c r="H76" s="248"/>
      <c r="I76" s="248"/>
      <c r="J76" s="269"/>
      <c r="K76" s="248"/>
      <c r="L76" s="240"/>
      <c r="M76" s="240"/>
      <c r="N76" s="248"/>
      <c r="O76" s="248"/>
      <c r="P76" s="270"/>
      <c r="Q76" s="248"/>
    </row>
    <row r="77" spans="2:17" ht="15.6" x14ac:dyDescent="0.4">
      <c r="B77" s="629"/>
      <c r="C77" s="627"/>
      <c r="D77" s="239"/>
      <c r="E77" s="239"/>
      <c r="F77" s="241"/>
      <c r="G77" s="241"/>
      <c r="H77" s="248"/>
      <c r="I77" s="248"/>
      <c r="J77" s="269"/>
      <c r="K77" s="248"/>
      <c r="L77" s="240"/>
      <c r="M77" s="240"/>
      <c r="N77" s="248"/>
      <c r="O77" s="248"/>
      <c r="P77" s="270"/>
      <c r="Q77" s="248"/>
    </row>
    <row r="78" spans="2:17" ht="15.6" x14ac:dyDescent="0.4">
      <c r="B78" s="629"/>
      <c r="C78" s="627"/>
      <c r="D78" s="239"/>
      <c r="E78" s="239"/>
      <c r="F78" s="241"/>
      <c r="G78" s="241"/>
      <c r="H78" s="248"/>
      <c r="I78" s="248"/>
      <c r="J78" s="269"/>
      <c r="K78" s="248"/>
      <c r="L78" s="240"/>
      <c r="M78" s="240"/>
      <c r="N78" s="248"/>
      <c r="O78" s="248"/>
      <c r="P78" s="270"/>
      <c r="Q78" s="248"/>
    </row>
  </sheetData>
  <autoFilter ref="B2:Q78"/>
  <mergeCells count="16">
    <mergeCell ref="B75:B78"/>
    <mergeCell ref="C75:C78"/>
    <mergeCell ref="B41:B61"/>
    <mergeCell ref="C41:C58"/>
    <mergeCell ref="C59:C61"/>
    <mergeCell ref="B62:B66"/>
    <mergeCell ref="C62:C66"/>
    <mergeCell ref="C67:C74"/>
    <mergeCell ref="B67:B74"/>
    <mergeCell ref="B3:B11"/>
    <mergeCell ref="C3:C11"/>
    <mergeCell ref="B12:B40"/>
    <mergeCell ref="C12:C14"/>
    <mergeCell ref="C15:C32"/>
    <mergeCell ref="C33:C35"/>
    <mergeCell ref="C36:C40"/>
  </mergeCells>
  <phoneticPr fontId="1" type="noConversion"/>
  <hyperlinks>
    <hyperlink ref="M134" r:id="rId1" display="91260909@ktfriend.com"/>
    <hyperlink ref="L134" r:id="rId2" display="csk25874@mediazen.co.kr"/>
  </hyperlinks>
  <pageMargins left="0.7" right="0.7" top="0.75" bottom="0.75" header="0.3" footer="0.3"/>
  <pageSetup paperSize="9"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C3:O14"/>
  <sheetViews>
    <sheetView zoomScale="85" zoomScaleNormal="85" workbookViewId="0">
      <selection activeCell="N22" sqref="N22"/>
    </sheetView>
  </sheetViews>
  <sheetFormatPr defaultRowHeight="17.399999999999999" x14ac:dyDescent="0.4"/>
  <cols>
    <col min="14" max="14" width="11.19921875" bestFit="1" customWidth="1"/>
  </cols>
  <sheetData>
    <row r="3" spans="3:15" ht="18" customHeight="1" x14ac:dyDescent="0.4">
      <c r="C3" s="636" t="s">
        <v>2</v>
      </c>
      <c r="D3" s="636" t="s">
        <v>158</v>
      </c>
      <c r="E3" s="636" t="s">
        <v>223</v>
      </c>
      <c r="F3" s="636"/>
      <c r="G3" s="636"/>
      <c r="H3" s="636"/>
      <c r="I3" s="636"/>
      <c r="J3" s="636"/>
      <c r="K3" s="636"/>
      <c r="L3" s="636"/>
      <c r="M3" s="639" t="s">
        <v>224</v>
      </c>
      <c r="N3" s="640"/>
      <c r="O3" s="640"/>
    </row>
    <row r="4" spans="3:15" ht="27.6" x14ac:dyDescent="0.4">
      <c r="C4" s="636"/>
      <c r="D4" s="636"/>
      <c r="E4" s="110" t="s">
        <v>225</v>
      </c>
      <c r="F4" s="110" t="s">
        <v>113</v>
      </c>
      <c r="G4" s="110" t="s">
        <v>114</v>
      </c>
      <c r="H4" s="110" t="s">
        <v>115</v>
      </c>
      <c r="I4" s="110" t="s">
        <v>116</v>
      </c>
      <c r="J4" s="110" t="s">
        <v>117</v>
      </c>
      <c r="K4" s="110" t="s">
        <v>118</v>
      </c>
      <c r="L4" s="110" t="s">
        <v>226</v>
      </c>
      <c r="M4" s="110" t="s">
        <v>227</v>
      </c>
      <c r="N4" s="110" t="s">
        <v>234</v>
      </c>
      <c r="O4" s="110" t="s">
        <v>380</v>
      </c>
    </row>
    <row r="5" spans="3:15" ht="27.6" x14ac:dyDescent="0.4">
      <c r="C5" s="111" t="s">
        <v>228</v>
      </c>
      <c r="D5" s="112">
        <v>38.700000000000003</v>
      </c>
      <c r="E5" s="113">
        <v>1.6</v>
      </c>
      <c r="F5" s="113">
        <v>2</v>
      </c>
      <c r="G5" s="112">
        <v>2</v>
      </c>
      <c r="H5" s="112">
        <v>2</v>
      </c>
      <c r="I5" s="112">
        <v>2</v>
      </c>
      <c r="J5" s="112">
        <v>2</v>
      </c>
      <c r="K5" s="112">
        <v>2</v>
      </c>
      <c r="L5" s="112">
        <f>'패키지별 투입인력현황(10.15일기준)'!M17</f>
        <v>38.5</v>
      </c>
      <c r="M5" s="114">
        <v>3.6</v>
      </c>
      <c r="N5" s="115">
        <f>M5/D5</f>
        <v>9.3023255813953487E-2</v>
      </c>
      <c r="O5" s="116">
        <f>L5/D5</f>
        <v>0.9948320413436692</v>
      </c>
    </row>
    <row r="6" spans="3:15" ht="27.6" x14ac:dyDescent="0.4">
      <c r="C6" s="111" t="s">
        <v>229</v>
      </c>
      <c r="D6" s="635">
        <v>78.5</v>
      </c>
      <c r="E6" s="634">
        <v>8.9</v>
      </c>
      <c r="F6" s="634">
        <v>14.8</v>
      </c>
      <c r="G6" s="635">
        <v>15</v>
      </c>
      <c r="H6" s="635">
        <v>15</v>
      </c>
      <c r="I6" s="635">
        <v>15</v>
      </c>
      <c r="J6" s="635">
        <v>9.5</v>
      </c>
      <c r="K6" s="635">
        <v>2</v>
      </c>
      <c r="L6" s="635">
        <f>'패키지별 투입인력현황(10.15일기준)'!M43</f>
        <v>106.10000000000001</v>
      </c>
      <c r="M6" s="641">
        <v>23.7</v>
      </c>
      <c r="N6" s="638">
        <f>M6/D6</f>
        <v>0.3019108280254777</v>
      </c>
      <c r="O6" s="637">
        <f>L6/D6</f>
        <v>1.3515923566878982</v>
      </c>
    </row>
    <row r="7" spans="3:15" ht="18" customHeight="1" x14ac:dyDescent="0.4">
      <c r="C7" s="111" t="s">
        <v>214</v>
      </c>
      <c r="D7" s="635"/>
      <c r="E7" s="634"/>
      <c r="F7" s="634"/>
      <c r="G7" s="635"/>
      <c r="H7" s="635"/>
      <c r="I7" s="635"/>
      <c r="J7" s="635"/>
      <c r="K7" s="635"/>
      <c r="L7" s="635"/>
      <c r="M7" s="641"/>
      <c r="N7" s="638"/>
      <c r="O7" s="637"/>
    </row>
    <row r="8" spans="3:15" ht="17.399999999999999" customHeight="1" x14ac:dyDescent="0.4">
      <c r="C8" s="111" t="s">
        <v>230</v>
      </c>
      <c r="D8" s="635">
        <v>67.900000000000006</v>
      </c>
      <c r="E8" s="634">
        <v>2.7</v>
      </c>
      <c r="F8" s="634">
        <v>10.7</v>
      </c>
      <c r="G8" s="635">
        <v>10</v>
      </c>
      <c r="H8" s="635">
        <v>10</v>
      </c>
      <c r="I8" s="635">
        <v>10</v>
      </c>
      <c r="J8" s="635">
        <v>9</v>
      </c>
      <c r="K8" s="635">
        <v>2</v>
      </c>
      <c r="L8" s="635">
        <f>'패키지별 투입인력현황(10.15일기준)'!M60</f>
        <v>76.100000000000009</v>
      </c>
      <c r="M8" s="641">
        <v>13.4</v>
      </c>
      <c r="N8" s="638">
        <f>M8/D8</f>
        <v>0.19734904270986744</v>
      </c>
      <c r="O8" s="637">
        <f>L8/D8</f>
        <v>1.1207658321060383</v>
      </c>
    </row>
    <row r="9" spans="3:15" x14ac:dyDescent="0.4">
      <c r="C9" s="111" t="s">
        <v>231</v>
      </c>
      <c r="D9" s="635"/>
      <c r="E9" s="634"/>
      <c r="F9" s="634"/>
      <c r="G9" s="635"/>
      <c r="H9" s="635"/>
      <c r="I9" s="635"/>
      <c r="J9" s="635"/>
      <c r="K9" s="635"/>
      <c r="L9" s="635"/>
      <c r="M9" s="641"/>
      <c r="N9" s="638"/>
      <c r="O9" s="637"/>
    </row>
    <row r="10" spans="3:15" x14ac:dyDescent="0.4">
      <c r="C10" s="111" t="s">
        <v>232</v>
      </c>
      <c r="D10" s="112">
        <v>16.600000000000001</v>
      </c>
      <c r="E10" s="113">
        <v>0</v>
      </c>
      <c r="F10" s="113">
        <v>0.9</v>
      </c>
      <c r="G10" s="112">
        <v>1</v>
      </c>
      <c r="H10" s="112">
        <v>1</v>
      </c>
      <c r="I10" s="112">
        <v>1</v>
      </c>
      <c r="J10" s="112">
        <v>1</v>
      </c>
      <c r="K10" s="112">
        <v>1</v>
      </c>
      <c r="L10" s="112">
        <f>'패키지별 투입인력현황(10.15일기준)'!M64</f>
        <v>17</v>
      </c>
      <c r="M10" s="114">
        <v>0.9</v>
      </c>
      <c r="N10" s="115">
        <f>M10/D10</f>
        <v>5.4216867469879512E-2</v>
      </c>
      <c r="O10" s="116">
        <f>L10/D10</f>
        <v>1.0240963855421685</v>
      </c>
    </row>
    <row r="11" spans="3:15" x14ac:dyDescent="0.4">
      <c r="C11" s="111" t="s">
        <v>233</v>
      </c>
      <c r="D11" s="112">
        <v>15.5</v>
      </c>
      <c r="E11" s="113">
        <v>0</v>
      </c>
      <c r="F11" s="113">
        <v>0</v>
      </c>
      <c r="G11" s="112">
        <v>1.6</v>
      </c>
      <c r="H11" s="112">
        <v>2</v>
      </c>
      <c r="I11" s="112">
        <v>0.7</v>
      </c>
      <c r="J11" s="112">
        <v>0</v>
      </c>
      <c r="K11" s="112">
        <v>0</v>
      </c>
      <c r="L11" s="112">
        <f>'패키지별 투입인력현황(10.15일기준)'!M67</f>
        <v>4.5</v>
      </c>
      <c r="M11" s="114">
        <v>0</v>
      </c>
      <c r="N11" s="115">
        <f>M11/D11</f>
        <v>0</v>
      </c>
      <c r="O11" s="116">
        <f>L11/D11</f>
        <v>0.29032258064516131</v>
      </c>
    </row>
    <row r="12" spans="3:15" x14ac:dyDescent="0.4">
      <c r="C12" s="111" t="s">
        <v>210</v>
      </c>
      <c r="D12" s="112">
        <v>16.8</v>
      </c>
      <c r="E12" s="113">
        <v>1.5</v>
      </c>
      <c r="F12" s="113">
        <v>6</v>
      </c>
      <c r="G12" s="112">
        <v>6</v>
      </c>
      <c r="H12" s="112">
        <v>6</v>
      </c>
      <c r="I12" s="112">
        <v>6</v>
      </c>
      <c r="J12" s="112">
        <v>3</v>
      </c>
      <c r="K12" s="112">
        <v>3</v>
      </c>
      <c r="L12" s="112">
        <f>'패키지별 투입인력현황(10.15일기준)'!M75</f>
        <v>31.6</v>
      </c>
      <c r="M12" s="114">
        <v>7.5</v>
      </c>
      <c r="N12" s="115">
        <f>M12/D12</f>
        <v>0.4464285714285714</v>
      </c>
      <c r="O12" s="116">
        <f>L12/D12</f>
        <v>1.8809523809523809</v>
      </c>
    </row>
    <row r="13" spans="3:15" ht="27.6" x14ac:dyDescent="0.4">
      <c r="C13" s="111" t="s">
        <v>156</v>
      </c>
      <c r="D13" s="112">
        <v>0</v>
      </c>
      <c r="E13" s="113">
        <v>1.1000000000000001</v>
      </c>
      <c r="F13" s="113">
        <v>3</v>
      </c>
      <c r="G13" s="112">
        <v>2.9</v>
      </c>
      <c r="H13" s="112">
        <v>2</v>
      </c>
      <c r="I13" s="112">
        <v>2</v>
      </c>
      <c r="J13" s="112">
        <v>2</v>
      </c>
      <c r="K13" s="112">
        <v>2</v>
      </c>
      <c r="L13" s="112">
        <f>'패키지별 투입인력현황(10.15일기준)'!M81</f>
        <v>10.8</v>
      </c>
      <c r="M13" s="114">
        <v>4.0999999999999996</v>
      </c>
      <c r="N13" s="115" t="s">
        <v>235</v>
      </c>
      <c r="O13" s="116" t="s">
        <v>381</v>
      </c>
    </row>
    <row r="14" spans="3:15" x14ac:dyDescent="0.4">
      <c r="C14" s="117" t="s">
        <v>226</v>
      </c>
      <c r="D14" s="112">
        <f>SUM(D5:D13)</f>
        <v>234.00000000000003</v>
      </c>
      <c r="E14" s="113">
        <f>SUM(E5:E13)</f>
        <v>15.799999999999999</v>
      </c>
      <c r="F14" s="113">
        <f t="shared" ref="F14:K14" si="0">SUM(F5:F13)</f>
        <v>37.4</v>
      </c>
      <c r="G14" s="114">
        <f t="shared" si="0"/>
        <v>38.5</v>
      </c>
      <c r="H14" s="114">
        <f t="shared" si="0"/>
        <v>38</v>
      </c>
      <c r="I14" s="114">
        <f t="shared" si="0"/>
        <v>36.700000000000003</v>
      </c>
      <c r="J14" s="114">
        <f t="shared" si="0"/>
        <v>26.5</v>
      </c>
      <c r="K14" s="114">
        <f t="shared" si="0"/>
        <v>12</v>
      </c>
      <c r="L14" s="112">
        <f t="shared" ref="L14" si="1">SUM(E14:K14)</f>
        <v>204.89999999999998</v>
      </c>
      <c r="M14" s="114">
        <v>53.4</v>
      </c>
      <c r="N14" s="115">
        <f>M14/D14</f>
        <v>0.22820512820512817</v>
      </c>
      <c r="O14" s="116">
        <f>L14/D14</f>
        <v>0.87564102564102542</v>
      </c>
    </row>
  </sheetData>
  <mergeCells count="28">
    <mergeCell ref="O6:O7"/>
    <mergeCell ref="O8:O9"/>
    <mergeCell ref="N8:N9"/>
    <mergeCell ref="N6:N7"/>
    <mergeCell ref="D3:D4"/>
    <mergeCell ref="M3:O3"/>
    <mergeCell ref="I8:I9"/>
    <mergeCell ref="J8:J9"/>
    <mergeCell ref="K8:K9"/>
    <mergeCell ref="L8:L9"/>
    <mergeCell ref="M8:M9"/>
    <mergeCell ref="K6:K7"/>
    <mergeCell ref="L6:L7"/>
    <mergeCell ref="M6:M7"/>
    <mergeCell ref="D8:D9"/>
    <mergeCell ref="E8:E9"/>
    <mergeCell ref="F8:F9"/>
    <mergeCell ref="G8:G9"/>
    <mergeCell ref="H8:H9"/>
    <mergeCell ref="C3:C4"/>
    <mergeCell ref="E3:L3"/>
    <mergeCell ref="D6:D7"/>
    <mergeCell ref="E6:E7"/>
    <mergeCell ref="F6:F7"/>
    <mergeCell ref="G6:G7"/>
    <mergeCell ref="H6:H7"/>
    <mergeCell ref="I6:I7"/>
    <mergeCell ref="J6:J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패키지별 투입인력현황(10.15일기준)</vt:lpstr>
      <vt:lpstr>AICCB2B 전체투입계획일정</vt:lpstr>
      <vt:lpstr>Sheet1</vt:lpstr>
      <vt:lpstr>개발사별 투입인력이력(20201015)</vt:lpstr>
      <vt:lpstr>일별인력투입이력</vt:lpstr>
      <vt:lpstr>Roll-out 인력 이력</vt:lpstr>
      <vt:lpstr>투입인력 주간보고 자료</vt:lpstr>
      <vt:lpstr>AICC_B2B 솔루션 인력 연락처목록</vt:lpstr>
      <vt:lpstr>투입율계산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</dc:creator>
  <cp:lastModifiedBy>soo</cp:lastModifiedBy>
  <dcterms:created xsi:type="dcterms:W3CDTF">2020-07-08T02:54:42Z</dcterms:created>
  <dcterms:modified xsi:type="dcterms:W3CDTF">2020-10-20T06:56:33Z</dcterms:modified>
</cp:coreProperties>
</file>