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4"/>
  </bookViews>
  <sheets>
    <sheet name="Financial" sheetId="2" r:id="rId1"/>
    <sheet name="Sales Details" sheetId="1" r:id="rId2"/>
    <sheet name="Pivot Table" sheetId="4" r:id="rId3"/>
    <sheet name="Graph" sheetId="5" r:id="rId4"/>
    <sheet name="Solver" sheetId="3" r:id="rId5"/>
  </sheets>
  <definedNames>
    <definedName name="solver_adj" localSheetId="4" hidden="1">Solver!$D$5:$F$5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Solver!$B$7</definedName>
    <definedName name="solver_lhs2" localSheetId="4" hidden="1">Solver!$B$8</definedName>
    <definedName name="solver_lhs3" localSheetId="4" hidden="1">Solver!$B$9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nwt" localSheetId="4" hidden="1">1</definedName>
    <definedName name="solver_opt" localSheetId="4" hidden="1">Solver!$D$12</definedName>
    <definedName name="solver_pre" localSheetId="4" hidden="1">0.000001</definedName>
    <definedName name="solver_rbv" localSheetId="4" hidden="1">1</definedName>
    <definedName name="solver_rel1" localSheetId="4" hidden="1">3</definedName>
    <definedName name="solver_rel2" localSheetId="4" hidden="1">3</definedName>
    <definedName name="solver_rel3" localSheetId="4" hidden="1">3</definedName>
    <definedName name="solver_rhs1" localSheetId="4" hidden="1">Solver!$C$7</definedName>
    <definedName name="solver_rhs2" localSheetId="4" hidden="1">Solver!$C$8</definedName>
    <definedName name="solver_rhs3" localSheetId="4" hidden="1">Solver!$C$9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F11" i="3" l="1"/>
  <c r="E11" i="3"/>
  <c r="D11" i="3"/>
  <c r="C9" i="3"/>
  <c r="C8" i="3"/>
  <c r="C7" i="3"/>
  <c r="B25" i="2"/>
  <c r="B15" i="2"/>
  <c r="B6" i="2"/>
  <c r="D12" i="3" l="1"/>
</calcChain>
</file>

<file path=xl/sharedStrings.xml><?xml version="1.0" encoding="utf-8"?>
<sst xmlns="http://schemas.openxmlformats.org/spreadsheetml/2006/main" count="218" uniqueCount="59">
  <si>
    <t>Product</t>
  </si>
  <si>
    <t>Origin</t>
  </si>
  <si>
    <t>Day</t>
  </si>
  <si>
    <t>Amount</t>
  </si>
  <si>
    <t>24' Monitor</t>
  </si>
  <si>
    <t>Nvidia GPU</t>
  </si>
  <si>
    <t>Logitech Speakers</t>
  </si>
  <si>
    <t>Cooler Master Heatsink</t>
  </si>
  <si>
    <t>AMD CPU</t>
  </si>
  <si>
    <t>Logitech Keyboard</t>
  </si>
  <si>
    <t>AMD GPU</t>
  </si>
  <si>
    <t>Razer Gaming Mouse</t>
  </si>
  <si>
    <t>Gentoo Gaming Desk</t>
  </si>
  <si>
    <t>Intel CPU</t>
  </si>
  <si>
    <t>US</t>
  </si>
  <si>
    <t>Other</t>
  </si>
  <si>
    <t>EU</t>
  </si>
  <si>
    <t>Wednesday</t>
  </si>
  <si>
    <t>Monday</t>
  </si>
  <si>
    <t>Tuesday</t>
  </si>
  <si>
    <t>Thursday</t>
  </si>
  <si>
    <t>Saturday</t>
  </si>
  <si>
    <t>Friday</t>
  </si>
  <si>
    <t>(All)</t>
  </si>
  <si>
    <t>Column Labels</t>
  </si>
  <si>
    <t>Grand Total</t>
  </si>
  <si>
    <t>Sum of Amount</t>
  </si>
  <si>
    <t>Row Labels</t>
  </si>
  <si>
    <t>Yearly payment</t>
  </si>
  <si>
    <t># of Years</t>
  </si>
  <si>
    <t>Interest rate</t>
  </si>
  <si>
    <t>Max Acquisition Price</t>
  </si>
  <si>
    <t>A new server should be bought that will bring in yearly profits in amount of 4500USD. For this, our company will seek a credit, the bank stating an interest rate of 15.20% per annum. Which is the max acquisition price if the server is to be paid out of the profits it brings, operating costs not being considered?</t>
  </si>
  <si>
    <t>Initial deposit</t>
  </si>
  <si>
    <t>Monthly deposit</t>
  </si>
  <si>
    <t>Balance after 1 Year</t>
  </si>
  <si>
    <t xml:space="preserve">We require a deposit in order to finance a project that will commence after one year. The initial deposit is 1000USD, while the monhly deposits will amount to 100USD/Month. The bank pays 4% interest. What will be the final balance? </t>
  </si>
  <si>
    <t>Initial investment</t>
  </si>
  <si>
    <t>Income Year 1</t>
  </si>
  <si>
    <t>Income Year 2</t>
  </si>
  <si>
    <t>Income Year 3</t>
  </si>
  <si>
    <t>Annual inflation rate</t>
  </si>
  <si>
    <t>Current net worth of investment</t>
  </si>
  <si>
    <t>We invest 10000USD into a fund and receive the following yearly incomes: 4500USD,  3900USD, 5200USD. Supposing an 8% inflation rate, what will be the net value of the investment?</t>
  </si>
  <si>
    <t>Total</t>
  </si>
  <si>
    <t>Quantity</t>
  </si>
  <si>
    <t>Static Sites</t>
  </si>
  <si>
    <t>Online Store</t>
  </si>
  <si>
    <t>Web App</t>
  </si>
  <si>
    <t>Component</t>
  </si>
  <si>
    <t>Available</t>
  </si>
  <si>
    <t>Necessary</t>
  </si>
  <si>
    <t>Licences</t>
  </si>
  <si>
    <t>Outsourced Labour</t>
  </si>
  <si>
    <t>Profit</t>
  </si>
  <si>
    <t>Unitary</t>
  </si>
  <si>
    <t>Internal Labour</t>
  </si>
  <si>
    <t>Price</t>
  </si>
  <si>
    <t>Conclusion =&gt; we should build ~ 10 Web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</si>
</sst>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#,##0.00\ &quot;lei&quot;;[Red]\-#,##0.00\ &quot;lei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238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6" fillId="0" borderId="0"/>
    <xf numFmtId="9" fontId="6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3" fillId="0" borderId="0" xfId="1" applyFont="1"/>
    <xf numFmtId="0" fontId="4" fillId="0" borderId="0" xfId="1" applyFont="1"/>
    <xf numFmtId="3" fontId="3" fillId="0" borderId="0" xfId="1" applyNumberFormat="1" applyFont="1"/>
    <xf numFmtId="10" fontId="3" fillId="0" borderId="0" xfId="1" applyNumberFormat="1" applyFont="1"/>
    <xf numFmtId="0" fontId="5" fillId="0" borderId="0" xfId="1" applyFont="1"/>
    <xf numFmtId="164" fontId="2" fillId="0" borderId="0" xfId="1" applyNumberFormat="1"/>
    <xf numFmtId="0" fontId="6" fillId="0" borderId="0" xfId="2"/>
    <xf numFmtId="0" fontId="5" fillId="0" borderId="0" xfId="2" applyFont="1"/>
    <xf numFmtId="9" fontId="6" fillId="0" borderId="0" xfId="2" applyNumberFormat="1"/>
    <xf numFmtId="8" fontId="7" fillId="0" borderId="0" xfId="1" applyNumberFormat="1" applyFont="1" applyAlignment="1">
      <alignment horizontal="center"/>
    </xf>
    <xf numFmtId="8" fontId="5" fillId="0" borderId="0" xfId="2" applyNumberFormat="1" applyFont="1" applyAlignment="1">
      <alignment horizontal="center"/>
    </xf>
    <xf numFmtId="0" fontId="5" fillId="0" borderId="0" xfId="0" applyFont="1"/>
    <xf numFmtId="9" fontId="5" fillId="0" borderId="0" xfId="0" applyNumberFormat="1" applyFont="1"/>
    <xf numFmtId="8" fontId="5" fillId="0" borderId="0" xfId="0" applyNumberFormat="1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</cellXfs>
  <cellStyles count="4">
    <cellStyle name="Normal" xfId="0" builtinId="0"/>
    <cellStyle name="Normal 2" xfId="1"/>
    <cellStyle name="Normal 3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[Workbook.xlsx]Graph!PivotTable2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by Origin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Graph!$A$4:$A$7</c:f>
              <c:strCache>
                <c:ptCount val="3"/>
                <c:pt idx="0">
                  <c:v>EU</c:v>
                </c:pt>
                <c:pt idx="1">
                  <c:v>Other</c:v>
                </c:pt>
                <c:pt idx="2">
                  <c:v>US</c:v>
                </c:pt>
              </c:strCache>
            </c:strRef>
          </c:cat>
          <c:val>
            <c:numRef>
              <c:f>Graph!$B$4:$B$7</c:f>
              <c:numCache>
                <c:formatCode>General</c:formatCode>
                <c:ptCount val="3"/>
                <c:pt idx="0">
                  <c:v>30776.910112708567</c:v>
                </c:pt>
                <c:pt idx="1">
                  <c:v>35327.878462810346</c:v>
                </c:pt>
                <c:pt idx="2">
                  <c:v>40895.1372407901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180974</xdr:rowOff>
    </xdr:from>
    <xdr:to>
      <xdr:col>9</xdr:col>
      <xdr:colOff>704849</xdr:colOff>
      <xdr:row>20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varoberik" refreshedDate="43596.730487962966" createdVersion="4" refreshedVersion="4" minRefreshableVersion="3" recordCount="50">
  <cacheSource type="worksheet">
    <worksheetSource ref="A1:D51" sheet="Sales Details"/>
  </cacheSource>
  <cacheFields count="4">
    <cacheField name="Product" numFmtId="0">
      <sharedItems count="10">
        <s v="24' Monitor"/>
        <s v="Nvidia GPU"/>
        <s v="Logitech Speakers"/>
        <s v="Cooler Master Heatsink"/>
        <s v="AMD CPU"/>
        <s v="Logitech Keyboard"/>
        <s v="AMD GPU"/>
        <s v="Razer Gaming Mouse"/>
        <s v="Gentoo Gaming Desk"/>
        <s v="Intel CPU"/>
      </sharedItems>
    </cacheField>
    <cacheField name="Origin" numFmtId="0">
      <sharedItems count="3">
        <s v="US"/>
        <s v="Other"/>
        <s v="EU"/>
      </sharedItems>
    </cacheField>
    <cacheField name="Day" numFmtId="0">
      <sharedItems count="6">
        <s v="Wednesday"/>
        <s v="Monday"/>
        <s v="Tuesday"/>
        <s v="Thursday"/>
        <s v="Saturday"/>
        <s v="Friday"/>
      </sharedItems>
    </cacheField>
    <cacheField name="Amount" numFmtId="0">
      <sharedItems containsSemiMixedTypes="0" containsString="0" containsNumber="1" minValue="84.897211996503998" maxValue="4451.4141026492398" count="50">
        <n v="2382.0266915182601"/>
        <n v="2599.6194117858299"/>
        <n v="4324.4192875655999"/>
        <n v="2244.9136256430302"/>
        <n v="281.05963994748799"/>
        <n v="973.29130274728004"/>
        <n v="1632.7836208193801"/>
        <n v="565.70976607248701"/>
        <n v="1832.64801543318"/>
        <n v="4451.4141026492398"/>
        <n v="1317.2542635407301"/>
        <n v="1931.8196014042801"/>
        <n v="734.58465586179398"/>
        <n v="300.21170942652998"/>
        <n v="2549.43571171331"/>
        <n v="84.897211996503998"/>
        <n v="1010.26355479698"/>
        <n v="1429.4342394366799"/>
        <n v="851.45346679390695"/>
        <n v="1330.7948872321999"/>
        <n v="3009.7315228847701"/>
        <n v="2765.5352314235702"/>
        <n v="3693.74777172523"/>
        <n v="3774.5805404286398"/>
        <n v="1081.41416181879"/>
        <n v="2325.3150630411201"/>
        <n v="858.44116174963403"/>
        <n v="4320.6759721071603"/>
        <n v="2584.2676046296201"/>
        <n v="3158.8691547531398"/>
        <n v="2127.6044578374799"/>
        <n v="3197.5309236326002"/>
        <n v="1863.3908766081699"/>
        <n v="2781.7970947106401"/>
        <n v="3122.5817936375001"/>
        <n v="3338.3812479222702"/>
        <n v="4306.5938201631898"/>
        <n v="429.06200828689902"/>
        <n v="459.93418614440202"/>
        <n v="1759.90146246838"/>
        <n v="2361.00992003175"/>
        <n v="2462.7163129721298"/>
        <n v="2523.68665834783"/>
        <n v="3853.4701594687099"/>
        <n v="2648.9178659713298"/>
        <n v="3408.71373380251"/>
        <n v="755.06542903538605"/>
        <n v="354.61044067838901"/>
        <n v="4138.8833519316504"/>
        <n v="705.461121711438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</r>
  <r>
    <x v="0"/>
    <x v="1"/>
    <x v="1"/>
    <x v="1"/>
  </r>
  <r>
    <x v="1"/>
    <x v="0"/>
    <x v="0"/>
    <x v="2"/>
  </r>
  <r>
    <x v="2"/>
    <x v="2"/>
    <x v="1"/>
    <x v="3"/>
  </r>
  <r>
    <x v="3"/>
    <x v="2"/>
    <x v="2"/>
    <x v="4"/>
  </r>
  <r>
    <x v="4"/>
    <x v="1"/>
    <x v="0"/>
    <x v="5"/>
  </r>
  <r>
    <x v="4"/>
    <x v="1"/>
    <x v="0"/>
    <x v="6"/>
  </r>
  <r>
    <x v="4"/>
    <x v="2"/>
    <x v="2"/>
    <x v="7"/>
  </r>
  <r>
    <x v="5"/>
    <x v="1"/>
    <x v="1"/>
    <x v="8"/>
  </r>
  <r>
    <x v="6"/>
    <x v="0"/>
    <x v="1"/>
    <x v="9"/>
  </r>
  <r>
    <x v="1"/>
    <x v="1"/>
    <x v="3"/>
    <x v="10"/>
  </r>
  <r>
    <x v="2"/>
    <x v="0"/>
    <x v="1"/>
    <x v="11"/>
  </r>
  <r>
    <x v="0"/>
    <x v="0"/>
    <x v="0"/>
    <x v="12"/>
  </r>
  <r>
    <x v="3"/>
    <x v="2"/>
    <x v="3"/>
    <x v="13"/>
  </r>
  <r>
    <x v="2"/>
    <x v="2"/>
    <x v="4"/>
    <x v="14"/>
  </r>
  <r>
    <x v="1"/>
    <x v="2"/>
    <x v="2"/>
    <x v="15"/>
  </r>
  <r>
    <x v="7"/>
    <x v="1"/>
    <x v="4"/>
    <x v="16"/>
  </r>
  <r>
    <x v="3"/>
    <x v="0"/>
    <x v="1"/>
    <x v="17"/>
  </r>
  <r>
    <x v="3"/>
    <x v="0"/>
    <x v="4"/>
    <x v="18"/>
  </r>
  <r>
    <x v="1"/>
    <x v="1"/>
    <x v="0"/>
    <x v="19"/>
  </r>
  <r>
    <x v="8"/>
    <x v="0"/>
    <x v="0"/>
    <x v="20"/>
  </r>
  <r>
    <x v="8"/>
    <x v="0"/>
    <x v="0"/>
    <x v="21"/>
  </r>
  <r>
    <x v="9"/>
    <x v="2"/>
    <x v="0"/>
    <x v="22"/>
  </r>
  <r>
    <x v="6"/>
    <x v="2"/>
    <x v="5"/>
    <x v="23"/>
  </r>
  <r>
    <x v="1"/>
    <x v="1"/>
    <x v="1"/>
    <x v="24"/>
  </r>
  <r>
    <x v="6"/>
    <x v="2"/>
    <x v="0"/>
    <x v="25"/>
  </r>
  <r>
    <x v="1"/>
    <x v="0"/>
    <x v="5"/>
    <x v="26"/>
  </r>
  <r>
    <x v="0"/>
    <x v="0"/>
    <x v="1"/>
    <x v="27"/>
  </r>
  <r>
    <x v="7"/>
    <x v="1"/>
    <x v="0"/>
    <x v="28"/>
  </r>
  <r>
    <x v="4"/>
    <x v="2"/>
    <x v="1"/>
    <x v="29"/>
  </r>
  <r>
    <x v="6"/>
    <x v="2"/>
    <x v="4"/>
    <x v="30"/>
  </r>
  <r>
    <x v="8"/>
    <x v="1"/>
    <x v="1"/>
    <x v="31"/>
  </r>
  <r>
    <x v="6"/>
    <x v="1"/>
    <x v="3"/>
    <x v="32"/>
  </r>
  <r>
    <x v="7"/>
    <x v="0"/>
    <x v="1"/>
    <x v="33"/>
  </r>
  <r>
    <x v="3"/>
    <x v="0"/>
    <x v="4"/>
    <x v="34"/>
  </r>
  <r>
    <x v="3"/>
    <x v="0"/>
    <x v="3"/>
    <x v="35"/>
  </r>
  <r>
    <x v="4"/>
    <x v="1"/>
    <x v="3"/>
    <x v="36"/>
  </r>
  <r>
    <x v="7"/>
    <x v="0"/>
    <x v="4"/>
    <x v="37"/>
  </r>
  <r>
    <x v="4"/>
    <x v="1"/>
    <x v="2"/>
    <x v="38"/>
  </r>
  <r>
    <x v="2"/>
    <x v="1"/>
    <x v="4"/>
    <x v="39"/>
  </r>
  <r>
    <x v="7"/>
    <x v="1"/>
    <x v="3"/>
    <x v="40"/>
  </r>
  <r>
    <x v="1"/>
    <x v="2"/>
    <x v="3"/>
    <x v="41"/>
  </r>
  <r>
    <x v="8"/>
    <x v="1"/>
    <x v="2"/>
    <x v="42"/>
  </r>
  <r>
    <x v="1"/>
    <x v="2"/>
    <x v="5"/>
    <x v="43"/>
  </r>
  <r>
    <x v="9"/>
    <x v="2"/>
    <x v="2"/>
    <x v="44"/>
  </r>
  <r>
    <x v="5"/>
    <x v="0"/>
    <x v="5"/>
    <x v="45"/>
  </r>
  <r>
    <x v="9"/>
    <x v="0"/>
    <x v="0"/>
    <x v="46"/>
  </r>
  <r>
    <x v="8"/>
    <x v="1"/>
    <x v="0"/>
    <x v="47"/>
  </r>
  <r>
    <x v="4"/>
    <x v="1"/>
    <x v="4"/>
    <x v="48"/>
  </r>
  <r>
    <x v="0"/>
    <x v="2"/>
    <x v="2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L11" firstHeaderRow="1" firstDataRow="2" firstDataCol="1" rowPageCount="1" colPageCount="1"/>
  <pivotFields count="4">
    <pivotField axis="axisCol" multipleItemSelectionAllowed="1" showAll="0">
      <items count="11">
        <item x="0"/>
        <item x="4"/>
        <item x="6"/>
        <item x="3"/>
        <item x="8"/>
        <item x="9"/>
        <item x="5"/>
        <item x="2"/>
        <item x="1"/>
        <item x="7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Row" showAll="0">
      <items count="7">
        <item x="1"/>
        <item x="2"/>
        <item x="0"/>
        <item x="3"/>
        <item x="5"/>
        <item x="4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1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7" firstHeaderRow="1" firstDataRow="1" firstDataCol="1" rowPageCount="1" colPageCount="1"/>
  <pivotFields count="4">
    <pivotField axis="axisPage" showAll="0">
      <items count="11">
        <item x="0"/>
        <item x="4"/>
        <item x="6"/>
        <item x="3"/>
        <item x="8"/>
        <item x="9"/>
        <item x="5"/>
        <item x="2"/>
        <item x="1"/>
        <item x="7"/>
        <item t="default"/>
      </items>
    </pivotField>
    <pivotField axis="axisRow" showAll="0" sortType="ascending">
      <items count="4">
        <item x="2"/>
        <item x="1"/>
        <item x="0"/>
        <item t="default"/>
      </items>
    </pivotField>
    <pivotField showAll="0"/>
    <pivotField dataField="1" showAll="0">
      <items count="51">
        <item x="15"/>
        <item x="4"/>
        <item x="13"/>
        <item x="47"/>
        <item x="37"/>
        <item x="38"/>
        <item x="7"/>
        <item x="49"/>
        <item x="12"/>
        <item x="46"/>
        <item x="18"/>
        <item x="26"/>
        <item x="5"/>
        <item x="16"/>
        <item x="24"/>
        <item x="10"/>
        <item x="19"/>
        <item x="17"/>
        <item x="6"/>
        <item x="39"/>
        <item x="8"/>
        <item x="32"/>
        <item x="11"/>
        <item x="30"/>
        <item x="3"/>
        <item x="25"/>
        <item x="40"/>
        <item x="0"/>
        <item x="41"/>
        <item x="42"/>
        <item x="14"/>
        <item x="28"/>
        <item x="1"/>
        <item x="44"/>
        <item x="21"/>
        <item x="33"/>
        <item x="20"/>
        <item x="34"/>
        <item x="29"/>
        <item x="31"/>
        <item x="35"/>
        <item x="45"/>
        <item x="22"/>
        <item x="23"/>
        <item x="43"/>
        <item x="48"/>
        <item x="36"/>
        <item x="27"/>
        <item x="2"/>
        <item x="9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Sum of Amount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I26" sqref="I26"/>
    </sheetView>
  </sheetViews>
  <sheetFormatPr defaultRowHeight="15" x14ac:dyDescent="0.25"/>
  <cols>
    <col min="1" max="1" width="32.42578125" customWidth="1"/>
    <col min="2" max="2" width="16.85546875" customWidth="1"/>
  </cols>
  <sheetData>
    <row r="1" spans="1:3" ht="30.75" customHeight="1" x14ac:dyDescent="0.25">
      <c r="A1" t="s">
        <v>32</v>
      </c>
    </row>
    <row r="2" spans="1:3" x14ac:dyDescent="0.25">
      <c r="A2" s="6" t="s">
        <v>28</v>
      </c>
      <c r="B2" s="7">
        <v>4500</v>
      </c>
      <c r="C2" s="5"/>
    </row>
    <row r="3" spans="1:3" x14ac:dyDescent="0.25">
      <c r="A3" s="6" t="s">
        <v>30</v>
      </c>
      <c r="B3" s="8">
        <v>0.152</v>
      </c>
      <c r="C3" s="5"/>
    </row>
    <row r="4" spans="1:3" x14ac:dyDescent="0.25">
      <c r="A4" s="6" t="s">
        <v>29</v>
      </c>
      <c r="B4" s="5">
        <v>30</v>
      </c>
      <c r="C4" s="5"/>
    </row>
    <row r="5" spans="1:3" x14ac:dyDescent="0.25">
      <c r="A5" s="5"/>
      <c r="B5" s="5"/>
      <c r="C5" s="4"/>
    </row>
    <row r="6" spans="1:3" x14ac:dyDescent="0.25">
      <c r="A6" s="9" t="s">
        <v>31</v>
      </c>
      <c r="B6" s="14">
        <f>PV(B3/12, B4*12, -B2/12)</f>
        <v>29286.532678996642</v>
      </c>
      <c r="C6" s="10"/>
    </row>
    <row r="9" spans="1:3" x14ac:dyDescent="0.25">
      <c r="A9" t="s">
        <v>36</v>
      </c>
    </row>
    <row r="10" spans="1:3" x14ac:dyDescent="0.25">
      <c r="A10" s="12" t="s">
        <v>33</v>
      </c>
      <c r="B10" s="11">
        <v>1000</v>
      </c>
    </row>
    <row r="11" spans="1:3" x14ac:dyDescent="0.25">
      <c r="A11" s="12" t="s">
        <v>30</v>
      </c>
      <c r="B11" s="13">
        <v>0.04</v>
      </c>
    </row>
    <row r="12" spans="1:3" x14ac:dyDescent="0.25">
      <c r="A12" s="12" t="s">
        <v>34</v>
      </c>
      <c r="B12" s="11">
        <v>100</v>
      </c>
    </row>
    <row r="13" spans="1:3" x14ac:dyDescent="0.25">
      <c r="A13" s="12" t="s">
        <v>29</v>
      </c>
      <c r="B13" s="11">
        <v>1</v>
      </c>
    </row>
    <row r="14" spans="1:3" x14ac:dyDescent="0.25">
      <c r="A14" s="12"/>
      <c r="B14" s="11"/>
    </row>
    <row r="15" spans="1:3" x14ac:dyDescent="0.25">
      <c r="A15" s="12" t="s">
        <v>35</v>
      </c>
      <c r="B15" s="15">
        <f>FV(B11/12, B13*12, -B12, -B10, 1)</f>
        <v>2267.0619848054944</v>
      </c>
    </row>
    <row r="18" spans="1:2" x14ac:dyDescent="0.25">
      <c r="A18" t="s">
        <v>43</v>
      </c>
    </row>
    <row r="19" spans="1:2" x14ac:dyDescent="0.25">
      <c r="A19" s="16" t="s">
        <v>37</v>
      </c>
      <c r="B19" s="16">
        <v>-10000</v>
      </c>
    </row>
    <row r="20" spans="1:2" x14ac:dyDescent="0.25">
      <c r="A20" s="16" t="s">
        <v>38</v>
      </c>
      <c r="B20" s="16">
        <v>4500</v>
      </c>
    </row>
    <row r="21" spans="1:2" x14ac:dyDescent="0.25">
      <c r="A21" s="16" t="s">
        <v>39</v>
      </c>
      <c r="B21" s="16">
        <v>3900</v>
      </c>
    </row>
    <row r="22" spans="1:2" x14ac:dyDescent="0.25">
      <c r="A22" s="16" t="s">
        <v>40</v>
      </c>
      <c r="B22" s="16">
        <v>5200</v>
      </c>
    </row>
    <row r="23" spans="1:2" x14ac:dyDescent="0.25">
      <c r="A23" s="16" t="s">
        <v>41</v>
      </c>
      <c r="B23" s="17">
        <v>0.08</v>
      </c>
    </row>
    <row r="24" spans="1:2" x14ac:dyDescent="0.25">
      <c r="A24" s="16"/>
      <c r="B24" s="16"/>
    </row>
    <row r="25" spans="1:2" x14ac:dyDescent="0.25">
      <c r="A25" s="16" t="s">
        <v>42</v>
      </c>
      <c r="B25" s="18">
        <f>NPV(B23,B19,B20,B21,B22)</f>
        <v>1516.8664066189833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D51"/>
    </sheetView>
  </sheetViews>
  <sheetFormatPr defaultRowHeight="15" x14ac:dyDescent="0.25"/>
  <cols>
    <col min="1" max="1" width="26" customWidth="1"/>
    <col min="3" max="3" width="11.28515625" customWidth="1"/>
    <col min="4" max="4" width="10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14</v>
      </c>
      <c r="C2" t="s">
        <v>17</v>
      </c>
      <c r="D2">
        <v>2382.0266915182601</v>
      </c>
    </row>
    <row r="3" spans="1:4" x14ac:dyDescent="0.25">
      <c r="A3" t="s">
        <v>4</v>
      </c>
      <c r="B3" t="s">
        <v>15</v>
      </c>
      <c r="C3" t="s">
        <v>18</v>
      </c>
      <c r="D3">
        <v>2599.6194117858299</v>
      </c>
    </row>
    <row r="4" spans="1:4" x14ac:dyDescent="0.25">
      <c r="A4" t="s">
        <v>5</v>
      </c>
      <c r="B4" t="s">
        <v>14</v>
      </c>
      <c r="C4" t="s">
        <v>17</v>
      </c>
      <c r="D4">
        <v>4324.4192875655999</v>
      </c>
    </row>
    <row r="5" spans="1:4" x14ac:dyDescent="0.25">
      <c r="A5" t="s">
        <v>6</v>
      </c>
      <c r="B5" t="s">
        <v>16</v>
      </c>
      <c r="C5" t="s">
        <v>18</v>
      </c>
      <c r="D5">
        <v>2244.9136256430302</v>
      </c>
    </row>
    <row r="6" spans="1:4" x14ac:dyDescent="0.25">
      <c r="A6" t="s">
        <v>7</v>
      </c>
      <c r="B6" t="s">
        <v>16</v>
      </c>
      <c r="C6" t="s">
        <v>19</v>
      </c>
      <c r="D6">
        <v>281.05963994748799</v>
      </c>
    </row>
    <row r="7" spans="1:4" x14ac:dyDescent="0.25">
      <c r="A7" t="s">
        <v>8</v>
      </c>
      <c r="B7" t="s">
        <v>15</v>
      </c>
      <c r="C7" t="s">
        <v>17</v>
      </c>
      <c r="D7">
        <v>973.29130274728004</v>
      </c>
    </row>
    <row r="8" spans="1:4" x14ac:dyDescent="0.25">
      <c r="A8" t="s">
        <v>8</v>
      </c>
      <c r="B8" t="s">
        <v>15</v>
      </c>
      <c r="C8" t="s">
        <v>17</v>
      </c>
      <c r="D8">
        <v>1632.7836208193801</v>
      </c>
    </row>
    <row r="9" spans="1:4" x14ac:dyDescent="0.25">
      <c r="A9" t="s">
        <v>8</v>
      </c>
      <c r="B9" t="s">
        <v>16</v>
      </c>
      <c r="C9" t="s">
        <v>19</v>
      </c>
      <c r="D9">
        <v>565.70976607248701</v>
      </c>
    </row>
    <row r="10" spans="1:4" x14ac:dyDescent="0.25">
      <c r="A10" t="s">
        <v>9</v>
      </c>
      <c r="B10" t="s">
        <v>15</v>
      </c>
      <c r="C10" t="s">
        <v>18</v>
      </c>
      <c r="D10">
        <v>1832.64801543318</v>
      </c>
    </row>
    <row r="11" spans="1:4" x14ac:dyDescent="0.25">
      <c r="A11" t="s">
        <v>10</v>
      </c>
      <c r="B11" t="s">
        <v>14</v>
      </c>
      <c r="C11" t="s">
        <v>18</v>
      </c>
      <c r="D11">
        <v>4451.4141026492398</v>
      </c>
    </row>
    <row r="12" spans="1:4" x14ac:dyDescent="0.25">
      <c r="A12" t="s">
        <v>5</v>
      </c>
      <c r="B12" t="s">
        <v>15</v>
      </c>
      <c r="C12" t="s">
        <v>20</v>
      </c>
      <c r="D12">
        <v>1317.2542635407301</v>
      </c>
    </row>
    <row r="13" spans="1:4" x14ac:dyDescent="0.25">
      <c r="A13" t="s">
        <v>6</v>
      </c>
      <c r="B13" t="s">
        <v>14</v>
      </c>
      <c r="C13" t="s">
        <v>18</v>
      </c>
      <c r="D13">
        <v>1931.8196014042801</v>
      </c>
    </row>
    <row r="14" spans="1:4" x14ac:dyDescent="0.25">
      <c r="A14" t="s">
        <v>4</v>
      </c>
      <c r="B14" t="s">
        <v>14</v>
      </c>
      <c r="C14" t="s">
        <v>17</v>
      </c>
      <c r="D14">
        <v>734.58465586179398</v>
      </c>
    </row>
    <row r="15" spans="1:4" x14ac:dyDescent="0.25">
      <c r="A15" t="s">
        <v>7</v>
      </c>
      <c r="B15" t="s">
        <v>16</v>
      </c>
      <c r="C15" t="s">
        <v>20</v>
      </c>
      <c r="D15">
        <v>300.21170942652998</v>
      </c>
    </row>
    <row r="16" spans="1:4" x14ac:dyDescent="0.25">
      <c r="A16" t="s">
        <v>6</v>
      </c>
      <c r="B16" t="s">
        <v>16</v>
      </c>
      <c r="C16" t="s">
        <v>21</v>
      </c>
      <c r="D16">
        <v>2549.43571171331</v>
      </c>
    </row>
    <row r="17" spans="1:4" x14ac:dyDescent="0.25">
      <c r="A17" t="s">
        <v>5</v>
      </c>
      <c r="B17" t="s">
        <v>16</v>
      </c>
      <c r="C17" t="s">
        <v>19</v>
      </c>
      <c r="D17">
        <v>84.897211996503998</v>
      </c>
    </row>
    <row r="18" spans="1:4" x14ac:dyDescent="0.25">
      <c r="A18" t="s">
        <v>11</v>
      </c>
      <c r="B18" t="s">
        <v>15</v>
      </c>
      <c r="C18" t="s">
        <v>21</v>
      </c>
      <c r="D18">
        <v>1010.26355479698</v>
      </c>
    </row>
    <row r="19" spans="1:4" x14ac:dyDescent="0.25">
      <c r="A19" t="s">
        <v>7</v>
      </c>
      <c r="B19" t="s">
        <v>14</v>
      </c>
      <c r="C19" t="s">
        <v>18</v>
      </c>
      <c r="D19">
        <v>1429.4342394366799</v>
      </c>
    </row>
    <row r="20" spans="1:4" x14ac:dyDescent="0.25">
      <c r="A20" t="s">
        <v>7</v>
      </c>
      <c r="B20" t="s">
        <v>14</v>
      </c>
      <c r="C20" t="s">
        <v>21</v>
      </c>
      <c r="D20">
        <v>851.45346679390695</v>
      </c>
    </row>
    <row r="21" spans="1:4" x14ac:dyDescent="0.25">
      <c r="A21" t="s">
        <v>5</v>
      </c>
      <c r="B21" t="s">
        <v>15</v>
      </c>
      <c r="C21" t="s">
        <v>17</v>
      </c>
      <c r="D21">
        <v>1330.7948872321999</v>
      </c>
    </row>
    <row r="22" spans="1:4" x14ac:dyDescent="0.25">
      <c r="A22" t="s">
        <v>12</v>
      </c>
      <c r="B22" t="s">
        <v>14</v>
      </c>
      <c r="C22" t="s">
        <v>17</v>
      </c>
      <c r="D22">
        <v>3009.7315228847701</v>
      </c>
    </row>
    <row r="23" spans="1:4" x14ac:dyDescent="0.25">
      <c r="A23" t="s">
        <v>12</v>
      </c>
      <c r="B23" t="s">
        <v>14</v>
      </c>
      <c r="C23" t="s">
        <v>17</v>
      </c>
      <c r="D23">
        <v>2765.5352314235702</v>
      </c>
    </row>
    <row r="24" spans="1:4" x14ac:dyDescent="0.25">
      <c r="A24" t="s">
        <v>13</v>
      </c>
      <c r="B24" t="s">
        <v>16</v>
      </c>
      <c r="C24" t="s">
        <v>17</v>
      </c>
      <c r="D24">
        <v>3693.74777172523</v>
      </c>
    </row>
    <row r="25" spans="1:4" x14ac:dyDescent="0.25">
      <c r="A25" t="s">
        <v>10</v>
      </c>
      <c r="B25" t="s">
        <v>16</v>
      </c>
      <c r="C25" t="s">
        <v>22</v>
      </c>
      <c r="D25">
        <v>3774.5805404286398</v>
      </c>
    </row>
    <row r="26" spans="1:4" x14ac:dyDescent="0.25">
      <c r="A26" t="s">
        <v>5</v>
      </c>
      <c r="B26" t="s">
        <v>15</v>
      </c>
      <c r="C26" t="s">
        <v>18</v>
      </c>
      <c r="D26">
        <v>1081.41416181879</v>
      </c>
    </row>
    <row r="27" spans="1:4" x14ac:dyDescent="0.25">
      <c r="A27" t="s">
        <v>10</v>
      </c>
      <c r="B27" t="s">
        <v>16</v>
      </c>
      <c r="C27" t="s">
        <v>17</v>
      </c>
      <c r="D27">
        <v>2325.3150630411201</v>
      </c>
    </row>
    <row r="28" spans="1:4" x14ac:dyDescent="0.25">
      <c r="A28" t="s">
        <v>5</v>
      </c>
      <c r="B28" t="s">
        <v>14</v>
      </c>
      <c r="C28" t="s">
        <v>22</v>
      </c>
      <c r="D28">
        <v>858.44116174963403</v>
      </c>
    </row>
    <row r="29" spans="1:4" x14ac:dyDescent="0.25">
      <c r="A29" t="s">
        <v>4</v>
      </c>
      <c r="B29" t="s">
        <v>14</v>
      </c>
      <c r="C29" t="s">
        <v>18</v>
      </c>
      <c r="D29">
        <v>4320.6759721071603</v>
      </c>
    </row>
    <row r="30" spans="1:4" x14ac:dyDescent="0.25">
      <c r="A30" t="s">
        <v>11</v>
      </c>
      <c r="B30" t="s">
        <v>15</v>
      </c>
      <c r="C30" t="s">
        <v>17</v>
      </c>
      <c r="D30">
        <v>2584.2676046296201</v>
      </c>
    </row>
    <row r="31" spans="1:4" x14ac:dyDescent="0.25">
      <c r="A31" t="s">
        <v>8</v>
      </c>
      <c r="B31" t="s">
        <v>16</v>
      </c>
      <c r="C31" t="s">
        <v>18</v>
      </c>
      <c r="D31">
        <v>3158.8691547531398</v>
      </c>
    </row>
    <row r="32" spans="1:4" x14ac:dyDescent="0.25">
      <c r="A32" t="s">
        <v>10</v>
      </c>
      <c r="B32" t="s">
        <v>16</v>
      </c>
      <c r="C32" t="s">
        <v>21</v>
      </c>
      <c r="D32">
        <v>2127.6044578374799</v>
      </c>
    </row>
    <row r="33" spans="1:4" x14ac:dyDescent="0.25">
      <c r="A33" t="s">
        <v>12</v>
      </c>
      <c r="B33" t="s">
        <v>15</v>
      </c>
      <c r="C33" t="s">
        <v>18</v>
      </c>
      <c r="D33">
        <v>3197.5309236326002</v>
      </c>
    </row>
    <row r="34" spans="1:4" x14ac:dyDescent="0.25">
      <c r="A34" t="s">
        <v>10</v>
      </c>
      <c r="B34" t="s">
        <v>15</v>
      </c>
      <c r="C34" t="s">
        <v>20</v>
      </c>
      <c r="D34">
        <v>1863.3908766081699</v>
      </c>
    </row>
    <row r="35" spans="1:4" x14ac:dyDescent="0.25">
      <c r="A35" t="s">
        <v>11</v>
      </c>
      <c r="B35" t="s">
        <v>14</v>
      </c>
      <c r="C35" t="s">
        <v>18</v>
      </c>
      <c r="D35">
        <v>2781.7970947106401</v>
      </c>
    </row>
    <row r="36" spans="1:4" x14ac:dyDescent="0.25">
      <c r="A36" t="s">
        <v>7</v>
      </c>
      <c r="B36" t="s">
        <v>14</v>
      </c>
      <c r="C36" t="s">
        <v>21</v>
      </c>
      <c r="D36">
        <v>3122.5817936375001</v>
      </c>
    </row>
    <row r="37" spans="1:4" x14ac:dyDescent="0.25">
      <c r="A37" t="s">
        <v>7</v>
      </c>
      <c r="B37" t="s">
        <v>14</v>
      </c>
      <c r="C37" t="s">
        <v>20</v>
      </c>
      <c r="D37">
        <v>3338.3812479222702</v>
      </c>
    </row>
    <row r="38" spans="1:4" x14ac:dyDescent="0.25">
      <c r="A38" t="s">
        <v>8</v>
      </c>
      <c r="B38" t="s">
        <v>15</v>
      </c>
      <c r="C38" t="s">
        <v>20</v>
      </c>
      <c r="D38">
        <v>4306.5938201631898</v>
      </c>
    </row>
    <row r="39" spans="1:4" x14ac:dyDescent="0.25">
      <c r="A39" t="s">
        <v>11</v>
      </c>
      <c r="B39" t="s">
        <v>14</v>
      </c>
      <c r="C39" t="s">
        <v>21</v>
      </c>
      <c r="D39">
        <v>429.06200828689902</v>
      </c>
    </row>
    <row r="40" spans="1:4" x14ac:dyDescent="0.25">
      <c r="A40" t="s">
        <v>8</v>
      </c>
      <c r="B40" t="s">
        <v>15</v>
      </c>
      <c r="C40" t="s">
        <v>19</v>
      </c>
      <c r="D40">
        <v>459.93418614440202</v>
      </c>
    </row>
    <row r="41" spans="1:4" x14ac:dyDescent="0.25">
      <c r="A41" t="s">
        <v>6</v>
      </c>
      <c r="B41" t="s">
        <v>15</v>
      </c>
      <c r="C41" t="s">
        <v>21</v>
      </c>
      <c r="D41">
        <v>1759.90146246838</v>
      </c>
    </row>
    <row r="42" spans="1:4" x14ac:dyDescent="0.25">
      <c r="A42" t="s">
        <v>11</v>
      </c>
      <c r="B42" t="s">
        <v>15</v>
      </c>
      <c r="C42" t="s">
        <v>20</v>
      </c>
      <c r="D42">
        <v>2361.00992003175</v>
      </c>
    </row>
    <row r="43" spans="1:4" x14ac:dyDescent="0.25">
      <c r="A43" t="s">
        <v>5</v>
      </c>
      <c r="B43" t="s">
        <v>16</v>
      </c>
      <c r="C43" t="s">
        <v>20</v>
      </c>
      <c r="D43">
        <v>2462.7163129721298</v>
      </c>
    </row>
    <row r="44" spans="1:4" x14ac:dyDescent="0.25">
      <c r="A44" t="s">
        <v>12</v>
      </c>
      <c r="B44" t="s">
        <v>15</v>
      </c>
      <c r="C44" t="s">
        <v>19</v>
      </c>
      <c r="D44">
        <v>2523.68665834783</v>
      </c>
    </row>
    <row r="45" spans="1:4" x14ac:dyDescent="0.25">
      <c r="A45" t="s">
        <v>5</v>
      </c>
      <c r="B45" t="s">
        <v>16</v>
      </c>
      <c r="C45" t="s">
        <v>22</v>
      </c>
      <c r="D45">
        <v>3853.4701594687099</v>
      </c>
    </row>
    <row r="46" spans="1:4" x14ac:dyDescent="0.25">
      <c r="A46" t="s">
        <v>13</v>
      </c>
      <c r="B46" t="s">
        <v>16</v>
      </c>
      <c r="C46" t="s">
        <v>19</v>
      </c>
      <c r="D46">
        <v>2648.9178659713298</v>
      </c>
    </row>
    <row r="47" spans="1:4" x14ac:dyDescent="0.25">
      <c r="A47" t="s">
        <v>9</v>
      </c>
      <c r="B47" t="s">
        <v>14</v>
      </c>
      <c r="C47" t="s">
        <v>22</v>
      </c>
      <c r="D47">
        <v>3408.71373380251</v>
      </c>
    </row>
    <row r="48" spans="1:4" x14ac:dyDescent="0.25">
      <c r="A48" t="s">
        <v>13</v>
      </c>
      <c r="B48" t="s">
        <v>14</v>
      </c>
      <c r="C48" t="s">
        <v>17</v>
      </c>
      <c r="D48">
        <v>755.06542903538605</v>
      </c>
    </row>
    <row r="49" spans="1:4" x14ac:dyDescent="0.25">
      <c r="A49" t="s">
        <v>12</v>
      </c>
      <c r="B49" t="s">
        <v>15</v>
      </c>
      <c r="C49" t="s">
        <v>17</v>
      </c>
      <c r="D49">
        <v>354.61044067838901</v>
      </c>
    </row>
    <row r="50" spans="1:4" x14ac:dyDescent="0.25">
      <c r="A50" t="s">
        <v>8</v>
      </c>
      <c r="B50" t="s">
        <v>15</v>
      </c>
      <c r="C50" t="s">
        <v>21</v>
      </c>
      <c r="D50">
        <v>4138.8833519316504</v>
      </c>
    </row>
    <row r="51" spans="1:4" x14ac:dyDescent="0.25">
      <c r="A51" t="s">
        <v>4</v>
      </c>
      <c r="B51" t="s">
        <v>16</v>
      </c>
      <c r="C51" t="s">
        <v>19</v>
      </c>
      <c r="D51">
        <v>705.46112171143898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6" sqref="D6"/>
    </sheetView>
  </sheetViews>
  <sheetFormatPr defaultRowHeight="15" x14ac:dyDescent="0.25"/>
  <cols>
    <col min="1" max="1" width="14.85546875" customWidth="1"/>
    <col min="2" max="2" width="16.28515625" bestFit="1" customWidth="1"/>
    <col min="3" max="4" width="12" customWidth="1"/>
    <col min="5" max="5" width="22.140625" customWidth="1"/>
    <col min="6" max="6" width="20" customWidth="1"/>
    <col min="7" max="7" width="12" bestFit="1" customWidth="1"/>
    <col min="8" max="8" width="17.5703125" bestFit="1" customWidth="1"/>
    <col min="9" max="9" width="17" bestFit="1" customWidth="1"/>
    <col min="10" max="10" width="12" bestFit="1" customWidth="1"/>
    <col min="11" max="11" width="20" bestFit="1" customWidth="1"/>
    <col min="12" max="12" width="12" bestFit="1" customWidth="1"/>
  </cols>
  <sheetData>
    <row r="1" spans="1:12" x14ac:dyDescent="0.25">
      <c r="A1" s="1" t="s">
        <v>1</v>
      </c>
      <c r="B1" t="s">
        <v>23</v>
      </c>
    </row>
    <row r="3" spans="1:12" x14ac:dyDescent="0.25">
      <c r="A3" s="1" t="s">
        <v>26</v>
      </c>
      <c r="B3" s="1" t="s">
        <v>24</v>
      </c>
    </row>
    <row r="4" spans="1:12" x14ac:dyDescent="0.25">
      <c r="A4" s="1" t="s">
        <v>27</v>
      </c>
      <c r="B4" t="s">
        <v>4</v>
      </c>
      <c r="C4" t="s">
        <v>8</v>
      </c>
      <c r="D4" t="s">
        <v>10</v>
      </c>
      <c r="E4" t="s">
        <v>7</v>
      </c>
      <c r="F4" t="s">
        <v>12</v>
      </c>
      <c r="G4" t="s">
        <v>13</v>
      </c>
      <c r="H4" t="s">
        <v>9</v>
      </c>
      <c r="I4" t="s">
        <v>6</v>
      </c>
      <c r="J4" t="s">
        <v>5</v>
      </c>
      <c r="K4" t="s">
        <v>11</v>
      </c>
      <c r="L4" t="s">
        <v>25</v>
      </c>
    </row>
    <row r="5" spans="1:12" x14ac:dyDescent="0.25">
      <c r="A5" s="3" t="s">
        <v>18</v>
      </c>
      <c r="B5" s="2">
        <v>6920.2953838929898</v>
      </c>
      <c r="C5" s="2">
        <v>3158.8691547531398</v>
      </c>
      <c r="D5" s="2">
        <v>4451.4141026492398</v>
      </c>
      <c r="E5" s="2">
        <v>1429.4342394366799</v>
      </c>
      <c r="F5" s="2">
        <v>3197.5309236326002</v>
      </c>
      <c r="G5" s="2"/>
      <c r="H5" s="2">
        <v>1832.64801543318</v>
      </c>
      <c r="I5" s="2">
        <v>4176.7332270473107</v>
      </c>
      <c r="J5" s="2">
        <v>1081.41416181879</v>
      </c>
      <c r="K5" s="2">
        <v>2781.7970947106401</v>
      </c>
      <c r="L5" s="2">
        <v>29030.136303374573</v>
      </c>
    </row>
    <row r="6" spans="1:12" x14ac:dyDescent="0.25">
      <c r="A6" s="3" t="s">
        <v>19</v>
      </c>
      <c r="B6" s="2">
        <v>705.46112171143898</v>
      </c>
      <c r="C6" s="2">
        <v>1025.6439522168889</v>
      </c>
      <c r="D6" s="2"/>
      <c r="E6" s="2">
        <v>281.05963994748799</v>
      </c>
      <c r="F6" s="2">
        <v>2523.68665834783</v>
      </c>
      <c r="G6" s="2">
        <v>2648.9178659713298</v>
      </c>
      <c r="H6" s="2"/>
      <c r="I6" s="2"/>
      <c r="J6" s="2">
        <v>84.897211996503998</v>
      </c>
      <c r="K6" s="2"/>
      <c r="L6" s="2">
        <v>7269.6664501914793</v>
      </c>
    </row>
    <row r="7" spans="1:12" x14ac:dyDescent="0.25">
      <c r="A7" s="3" t="s">
        <v>17</v>
      </c>
      <c r="B7" s="2">
        <v>3116.6113473800542</v>
      </c>
      <c r="C7" s="2">
        <v>2606.0749235666599</v>
      </c>
      <c r="D7" s="2">
        <v>2325.3150630411201</v>
      </c>
      <c r="E7" s="2"/>
      <c r="F7" s="2">
        <v>6129.8771949867296</v>
      </c>
      <c r="G7" s="2">
        <v>4448.8132007606164</v>
      </c>
      <c r="H7" s="2"/>
      <c r="I7" s="2"/>
      <c r="J7" s="2">
        <v>5655.2141747978003</v>
      </c>
      <c r="K7" s="2">
        <v>2584.2676046296201</v>
      </c>
      <c r="L7" s="2">
        <v>26866.173509162603</v>
      </c>
    </row>
    <row r="8" spans="1:12" x14ac:dyDescent="0.25">
      <c r="A8" s="3" t="s">
        <v>20</v>
      </c>
      <c r="B8" s="2"/>
      <c r="C8" s="2">
        <v>4306.5938201631898</v>
      </c>
      <c r="D8" s="2">
        <v>1863.3908766081699</v>
      </c>
      <c r="E8" s="2">
        <v>3638.5929573488002</v>
      </c>
      <c r="F8" s="2"/>
      <c r="G8" s="2"/>
      <c r="H8" s="2"/>
      <c r="I8" s="2"/>
      <c r="J8" s="2">
        <v>3779.9705765128601</v>
      </c>
      <c r="K8" s="2">
        <v>2361.00992003175</v>
      </c>
      <c r="L8" s="2">
        <v>15949.558150664769</v>
      </c>
    </row>
    <row r="9" spans="1:12" x14ac:dyDescent="0.25">
      <c r="A9" s="3" t="s">
        <v>22</v>
      </c>
      <c r="B9" s="2"/>
      <c r="C9" s="2"/>
      <c r="D9" s="2">
        <v>3774.5805404286398</v>
      </c>
      <c r="E9" s="2"/>
      <c r="F9" s="2"/>
      <c r="G9" s="2"/>
      <c r="H9" s="2">
        <v>3408.71373380251</v>
      </c>
      <c r="I9" s="2"/>
      <c r="J9" s="2">
        <v>4711.9113212183438</v>
      </c>
      <c r="K9" s="2"/>
      <c r="L9" s="2">
        <v>11895.205595449494</v>
      </c>
    </row>
    <row r="10" spans="1:12" x14ac:dyDescent="0.25">
      <c r="A10" s="3" t="s">
        <v>21</v>
      </c>
      <c r="B10" s="2"/>
      <c r="C10" s="2">
        <v>4138.8833519316504</v>
      </c>
      <c r="D10" s="2">
        <v>2127.6044578374799</v>
      </c>
      <c r="E10" s="2">
        <v>3974.0352604314071</v>
      </c>
      <c r="F10" s="2"/>
      <c r="G10" s="2"/>
      <c r="H10" s="2"/>
      <c r="I10" s="2">
        <v>4309.33717418169</v>
      </c>
      <c r="J10" s="2"/>
      <c r="K10" s="2">
        <v>1439.3255630838789</v>
      </c>
      <c r="L10" s="2">
        <v>15989.185807466107</v>
      </c>
    </row>
    <row r="11" spans="1:12" x14ac:dyDescent="0.25">
      <c r="A11" s="3" t="s">
        <v>25</v>
      </c>
      <c r="B11" s="2">
        <v>10742.367852984484</v>
      </c>
      <c r="C11" s="2">
        <v>15236.065202631529</v>
      </c>
      <c r="D11" s="2">
        <v>14542.30504056465</v>
      </c>
      <c r="E11" s="2">
        <v>9323.1220971643743</v>
      </c>
      <c r="F11" s="2">
        <v>11851.09477696716</v>
      </c>
      <c r="G11" s="2">
        <v>7097.7310667319462</v>
      </c>
      <c r="H11" s="2">
        <v>5241.3617492356898</v>
      </c>
      <c r="I11" s="2">
        <v>8486.0704012290007</v>
      </c>
      <c r="J11" s="2">
        <v>15313.407446344299</v>
      </c>
      <c r="K11" s="2">
        <v>9166.4001824558891</v>
      </c>
      <c r="L11" s="2">
        <v>106999.92581630903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7" sqref="K7"/>
    </sheetView>
  </sheetViews>
  <sheetFormatPr defaultRowHeight="15" x14ac:dyDescent="0.25"/>
  <cols>
    <col min="1" max="1" width="13.140625" customWidth="1"/>
    <col min="2" max="2" width="14.85546875" customWidth="1"/>
    <col min="3" max="10" width="12" customWidth="1"/>
    <col min="11" max="11" width="11" customWidth="1"/>
    <col min="12" max="27" width="12" customWidth="1"/>
    <col min="28" max="28" width="11" customWidth="1"/>
    <col min="29" max="44" width="12" customWidth="1"/>
    <col min="45" max="45" width="11" customWidth="1"/>
    <col min="46" max="47" width="12" customWidth="1"/>
    <col min="48" max="48" width="11" customWidth="1"/>
    <col min="49" max="51" width="12" customWidth="1"/>
    <col min="52" max="52" width="11.28515625" customWidth="1"/>
    <col min="53" max="53" width="21.85546875" bestFit="1" customWidth="1"/>
    <col min="54" max="54" width="20" bestFit="1" customWidth="1"/>
    <col min="55" max="55" width="21.85546875" bestFit="1" customWidth="1"/>
    <col min="56" max="56" width="13.85546875" bestFit="1" customWidth="1"/>
    <col min="57" max="57" width="21.85546875" bestFit="1" customWidth="1"/>
    <col min="58" max="58" width="13.85546875" bestFit="1" customWidth="1"/>
    <col min="59" max="59" width="21.85546875" bestFit="1" customWidth="1"/>
    <col min="60" max="60" width="20" bestFit="1" customWidth="1"/>
    <col min="61" max="61" width="21.85546875" bestFit="1" customWidth="1"/>
    <col min="62" max="62" width="17" bestFit="1" customWidth="1"/>
    <col min="63" max="63" width="21.85546875" bestFit="1" customWidth="1"/>
    <col min="64" max="64" width="20" bestFit="1" customWidth="1"/>
    <col min="65" max="65" width="21.85546875" bestFit="1" customWidth="1"/>
    <col min="66" max="66" width="13.85546875" bestFit="1" customWidth="1"/>
    <col min="67" max="67" width="21.85546875" bestFit="1" customWidth="1"/>
    <col min="68" max="68" width="13.85546875" bestFit="1" customWidth="1"/>
    <col min="69" max="69" width="21.85546875" bestFit="1" customWidth="1"/>
    <col min="70" max="70" width="20" bestFit="1" customWidth="1"/>
    <col min="71" max="71" width="21.85546875" bestFit="1" customWidth="1"/>
    <col min="72" max="72" width="20" bestFit="1" customWidth="1"/>
    <col min="73" max="73" width="21.85546875" bestFit="1" customWidth="1"/>
    <col min="74" max="74" width="20" bestFit="1" customWidth="1"/>
    <col min="75" max="75" width="21.85546875" bestFit="1" customWidth="1"/>
    <col min="76" max="76" width="22.140625" bestFit="1" customWidth="1"/>
    <col min="77" max="77" width="20.7109375" bestFit="1" customWidth="1"/>
    <col min="78" max="78" width="13.85546875" bestFit="1" customWidth="1"/>
    <col min="79" max="79" width="21.85546875" bestFit="1" customWidth="1"/>
    <col min="80" max="80" width="20" bestFit="1" customWidth="1"/>
    <col min="81" max="81" width="20.7109375" bestFit="1" customWidth="1"/>
    <col min="82" max="82" width="22.140625" bestFit="1" customWidth="1"/>
    <col min="83" max="83" width="21.85546875" bestFit="1" customWidth="1"/>
    <col min="84" max="84" width="17.5703125" bestFit="1" customWidth="1"/>
    <col min="85" max="85" width="21.85546875" bestFit="1" customWidth="1"/>
    <col min="86" max="86" width="13.85546875" bestFit="1" customWidth="1"/>
    <col min="87" max="87" width="21.85546875" bestFit="1" customWidth="1"/>
    <col min="88" max="88" width="12.85546875" bestFit="1" customWidth="1"/>
    <col min="89" max="89" width="21.85546875" bestFit="1" customWidth="1"/>
    <col min="90" max="90" width="13.85546875" bestFit="1" customWidth="1"/>
    <col min="91" max="91" width="21.85546875" bestFit="1" customWidth="1"/>
    <col min="92" max="92" width="13.85546875" bestFit="1" customWidth="1"/>
    <col min="93" max="93" width="21.85546875" bestFit="1" customWidth="1"/>
    <col min="94" max="94" width="12.85546875" bestFit="1" customWidth="1"/>
    <col min="95" max="95" width="21.85546875" bestFit="1" customWidth="1"/>
    <col min="96" max="96" width="13.85546875" bestFit="1" customWidth="1"/>
    <col min="97" max="97" width="21.85546875" bestFit="1" customWidth="1"/>
    <col min="98" max="98" width="13.85546875" bestFit="1" customWidth="1"/>
    <col min="99" max="99" width="20.7109375" bestFit="1" customWidth="1"/>
    <col min="100" max="100" width="13.85546875" bestFit="1" customWidth="1"/>
    <col min="101" max="101" width="21.85546875" bestFit="1" customWidth="1"/>
    <col min="102" max="102" width="11.28515625" bestFit="1" customWidth="1"/>
  </cols>
  <sheetData>
    <row r="1" spans="1:2" x14ac:dyDescent="0.25">
      <c r="A1" s="1" t="s">
        <v>0</v>
      </c>
      <c r="B1" t="s">
        <v>23</v>
      </c>
    </row>
    <row r="3" spans="1:2" x14ac:dyDescent="0.25">
      <c r="A3" s="1" t="s">
        <v>27</v>
      </c>
      <c r="B3" t="s">
        <v>26</v>
      </c>
    </row>
    <row r="4" spans="1:2" x14ac:dyDescent="0.25">
      <c r="A4" s="3" t="s">
        <v>16</v>
      </c>
      <c r="B4" s="2">
        <v>30776.910112708567</v>
      </c>
    </row>
    <row r="5" spans="1:2" x14ac:dyDescent="0.25">
      <c r="A5" s="3" t="s">
        <v>15</v>
      </c>
      <c r="B5" s="2">
        <v>35327.878462810346</v>
      </c>
    </row>
    <row r="6" spans="1:2" x14ac:dyDescent="0.25">
      <c r="A6" s="3" t="s">
        <v>14</v>
      </c>
      <c r="B6" s="2">
        <v>40895.1372407901</v>
      </c>
    </row>
    <row r="7" spans="1:2" x14ac:dyDescent="0.25">
      <c r="A7" s="3" t="s">
        <v>25</v>
      </c>
      <c r="B7" s="2">
        <v>106999.925816309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tabSelected="1" workbookViewId="0">
      <selection activeCell="J9" sqref="J9"/>
    </sheetView>
  </sheetViews>
  <sheetFormatPr defaultRowHeight="15" x14ac:dyDescent="0.25"/>
  <cols>
    <col min="1" max="1" width="19.7109375" customWidth="1"/>
    <col min="3" max="3" width="13.140625" customWidth="1"/>
    <col min="4" max="4" width="12.5703125" customWidth="1"/>
    <col min="5" max="5" width="16" customWidth="1"/>
  </cols>
  <sheetData>
    <row r="3" spans="1:8" x14ac:dyDescent="0.25">
      <c r="D3" s="21" t="s">
        <v>46</v>
      </c>
      <c r="E3" s="21" t="s">
        <v>47</v>
      </c>
      <c r="F3" s="21" t="s">
        <v>48</v>
      </c>
    </row>
    <row r="4" spans="1:8" x14ac:dyDescent="0.25">
      <c r="B4" s="21" t="s">
        <v>57</v>
      </c>
      <c r="C4" s="19"/>
      <c r="D4" s="20">
        <v>50</v>
      </c>
      <c r="E4" s="20">
        <v>100</v>
      </c>
      <c r="F4" s="20">
        <v>300</v>
      </c>
      <c r="H4" t="s">
        <v>58</v>
      </c>
    </row>
    <row r="5" spans="1:8" x14ac:dyDescent="0.25">
      <c r="B5" s="21" t="s">
        <v>45</v>
      </c>
      <c r="C5" s="19"/>
      <c r="D5" s="20">
        <v>9.7238293322814296E-3</v>
      </c>
      <c r="E5" s="20">
        <v>9.6147287027370573E-3</v>
      </c>
      <c r="F5" s="20">
        <v>9.9903489851171745</v>
      </c>
    </row>
    <row r="6" spans="1:8" x14ac:dyDescent="0.25">
      <c r="A6" s="21" t="s">
        <v>49</v>
      </c>
      <c r="B6" s="21" t="s">
        <v>50</v>
      </c>
      <c r="C6" s="21" t="s">
        <v>51</v>
      </c>
      <c r="D6" s="20"/>
      <c r="E6" s="20"/>
      <c r="F6" s="20"/>
    </row>
    <row r="7" spans="1:8" x14ac:dyDescent="0.25">
      <c r="A7" s="21" t="s">
        <v>52</v>
      </c>
      <c r="B7" s="20">
        <v>300</v>
      </c>
      <c r="C7" s="20">
        <f>SUM(D5*D7, E5*E7, F5*F7)</f>
        <v>300.00000242089277</v>
      </c>
      <c r="D7" s="20">
        <v>10</v>
      </c>
      <c r="E7" s="20">
        <v>20</v>
      </c>
      <c r="F7" s="20">
        <v>30</v>
      </c>
    </row>
    <row r="8" spans="1:8" x14ac:dyDescent="0.25">
      <c r="A8" s="21" t="s">
        <v>53</v>
      </c>
      <c r="B8" s="20">
        <v>500</v>
      </c>
      <c r="C8" s="20">
        <f>SUM(D5*D8, E5*E8, F5*F8)</f>
        <v>300.19338800124297</v>
      </c>
      <c r="D8" s="20">
        <v>20</v>
      </c>
      <c r="E8" s="20">
        <v>30</v>
      </c>
      <c r="F8" s="20">
        <v>30</v>
      </c>
    </row>
    <row r="9" spans="1:8" x14ac:dyDescent="0.25">
      <c r="A9" s="21" t="s">
        <v>56</v>
      </c>
      <c r="B9" s="20">
        <v>2100</v>
      </c>
      <c r="C9" s="20">
        <f>SUM(D5*D9, E5*E9, F5*F9)</f>
        <v>1199.7082948036027</v>
      </c>
      <c r="D9" s="20">
        <v>10</v>
      </c>
      <c r="E9" s="20">
        <v>80</v>
      </c>
      <c r="F9" s="20">
        <v>120</v>
      </c>
    </row>
    <row r="10" spans="1:8" x14ac:dyDescent="0.25">
      <c r="D10" s="21" t="s">
        <v>54</v>
      </c>
      <c r="E10" s="20"/>
      <c r="F10" s="20"/>
    </row>
    <row r="11" spans="1:8" x14ac:dyDescent="0.25">
      <c r="C11" s="21" t="s">
        <v>55</v>
      </c>
      <c r="D11" s="20">
        <f>D4*MAX(D5,0)^0.9</f>
        <v>0.77272257320754578</v>
      </c>
      <c r="E11" s="20">
        <f>E4*MAX(E5,0)^0.9</f>
        <v>1.5298305555166203</v>
      </c>
      <c r="F11" s="20">
        <f>F4*MAX(F5,0)^0.9</f>
        <v>2380.9147643811084</v>
      </c>
    </row>
    <row r="12" spans="1:8" x14ac:dyDescent="0.25">
      <c r="C12" s="21" t="s">
        <v>44</v>
      </c>
      <c r="D12" s="20">
        <f>SUM(D11:F11)</f>
        <v>2383.2173175098324</v>
      </c>
      <c r="E12" s="20"/>
      <c r="F12" s="20"/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</vt:lpstr>
      <vt:lpstr>Sales Details</vt:lpstr>
      <vt:lpstr>Pivot Table</vt:lpstr>
      <vt:lpstr>Graph</vt:lpstr>
      <vt:lpstr>Solver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kovaroberik</dc:creator>
  <cp:lastModifiedBy>kovaroberik</cp:lastModifiedBy>
  <dcterms:created xsi:type="dcterms:W3CDTF">2019-05-11T14:14:04Z</dcterms:created>
  <dcterms:modified xsi:type="dcterms:W3CDTF">2019-05-11T16:16:34Z</dcterms:modified>
</cp:coreProperties>
</file>