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hoffm\Desktop\minecraft\"/>
    </mc:Choice>
  </mc:AlternateContent>
  <xr:revisionPtr revIDLastSave="0" documentId="13_ncr:1_{0925C1D8-D49D-478E-A006-9C1813AA7842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void sphere" sheetId="6" r:id="rId1"/>
    <sheet name="blocks" sheetId="10" r:id="rId2"/>
    <sheet name="mobs" sheetId="9" r:id="rId3"/>
    <sheet name="chest items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4" i="8" l="1"/>
  <c r="I164" i="8" s="1"/>
  <c r="H164" i="8"/>
  <c r="D165" i="8"/>
  <c r="I165" i="8" s="1"/>
  <c r="H165" i="8"/>
  <c r="D166" i="8"/>
  <c r="I166" i="8" s="1"/>
  <c r="H166" i="8"/>
  <c r="D131" i="8"/>
  <c r="I131" i="8" s="1"/>
  <c r="H131" i="8"/>
  <c r="D132" i="8"/>
  <c r="I132" i="8" s="1"/>
  <c r="H132" i="8"/>
  <c r="D133" i="8"/>
  <c r="I133" i="8" s="1"/>
  <c r="H133" i="8"/>
  <c r="D98" i="8"/>
  <c r="I98" i="8" s="1"/>
  <c r="H98" i="8"/>
  <c r="D99" i="8"/>
  <c r="I99" i="8" s="1"/>
  <c r="H99" i="8"/>
  <c r="D100" i="8"/>
  <c r="I100" i="8" s="1"/>
  <c r="H100" i="8"/>
  <c r="D65" i="8"/>
  <c r="I65" i="8" s="1"/>
  <c r="H65" i="8"/>
  <c r="D66" i="8"/>
  <c r="I66" i="8" s="1"/>
  <c r="H66" i="8"/>
  <c r="D67" i="8"/>
  <c r="I67" i="8" s="1"/>
  <c r="H67" i="8"/>
  <c r="D32" i="8"/>
  <c r="I32" i="8" s="1"/>
  <c r="H32" i="8"/>
  <c r="D33" i="8"/>
  <c r="I33" i="8" s="1"/>
  <c r="H33" i="8"/>
  <c r="D34" i="8"/>
  <c r="I34" i="8" s="1"/>
  <c r="H34" i="8"/>
  <c r="D197" i="8"/>
  <c r="I197" i="8" s="1"/>
  <c r="H197" i="8"/>
  <c r="D198" i="8"/>
  <c r="I198" i="8" s="1"/>
  <c r="H198" i="8"/>
  <c r="D199" i="8"/>
  <c r="I199" i="8" s="1"/>
  <c r="H199" i="8"/>
  <c r="D122" i="10"/>
  <c r="J122" i="10" s="1"/>
  <c r="I122" i="10"/>
  <c r="I181" i="10"/>
  <c r="D181" i="10"/>
  <c r="J181" i="10" s="1"/>
  <c r="I180" i="10"/>
  <c r="D180" i="10"/>
  <c r="J180" i="10" s="1"/>
  <c r="I179" i="10"/>
  <c r="D179" i="10"/>
  <c r="J179" i="10" s="1"/>
  <c r="I178" i="10"/>
  <c r="D178" i="10"/>
  <c r="J178" i="10" s="1"/>
  <c r="I177" i="10"/>
  <c r="D177" i="10"/>
  <c r="J177" i="10" s="1"/>
  <c r="I176" i="10"/>
  <c r="D176" i="10"/>
  <c r="J176" i="10" s="1"/>
  <c r="I175" i="10"/>
  <c r="D175" i="10"/>
  <c r="J175" i="10" s="1"/>
  <c r="I174" i="10"/>
  <c r="D174" i="10"/>
  <c r="J174" i="10" s="1"/>
  <c r="I173" i="10"/>
  <c r="D173" i="10"/>
  <c r="J173" i="10" s="1"/>
  <c r="I172" i="10"/>
  <c r="D172" i="10"/>
  <c r="J172" i="10" s="1"/>
  <c r="I171" i="10"/>
  <c r="D171" i="10"/>
  <c r="J171" i="10" s="1"/>
  <c r="I170" i="10"/>
  <c r="D170" i="10"/>
  <c r="J170" i="10" s="1"/>
  <c r="I169" i="10"/>
  <c r="D169" i="10"/>
  <c r="J169" i="10" s="1"/>
  <c r="I168" i="10"/>
  <c r="D168" i="10"/>
  <c r="J168" i="10" s="1"/>
  <c r="I167" i="10"/>
  <c r="D167" i="10"/>
  <c r="J167" i="10" s="1"/>
  <c r="I166" i="10"/>
  <c r="D166" i="10"/>
  <c r="J166" i="10" s="1"/>
  <c r="I165" i="10"/>
  <c r="D165" i="10"/>
  <c r="J165" i="10" s="1"/>
  <c r="I164" i="10"/>
  <c r="D164" i="10"/>
  <c r="J164" i="10" s="1"/>
  <c r="I163" i="10"/>
  <c r="D163" i="10"/>
  <c r="J163" i="10" s="1"/>
  <c r="I162" i="10"/>
  <c r="D162" i="10"/>
  <c r="J162" i="10" s="1"/>
  <c r="I161" i="10"/>
  <c r="D161" i="10"/>
  <c r="J161" i="10" s="1"/>
  <c r="I160" i="10"/>
  <c r="D160" i="10"/>
  <c r="J160" i="10" s="1"/>
  <c r="I159" i="10"/>
  <c r="D159" i="10"/>
  <c r="J159" i="10" s="1"/>
  <c r="I158" i="10"/>
  <c r="D158" i="10"/>
  <c r="J158" i="10" s="1"/>
  <c r="I157" i="10"/>
  <c r="D157" i="10"/>
  <c r="J157" i="10" s="1"/>
  <c r="I156" i="10"/>
  <c r="D156" i="10"/>
  <c r="J156" i="10" s="1"/>
  <c r="I155" i="10"/>
  <c r="D155" i="10"/>
  <c r="J155" i="10" s="1"/>
  <c r="I154" i="10"/>
  <c r="D154" i="10"/>
  <c r="J154" i="10" s="1"/>
  <c r="I153" i="10"/>
  <c r="D153" i="10"/>
  <c r="J153" i="10" s="1"/>
  <c r="I152" i="10"/>
  <c r="D152" i="10"/>
  <c r="J152" i="10" s="1"/>
  <c r="I151" i="10"/>
  <c r="D151" i="10"/>
  <c r="J151" i="10" s="1"/>
  <c r="I150" i="10"/>
  <c r="D150" i="10"/>
  <c r="J150" i="10" s="1"/>
  <c r="I149" i="10"/>
  <c r="D149" i="10"/>
  <c r="J149" i="10" s="1"/>
  <c r="I148" i="10"/>
  <c r="D148" i="10"/>
  <c r="J148" i="10" s="1"/>
  <c r="I147" i="10"/>
  <c r="D147" i="10"/>
  <c r="J147" i="10" s="1"/>
  <c r="I146" i="10"/>
  <c r="D146" i="10"/>
  <c r="J146" i="10" s="1"/>
  <c r="I145" i="10"/>
  <c r="D145" i="10"/>
  <c r="J145" i="10" s="1"/>
  <c r="I144" i="10"/>
  <c r="D144" i="10"/>
  <c r="J144" i="10" s="1"/>
  <c r="I143" i="10"/>
  <c r="D143" i="10"/>
  <c r="J143" i="10" s="1"/>
  <c r="I142" i="10"/>
  <c r="D142" i="10"/>
  <c r="J142" i="10" s="1"/>
  <c r="I141" i="10"/>
  <c r="D141" i="10"/>
  <c r="J141" i="10" s="1"/>
  <c r="I140" i="10"/>
  <c r="D140" i="10"/>
  <c r="J140" i="10" s="1"/>
  <c r="I139" i="10"/>
  <c r="D139" i="10"/>
  <c r="J139" i="10" s="1"/>
  <c r="I138" i="10"/>
  <c r="D138" i="10"/>
  <c r="J138" i="10" s="1"/>
  <c r="I137" i="10"/>
  <c r="D137" i="10"/>
  <c r="J137" i="10" s="1"/>
  <c r="I136" i="10"/>
  <c r="D136" i="10"/>
  <c r="J136" i="10" s="1"/>
  <c r="I135" i="10"/>
  <c r="D135" i="10"/>
  <c r="J135" i="10" s="1"/>
  <c r="I134" i="10"/>
  <c r="D134" i="10"/>
  <c r="J134" i="10" s="1"/>
  <c r="I133" i="10"/>
  <c r="D133" i="10"/>
  <c r="J133" i="10" s="1"/>
  <c r="I132" i="10"/>
  <c r="D132" i="10"/>
  <c r="J132" i="10" s="1"/>
  <c r="I131" i="10"/>
  <c r="D131" i="10"/>
  <c r="J131" i="10" s="1"/>
  <c r="I130" i="10"/>
  <c r="D130" i="10"/>
  <c r="J130" i="10" s="1"/>
  <c r="I129" i="10"/>
  <c r="D129" i="10"/>
  <c r="J129" i="10" s="1"/>
  <c r="I128" i="10"/>
  <c r="D128" i="10"/>
  <c r="J128" i="10" s="1"/>
  <c r="I127" i="10"/>
  <c r="D127" i="10"/>
  <c r="J127" i="10" s="1"/>
  <c r="I126" i="10"/>
  <c r="D126" i="10"/>
  <c r="J126" i="10" s="1"/>
  <c r="I125" i="10"/>
  <c r="D125" i="10"/>
  <c r="J125" i="10" s="1"/>
  <c r="I124" i="10"/>
  <c r="D124" i="10"/>
  <c r="J124" i="10" s="1"/>
  <c r="I123" i="10"/>
  <c r="D123" i="10"/>
  <c r="J123" i="10" s="1"/>
  <c r="I121" i="10"/>
  <c r="D121" i="10"/>
  <c r="J121" i="10" s="1"/>
  <c r="O121" i="10" s="1"/>
  <c r="I120" i="10"/>
  <c r="D120" i="10"/>
  <c r="J120" i="10" s="1"/>
  <c r="I119" i="10"/>
  <c r="D119" i="10"/>
  <c r="J119" i="10" s="1"/>
  <c r="I118" i="10"/>
  <c r="D118" i="10"/>
  <c r="J118" i="10" s="1"/>
  <c r="I117" i="10"/>
  <c r="D117" i="10"/>
  <c r="J117" i="10" s="1"/>
  <c r="I116" i="10"/>
  <c r="D116" i="10"/>
  <c r="J116" i="10" s="1"/>
  <c r="I115" i="10"/>
  <c r="D115" i="10"/>
  <c r="J115" i="10" s="1"/>
  <c r="I114" i="10"/>
  <c r="D114" i="10"/>
  <c r="J114" i="10" s="1"/>
  <c r="I113" i="10"/>
  <c r="D113" i="10"/>
  <c r="J113" i="10" s="1"/>
  <c r="I112" i="10"/>
  <c r="D112" i="10"/>
  <c r="J112" i="10" s="1"/>
  <c r="I111" i="10"/>
  <c r="D111" i="10"/>
  <c r="J111" i="10" s="1"/>
  <c r="I110" i="10"/>
  <c r="D110" i="10"/>
  <c r="J110" i="10" s="1"/>
  <c r="I109" i="10"/>
  <c r="D109" i="10"/>
  <c r="J109" i="10" s="1"/>
  <c r="I108" i="10"/>
  <c r="D108" i="10"/>
  <c r="J108" i="10" s="1"/>
  <c r="I107" i="10"/>
  <c r="D107" i="10"/>
  <c r="J107" i="10" s="1"/>
  <c r="I106" i="10"/>
  <c r="D106" i="10"/>
  <c r="J106" i="10" s="1"/>
  <c r="I105" i="10"/>
  <c r="D105" i="10"/>
  <c r="J105" i="10" s="1"/>
  <c r="I104" i="10"/>
  <c r="D104" i="10"/>
  <c r="J104" i="10" s="1"/>
  <c r="I103" i="10"/>
  <c r="D103" i="10"/>
  <c r="J103" i="10" s="1"/>
  <c r="I102" i="10"/>
  <c r="D102" i="10"/>
  <c r="J102" i="10" s="1"/>
  <c r="I101" i="10"/>
  <c r="D101" i="10"/>
  <c r="J101" i="10" s="1"/>
  <c r="I100" i="10"/>
  <c r="D100" i="10"/>
  <c r="J100" i="10" s="1"/>
  <c r="I99" i="10"/>
  <c r="D99" i="10"/>
  <c r="J99" i="10" s="1"/>
  <c r="I98" i="10"/>
  <c r="D98" i="10"/>
  <c r="J98" i="10" s="1"/>
  <c r="I97" i="10"/>
  <c r="D97" i="10"/>
  <c r="J97" i="10" s="1"/>
  <c r="I96" i="10"/>
  <c r="D96" i="10"/>
  <c r="J96" i="10" s="1"/>
  <c r="I95" i="10"/>
  <c r="D95" i="10"/>
  <c r="J95" i="10" s="1"/>
  <c r="I94" i="10"/>
  <c r="D94" i="10"/>
  <c r="J94" i="10" s="1"/>
  <c r="I93" i="10"/>
  <c r="D93" i="10"/>
  <c r="J93" i="10" s="1"/>
  <c r="I92" i="10"/>
  <c r="D92" i="10"/>
  <c r="J92" i="10" s="1"/>
  <c r="I91" i="10"/>
  <c r="D91" i="10"/>
  <c r="J91" i="10" s="1"/>
  <c r="O91" i="10" s="1"/>
  <c r="I90" i="10"/>
  <c r="D90" i="10"/>
  <c r="J90" i="10" s="1"/>
  <c r="O90" i="10" s="1"/>
  <c r="I89" i="10"/>
  <c r="D89" i="10"/>
  <c r="J89" i="10" s="1"/>
  <c r="L89" i="10" s="1"/>
  <c r="I88" i="10"/>
  <c r="D88" i="10"/>
  <c r="J88" i="10" s="1"/>
  <c r="I87" i="10"/>
  <c r="D87" i="10"/>
  <c r="J87" i="10" s="1"/>
  <c r="I86" i="10"/>
  <c r="D86" i="10"/>
  <c r="J86" i="10" s="1"/>
  <c r="I85" i="10"/>
  <c r="D85" i="10"/>
  <c r="J85" i="10" s="1"/>
  <c r="I84" i="10"/>
  <c r="D84" i="10"/>
  <c r="J84" i="10" s="1"/>
  <c r="I83" i="10"/>
  <c r="D83" i="10"/>
  <c r="J83" i="10" s="1"/>
  <c r="I82" i="10"/>
  <c r="D82" i="10"/>
  <c r="J82" i="10" s="1"/>
  <c r="I81" i="10"/>
  <c r="D81" i="10"/>
  <c r="J81" i="10" s="1"/>
  <c r="I80" i="10"/>
  <c r="D80" i="10"/>
  <c r="J80" i="10" s="1"/>
  <c r="I79" i="10"/>
  <c r="D79" i="10"/>
  <c r="J79" i="10" s="1"/>
  <c r="I78" i="10"/>
  <c r="D78" i="10"/>
  <c r="J78" i="10" s="1"/>
  <c r="I77" i="10"/>
  <c r="D77" i="10"/>
  <c r="J77" i="10" s="1"/>
  <c r="I76" i="10"/>
  <c r="D76" i="10"/>
  <c r="J76" i="10" s="1"/>
  <c r="I75" i="10"/>
  <c r="D75" i="10"/>
  <c r="J75" i="10" s="1"/>
  <c r="I74" i="10"/>
  <c r="D74" i="10"/>
  <c r="J74" i="10" s="1"/>
  <c r="I73" i="10"/>
  <c r="D73" i="10"/>
  <c r="J73" i="10" s="1"/>
  <c r="I72" i="10"/>
  <c r="D72" i="10"/>
  <c r="J72" i="10" s="1"/>
  <c r="I71" i="10"/>
  <c r="D71" i="10"/>
  <c r="J71" i="10" s="1"/>
  <c r="I70" i="10"/>
  <c r="D70" i="10"/>
  <c r="J70" i="10" s="1"/>
  <c r="I69" i="10"/>
  <c r="D69" i="10"/>
  <c r="J69" i="10" s="1"/>
  <c r="I68" i="10"/>
  <c r="D68" i="10"/>
  <c r="J68" i="10" s="1"/>
  <c r="I67" i="10"/>
  <c r="D67" i="10"/>
  <c r="J67" i="10" s="1"/>
  <c r="I66" i="10"/>
  <c r="D66" i="10"/>
  <c r="J66" i="10" s="1"/>
  <c r="I65" i="10"/>
  <c r="D65" i="10"/>
  <c r="J65" i="10" s="1"/>
  <c r="I64" i="10"/>
  <c r="D64" i="10"/>
  <c r="J64" i="10" s="1"/>
  <c r="I63" i="10"/>
  <c r="D63" i="10"/>
  <c r="J63" i="10" s="1"/>
  <c r="I62" i="10"/>
  <c r="D62" i="10"/>
  <c r="J62" i="10" s="1"/>
  <c r="I61" i="10"/>
  <c r="D61" i="10"/>
  <c r="J61" i="10" s="1"/>
  <c r="L61" i="10" s="1"/>
  <c r="I60" i="10"/>
  <c r="D60" i="10"/>
  <c r="J60" i="10" s="1"/>
  <c r="O60" i="10" s="1"/>
  <c r="I59" i="10"/>
  <c r="D59" i="10"/>
  <c r="J59" i="10" s="1"/>
  <c r="O59" i="10" s="1"/>
  <c r="I58" i="10"/>
  <c r="D58" i="10"/>
  <c r="J58" i="10" s="1"/>
  <c r="I57" i="10"/>
  <c r="D57" i="10"/>
  <c r="J57" i="10" s="1"/>
  <c r="I56" i="10"/>
  <c r="D56" i="10"/>
  <c r="J56" i="10" s="1"/>
  <c r="I55" i="10"/>
  <c r="D55" i="10"/>
  <c r="J55" i="10" s="1"/>
  <c r="I54" i="10"/>
  <c r="D54" i="10"/>
  <c r="J54" i="10" s="1"/>
  <c r="I53" i="10"/>
  <c r="D53" i="10"/>
  <c r="J53" i="10" s="1"/>
  <c r="L53" i="10" s="1"/>
  <c r="I52" i="10"/>
  <c r="D52" i="10"/>
  <c r="J52" i="10" s="1"/>
  <c r="O52" i="10" s="1"/>
  <c r="I51" i="10"/>
  <c r="D51" i="10"/>
  <c r="J51" i="10" s="1"/>
  <c r="O51" i="10" s="1"/>
  <c r="I50" i="10"/>
  <c r="D50" i="10"/>
  <c r="J50" i="10" s="1"/>
  <c r="O50" i="10" s="1"/>
  <c r="I49" i="10"/>
  <c r="D49" i="10"/>
  <c r="J49" i="10" s="1"/>
  <c r="L49" i="10" s="1"/>
  <c r="I48" i="10"/>
  <c r="D48" i="10"/>
  <c r="J48" i="10" s="1"/>
  <c r="O48" i="10" s="1"/>
  <c r="I47" i="10"/>
  <c r="D47" i="10"/>
  <c r="J47" i="10" s="1"/>
  <c r="I46" i="10"/>
  <c r="D46" i="10"/>
  <c r="J46" i="10" s="1"/>
  <c r="I45" i="10"/>
  <c r="D45" i="10"/>
  <c r="J45" i="10" s="1"/>
  <c r="I44" i="10"/>
  <c r="D44" i="10"/>
  <c r="J44" i="10" s="1"/>
  <c r="I43" i="10"/>
  <c r="D43" i="10"/>
  <c r="J43" i="10" s="1"/>
  <c r="I42" i="10"/>
  <c r="D42" i="10"/>
  <c r="J42" i="10" s="1"/>
  <c r="I41" i="10"/>
  <c r="D41" i="10"/>
  <c r="J41" i="10" s="1"/>
  <c r="I40" i="10"/>
  <c r="D40" i="10"/>
  <c r="J40" i="10" s="1"/>
  <c r="I39" i="10"/>
  <c r="D39" i="10"/>
  <c r="J39" i="10" s="1"/>
  <c r="I38" i="10"/>
  <c r="D38" i="10"/>
  <c r="J38" i="10" s="1"/>
  <c r="I37" i="10"/>
  <c r="D37" i="10"/>
  <c r="J37" i="10" s="1"/>
  <c r="I36" i="10"/>
  <c r="D36" i="10"/>
  <c r="J36" i="10" s="1"/>
  <c r="I35" i="10"/>
  <c r="D35" i="10"/>
  <c r="J35" i="10" s="1"/>
  <c r="I34" i="10"/>
  <c r="D34" i="10"/>
  <c r="J34" i="10" s="1"/>
  <c r="I33" i="10"/>
  <c r="D33" i="10"/>
  <c r="J33" i="10" s="1"/>
  <c r="I32" i="10"/>
  <c r="D32" i="10"/>
  <c r="J32" i="10" s="1"/>
  <c r="I31" i="10"/>
  <c r="D31" i="10"/>
  <c r="J31" i="10" s="1"/>
  <c r="O31" i="10" s="1"/>
  <c r="I30" i="10"/>
  <c r="D30" i="10"/>
  <c r="J30" i="10" s="1"/>
  <c r="M30" i="10" s="1"/>
  <c r="I29" i="10"/>
  <c r="D29" i="10"/>
  <c r="J29" i="10" s="1"/>
  <c r="L29" i="10" s="1"/>
  <c r="I28" i="10"/>
  <c r="D28" i="10"/>
  <c r="J28" i="10" s="1"/>
  <c r="O28" i="10" s="1"/>
  <c r="I27" i="10"/>
  <c r="D27" i="10"/>
  <c r="J27" i="10" s="1"/>
  <c r="O27" i="10" s="1"/>
  <c r="I26" i="10"/>
  <c r="D26" i="10"/>
  <c r="J26" i="10" s="1"/>
  <c r="I25" i="10"/>
  <c r="D25" i="10"/>
  <c r="J25" i="10" s="1"/>
  <c r="I24" i="10"/>
  <c r="D24" i="10"/>
  <c r="J24" i="10" s="1"/>
  <c r="O24" i="10" s="1"/>
  <c r="I23" i="10"/>
  <c r="D23" i="10"/>
  <c r="J23" i="10" s="1"/>
  <c r="O23" i="10" s="1"/>
  <c r="I22" i="10"/>
  <c r="D22" i="10"/>
  <c r="J22" i="10" s="1"/>
  <c r="O22" i="10" s="1"/>
  <c r="I21" i="10"/>
  <c r="D21" i="10"/>
  <c r="J21" i="10" s="1"/>
  <c r="L21" i="10" s="1"/>
  <c r="I20" i="10"/>
  <c r="D20" i="10"/>
  <c r="J20" i="10" s="1"/>
  <c r="O20" i="10" s="1"/>
  <c r="I19" i="10"/>
  <c r="D19" i="10"/>
  <c r="J19" i="10" s="1"/>
  <c r="O19" i="10" s="1"/>
  <c r="I18" i="10"/>
  <c r="D18" i="10"/>
  <c r="J18" i="10" s="1"/>
  <c r="M18" i="10" s="1"/>
  <c r="I17" i="10"/>
  <c r="D17" i="10"/>
  <c r="J17" i="10" s="1"/>
  <c r="M17" i="10" s="1"/>
  <c r="I16" i="10"/>
  <c r="D16" i="10"/>
  <c r="J16" i="10" s="1"/>
  <c r="L16" i="10" s="1"/>
  <c r="I15" i="10"/>
  <c r="D15" i="10"/>
  <c r="J15" i="10" s="1"/>
  <c r="L15" i="10" s="1"/>
  <c r="I14" i="10"/>
  <c r="D14" i="10"/>
  <c r="J14" i="10" s="1"/>
  <c r="I13" i="10"/>
  <c r="D13" i="10"/>
  <c r="J13" i="10" s="1"/>
  <c r="I12" i="10"/>
  <c r="D12" i="10"/>
  <c r="J12" i="10" s="1"/>
  <c r="I11" i="10"/>
  <c r="D11" i="10"/>
  <c r="J11" i="10" s="1"/>
  <c r="I10" i="10"/>
  <c r="D10" i="10"/>
  <c r="J10" i="10" s="1"/>
  <c r="I9" i="10"/>
  <c r="D9" i="10"/>
  <c r="J9" i="10" s="1"/>
  <c r="I8" i="10"/>
  <c r="D8" i="10"/>
  <c r="J8" i="10" s="1"/>
  <c r="I7" i="10"/>
  <c r="D7" i="10"/>
  <c r="J7" i="10" s="1"/>
  <c r="I6" i="10"/>
  <c r="D6" i="10"/>
  <c r="J6" i="10" s="1"/>
  <c r="I5" i="10"/>
  <c r="D5" i="10"/>
  <c r="J5" i="10" s="1"/>
  <c r="I4" i="10"/>
  <c r="D4" i="10"/>
  <c r="J4" i="10" s="1"/>
  <c r="I3" i="10"/>
  <c r="D3" i="10"/>
  <c r="J3" i="10" s="1"/>
  <c r="K2" i="10"/>
  <c r="I2" i="10"/>
  <c r="D2" i="10"/>
  <c r="J2" i="10" s="1"/>
  <c r="D124" i="9"/>
  <c r="E124" i="9" s="1"/>
  <c r="D155" i="9"/>
  <c r="E155" i="9" s="1"/>
  <c r="D156" i="9"/>
  <c r="E156" i="9" s="1"/>
  <c r="D186" i="9"/>
  <c r="E186" i="9" s="1"/>
  <c r="D187" i="9"/>
  <c r="E187" i="9" s="1"/>
  <c r="D93" i="9"/>
  <c r="E93" i="9" s="1"/>
  <c r="D94" i="9"/>
  <c r="E94" i="9" s="1"/>
  <c r="D62" i="9"/>
  <c r="E62" i="9"/>
  <c r="G62" i="9" s="1"/>
  <c r="D63" i="9"/>
  <c r="E63" i="9"/>
  <c r="G63" i="9" s="1"/>
  <c r="D19" i="9"/>
  <c r="E19" i="9"/>
  <c r="D7" i="9"/>
  <c r="E7" i="9"/>
  <c r="D8" i="9"/>
  <c r="E8" i="9"/>
  <c r="D9" i="9"/>
  <c r="E9" i="9"/>
  <c r="D10" i="9"/>
  <c r="E10" i="9"/>
  <c r="D11" i="9"/>
  <c r="E11" i="9"/>
  <c r="D12" i="9"/>
  <c r="E12" i="9"/>
  <c r="D13" i="9"/>
  <c r="E13" i="9"/>
  <c r="D14" i="9"/>
  <c r="E14" i="9"/>
  <c r="D15" i="9"/>
  <c r="E15" i="9"/>
  <c r="D16" i="9"/>
  <c r="E16" i="9"/>
  <c r="D17" i="9"/>
  <c r="E17" i="9"/>
  <c r="D18" i="9"/>
  <c r="E18" i="9"/>
  <c r="D24" i="9"/>
  <c r="E24" i="9"/>
  <c r="D23" i="9"/>
  <c r="E23" i="9"/>
  <c r="D25" i="9"/>
  <c r="E25" i="9"/>
  <c r="D26" i="9"/>
  <c r="E26" i="9"/>
  <c r="D27" i="9"/>
  <c r="E27" i="9"/>
  <c r="D28" i="9"/>
  <c r="E28" i="9"/>
  <c r="D29" i="9"/>
  <c r="E29" i="9"/>
  <c r="D30" i="9"/>
  <c r="E30" i="9"/>
  <c r="D31" i="9"/>
  <c r="E31" i="9"/>
  <c r="D20" i="9"/>
  <c r="E20" i="9"/>
  <c r="D21" i="9"/>
  <c r="E21" i="9"/>
  <c r="D22" i="9"/>
  <c r="E22" i="9"/>
  <c r="D32" i="9"/>
  <c r="E32" i="9"/>
  <c r="D33" i="9"/>
  <c r="E33" i="9"/>
  <c r="D34" i="9"/>
  <c r="E34" i="9"/>
  <c r="D35" i="9"/>
  <c r="E35" i="9"/>
  <c r="D36" i="9"/>
  <c r="E36" i="9"/>
  <c r="D37" i="9"/>
  <c r="E37" i="9"/>
  <c r="D38" i="9"/>
  <c r="E38" i="9"/>
  <c r="D39" i="9"/>
  <c r="E39" i="9"/>
  <c r="J39" i="9" s="1"/>
  <c r="D40" i="9"/>
  <c r="E40" i="9"/>
  <c r="D41" i="9"/>
  <c r="E41" i="9"/>
  <c r="D42" i="9"/>
  <c r="E42" i="9"/>
  <c r="J42" i="9" s="1"/>
  <c r="D43" i="9"/>
  <c r="E43" i="9"/>
  <c r="J43" i="9" s="1"/>
  <c r="D44" i="9"/>
  <c r="E44" i="9"/>
  <c r="J44" i="9" s="1"/>
  <c r="D45" i="9"/>
  <c r="E45" i="9"/>
  <c r="J45" i="9" s="1"/>
  <c r="D46" i="9"/>
  <c r="E46" i="9"/>
  <c r="J46" i="9" s="1"/>
  <c r="D47" i="9"/>
  <c r="E47" i="9"/>
  <c r="J47" i="9" s="1"/>
  <c r="D48" i="9"/>
  <c r="E48" i="9"/>
  <c r="J48" i="9" s="1"/>
  <c r="D49" i="9"/>
  <c r="E49" i="9"/>
  <c r="J49" i="9" s="1"/>
  <c r="D50" i="9"/>
  <c r="E50" i="9"/>
  <c r="J50" i="9" s="1"/>
  <c r="D51" i="9"/>
  <c r="E51" i="9"/>
  <c r="J51" i="9" s="1"/>
  <c r="D52" i="9"/>
  <c r="E52" i="9"/>
  <c r="J52" i="9" s="1"/>
  <c r="D53" i="9"/>
  <c r="E53" i="9"/>
  <c r="J53" i="9" s="1"/>
  <c r="D54" i="9"/>
  <c r="E54" i="9"/>
  <c r="J54" i="9" s="1"/>
  <c r="D55" i="9"/>
  <c r="E55" i="9"/>
  <c r="J55" i="9" s="1"/>
  <c r="D56" i="9"/>
  <c r="E56" i="9"/>
  <c r="D57" i="9"/>
  <c r="E57" i="9"/>
  <c r="J57" i="9" s="1"/>
  <c r="D58" i="9"/>
  <c r="E58" i="9"/>
  <c r="J58" i="9" s="1"/>
  <c r="D59" i="9"/>
  <c r="E59" i="9"/>
  <c r="D60" i="9"/>
  <c r="E60" i="9"/>
  <c r="J60" i="9" s="1"/>
  <c r="D61" i="9"/>
  <c r="E61" i="9"/>
  <c r="J61" i="9" s="1"/>
  <c r="E3" i="9"/>
  <c r="E4" i="9"/>
  <c r="E5" i="9"/>
  <c r="E6" i="9"/>
  <c r="E2" i="9"/>
  <c r="D185" i="9"/>
  <c r="E185" i="9" s="1"/>
  <c r="D184" i="9"/>
  <c r="E184" i="9" s="1"/>
  <c r="D183" i="9"/>
  <c r="E183" i="9" s="1"/>
  <c r="D182" i="9"/>
  <c r="E182" i="9" s="1"/>
  <c r="D181" i="9"/>
  <c r="E181" i="9" s="1"/>
  <c r="D180" i="9"/>
  <c r="E180" i="9" s="1"/>
  <c r="D179" i="9"/>
  <c r="E179" i="9" s="1"/>
  <c r="D178" i="9"/>
  <c r="E178" i="9" s="1"/>
  <c r="D177" i="9"/>
  <c r="E177" i="9" s="1"/>
  <c r="D176" i="9"/>
  <c r="E176" i="9" s="1"/>
  <c r="D175" i="9"/>
  <c r="E175" i="9" s="1"/>
  <c r="D174" i="9"/>
  <c r="E174" i="9" s="1"/>
  <c r="D173" i="9"/>
  <c r="E173" i="9" s="1"/>
  <c r="D172" i="9"/>
  <c r="E172" i="9" s="1"/>
  <c r="D171" i="9"/>
  <c r="E171" i="9" s="1"/>
  <c r="D170" i="9"/>
  <c r="E170" i="9" s="1"/>
  <c r="D169" i="9"/>
  <c r="E169" i="9" s="1"/>
  <c r="D168" i="9"/>
  <c r="E168" i="9" s="1"/>
  <c r="D167" i="9"/>
  <c r="E167" i="9" s="1"/>
  <c r="D166" i="9"/>
  <c r="E166" i="9" s="1"/>
  <c r="D165" i="9"/>
  <c r="E165" i="9" s="1"/>
  <c r="D164" i="9"/>
  <c r="E164" i="9" s="1"/>
  <c r="D163" i="9"/>
  <c r="E163" i="9" s="1"/>
  <c r="D162" i="9"/>
  <c r="E162" i="9" s="1"/>
  <c r="D161" i="9"/>
  <c r="E161" i="9" s="1"/>
  <c r="D160" i="9"/>
  <c r="E160" i="9" s="1"/>
  <c r="D159" i="9"/>
  <c r="E159" i="9" s="1"/>
  <c r="D158" i="9"/>
  <c r="E158" i="9" s="1"/>
  <c r="D157" i="9"/>
  <c r="E157" i="9" s="1"/>
  <c r="D154" i="9"/>
  <c r="E154" i="9" s="1"/>
  <c r="J154" i="9" s="1"/>
  <c r="D153" i="9"/>
  <c r="E153" i="9" s="1"/>
  <c r="D152" i="9"/>
  <c r="E152" i="9" s="1"/>
  <c r="D151" i="9"/>
  <c r="E151" i="9" s="1"/>
  <c r="D150" i="9"/>
  <c r="E150" i="9" s="1"/>
  <c r="D149" i="9"/>
  <c r="E149" i="9" s="1"/>
  <c r="D148" i="9"/>
  <c r="E148" i="9" s="1"/>
  <c r="J148" i="9" s="1"/>
  <c r="D147" i="9"/>
  <c r="E147" i="9" s="1"/>
  <c r="D146" i="9"/>
  <c r="E146" i="9" s="1"/>
  <c r="J146" i="9" s="1"/>
  <c r="D145" i="9"/>
  <c r="E145" i="9" s="1"/>
  <c r="J145" i="9" s="1"/>
  <c r="D144" i="9"/>
  <c r="E144" i="9" s="1"/>
  <c r="J144" i="9" s="1"/>
  <c r="D143" i="9"/>
  <c r="E143" i="9" s="1"/>
  <c r="J143" i="9" s="1"/>
  <c r="D142" i="9"/>
  <c r="E142" i="9" s="1"/>
  <c r="J142" i="9" s="1"/>
  <c r="D141" i="9"/>
  <c r="E141" i="9" s="1"/>
  <c r="J141" i="9" s="1"/>
  <c r="D140" i="9"/>
  <c r="E140" i="9" s="1"/>
  <c r="J140" i="9" s="1"/>
  <c r="D139" i="9"/>
  <c r="E139" i="9" s="1"/>
  <c r="J139" i="9" s="1"/>
  <c r="D138" i="9"/>
  <c r="E138" i="9" s="1"/>
  <c r="J138" i="9" s="1"/>
  <c r="D137" i="9"/>
  <c r="E137" i="9" s="1"/>
  <c r="J137" i="9" s="1"/>
  <c r="D136" i="9"/>
  <c r="E136" i="9" s="1"/>
  <c r="J136" i="9" s="1"/>
  <c r="D135" i="9"/>
  <c r="E135" i="9" s="1"/>
  <c r="D134" i="9"/>
  <c r="E134" i="9" s="1"/>
  <c r="D133" i="9"/>
  <c r="E133" i="9" s="1"/>
  <c r="D132" i="9"/>
  <c r="E132" i="9" s="1"/>
  <c r="D131" i="9"/>
  <c r="E131" i="9" s="1"/>
  <c r="D130" i="9"/>
  <c r="E130" i="9" s="1"/>
  <c r="D129" i="9"/>
  <c r="E129" i="9" s="1"/>
  <c r="D128" i="9"/>
  <c r="E128" i="9" s="1"/>
  <c r="D127" i="9"/>
  <c r="E127" i="9" s="1"/>
  <c r="D126" i="9"/>
  <c r="E126" i="9" s="1"/>
  <c r="D125" i="9"/>
  <c r="E125" i="9" s="1"/>
  <c r="G125" i="9" s="1"/>
  <c r="D123" i="9"/>
  <c r="E123" i="9" s="1"/>
  <c r="J123" i="9" s="1"/>
  <c r="D122" i="9"/>
  <c r="E122" i="9" s="1"/>
  <c r="J122" i="9" s="1"/>
  <c r="D121" i="9"/>
  <c r="E121" i="9" s="1"/>
  <c r="D120" i="9"/>
  <c r="E120" i="9" s="1"/>
  <c r="J120" i="9" s="1"/>
  <c r="D119" i="9"/>
  <c r="E119" i="9" s="1"/>
  <c r="D118" i="9"/>
  <c r="E118" i="9" s="1"/>
  <c r="D117" i="9"/>
  <c r="E117" i="9" s="1"/>
  <c r="J117" i="9" s="1"/>
  <c r="D116" i="9"/>
  <c r="E116" i="9" s="1"/>
  <c r="D115" i="9"/>
  <c r="E115" i="9" s="1"/>
  <c r="J115" i="9" s="1"/>
  <c r="D114" i="9"/>
  <c r="E114" i="9" s="1"/>
  <c r="J114" i="9" s="1"/>
  <c r="D113" i="9"/>
  <c r="E113" i="9" s="1"/>
  <c r="J113" i="9" s="1"/>
  <c r="D112" i="9"/>
  <c r="E112" i="9" s="1"/>
  <c r="J112" i="9" s="1"/>
  <c r="D111" i="9"/>
  <c r="E111" i="9" s="1"/>
  <c r="J111" i="9" s="1"/>
  <c r="D110" i="9"/>
  <c r="E110" i="9" s="1"/>
  <c r="J110" i="9" s="1"/>
  <c r="D109" i="9"/>
  <c r="E109" i="9" s="1"/>
  <c r="J109" i="9" s="1"/>
  <c r="D108" i="9"/>
  <c r="E108" i="9" s="1"/>
  <c r="J108" i="9" s="1"/>
  <c r="D107" i="9"/>
  <c r="E107" i="9" s="1"/>
  <c r="J107" i="9" s="1"/>
  <c r="D106" i="9"/>
  <c r="E106" i="9" s="1"/>
  <c r="J106" i="9" s="1"/>
  <c r="D105" i="9"/>
  <c r="E105" i="9" s="1"/>
  <c r="J105" i="9" s="1"/>
  <c r="D104" i="9"/>
  <c r="E104" i="9" s="1"/>
  <c r="D103" i="9"/>
  <c r="E103" i="9" s="1"/>
  <c r="D102" i="9"/>
  <c r="E102" i="9" s="1"/>
  <c r="D101" i="9"/>
  <c r="E101" i="9" s="1"/>
  <c r="J101" i="9" s="1"/>
  <c r="D100" i="9"/>
  <c r="E100" i="9" s="1"/>
  <c r="D99" i="9"/>
  <c r="E99" i="9" s="1"/>
  <c r="D98" i="9"/>
  <c r="E98" i="9" s="1"/>
  <c r="D97" i="9"/>
  <c r="E97" i="9" s="1"/>
  <c r="D96" i="9"/>
  <c r="E96" i="9" s="1"/>
  <c r="D95" i="9"/>
  <c r="E95" i="9" s="1"/>
  <c r="D92" i="9"/>
  <c r="E92" i="9" s="1"/>
  <c r="J92" i="9" s="1"/>
  <c r="D91" i="9"/>
  <c r="E91" i="9" s="1"/>
  <c r="D90" i="9"/>
  <c r="E90" i="9" s="1"/>
  <c r="D89" i="9"/>
  <c r="E89" i="9" s="1"/>
  <c r="J89" i="9" s="1"/>
  <c r="D88" i="9"/>
  <c r="E88" i="9" s="1"/>
  <c r="D87" i="9"/>
  <c r="E87" i="9" s="1"/>
  <c r="D86" i="9"/>
  <c r="E86" i="9" s="1"/>
  <c r="J86" i="9" s="1"/>
  <c r="D85" i="9"/>
  <c r="E85" i="9" s="1"/>
  <c r="D84" i="9"/>
  <c r="E84" i="9" s="1"/>
  <c r="J84" i="9" s="1"/>
  <c r="D83" i="9"/>
  <c r="E83" i="9" s="1"/>
  <c r="J83" i="9" s="1"/>
  <c r="D82" i="9"/>
  <c r="E82" i="9" s="1"/>
  <c r="J82" i="9" s="1"/>
  <c r="D81" i="9"/>
  <c r="E81" i="9" s="1"/>
  <c r="J81" i="9" s="1"/>
  <c r="D80" i="9"/>
  <c r="E80" i="9" s="1"/>
  <c r="J80" i="9" s="1"/>
  <c r="D79" i="9"/>
  <c r="E79" i="9" s="1"/>
  <c r="J79" i="9" s="1"/>
  <c r="D78" i="9"/>
  <c r="E78" i="9" s="1"/>
  <c r="J78" i="9" s="1"/>
  <c r="D77" i="9"/>
  <c r="E77" i="9" s="1"/>
  <c r="J77" i="9" s="1"/>
  <c r="D76" i="9"/>
  <c r="E76" i="9" s="1"/>
  <c r="J76" i="9" s="1"/>
  <c r="D75" i="9"/>
  <c r="E75" i="9" s="1"/>
  <c r="J75" i="9" s="1"/>
  <c r="D74" i="9"/>
  <c r="E74" i="9" s="1"/>
  <c r="J74" i="9" s="1"/>
  <c r="D73" i="9"/>
  <c r="E73" i="9" s="1"/>
  <c r="J73" i="9" s="1"/>
  <c r="D72" i="9"/>
  <c r="E72" i="9" s="1"/>
  <c r="D71" i="9"/>
  <c r="E71" i="9" s="1"/>
  <c r="D70" i="9"/>
  <c r="E70" i="9" s="1"/>
  <c r="J70" i="9" s="1"/>
  <c r="D69" i="9"/>
  <c r="E69" i="9" s="1"/>
  <c r="D68" i="9"/>
  <c r="E68" i="9" s="1"/>
  <c r="D67" i="9"/>
  <c r="E67" i="9" s="1"/>
  <c r="D66" i="9"/>
  <c r="E66" i="9" s="1"/>
  <c r="D65" i="9"/>
  <c r="E65" i="9" s="1"/>
  <c r="D64" i="9"/>
  <c r="E64" i="9" s="1"/>
  <c r="D6" i="9"/>
  <c r="D5" i="9"/>
  <c r="D4" i="9"/>
  <c r="D3" i="9"/>
  <c r="F2" i="9"/>
  <c r="D2" i="9"/>
  <c r="J2" i="8"/>
  <c r="D44" i="8"/>
  <c r="I44" i="8" s="1"/>
  <c r="D45" i="8"/>
  <c r="I45" i="8" s="1"/>
  <c r="D46" i="8"/>
  <c r="I46" i="8" s="1"/>
  <c r="D47" i="8"/>
  <c r="I47" i="8" s="1"/>
  <c r="D48" i="8"/>
  <c r="I48" i="8" s="1"/>
  <c r="D49" i="8"/>
  <c r="I49" i="8" s="1"/>
  <c r="L49" i="8" s="1"/>
  <c r="D50" i="8"/>
  <c r="I50" i="8" s="1"/>
  <c r="D51" i="8"/>
  <c r="I51" i="8" s="1"/>
  <c r="K51" i="8" s="1"/>
  <c r="D52" i="8"/>
  <c r="I52" i="8" s="1"/>
  <c r="L52" i="8" s="1"/>
  <c r="D53" i="8"/>
  <c r="I53" i="8" s="1"/>
  <c r="K53" i="8" s="1"/>
  <c r="D54" i="8"/>
  <c r="I54" i="8" s="1"/>
  <c r="K54" i="8" s="1"/>
  <c r="D55" i="8"/>
  <c r="I55" i="8" s="1"/>
  <c r="L55" i="8" s="1"/>
  <c r="D56" i="8"/>
  <c r="I56" i="8" s="1"/>
  <c r="K56" i="8" s="1"/>
  <c r="D57" i="8"/>
  <c r="I57" i="8" s="1"/>
  <c r="D58" i="8"/>
  <c r="I58" i="8" s="1"/>
  <c r="K58" i="8" s="1"/>
  <c r="D59" i="8"/>
  <c r="I59" i="8" s="1"/>
  <c r="K59" i="8" s="1"/>
  <c r="D60" i="8"/>
  <c r="I60" i="8" s="1"/>
  <c r="D61" i="8"/>
  <c r="I61" i="8" s="1"/>
  <c r="D62" i="8"/>
  <c r="I62" i="8" s="1"/>
  <c r="L62" i="8" s="1"/>
  <c r="D63" i="8"/>
  <c r="I63" i="8" s="1"/>
  <c r="L63" i="8" s="1"/>
  <c r="D64" i="8"/>
  <c r="I64" i="8" s="1"/>
  <c r="L64" i="8" s="1"/>
  <c r="D68" i="8"/>
  <c r="I68" i="8" s="1"/>
  <c r="D69" i="8"/>
  <c r="I69" i="8" s="1"/>
  <c r="D70" i="8"/>
  <c r="I70" i="8" s="1"/>
  <c r="D71" i="8"/>
  <c r="I71" i="8" s="1"/>
  <c r="D72" i="8"/>
  <c r="I72" i="8" s="1"/>
  <c r="D73" i="8"/>
  <c r="I73" i="8" s="1"/>
  <c r="D74" i="8"/>
  <c r="I74" i="8" s="1"/>
  <c r="D75" i="8"/>
  <c r="I75" i="8" s="1"/>
  <c r="D76" i="8"/>
  <c r="I76" i="8" s="1"/>
  <c r="D77" i="8"/>
  <c r="I77" i="8" s="1"/>
  <c r="D78" i="8"/>
  <c r="I78" i="8" s="1"/>
  <c r="D79" i="8"/>
  <c r="I79" i="8" s="1"/>
  <c r="D80" i="8"/>
  <c r="I80" i="8" s="1"/>
  <c r="D81" i="8"/>
  <c r="I81" i="8" s="1"/>
  <c r="D82" i="8"/>
  <c r="I82" i="8" s="1"/>
  <c r="D83" i="8"/>
  <c r="I83" i="8" s="1"/>
  <c r="D84" i="8"/>
  <c r="I84" i="8" s="1"/>
  <c r="D85" i="8"/>
  <c r="I85" i="8" s="1"/>
  <c r="D86" i="8"/>
  <c r="I86" i="8" s="1"/>
  <c r="D87" i="8"/>
  <c r="I87" i="8" s="1"/>
  <c r="D88" i="8"/>
  <c r="I88" i="8" s="1"/>
  <c r="D89" i="8"/>
  <c r="I89" i="8" s="1"/>
  <c r="D90" i="8"/>
  <c r="I90" i="8" s="1"/>
  <c r="D91" i="8"/>
  <c r="I91" i="8" s="1"/>
  <c r="O91" i="8" s="1"/>
  <c r="D92" i="8"/>
  <c r="I92" i="8" s="1"/>
  <c r="D93" i="8"/>
  <c r="I93" i="8" s="1"/>
  <c r="D94" i="8"/>
  <c r="I94" i="8" s="1"/>
  <c r="D95" i="8"/>
  <c r="I95" i="8" s="1"/>
  <c r="O95" i="8" s="1"/>
  <c r="D96" i="8"/>
  <c r="I96" i="8" s="1"/>
  <c r="O96" i="8" s="1"/>
  <c r="D97" i="8"/>
  <c r="I97" i="8" s="1"/>
  <c r="O97" i="8" s="1"/>
  <c r="D101" i="8"/>
  <c r="I101" i="8" s="1"/>
  <c r="D102" i="8"/>
  <c r="I102" i="8" s="1"/>
  <c r="D103" i="8"/>
  <c r="I103" i="8" s="1"/>
  <c r="D104" i="8"/>
  <c r="I104" i="8" s="1"/>
  <c r="D105" i="8"/>
  <c r="I105" i="8" s="1"/>
  <c r="D106" i="8"/>
  <c r="I106" i="8" s="1"/>
  <c r="D107" i="8"/>
  <c r="I107" i="8" s="1"/>
  <c r="D108" i="8"/>
  <c r="I108" i="8" s="1"/>
  <c r="D109" i="8"/>
  <c r="I109" i="8" s="1"/>
  <c r="D110" i="8"/>
  <c r="I110" i="8" s="1"/>
  <c r="D111" i="8"/>
  <c r="I111" i="8" s="1"/>
  <c r="D112" i="8"/>
  <c r="I112" i="8" s="1"/>
  <c r="D113" i="8"/>
  <c r="I113" i="8" s="1"/>
  <c r="D114" i="8"/>
  <c r="I114" i="8" s="1"/>
  <c r="D115" i="8"/>
  <c r="I115" i="8" s="1"/>
  <c r="D116" i="8"/>
  <c r="I116" i="8" s="1"/>
  <c r="D117" i="8"/>
  <c r="I117" i="8" s="1"/>
  <c r="D118" i="8"/>
  <c r="I118" i="8" s="1"/>
  <c r="D119" i="8"/>
  <c r="I119" i="8" s="1"/>
  <c r="D120" i="8"/>
  <c r="I120" i="8" s="1"/>
  <c r="D121" i="8"/>
  <c r="I121" i="8" s="1"/>
  <c r="D122" i="8"/>
  <c r="I122" i="8" s="1"/>
  <c r="D123" i="8"/>
  <c r="I123" i="8" s="1"/>
  <c r="D124" i="8"/>
  <c r="I124" i="8" s="1"/>
  <c r="D125" i="8"/>
  <c r="I125" i="8" s="1"/>
  <c r="D126" i="8"/>
  <c r="I126" i="8" s="1"/>
  <c r="D127" i="8"/>
  <c r="I127" i="8" s="1"/>
  <c r="D128" i="8"/>
  <c r="I128" i="8" s="1"/>
  <c r="D129" i="8"/>
  <c r="I129" i="8" s="1"/>
  <c r="D130" i="8"/>
  <c r="I130" i="8" s="1"/>
  <c r="O130" i="8" s="1"/>
  <c r="D134" i="8"/>
  <c r="I134" i="8" s="1"/>
  <c r="D135" i="8"/>
  <c r="I135" i="8" s="1"/>
  <c r="D136" i="8"/>
  <c r="I136" i="8" s="1"/>
  <c r="D137" i="8"/>
  <c r="I137" i="8" s="1"/>
  <c r="D138" i="8"/>
  <c r="I138" i="8" s="1"/>
  <c r="D139" i="8"/>
  <c r="I139" i="8" s="1"/>
  <c r="D140" i="8"/>
  <c r="I140" i="8" s="1"/>
  <c r="D141" i="8"/>
  <c r="I141" i="8" s="1"/>
  <c r="D142" i="8"/>
  <c r="I142" i="8" s="1"/>
  <c r="D143" i="8"/>
  <c r="I143" i="8" s="1"/>
  <c r="D144" i="8"/>
  <c r="I144" i="8" s="1"/>
  <c r="D145" i="8"/>
  <c r="I145" i="8" s="1"/>
  <c r="D146" i="8"/>
  <c r="I146" i="8" s="1"/>
  <c r="D147" i="8"/>
  <c r="I147" i="8" s="1"/>
  <c r="D148" i="8"/>
  <c r="I148" i="8" s="1"/>
  <c r="D149" i="8"/>
  <c r="I149" i="8" s="1"/>
  <c r="D150" i="8"/>
  <c r="I150" i="8" s="1"/>
  <c r="D151" i="8"/>
  <c r="I151" i="8" s="1"/>
  <c r="D152" i="8"/>
  <c r="I152" i="8" s="1"/>
  <c r="D153" i="8"/>
  <c r="I153" i="8" s="1"/>
  <c r="D154" i="8"/>
  <c r="I154" i="8" s="1"/>
  <c r="D155" i="8"/>
  <c r="I155" i="8" s="1"/>
  <c r="D156" i="8"/>
  <c r="I156" i="8" s="1"/>
  <c r="D157" i="8"/>
  <c r="I157" i="8" s="1"/>
  <c r="D158" i="8"/>
  <c r="I158" i="8" s="1"/>
  <c r="D159" i="8"/>
  <c r="I159" i="8" s="1"/>
  <c r="D160" i="8"/>
  <c r="I160" i="8" s="1"/>
  <c r="D161" i="8"/>
  <c r="I161" i="8" s="1"/>
  <c r="D162" i="8"/>
  <c r="I162" i="8" s="1"/>
  <c r="D163" i="8"/>
  <c r="I163" i="8" s="1"/>
  <c r="D167" i="8"/>
  <c r="I167" i="8" s="1"/>
  <c r="D168" i="8"/>
  <c r="I168" i="8" s="1"/>
  <c r="D169" i="8"/>
  <c r="I169" i="8" s="1"/>
  <c r="D170" i="8"/>
  <c r="I170" i="8" s="1"/>
  <c r="D171" i="8"/>
  <c r="I171" i="8" s="1"/>
  <c r="D172" i="8"/>
  <c r="I172" i="8" s="1"/>
  <c r="D173" i="8"/>
  <c r="I173" i="8" s="1"/>
  <c r="D174" i="8"/>
  <c r="I174" i="8" s="1"/>
  <c r="D175" i="8"/>
  <c r="I175" i="8" s="1"/>
  <c r="D176" i="8"/>
  <c r="I176" i="8" s="1"/>
  <c r="D177" i="8"/>
  <c r="I177" i="8" s="1"/>
  <c r="D178" i="8"/>
  <c r="I178" i="8" s="1"/>
  <c r="D179" i="8"/>
  <c r="I179" i="8" s="1"/>
  <c r="D180" i="8"/>
  <c r="I180" i="8" s="1"/>
  <c r="D181" i="8"/>
  <c r="I181" i="8" s="1"/>
  <c r="D182" i="8"/>
  <c r="I182" i="8" s="1"/>
  <c r="D183" i="8"/>
  <c r="I183" i="8" s="1"/>
  <c r="D184" i="8"/>
  <c r="I184" i="8" s="1"/>
  <c r="D185" i="8"/>
  <c r="I185" i="8" s="1"/>
  <c r="D186" i="8"/>
  <c r="I186" i="8" s="1"/>
  <c r="D187" i="8"/>
  <c r="I187" i="8" s="1"/>
  <c r="D188" i="8"/>
  <c r="I188" i="8" s="1"/>
  <c r="D189" i="8"/>
  <c r="I189" i="8" s="1"/>
  <c r="D190" i="8"/>
  <c r="I190" i="8" s="1"/>
  <c r="D191" i="8"/>
  <c r="I191" i="8" s="1"/>
  <c r="D192" i="8"/>
  <c r="I192" i="8" s="1"/>
  <c r="D193" i="8"/>
  <c r="I193" i="8" s="1"/>
  <c r="D194" i="8"/>
  <c r="I194" i="8" s="1"/>
  <c r="D195" i="8"/>
  <c r="I195" i="8" s="1"/>
  <c r="D196" i="8"/>
  <c r="I196" i="8" s="1"/>
  <c r="D3" i="8"/>
  <c r="I3" i="8" s="1"/>
  <c r="D4" i="8"/>
  <c r="I4" i="8" s="1"/>
  <c r="D5" i="8"/>
  <c r="I5" i="8" s="1"/>
  <c r="D6" i="8"/>
  <c r="I6" i="8" s="1"/>
  <c r="D7" i="8"/>
  <c r="I7" i="8" s="1"/>
  <c r="D8" i="8"/>
  <c r="I8" i="8" s="1"/>
  <c r="D9" i="8"/>
  <c r="I9" i="8" s="1"/>
  <c r="D10" i="8"/>
  <c r="I10" i="8" s="1"/>
  <c r="D11" i="8"/>
  <c r="I11" i="8" s="1"/>
  <c r="D12" i="8"/>
  <c r="I12" i="8" s="1"/>
  <c r="D13" i="8"/>
  <c r="I13" i="8" s="1"/>
  <c r="D14" i="8"/>
  <c r="I14" i="8" s="1"/>
  <c r="D15" i="8"/>
  <c r="I15" i="8" s="1"/>
  <c r="D16" i="8"/>
  <c r="I16" i="8" s="1"/>
  <c r="D17" i="8"/>
  <c r="I17" i="8" s="1"/>
  <c r="D18" i="8"/>
  <c r="I18" i="8" s="1"/>
  <c r="D19" i="8"/>
  <c r="I19" i="8" s="1"/>
  <c r="D20" i="8"/>
  <c r="I20" i="8" s="1"/>
  <c r="D21" i="8"/>
  <c r="I21" i="8" s="1"/>
  <c r="D22" i="8"/>
  <c r="I22" i="8" s="1"/>
  <c r="D23" i="8"/>
  <c r="I23" i="8" s="1"/>
  <c r="D24" i="8"/>
  <c r="I24" i="8" s="1"/>
  <c r="D25" i="8"/>
  <c r="I25" i="8" s="1"/>
  <c r="D26" i="8"/>
  <c r="I26" i="8" s="1"/>
  <c r="D27" i="8"/>
  <c r="I27" i="8" s="1"/>
  <c r="D28" i="8"/>
  <c r="I28" i="8" s="1"/>
  <c r="D29" i="8"/>
  <c r="I29" i="8" s="1"/>
  <c r="D30" i="8"/>
  <c r="I30" i="8" s="1"/>
  <c r="D31" i="8"/>
  <c r="I31" i="8" s="1"/>
  <c r="D35" i="8"/>
  <c r="I35" i="8" s="1"/>
  <c r="D36" i="8"/>
  <c r="I36" i="8" s="1"/>
  <c r="D37" i="8"/>
  <c r="I37" i="8" s="1"/>
  <c r="D38" i="8"/>
  <c r="I38" i="8" s="1"/>
  <c r="D39" i="8"/>
  <c r="I39" i="8" s="1"/>
  <c r="D40" i="8"/>
  <c r="I40" i="8" s="1"/>
  <c r="D41" i="8"/>
  <c r="I41" i="8" s="1"/>
  <c r="D42" i="8"/>
  <c r="I42" i="8" s="1"/>
  <c r="D43" i="8"/>
  <c r="I43" i="8" s="1"/>
  <c r="D2" i="8"/>
  <c r="I2" i="8" s="1"/>
  <c r="J3" i="8" s="1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28" i="8"/>
  <c r="H17" i="8"/>
  <c r="H9" i="8"/>
  <c r="H10" i="8"/>
  <c r="H11" i="8"/>
  <c r="H3" i="8"/>
  <c r="H8" i="8"/>
  <c r="H4" i="8"/>
  <c r="H2" i="8"/>
  <c r="H24" i="8"/>
  <c r="H25" i="8"/>
  <c r="H30" i="8"/>
  <c r="H12" i="8"/>
  <c r="H13" i="8"/>
  <c r="H14" i="8"/>
  <c r="H21" i="8"/>
  <c r="H22" i="8"/>
  <c r="H23" i="8"/>
  <c r="H20" i="8"/>
  <c r="H5" i="8"/>
  <c r="H15" i="8"/>
  <c r="H6" i="8"/>
  <c r="H18" i="8"/>
  <c r="H7" i="8"/>
  <c r="H19" i="8"/>
  <c r="H26" i="8"/>
  <c r="H31" i="8"/>
  <c r="H29" i="8"/>
  <c r="H16" i="8"/>
  <c r="H27" i="8"/>
  <c r="C2" i="6"/>
  <c r="C3" i="6" s="1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D63" i="6" s="1"/>
  <c r="F63" i="6" s="1"/>
  <c r="M16" i="10" l="1"/>
  <c r="N16" i="10" s="1"/>
  <c r="M53" i="10"/>
  <c r="N53" i="10" s="1"/>
  <c r="M22" i="10"/>
  <c r="O18" i="10"/>
  <c r="O89" i="10"/>
  <c r="O49" i="10"/>
  <c r="O17" i="10"/>
  <c r="O16" i="10"/>
  <c r="K3" i="10"/>
  <c r="M3" i="10" s="1"/>
  <c r="M2" i="10"/>
  <c r="O15" i="10"/>
  <c r="M29" i="10"/>
  <c r="N29" i="10" s="1"/>
  <c r="O30" i="10"/>
  <c r="O61" i="10"/>
  <c r="O53" i="10"/>
  <c r="O29" i="10"/>
  <c r="O21" i="10"/>
  <c r="M89" i="10"/>
  <c r="N89" i="10" s="1"/>
  <c r="L17" i="10"/>
  <c r="N17" i="10" s="1"/>
  <c r="M90" i="10"/>
  <c r="M49" i="10"/>
  <c r="N49" i="10" s="1"/>
  <c r="M21" i="10"/>
  <c r="N21" i="10" s="1"/>
  <c r="L2" i="10"/>
  <c r="M50" i="10"/>
  <c r="M61" i="10"/>
  <c r="N61" i="10" s="1"/>
  <c r="M15" i="10"/>
  <c r="N15" i="10" s="1"/>
  <c r="L20" i="10"/>
  <c r="L24" i="10"/>
  <c r="L28" i="10"/>
  <c r="L48" i="10"/>
  <c r="L52" i="10"/>
  <c r="L60" i="10"/>
  <c r="M20" i="10"/>
  <c r="M28" i="10"/>
  <c r="M52" i="10"/>
  <c r="M60" i="10"/>
  <c r="M24" i="10"/>
  <c r="M48" i="10"/>
  <c r="L19" i="10"/>
  <c r="L23" i="10"/>
  <c r="L27" i="10"/>
  <c r="L31" i="10"/>
  <c r="L51" i="10"/>
  <c r="L59" i="10"/>
  <c r="L91" i="10"/>
  <c r="M19" i="10"/>
  <c r="M27" i="10"/>
  <c r="M51" i="10"/>
  <c r="M59" i="10"/>
  <c r="M91" i="10"/>
  <c r="M23" i="10"/>
  <c r="M31" i="10"/>
  <c r="L18" i="10"/>
  <c r="N18" i="10" s="1"/>
  <c r="L22" i="10"/>
  <c r="L30" i="10"/>
  <c r="N30" i="10" s="1"/>
  <c r="L50" i="10"/>
  <c r="L90" i="10"/>
  <c r="M121" i="10"/>
  <c r="L121" i="10"/>
  <c r="G124" i="9"/>
  <c r="H124" i="9"/>
  <c r="J124" i="9"/>
  <c r="H62" i="9"/>
  <c r="I62" i="9" s="1"/>
  <c r="J62" i="9"/>
  <c r="H63" i="9"/>
  <c r="I63" i="9" s="1"/>
  <c r="J63" i="9" s="1"/>
  <c r="J125" i="9"/>
  <c r="J91" i="9"/>
  <c r="F3" i="9"/>
  <c r="F4" i="9" s="1"/>
  <c r="G4" i="9" s="1"/>
  <c r="G92" i="9"/>
  <c r="H2" i="9"/>
  <c r="G2" i="9"/>
  <c r="G91" i="9"/>
  <c r="H91" i="9"/>
  <c r="H92" i="9"/>
  <c r="H125" i="9"/>
  <c r="I125" i="9" s="1"/>
  <c r="J4" i="8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N55" i="8"/>
  <c r="K63" i="8"/>
  <c r="M63" i="8" s="1"/>
  <c r="N59" i="8"/>
  <c r="K64" i="8"/>
  <c r="M64" i="8" s="1"/>
  <c r="N53" i="8"/>
  <c r="O62" i="8"/>
  <c r="K130" i="8"/>
  <c r="L130" i="8"/>
  <c r="N130" i="8"/>
  <c r="N63" i="8"/>
  <c r="N54" i="8"/>
  <c r="O63" i="8"/>
  <c r="N56" i="8"/>
  <c r="O52" i="8"/>
  <c r="O54" i="8"/>
  <c r="O56" i="8"/>
  <c r="O58" i="8"/>
  <c r="K62" i="8"/>
  <c r="M62" i="8" s="1"/>
  <c r="K91" i="8"/>
  <c r="K95" i="8"/>
  <c r="K96" i="8"/>
  <c r="K97" i="8"/>
  <c r="N62" i="8"/>
  <c r="L91" i="8"/>
  <c r="L95" i="8"/>
  <c r="L96" i="8"/>
  <c r="L97" i="8"/>
  <c r="N52" i="8"/>
  <c r="N58" i="8"/>
  <c r="N49" i="8"/>
  <c r="O49" i="8"/>
  <c r="O51" i="8"/>
  <c r="O53" i="8"/>
  <c r="O55" i="8"/>
  <c r="O59" i="8"/>
  <c r="N64" i="8"/>
  <c r="N91" i="8"/>
  <c r="N95" i="8"/>
  <c r="N96" i="8"/>
  <c r="N97" i="8"/>
  <c r="N51" i="8"/>
  <c r="O64" i="8"/>
  <c r="K49" i="8"/>
  <c r="M49" i="8" s="1"/>
  <c r="K52" i="8"/>
  <c r="M52" i="8" s="1"/>
  <c r="K55" i="8"/>
  <c r="M55" i="8" s="1"/>
  <c r="L51" i="8"/>
  <c r="M51" i="8" s="1"/>
  <c r="L53" i="8"/>
  <c r="M53" i="8" s="1"/>
  <c r="L54" i="8"/>
  <c r="M54" i="8" s="1"/>
  <c r="L56" i="8"/>
  <c r="M56" i="8" s="1"/>
  <c r="L58" i="8"/>
  <c r="M58" i="8" s="1"/>
  <c r="L59" i="8"/>
  <c r="M59" i="8" s="1"/>
  <c r="D34" i="6"/>
  <c r="D62" i="6"/>
  <c r="D46" i="6"/>
  <c r="D30" i="6"/>
  <c r="D14" i="6"/>
  <c r="D50" i="6"/>
  <c r="D18" i="6"/>
  <c r="D61" i="6"/>
  <c r="D45" i="6"/>
  <c r="D29" i="6"/>
  <c r="D13" i="6"/>
  <c r="D59" i="6"/>
  <c r="D43" i="6"/>
  <c r="D27" i="6"/>
  <c r="D11" i="6"/>
  <c r="D58" i="6"/>
  <c r="D42" i="6"/>
  <c r="D26" i="6"/>
  <c r="D10" i="6"/>
  <c r="D54" i="6"/>
  <c r="D38" i="6"/>
  <c r="D22" i="6"/>
  <c r="D6" i="6"/>
  <c r="D53" i="6"/>
  <c r="D37" i="6"/>
  <c r="D21" i="6"/>
  <c r="D5" i="6"/>
  <c r="D51" i="6"/>
  <c r="D35" i="6"/>
  <c r="D19" i="6"/>
  <c r="D3" i="6"/>
  <c r="E63" i="6"/>
  <c r="J63" i="6" s="1"/>
  <c r="D60" i="6"/>
  <c r="D52" i="6"/>
  <c r="D44" i="6"/>
  <c r="D36" i="6"/>
  <c r="D28" i="6"/>
  <c r="D20" i="6"/>
  <c r="D12" i="6"/>
  <c r="D4" i="6"/>
  <c r="D57" i="6"/>
  <c r="D49" i="6"/>
  <c r="D41" i="6"/>
  <c r="D33" i="6"/>
  <c r="D25" i="6"/>
  <c r="D17" i="6"/>
  <c r="D9" i="6"/>
  <c r="D56" i="6"/>
  <c r="D48" i="6"/>
  <c r="D40" i="6"/>
  <c r="D32" i="6"/>
  <c r="D24" i="6"/>
  <c r="D16" i="6"/>
  <c r="D8" i="6"/>
  <c r="D2" i="6"/>
  <c r="D55" i="6"/>
  <c r="D47" i="6"/>
  <c r="D39" i="6"/>
  <c r="D31" i="6"/>
  <c r="D23" i="6"/>
  <c r="D15" i="6"/>
  <c r="D7" i="6"/>
  <c r="C64" i="6"/>
  <c r="J35" i="8" l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32" i="8"/>
  <c r="N22" i="10"/>
  <c r="K4" i="10"/>
  <c r="K5" i="10" s="1"/>
  <c r="L5" i="10" s="1"/>
  <c r="L3" i="10"/>
  <c r="N3" i="10" s="1"/>
  <c r="O3" i="10" s="1"/>
  <c r="N60" i="10"/>
  <c r="N28" i="10"/>
  <c r="N2" i="10"/>
  <c r="O2" i="10" s="1"/>
  <c r="N48" i="10"/>
  <c r="N19" i="10"/>
  <c r="N23" i="10"/>
  <c r="N20" i="10"/>
  <c r="N50" i="10"/>
  <c r="N91" i="10"/>
  <c r="N52" i="10"/>
  <c r="N51" i="10"/>
  <c r="N90" i="10"/>
  <c r="N31" i="10"/>
  <c r="N27" i="10"/>
  <c r="N121" i="10"/>
  <c r="N24" i="10"/>
  <c r="N59" i="10"/>
  <c r="I124" i="9"/>
  <c r="G11" i="9"/>
  <c r="G3" i="9"/>
  <c r="H3" i="9"/>
  <c r="I92" i="9"/>
  <c r="H4" i="9"/>
  <c r="I4" i="9" s="1"/>
  <c r="J4" i="9" s="1"/>
  <c r="F5" i="9"/>
  <c r="I2" i="9"/>
  <c r="I91" i="9"/>
  <c r="K170" i="8"/>
  <c r="K169" i="8"/>
  <c r="L172" i="8"/>
  <c r="L171" i="8"/>
  <c r="L170" i="8"/>
  <c r="L169" i="8"/>
  <c r="K139" i="8"/>
  <c r="K172" i="8"/>
  <c r="K171" i="8"/>
  <c r="K167" i="8"/>
  <c r="L167" i="8"/>
  <c r="M130" i="8"/>
  <c r="M91" i="8"/>
  <c r="K138" i="8"/>
  <c r="L139" i="8"/>
  <c r="K137" i="8"/>
  <c r="L138" i="8"/>
  <c r="K136" i="8"/>
  <c r="L137" i="8"/>
  <c r="M95" i="8"/>
  <c r="L136" i="8"/>
  <c r="M97" i="8"/>
  <c r="L103" i="8"/>
  <c r="K106" i="8"/>
  <c r="L106" i="8"/>
  <c r="K103" i="8"/>
  <c r="M96" i="8"/>
  <c r="O24" i="8"/>
  <c r="N24" i="8"/>
  <c r="N23" i="8"/>
  <c r="O23" i="8"/>
  <c r="N15" i="8"/>
  <c r="O15" i="8"/>
  <c r="N21" i="8"/>
  <c r="O21" i="8"/>
  <c r="O26" i="8"/>
  <c r="N26" i="8"/>
  <c r="N29" i="8"/>
  <c r="O29" i="8"/>
  <c r="O16" i="8"/>
  <c r="N16" i="8"/>
  <c r="N28" i="8"/>
  <c r="O28" i="8"/>
  <c r="O25" i="8"/>
  <c r="N25" i="8"/>
  <c r="O18" i="8"/>
  <c r="N18" i="8"/>
  <c r="N22" i="8"/>
  <c r="O22" i="8"/>
  <c r="N31" i="8"/>
  <c r="O31" i="8"/>
  <c r="L27" i="8"/>
  <c r="O27" i="8"/>
  <c r="N27" i="8"/>
  <c r="O20" i="8"/>
  <c r="N20" i="8"/>
  <c r="N17" i="8"/>
  <c r="O17" i="8"/>
  <c r="N30" i="8"/>
  <c r="O30" i="8"/>
  <c r="K27" i="8"/>
  <c r="F33" i="6"/>
  <c r="E33" i="6"/>
  <c r="F13" i="6"/>
  <c r="J13" i="6" s="1"/>
  <c r="E13" i="6"/>
  <c r="F32" i="6"/>
  <c r="J32" i="6" s="1"/>
  <c r="E32" i="6"/>
  <c r="F50" i="6"/>
  <c r="E50" i="6"/>
  <c r="F39" i="6"/>
  <c r="E39" i="6"/>
  <c r="F45" i="6"/>
  <c r="J45" i="6" s="1"/>
  <c r="E45" i="6"/>
  <c r="F48" i="6"/>
  <c r="J48" i="6" s="1"/>
  <c r="E48" i="6"/>
  <c r="F57" i="6"/>
  <c r="E57" i="6"/>
  <c r="F60" i="6"/>
  <c r="E60" i="6"/>
  <c r="F37" i="6"/>
  <c r="J37" i="6" s="1"/>
  <c r="E37" i="6"/>
  <c r="F42" i="6"/>
  <c r="J42" i="6" s="1"/>
  <c r="E42" i="6"/>
  <c r="F61" i="6"/>
  <c r="E61" i="6"/>
  <c r="F46" i="6"/>
  <c r="E46" i="6"/>
  <c r="F54" i="6"/>
  <c r="J54" i="6" s="1"/>
  <c r="E54" i="6"/>
  <c r="F36" i="6"/>
  <c r="J36" i="6" s="1"/>
  <c r="E36" i="6"/>
  <c r="F18" i="6"/>
  <c r="E18" i="6"/>
  <c r="F31" i="6"/>
  <c r="E31" i="6"/>
  <c r="F44" i="6"/>
  <c r="J44" i="6" s="1"/>
  <c r="E44" i="6"/>
  <c r="F10" i="6"/>
  <c r="J10" i="6" s="1"/>
  <c r="E10" i="6"/>
  <c r="F14" i="6"/>
  <c r="E14" i="6"/>
  <c r="F49" i="6"/>
  <c r="E49" i="6"/>
  <c r="F21" i="6"/>
  <c r="J21" i="6" s="1"/>
  <c r="E21" i="6"/>
  <c r="F26" i="6"/>
  <c r="J26" i="6" s="1"/>
  <c r="E26" i="6"/>
  <c r="F47" i="6"/>
  <c r="E47" i="6"/>
  <c r="F4" i="6"/>
  <c r="E4" i="6"/>
  <c r="F9" i="6"/>
  <c r="J9" i="6" s="1"/>
  <c r="E9" i="6"/>
  <c r="F3" i="6"/>
  <c r="J3" i="6" s="1"/>
  <c r="E3" i="6"/>
  <c r="F23" i="6"/>
  <c r="E23" i="6"/>
  <c r="F41" i="6"/>
  <c r="E41" i="6"/>
  <c r="F5" i="6"/>
  <c r="J5" i="6" s="1"/>
  <c r="E5" i="6"/>
  <c r="F29" i="6"/>
  <c r="J29" i="6" s="1"/>
  <c r="E29" i="6"/>
  <c r="F40" i="6"/>
  <c r="E40" i="6"/>
  <c r="F30" i="6"/>
  <c r="J30" i="6" s="1"/>
  <c r="E30" i="6"/>
  <c r="F56" i="6"/>
  <c r="J56" i="6" s="1"/>
  <c r="E56" i="6"/>
  <c r="F53" i="6"/>
  <c r="J53" i="6" s="1"/>
  <c r="E53" i="6"/>
  <c r="F58" i="6"/>
  <c r="E58" i="6"/>
  <c r="F62" i="6"/>
  <c r="J62" i="6" s="1"/>
  <c r="E62" i="6"/>
  <c r="D64" i="6"/>
  <c r="F12" i="6"/>
  <c r="E12" i="6"/>
  <c r="F6" i="6"/>
  <c r="E6" i="6"/>
  <c r="F8" i="6"/>
  <c r="E8" i="6"/>
  <c r="F17" i="6"/>
  <c r="E17" i="6"/>
  <c r="F20" i="6"/>
  <c r="E20" i="6"/>
  <c r="F19" i="6"/>
  <c r="E19" i="6"/>
  <c r="F22" i="6"/>
  <c r="E22" i="6"/>
  <c r="F27" i="6"/>
  <c r="E27" i="6"/>
  <c r="F24" i="6"/>
  <c r="E24" i="6"/>
  <c r="F51" i="6"/>
  <c r="E51" i="6"/>
  <c r="F59" i="6"/>
  <c r="E59" i="6"/>
  <c r="F52" i="6"/>
  <c r="E52" i="6"/>
  <c r="F55" i="6"/>
  <c r="E55" i="6"/>
  <c r="F11" i="6"/>
  <c r="E11" i="6"/>
  <c r="F7" i="6"/>
  <c r="E7" i="6"/>
  <c r="F15" i="6"/>
  <c r="E15" i="6"/>
  <c r="F16" i="6"/>
  <c r="E16" i="6"/>
  <c r="F25" i="6"/>
  <c r="E25" i="6"/>
  <c r="F28" i="6"/>
  <c r="E28" i="6"/>
  <c r="F35" i="6"/>
  <c r="E35" i="6"/>
  <c r="F38" i="6"/>
  <c r="E38" i="6"/>
  <c r="F43" i="6"/>
  <c r="E43" i="6"/>
  <c r="F34" i="6"/>
  <c r="E34" i="6"/>
  <c r="F2" i="6"/>
  <c r="J2" i="6" s="1"/>
  <c r="E2" i="6"/>
  <c r="C65" i="6"/>
  <c r="J33" i="8" l="1"/>
  <c r="K32" i="8"/>
  <c r="L32" i="8"/>
  <c r="J49" i="8"/>
  <c r="J50" i="8" s="1"/>
  <c r="L48" i="8"/>
  <c r="K48" i="8"/>
  <c r="L4" i="10"/>
  <c r="M4" i="10"/>
  <c r="K6" i="10"/>
  <c r="M6" i="10" s="1"/>
  <c r="M5" i="10"/>
  <c r="N5" i="10" s="1"/>
  <c r="O5" i="10" s="1"/>
  <c r="I3" i="9"/>
  <c r="J3" i="9" s="1"/>
  <c r="G12" i="9"/>
  <c r="J2" i="9"/>
  <c r="F6" i="9"/>
  <c r="F7" i="9" s="1"/>
  <c r="H5" i="9"/>
  <c r="G5" i="9"/>
  <c r="M139" i="8"/>
  <c r="N139" i="8" s="1"/>
  <c r="M169" i="8"/>
  <c r="O169" i="8" s="1"/>
  <c r="M171" i="8"/>
  <c r="O171" i="8" s="1"/>
  <c r="M170" i="8"/>
  <c r="N170" i="8" s="1"/>
  <c r="M172" i="8"/>
  <c r="O172" i="8" s="1"/>
  <c r="M106" i="8"/>
  <c r="N106" i="8" s="1"/>
  <c r="M167" i="8"/>
  <c r="N167" i="8" s="1"/>
  <c r="M136" i="8"/>
  <c r="O136" i="8" s="1"/>
  <c r="M103" i="8"/>
  <c r="O103" i="8" s="1"/>
  <c r="M137" i="8"/>
  <c r="N137" i="8" s="1"/>
  <c r="M138" i="8"/>
  <c r="M27" i="8"/>
  <c r="K28" i="8"/>
  <c r="L28" i="8"/>
  <c r="J28" i="6"/>
  <c r="J7" i="6"/>
  <c r="J59" i="6"/>
  <c r="J22" i="6"/>
  <c r="J8" i="6"/>
  <c r="J38" i="6"/>
  <c r="J16" i="6"/>
  <c r="J55" i="6"/>
  <c r="J24" i="6"/>
  <c r="J20" i="6"/>
  <c r="J12" i="6"/>
  <c r="J34" i="6"/>
  <c r="J35" i="6"/>
  <c r="J15" i="6"/>
  <c r="J52" i="6"/>
  <c r="J27" i="6"/>
  <c r="J17" i="6"/>
  <c r="J4" i="6"/>
  <c r="J31" i="6"/>
  <c r="J60" i="6"/>
  <c r="J33" i="6"/>
  <c r="J43" i="6"/>
  <c r="J51" i="6"/>
  <c r="J6" i="6"/>
  <c r="J40" i="6"/>
  <c r="J23" i="6"/>
  <c r="J18" i="6"/>
  <c r="J57" i="6"/>
  <c r="J50" i="6"/>
  <c r="J41" i="6"/>
  <c r="J49" i="6"/>
  <c r="J46" i="6"/>
  <c r="J39" i="6"/>
  <c r="J25" i="6"/>
  <c r="J11" i="6"/>
  <c r="J19" i="6"/>
  <c r="J58" i="6"/>
  <c r="J47" i="6"/>
  <c r="J14" i="6"/>
  <c r="J61" i="6"/>
  <c r="D65" i="6"/>
  <c r="F64" i="6"/>
  <c r="E64" i="6"/>
  <c r="C66" i="6"/>
  <c r="M32" i="8" l="1"/>
  <c r="N32" i="8" s="1"/>
  <c r="J34" i="8"/>
  <c r="K33" i="8"/>
  <c r="L33" i="8"/>
  <c r="M48" i="8"/>
  <c r="N48" i="8" s="1"/>
  <c r="J51" i="8"/>
  <c r="J52" i="8" s="1"/>
  <c r="J53" i="8" s="1"/>
  <c r="J54" i="8" s="1"/>
  <c r="J55" i="8" s="1"/>
  <c r="J56" i="8" s="1"/>
  <c r="J57" i="8" s="1"/>
  <c r="L50" i="8"/>
  <c r="K50" i="8"/>
  <c r="N4" i="10"/>
  <c r="O4" i="10" s="1"/>
  <c r="K7" i="10"/>
  <c r="K8" i="10" s="1"/>
  <c r="L6" i="10"/>
  <c r="N6" i="10" s="1"/>
  <c r="O6" i="10" s="1"/>
  <c r="F8" i="9"/>
  <c r="H7" i="9"/>
  <c r="G7" i="9"/>
  <c r="H11" i="9"/>
  <c r="I11" i="9" s="1"/>
  <c r="I5" i="9"/>
  <c r="H6" i="9"/>
  <c r="G6" i="9"/>
  <c r="N172" i="8"/>
  <c r="N169" i="8"/>
  <c r="O106" i="8"/>
  <c r="N171" i="8"/>
  <c r="O139" i="8"/>
  <c r="O137" i="8"/>
  <c r="O170" i="8"/>
  <c r="N136" i="8"/>
  <c r="N103" i="8"/>
  <c r="O167" i="8"/>
  <c r="N138" i="8"/>
  <c r="O138" i="8"/>
  <c r="M28" i="8"/>
  <c r="J64" i="6"/>
  <c r="F65" i="6"/>
  <c r="J65" i="6" s="1"/>
  <c r="E65" i="6"/>
  <c r="D66" i="6"/>
  <c r="C67" i="6"/>
  <c r="O32" i="8" l="1"/>
  <c r="M33" i="8"/>
  <c r="L34" i="8"/>
  <c r="K34" i="8"/>
  <c r="O48" i="8"/>
  <c r="M50" i="8"/>
  <c r="J58" i="8"/>
  <c r="J59" i="8" s="1"/>
  <c r="J60" i="8" s="1"/>
  <c r="K57" i="8"/>
  <c r="L57" i="8"/>
  <c r="M7" i="10"/>
  <c r="L7" i="10"/>
  <c r="K9" i="10"/>
  <c r="M8" i="10"/>
  <c r="L8" i="10"/>
  <c r="I7" i="9"/>
  <c r="J7" i="9" s="1"/>
  <c r="F9" i="9"/>
  <c r="H8" i="9"/>
  <c r="G8" i="9"/>
  <c r="J11" i="9"/>
  <c r="H12" i="9"/>
  <c r="I12" i="9" s="1"/>
  <c r="J5" i="9"/>
  <c r="I6" i="9"/>
  <c r="J6" i="9" s="1"/>
  <c r="D67" i="6"/>
  <c r="F66" i="6"/>
  <c r="E66" i="6"/>
  <c r="C68" i="6"/>
  <c r="M34" i="8" l="1"/>
  <c r="O33" i="8"/>
  <c r="N33" i="8"/>
  <c r="J61" i="8"/>
  <c r="L60" i="8"/>
  <c r="K60" i="8"/>
  <c r="N50" i="8"/>
  <c r="O50" i="8"/>
  <c r="M57" i="8"/>
  <c r="N7" i="10"/>
  <c r="O7" i="10" s="1"/>
  <c r="K10" i="10"/>
  <c r="L9" i="10"/>
  <c r="M9" i="10"/>
  <c r="N8" i="10"/>
  <c r="O8" i="10" s="1"/>
  <c r="I8" i="9"/>
  <c r="J8" i="9" s="1"/>
  <c r="F10" i="9"/>
  <c r="H9" i="9"/>
  <c r="G9" i="9"/>
  <c r="J12" i="9"/>
  <c r="G13" i="9"/>
  <c r="J66" i="6"/>
  <c r="D68" i="6"/>
  <c r="F67" i="6"/>
  <c r="E67" i="6"/>
  <c r="C69" i="6"/>
  <c r="O34" i="8" l="1"/>
  <c r="N34" i="8"/>
  <c r="N57" i="8"/>
  <c r="O57" i="8"/>
  <c r="M60" i="8"/>
  <c r="J62" i="8"/>
  <c r="J63" i="8" s="1"/>
  <c r="J64" i="8" s="1"/>
  <c r="L61" i="8"/>
  <c r="K61" i="8"/>
  <c r="N9" i="10"/>
  <c r="O9" i="10" s="1"/>
  <c r="K11" i="10"/>
  <c r="M10" i="10"/>
  <c r="L10" i="10"/>
  <c r="I9" i="9"/>
  <c r="J9" i="9" s="1"/>
  <c r="F11" i="9"/>
  <c r="F12" i="9" s="1"/>
  <c r="F13" i="9" s="1"/>
  <c r="H10" i="9"/>
  <c r="G10" i="9"/>
  <c r="H14" i="9"/>
  <c r="G14" i="9"/>
  <c r="J13" i="9"/>
  <c r="D69" i="6"/>
  <c r="J67" i="6"/>
  <c r="F68" i="6"/>
  <c r="J68" i="6" s="1"/>
  <c r="E68" i="6"/>
  <c r="C70" i="6"/>
  <c r="J68" i="8" l="1"/>
  <c r="L68" i="8" s="1"/>
  <c r="J65" i="8"/>
  <c r="M61" i="8"/>
  <c r="O61" i="8" s="1"/>
  <c r="O60" i="8"/>
  <c r="N60" i="8"/>
  <c r="N10" i="10"/>
  <c r="O10" i="10" s="1"/>
  <c r="M11" i="10"/>
  <c r="L11" i="10"/>
  <c r="K12" i="10"/>
  <c r="H13" i="9"/>
  <c r="I13" i="9" s="1"/>
  <c r="F14" i="9"/>
  <c r="F15" i="9" s="1"/>
  <c r="F16" i="9" s="1"/>
  <c r="I10" i="9"/>
  <c r="J10" i="9" s="1"/>
  <c r="I14" i="9"/>
  <c r="J14" i="9" s="1"/>
  <c r="G15" i="9"/>
  <c r="H15" i="9"/>
  <c r="D70" i="6"/>
  <c r="F69" i="6"/>
  <c r="E69" i="6"/>
  <c r="C71" i="6"/>
  <c r="J66" i="8" l="1"/>
  <c r="K65" i="8"/>
  <c r="L65" i="8"/>
  <c r="J69" i="8"/>
  <c r="J70" i="8" s="1"/>
  <c r="K68" i="8"/>
  <c r="M68" i="8" s="1"/>
  <c r="N61" i="8"/>
  <c r="K13" i="10"/>
  <c r="L12" i="10"/>
  <c r="M12" i="10"/>
  <c r="N11" i="10"/>
  <c r="O11" i="10" s="1"/>
  <c r="F17" i="9"/>
  <c r="G16" i="9"/>
  <c r="H16" i="9"/>
  <c r="I15" i="9"/>
  <c r="J15" i="9" s="1"/>
  <c r="L3" i="8"/>
  <c r="K3" i="8"/>
  <c r="K2" i="8"/>
  <c r="L2" i="8"/>
  <c r="J69" i="6"/>
  <c r="D71" i="6"/>
  <c r="F70" i="6"/>
  <c r="E70" i="6"/>
  <c r="C72" i="6"/>
  <c r="M65" i="8" l="1"/>
  <c r="N65" i="8" s="1"/>
  <c r="J67" i="8"/>
  <c r="L66" i="8"/>
  <c r="K66" i="8"/>
  <c r="L69" i="8"/>
  <c r="K69" i="8"/>
  <c r="J71" i="8"/>
  <c r="L70" i="8"/>
  <c r="K70" i="8"/>
  <c r="N68" i="8"/>
  <c r="O68" i="8"/>
  <c r="N12" i="10"/>
  <c r="O12" i="10" s="1"/>
  <c r="K14" i="10"/>
  <c r="L13" i="10"/>
  <c r="M13" i="10"/>
  <c r="F18" i="9"/>
  <c r="G17" i="9"/>
  <c r="H17" i="9"/>
  <c r="I16" i="9"/>
  <c r="J16" i="9" s="1"/>
  <c r="K4" i="8"/>
  <c r="L4" i="8"/>
  <c r="M3" i="8"/>
  <c r="K24" i="8"/>
  <c r="L24" i="8"/>
  <c r="M2" i="8"/>
  <c r="J70" i="6"/>
  <c r="D72" i="6"/>
  <c r="F71" i="6"/>
  <c r="E71" i="6"/>
  <c r="C73" i="6"/>
  <c r="O65" i="8" l="1"/>
  <c r="M66" i="8"/>
  <c r="K67" i="8"/>
  <c r="L67" i="8"/>
  <c r="M69" i="8"/>
  <c r="M70" i="8"/>
  <c r="N70" i="8" s="1"/>
  <c r="J72" i="8"/>
  <c r="L71" i="8"/>
  <c r="K71" i="8"/>
  <c r="N13" i="10"/>
  <c r="O13" i="10" s="1"/>
  <c r="K15" i="10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M14" i="10"/>
  <c r="L14" i="10"/>
  <c r="F19" i="9"/>
  <c r="F24" i="9"/>
  <c r="H18" i="9"/>
  <c r="G18" i="9"/>
  <c r="I17" i="9"/>
  <c r="J17" i="9" s="1"/>
  <c r="O3" i="8"/>
  <c r="N3" i="8"/>
  <c r="O2" i="8"/>
  <c r="N2" i="8"/>
  <c r="M4" i="8"/>
  <c r="M24" i="8"/>
  <c r="K25" i="8"/>
  <c r="L25" i="8"/>
  <c r="J71" i="6"/>
  <c r="D73" i="6"/>
  <c r="F72" i="6"/>
  <c r="E72" i="6"/>
  <c r="C74" i="6"/>
  <c r="M67" i="8" l="1"/>
  <c r="N67" i="8" s="1"/>
  <c r="N66" i="8"/>
  <c r="O66" i="8"/>
  <c r="N69" i="8"/>
  <c r="O69" i="8"/>
  <c r="O70" i="8"/>
  <c r="M71" i="8"/>
  <c r="N71" i="8" s="1"/>
  <c r="J73" i="8"/>
  <c r="K72" i="8"/>
  <c r="L72" i="8"/>
  <c r="K26" i="10"/>
  <c r="L25" i="10"/>
  <c r="M25" i="10"/>
  <c r="N14" i="10"/>
  <c r="O14" i="10" s="1"/>
  <c r="H24" i="9"/>
  <c r="F23" i="9"/>
  <c r="G24" i="9"/>
  <c r="H19" i="9"/>
  <c r="G19" i="9"/>
  <c r="I18" i="9"/>
  <c r="J18" i="9" s="1"/>
  <c r="O4" i="8"/>
  <c r="N4" i="8"/>
  <c r="L30" i="8"/>
  <c r="K30" i="8"/>
  <c r="M25" i="8"/>
  <c r="D74" i="6"/>
  <c r="J72" i="6"/>
  <c r="F73" i="6"/>
  <c r="J73" i="6" s="1"/>
  <c r="E73" i="6"/>
  <c r="C75" i="6"/>
  <c r="O67" i="8" l="1"/>
  <c r="O71" i="8"/>
  <c r="M72" i="8"/>
  <c r="O72" i="8" s="1"/>
  <c r="J74" i="8"/>
  <c r="K73" i="8"/>
  <c r="L73" i="8"/>
  <c r="K27" i="10"/>
  <c r="K28" i="10" s="1"/>
  <c r="K29" i="10" s="1"/>
  <c r="K30" i="10" s="1"/>
  <c r="K31" i="10" s="1"/>
  <c r="K32" i="10" s="1"/>
  <c r="K33" i="10" s="1"/>
  <c r="K34" i="10" s="1"/>
  <c r="L26" i="10"/>
  <c r="M26" i="10"/>
  <c r="N25" i="10"/>
  <c r="O25" i="10" s="1"/>
  <c r="I24" i="9"/>
  <c r="J24" i="9" s="1"/>
  <c r="I19" i="9"/>
  <c r="J19" i="9" s="1"/>
  <c r="H23" i="9"/>
  <c r="G23" i="9"/>
  <c r="F25" i="9"/>
  <c r="M30" i="8"/>
  <c r="D75" i="6"/>
  <c r="F74" i="6"/>
  <c r="E74" i="6"/>
  <c r="C76" i="6"/>
  <c r="N72" i="8" l="1"/>
  <c r="M73" i="8"/>
  <c r="J75" i="8"/>
  <c r="K74" i="8"/>
  <c r="L74" i="8"/>
  <c r="M33" i="10"/>
  <c r="L33" i="10"/>
  <c r="L32" i="10"/>
  <c r="M32" i="10"/>
  <c r="N26" i="10"/>
  <c r="O26" i="10" s="1"/>
  <c r="M34" i="10"/>
  <c r="K35" i="10"/>
  <c r="L34" i="10"/>
  <c r="F26" i="9"/>
  <c r="G25" i="9"/>
  <c r="H25" i="9"/>
  <c r="I23" i="9"/>
  <c r="J23" i="9" s="1"/>
  <c r="D76" i="6"/>
  <c r="J74" i="6"/>
  <c r="F75" i="6"/>
  <c r="J75" i="6" s="1"/>
  <c r="E75" i="6"/>
  <c r="C77" i="6"/>
  <c r="M74" i="8" l="1"/>
  <c r="N74" i="8" s="1"/>
  <c r="J76" i="8"/>
  <c r="K75" i="8"/>
  <c r="L75" i="8"/>
  <c r="O73" i="8"/>
  <c r="N73" i="8"/>
  <c r="N33" i="10"/>
  <c r="O33" i="10" s="1"/>
  <c r="N32" i="10"/>
  <c r="O32" i="10" s="1"/>
  <c r="N34" i="10"/>
  <c r="O34" i="10" s="1"/>
  <c r="K36" i="10"/>
  <c r="L35" i="10"/>
  <c r="M35" i="10"/>
  <c r="I25" i="9"/>
  <c r="J25" i="9" s="1"/>
  <c r="G26" i="9"/>
  <c r="H26" i="9"/>
  <c r="F27" i="9"/>
  <c r="D77" i="6"/>
  <c r="F76" i="6"/>
  <c r="E76" i="6"/>
  <c r="C78" i="6"/>
  <c r="O74" i="8" l="1"/>
  <c r="M75" i="8"/>
  <c r="N75" i="8" s="1"/>
  <c r="J77" i="8"/>
  <c r="K76" i="8"/>
  <c r="L76" i="8"/>
  <c r="N35" i="10"/>
  <c r="O35" i="10" s="1"/>
  <c r="K37" i="10"/>
  <c r="L36" i="10"/>
  <c r="M36" i="10"/>
  <c r="I26" i="9"/>
  <c r="J26" i="9" s="1"/>
  <c r="F28" i="9"/>
  <c r="G27" i="9"/>
  <c r="H27" i="9"/>
  <c r="L21" i="8"/>
  <c r="K21" i="8"/>
  <c r="D78" i="6"/>
  <c r="J76" i="6"/>
  <c r="F77" i="6"/>
  <c r="E77" i="6"/>
  <c r="C79" i="6"/>
  <c r="M76" i="8" l="1"/>
  <c r="N76" i="8" s="1"/>
  <c r="O75" i="8"/>
  <c r="J78" i="8"/>
  <c r="L77" i="8"/>
  <c r="K77" i="8"/>
  <c r="N36" i="10"/>
  <c r="O36" i="10" s="1"/>
  <c r="K38" i="10"/>
  <c r="M37" i="10"/>
  <c r="L37" i="10"/>
  <c r="I27" i="9"/>
  <c r="J27" i="9" s="1"/>
  <c r="H28" i="9"/>
  <c r="F29" i="9"/>
  <c r="G28" i="9"/>
  <c r="M21" i="8"/>
  <c r="K22" i="8"/>
  <c r="L22" i="8"/>
  <c r="D79" i="6"/>
  <c r="J77" i="6"/>
  <c r="F78" i="6"/>
  <c r="J78" i="6" s="1"/>
  <c r="E78" i="6"/>
  <c r="C80" i="6"/>
  <c r="O76" i="8" l="1"/>
  <c r="M77" i="8"/>
  <c r="J79" i="8"/>
  <c r="L78" i="8"/>
  <c r="K78" i="8"/>
  <c r="M38" i="10"/>
  <c r="K39" i="10"/>
  <c r="L38" i="10"/>
  <c r="N37" i="10"/>
  <c r="O37" i="10" s="1"/>
  <c r="G29" i="9"/>
  <c r="H29" i="9"/>
  <c r="F30" i="9"/>
  <c r="I28" i="9"/>
  <c r="J28" i="9" s="1"/>
  <c r="M22" i="8"/>
  <c r="K23" i="8"/>
  <c r="L23" i="8"/>
  <c r="D80" i="6"/>
  <c r="F79" i="6"/>
  <c r="E79" i="6"/>
  <c r="C81" i="6"/>
  <c r="N77" i="8" l="1"/>
  <c r="O77" i="8"/>
  <c r="M78" i="8"/>
  <c r="J80" i="8"/>
  <c r="L79" i="8"/>
  <c r="K79" i="8"/>
  <c r="K40" i="10"/>
  <c r="L39" i="10"/>
  <c r="M39" i="10"/>
  <c r="N38" i="10"/>
  <c r="O38" i="10" s="1"/>
  <c r="I29" i="9"/>
  <c r="J29" i="9" s="1"/>
  <c r="H30" i="9"/>
  <c r="G30" i="9"/>
  <c r="F31" i="9"/>
  <c r="M23" i="8"/>
  <c r="K20" i="8"/>
  <c r="L20" i="8"/>
  <c r="D81" i="6"/>
  <c r="F80" i="6"/>
  <c r="E80" i="6"/>
  <c r="J79" i="6"/>
  <c r="C82" i="6"/>
  <c r="M79" i="8" l="1"/>
  <c r="J81" i="8"/>
  <c r="K80" i="8"/>
  <c r="L80" i="8"/>
  <c r="O78" i="8"/>
  <c r="N78" i="8"/>
  <c r="N39" i="10"/>
  <c r="O39" i="10" s="1"/>
  <c r="K41" i="10"/>
  <c r="L40" i="10"/>
  <c r="M40" i="10"/>
  <c r="H31" i="9"/>
  <c r="G31" i="9"/>
  <c r="F20" i="9"/>
  <c r="I30" i="9"/>
  <c r="J30" i="9" s="1"/>
  <c r="M20" i="8"/>
  <c r="L5" i="8"/>
  <c r="K5" i="8"/>
  <c r="D82" i="6"/>
  <c r="J80" i="6"/>
  <c r="F81" i="6"/>
  <c r="E81" i="6"/>
  <c r="C83" i="6"/>
  <c r="M80" i="8" l="1"/>
  <c r="N80" i="8" s="1"/>
  <c r="J82" i="8"/>
  <c r="L81" i="8"/>
  <c r="K81" i="8"/>
  <c r="N79" i="8"/>
  <c r="O79" i="8"/>
  <c r="N40" i="10"/>
  <c r="O40" i="10" s="1"/>
  <c r="K42" i="10"/>
  <c r="M41" i="10"/>
  <c r="L41" i="10"/>
  <c r="F21" i="9"/>
  <c r="G20" i="9"/>
  <c r="H20" i="9"/>
  <c r="I31" i="9"/>
  <c r="J31" i="9" s="1"/>
  <c r="M5" i="8"/>
  <c r="L15" i="8"/>
  <c r="K15" i="8"/>
  <c r="D83" i="6"/>
  <c r="J81" i="6"/>
  <c r="F82" i="6"/>
  <c r="E82" i="6"/>
  <c r="C84" i="6"/>
  <c r="M81" i="8" l="1"/>
  <c r="N81" i="8" s="1"/>
  <c r="O80" i="8"/>
  <c r="J83" i="8"/>
  <c r="L82" i="8"/>
  <c r="K82" i="8"/>
  <c r="N41" i="10"/>
  <c r="O41" i="10" s="1"/>
  <c r="M42" i="10"/>
  <c r="K43" i="10"/>
  <c r="L42" i="10"/>
  <c r="I20" i="9"/>
  <c r="J20" i="9" s="1"/>
  <c r="F22" i="9"/>
  <c r="G21" i="9"/>
  <c r="H21" i="9"/>
  <c r="N5" i="8"/>
  <c r="O5" i="8"/>
  <c r="K6" i="8"/>
  <c r="L6" i="8"/>
  <c r="M15" i="8"/>
  <c r="D84" i="6"/>
  <c r="J82" i="6"/>
  <c r="F83" i="6"/>
  <c r="J83" i="6" s="1"/>
  <c r="E83" i="6"/>
  <c r="C85" i="6"/>
  <c r="O81" i="8" l="1"/>
  <c r="J84" i="8"/>
  <c r="K83" i="8"/>
  <c r="L83" i="8"/>
  <c r="M82" i="8"/>
  <c r="N42" i="10"/>
  <c r="O42" i="10" s="1"/>
  <c r="K44" i="10"/>
  <c r="L43" i="10"/>
  <c r="M43" i="10"/>
  <c r="I21" i="9"/>
  <c r="J21" i="9" s="1"/>
  <c r="F32" i="9"/>
  <c r="H22" i="9"/>
  <c r="G22" i="9"/>
  <c r="L18" i="8"/>
  <c r="K18" i="8"/>
  <c r="M6" i="8"/>
  <c r="D85" i="6"/>
  <c r="F84" i="6"/>
  <c r="E84" i="6"/>
  <c r="C86" i="6"/>
  <c r="M83" i="8" l="1"/>
  <c r="N83" i="8" s="1"/>
  <c r="J85" i="8"/>
  <c r="L84" i="8"/>
  <c r="K84" i="8"/>
  <c r="N82" i="8"/>
  <c r="O82" i="8"/>
  <c r="N43" i="10"/>
  <c r="O43" i="10" s="1"/>
  <c r="K45" i="10"/>
  <c r="L44" i="10"/>
  <c r="M44" i="10"/>
  <c r="I22" i="9"/>
  <c r="J22" i="9" s="1"/>
  <c r="F33" i="9"/>
  <c r="G32" i="9"/>
  <c r="H32" i="9"/>
  <c r="N6" i="8"/>
  <c r="O6" i="8"/>
  <c r="L8" i="8"/>
  <c r="K8" i="8"/>
  <c r="M18" i="8"/>
  <c r="L7" i="8"/>
  <c r="K7" i="8"/>
  <c r="D86" i="6"/>
  <c r="J84" i="6"/>
  <c r="F85" i="6"/>
  <c r="E85" i="6"/>
  <c r="C87" i="6"/>
  <c r="O83" i="8" l="1"/>
  <c r="J86" i="8"/>
  <c r="K85" i="8"/>
  <c r="L85" i="8"/>
  <c r="M84" i="8"/>
  <c r="N44" i="10"/>
  <c r="O44" i="10" s="1"/>
  <c r="K46" i="10"/>
  <c r="M45" i="10"/>
  <c r="L45" i="10"/>
  <c r="I32" i="9"/>
  <c r="J32" i="9" s="1"/>
  <c r="G33" i="9"/>
  <c r="F34" i="9"/>
  <c r="H33" i="9"/>
  <c r="K9" i="8"/>
  <c r="L9" i="8"/>
  <c r="M8" i="8"/>
  <c r="K19" i="8"/>
  <c r="L19" i="8"/>
  <c r="M7" i="8"/>
  <c r="J85" i="6"/>
  <c r="D87" i="6"/>
  <c r="F86" i="6"/>
  <c r="E86" i="6"/>
  <c r="C88" i="6"/>
  <c r="M85" i="8" l="1"/>
  <c r="N85" i="8" s="1"/>
  <c r="N84" i="8"/>
  <c r="O84" i="8"/>
  <c r="J87" i="8"/>
  <c r="K86" i="8"/>
  <c r="L86" i="8"/>
  <c r="K47" i="10"/>
  <c r="K48" i="10" s="1"/>
  <c r="K49" i="10" s="1"/>
  <c r="K50" i="10" s="1"/>
  <c r="K51" i="10" s="1"/>
  <c r="K52" i="10" s="1"/>
  <c r="K53" i="10" s="1"/>
  <c r="K54" i="10" s="1"/>
  <c r="L46" i="10"/>
  <c r="M46" i="10"/>
  <c r="N45" i="10"/>
  <c r="O45" i="10" s="1"/>
  <c r="L47" i="10"/>
  <c r="M47" i="10"/>
  <c r="I33" i="9"/>
  <c r="J33" i="9" s="1"/>
  <c r="G34" i="9"/>
  <c r="H34" i="9"/>
  <c r="F35" i="9"/>
  <c r="O8" i="8"/>
  <c r="N8" i="8"/>
  <c r="N7" i="8"/>
  <c r="O7" i="8"/>
  <c r="L10" i="8"/>
  <c r="K10" i="8"/>
  <c r="M9" i="8"/>
  <c r="L26" i="8"/>
  <c r="K26" i="8"/>
  <c r="M19" i="8"/>
  <c r="J86" i="6"/>
  <c r="F87" i="6"/>
  <c r="E87" i="6"/>
  <c r="D88" i="6"/>
  <c r="C89" i="6"/>
  <c r="O85" i="8" l="1"/>
  <c r="M86" i="8"/>
  <c r="N86" i="8" s="1"/>
  <c r="J88" i="8"/>
  <c r="L87" i="8"/>
  <c r="K87" i="8"/>
  <c r="N46" i="10"/>
  <c r="O46" i="10" s="1"/>
  <c r="N47" i="10"/>
  <c r="O47" i="10" s="1"/>
  <c r="M54" i="10"/>
  <c r="K55" i="10"/>
  <c r="L54" i="10"/>
  <c r="I34" i="9"/>
  <c r="J34" i="9" s="1"/>
  <c r="H35" i="9"/>
  <c r="G35" i="9"/>
  <c r="F36" i="9"/>
  <c r="O19" i="8"/>
  <c r="N19" i="8"/>
  <c r="O9" i="8"/>
  <c r="N9" i="8"/>
  <c r="M10" i="8"/>
  <c r="K11" i="8"/>
  <c r="L11" i="8"/>
  <c r="K31" i="8"/>
  <c r="L31" i="8"/>
  <c r="M26" i="8"/>
  <c r="D89" i="6"/>
  <c r="F88" i="6"/>
  <c r="E88" i="6"/>
  <c r="J87" i="6"/>
  <c r="C90" i="6"/>
  <c r="M87" i="8" l="1"/>
  <c r="N87" i="8" s="1"/>
  <c r="O86" i="8"/>
  <c r="J89" i="8"/>
  <c r="L88" i="8"/>
  <c r="K88" i="8"/>
  <c r="K56" i="10"/>
  <c r="M55" i="10"/>
  <c r="L55" i="10"/>
  <c r="N54" i="10"/>
  <c r="O54" i="10" s="1"/>
  <c r="M57" i="10"/>
  <c r="L57" i="10"/>
  <c r="H36" i="9"/>
  <c r="F37" i="9"/>
  <c r="G36" i="9"/>
  <c r="I35" i="9"/>
  <c r="J35" i="9" s="1"/>
  <c r="G39" i="9"/>
  <c r="H39" i="9"/>
  <c r="K35" i="8"/>
  <c r="L35" i="8"/>
  <c r="N10" i="8"/>
  <c r="O10" i="8"/>
  <c r="M11" i="8"/>
  <c r="L12" i="8"/>
  <c r="K12" i="8"/>
  <c r="L29" i="8"/>
  <c r="K29" i="8"/>
  <c r="M31" i="8"/>
  <c r="J88" i="6"/>
  <c r="D90" i="6"/>
  <c r="F89" i="6"/>
  <c r="E89" i="6"/>
  <c r="C91" i="6"/>
  <c r="O87" i="8" l="1"/>
  <c r="M88" i="8"/>
  <c r="J90" i="8"/>
  <c r="L89" i="8"/>
  <c r="K89" i="8"/>
  <c r="K57" i="10"/>
  <c r="K58" i="10" s="1"/>
  <c r="K59" i="10" s="1"/>
  <c r="K60" i="10" s="1"/>
  <c r="K61" i="10" s="1"/>
  <c r="K62" i="10" s="1"/>
  <c r="L56" i="10"/>
  <c r="M56" i="10"/>
  <c r="N55" i="10"/>
  <c r="O55" i="10" s="1"/>
  <c r="N57" i="10"/>
  <c r="O57" i="10" s="1"/>
  <c r="M58" i="10"/>
  <c r="L58" i="10"/>
  <c r="F38" i="9"/>
  <c r="H37" i="9"/>
  <c r="G37" i="9"/>
  <c r="I36" i="9"/>
  <c r="J36" i="9" s="1"/>
  <c r="I39" i="9"/>
  <c r="O11" i="8"/>
  <c r="N11" i="8"/>
  <c r="M35" i="8"/>
  <c r="K36" i="8"/>
  <c r="L36" i="8"/>
  <c r="M12" i="8"/>
  <c r="K13" i="8"/>
  <c r="L13" i="8"/>
  <c r="L16" i="8"/>
  <c r="K16" i="8"/>
  <c r="M29" i="8"/>
  <c r="D91" i="6"/>
  <c r="J89" i="6"/>
  <c r="F90" i="6"/>
  <c r="J90" i="6" s="1"/>
  <c r="E90" i="6"/>
  <c r="C92" i="6"/>
  <c r="M89" i="8" l="1"/>
  <c r="N89" i="8" s="1"/>
  <c r="O88" i="8"/>
  <c r="N88" i="8"/>
  <c r="J91" i="8"/>
  <c r="J92" i="8" s="1"/>
  <c r="L90" i="8"/>
  <c r="K90" i="8"/>
  <c r="N56" i="10"/>
  <c r="O56" i="10" s="1"/>
  <c r="M62" i="10"/>
  <c r="K63" i="10"/>
  <c r="L62" i="10"/>
  <c r="N58" i="10"/>
  <c r="O58" i="10" s="1"/>
  <c r="F39" i="9"/>
  <c r="F40" i="9" s="1"/>
  <c r="H38" i="9"/>
  <c r="G38" i="9"/>
  <c r="I37" i="9"/>
  <c r="J37" i="9" s="1"/>
  <c r="G41" i="9"/>
  <c r="H41" i="9"/>
  <c r="M36" i="8"/>
  <c r="O36" i="8" s="1"/>
  <c r="O12" i="8"/>
  <c r="N12" i="8"/>
  <c r="K37" i="8"/>
  <c r="L37" i="8"/>
  <c r="N35" i="8"/>
  <c r="O35" i="8"/>
  <c r="M13" i="8"/>
  <c r="K14" i="8"/>
  <c r="L14" i="8"/>
  <c r="M16" i="8"/>
  <c r="F91" i="6"/>
  <c r="E91" i="6"/>
  <c r="D92" i="6"/>
  <c r="C93" i="6"/>
  <c r="O89" i="8" l="1"/>
  <c r="M90" i="8"/>
  <c r="J93" i="8"/>
  <c r="L92" i="8"/>
  <c r="K92" i="8"/>
  <c r="K64" i="10"/>
  <c r="M63" i="10"/>
  <c r="L63" i="10"/>
  <c r="N62" i="10"/>
  <c r="O62" i="10" s="1"/>
  <c r="I38" i="9"/>
  <c r="J38" i="9" s="1"/>
  <c r="F41" i="9"/>
  <c r="F42" i="9" s="1"/>
  <c r="F43" i="9" s="1"/>
  <c r="G40" i="9"/>
  <c r="H40" i="9"/>
  <c r="I41" i="9"/>
  <c r="J41" i="9" s="1"/>
  <c r="G42" i="9"/>
  <c r="H42" i="9"/>
  <c r="M37" i="8"/>
  <c r="O37" i="8" s="1"/>
  <c r="N36" i="8"/>
  <c r="M14" i="8"/>
  <c r="L38" i="8"/>
  <c r="K38" i="8"/>
  <c r="N13" i="8"/>
  <c r="O13" i="8"/>
  <c r="L17" i="8"/>
  <c r="K17" i="8"/>
  <c r="D93" i="6"/>
  <c r="F92" i="6"/>
  <c r="E92" i="6"/>
  <c r="J91" i="6"/>
  <c r="C94" i="6"/>
  <c r="M92" i="8" l="1"/>
  <c r="O92" i="8" s="1"/>
  <c r="O90" i="8"/>
  <c r="N90" i="8"/>
  <c r="J94" i="8"/>
  <c r="K93" i="8"/>
  <c r="L93" i="8"/>
  <c r="N63" i="10"/>
  <c r="O63" i="10" s="1"/>
  <c r="K65" i="10"/>
  <c r="L64" i="10"/>
  <c r="M64" i="10"/>
  <c r="I40" i="9"/>
  <c r="J40" i="9" s="1"/>
  <c r="I42" i="9"/>
  <c r="G43" i="9"/>
  <c r="F44" i="9"/>
  <c r="H43" i="9"/>
  <c r="N37" i="8"/>
  <c r="M38" i="8"/>
  <c r="K39" i="8"/>
  <c r="L39" i="8"/>
  <c r="N14" i="8"/>
  <c r="O14" i="8"/>
  <c r="M17" i="8"/>
  <c r="J92" i="6"/>
  <c r="D94" i="6"/>
  <c r="F93" i="6"/>
  <c r="E93" i="6"/>
  <c r="C95" i="6"/>
  <c r="N92" i="8" l="1"/>
  <c r="M93" i="8"/>
  <c r="J95" i="8"/>
  <c r="J96" i="8" s="1"/>
  <c r="J97" i="8" s="1"/>
  <c r="L94" i="8"/>
  <c r="K94" i="8"/>
  <c r="N64" i="10"/>
  <c r="O64" i="10" s="1"/>
  <c r="K66" i="10"/>
  <c r="M65" i="10"/>
  <c r="L65" i="10"/>
  <c r="I43" i="9"/>
  <c r="H44" i="9"/>
  <c r="G44" i="9"/>
  <c r="F45" i="9"/>
  <c r="O38" i="8"/>
  <c r="N38" i="8"/>
  <c r="M39" i="8"/>
  <c r="L40" i="8"/>
  <c r="K40" i="8"/>
  <c r="D95" i="6"/>
  <c r="J93" i="6"/>
  <c r="F94" i="6"/>
  <c r="E94" i="6"/>
  <c r="C96" i="6"/>
  <c r="J101" i="8" l="1"/>
  <c r="J102" i="8" s="1"/>
  <c r="J98" i="8"/>
  <c r="M94" i="8"/>
  <c r="N94" i="8" s="1"/>
  <c r="N93" i="8"/>
  <c r="O93" i="8"/>
  <c r="M66" i="10"/>
  <c r="K67" i="10"/>
  <c r="L66" i="10"/>
  <c r="N65" i="10"/>
  <c r="O65" i="10" s="1"/>
  <c r="I44" i="9"/>
  <c r="F46" i="9"/>
  <c r="H45" i="9"/>
  <c r="G45" i="9"/>
  <c r="M40" i="8"/>
  <c r="O40" i="8" s="1"/>
  <c r="L41" i="8"/>
  <c r="K41" i="8"/>
  <c r="N39" i="8"/>
  <c r="O39" i="8"/>
  <c r="J94" i="6"/>
  <c r="F95" i="6"/>
  <c r="J95" i="6" s="1"/>
  <c r="E95" i="6"/>
  <c r="D96" i="6"/>
  <c r="C97" i="6"/>
  <c r="J99" i="8" l="1"/>
  <c r="K98" i="8"/>
  <c r="L98" i="8"/>
  <c r="K101" i="8"/>
  <c r="L101" i="8"/>
  <c r="O94" i="8"/>
  <c r="J103" i="8"/>
  <c r="J104" i="8" s="1"/>
  <c r="K102" i="8"/>
  <c r="L102" i="8"/>
  <c r="N66" i="10"/>
  <c r="O66" i="10" s="1"/>
  <c r="K68" i="10"/>
  <c r="M67" i="10"/>
  <c r="L67" i="10"/>
  <c r="I45" i="9"/>
  <c r="F47" i="9"/>
  <c r="G46" i="9"/>
  <c r="H46" i="9"/>
  <c r="N40" i="8"/>
  <c r="M41" i="8"/>
  <c r="K42" i="8"/>
  <c r="L42" i="8"/>
  <c r="D97" i="6"/>
  <c r="F96" i="6"/>
  <c r="E96" i="6"/>
  <c r="C98" i="6"/>
  <c r="M98" i="8" l="1"/>
  <c r="O98" i="8" s="1"/>
  <c r="J100" i="8"/>
  <c r="K99" i="8"/>
  <c r="L99" i="8"/>
  <c r="M101" i="8"/>
  <c r="N101" i="8" s="1"/>
  <c r="M102" i="8"/>
  <c r="N102" i="8" s="1"/>
  <c r="J105" i="8"/>
  <c r="L104" i="8"/>
  <c r="K104" i="8"/>
  <c r="K69" i="10"/>
  <c r="M68" i="10"/>
  <c r="L68" i="10"/>
  <c r="N67" i="10"/>
  <c r="O67" i="10" s="1"/>
  <c r="I46" i="9"/>
  <c r="F48" i="9"/>
  <c r="G47" i="9"/>
  <c r="H47" i="9"/>
  <c r="L43" i="8"/>
  <c r="K43" i="8"/>
  <c r="N41" i="8"/>
  <c r="O41" i="8"/>
  <c r="M42" i="8"/>
  <c r="J96" i="6"/>
  <c r="D98" i="6"/>
  <c r="F97" i="6"/>
  <c r="E97" i="6"/>
  <c r="C99" i="6"/>
  <c r="N98" i="8" l="1"/>
  <c r="L100" i="8"/>
  <c r="K100" i="8"/>
  <c r="M99" i="8"/>
  <c r="O101" i="8"/>
  <c r="O102" i="8"/>
  <c r="M104" i="8"/>
  <c r="J106" i="8"/>
  <c r="J107" i="8" s="1"/>
  <c r="K105" i="8"/>
  <c r="L105" i="8"/>
  <c r="N68" i="10"/>
  <c r="O68" i="10" s="1"/>
  <c r="K70" i="10"/>
  <c r="M69" i="10"/>
  <c r="L69" i="10"/>
  <c r="I47" i="9"/>
  <c r="F49" i="9"/>
  <c r="G48" i="9"/>
  <c r="H48" i="9"/>
  <c r="M43" i="8"/>
  <c r="O42" i="8"/>
  <c r="N42" i="8"/>
  <c r="K44" i="8"/>
  <c r="L44" i="8"/>
  <c r="F98" i="6"/>
  <c r="E98" i="6"/>
  <c r="D99" i="6"/>
  <c r="J97" i="6"/>
  <c r="C100" i="6"/>
  <c r="N99" i="8" l="1"/>
  <c r="O99" i="8"/>
  <c r="M100" i="8"/>
  <c r="M105" i="8"/>
  <c r="O105" i="8" s="1"/>
  <c r="N104" i="8"/>
  <c r="O104" i="8"/>
  <c r="J108" i="8"/>
  <c r="L107" i="8"/>
  <c r="K107" i="8"/>
  <c r="N69" i="10"/>
  <c r="O69" i="10" s="1"/>
  <c r="M70" i="10"/>
  <c r="K71" i="10"/>
  <c r="L70" i="10"/>
  <c r="F50" i="9"/>
  <c r="H49" i="9"/>
  <c r="G49" i="9"/>
  <c r="I48" i="9"/>
  <c r="M44" i="8"/>
  <c r="O44" i="8" s="1"/>
  <c r="L45" i="8"/>
  <c r="K45" i="8"/>
  <c r="N43" i="8"/>
  <c r="O43" i="8"/>
  <c r="J98" i="6"/>
  <c r="D100" i="6"/>
  <c r="F99" i="6"/>
  <c r="E99" i="6"/>
  <c r="C101" i="6"/>
  <c r="N100" i="8" l="1"/>
  <c r="O100" i="8"/>
  <c r="N105" i="8"/>
  <c r="M107" i="8"/>
  <c r="J109" i="8"/>
  <c r="L108" i="8"/>
  <c r="K108" i="8"/>
  <c r="K72" i="10"/>
  <c r="L71" i="10"/>
  <c r="M71" i="10"/>
  <c r="N70" i="10"/>
  <c r="O70" i="10" s="1"/>
  <c r="I49" i="9"/>
  <c r="F51" i="9"/>
  <c r="H50" i="9"/>
  <c r="G50" i="9"/>
  <c r="N44" i="8"/>
  <c r="M45" i="8"/>
  <c r="K46" i="8"/>
  <c r="L46" i="8"/>
  <c r="F100" i="6"/>
  <c r="J100" i="6" s="1"/>
  <c r="E100" i="6"/>
  <c r="D101" i="6"/>
  <c r="J99" i="6"/>
  <c r="C102" i="6"/>
  <c r="N107" i="8" l="1"/>
  <c r="O107" i="8"/>
  <c r="J110" i="8"/>
  <c r="L109" i="8"/>
  <c r="K109" i="8"/>
  <c r="M108" i="8"/>
  <c r="N71" i="10"/>
  <c r="O71" i="10" s="1"/>
  <c r="K73" i="10"/>
  <c r="M72" i="10"/>
  <c r="L72" i="10"/>
  <c r="I50" i="9"/>
  <c r="G51" i="9"/>
  <c r="F52" i="9"/>
  <c r="H51" i="9"/>
  <c r="L47" i="8"/>
  <c r="K47" i="8"/>
  <c r="O45" i="8"/>
  <c r="N45" i="8"/>
  <c r="M46" i="8"/>
  <c r="D102" i="6"/>
  <c r="F101" i="6"/>
  <c r="E101" i="6"/>
  <c r="C103" i="6"/>
  <c r="M109" i="8" l="1"/>
  <c r="O109" i="8" s="1"/>
  <c r="O108" i="8"/>
  <c r="N108" i="8"/>
  <c r="J111" i="8"/>
  <c r="K110" i="8"/>
  <c r="L110" i="8"/>
  <c r="N72" i="10"/>
  <c r="O72" i="10" s="1"/>
  <c r="K74" i="10"/>
  <c r="M73" i="10"/>
  <c r="L73" i="10"/>
  <c r="I51" i="9"/>
  <c r="H52" i="9"/>
  <c r="G52" i="9"/>
  <c r="F53" i="9"/>
  <c r="O46" i="8"/>
  <c r="N46" i="8"/>
  <c r="M47" i="8"/>
  <c r="F102" i="6"/>
  <c r="J102" i="6" s="1"/>
  <c r="E102" i="6"/>
  <c r="D103" i="6"/>
  <c r="J101" i="6"/>
  <c r="C104" i="6"/>
  <c r="M110" i="8" l="1"/>
  <c r="O110" i="8" s="1"/>
  <c r="N109" i="8"/>
  <c r="J112" i="8"/>
  <c r="L111" i="8"/>
  <c r="K111" i="8"/>
  <c r="N73" i="10"/>
  <c r="O73" i="10" s="1"/>
  <c r="M74" i="10"/>
  <c r="K75" i="10"/>
  <c r="L74" i="10"/>
  <c r="H53" i="9"/>
  <c r="F54" i="9"/>
  <c r="G53" i="9"/>
  <c r="I52" i="9"/>
  <c r="N47" i="8"/>
  <c r="O47" i="8"/>
  <c r="D104" i="6"/>
  <c r="F103" i="6"/>
  <c r="J103" i="6" s="1"/>
  <c r="E103" i="6"/>
  <c r="C105" i="6"/>
  <c r="N110" i="8" l="1"/>
  <c r="M111" i="8"/>
  <c r="J113" i="8"/>
  <c r="L112" i="8"/>
  <c r="K112" i="8"/>
  <c r="N74" i="10"/>
  <c r="O74" i="10" s="1"/>
  <c r="K76" i="10"/>
  <c r="L75" i="10"/>
  <c r="M75" i="10"/>
  <c r="F55" i="9"/>
  <c r="G54" i="9"/>
  <c r="H54" i="9"/>
  <c r="I53" i="9"/>
  <c r="F104" i="6"/>
  <c r="J104" i="6" s="1"/>
  <c r="E104" i="6"/>
  <c r="D105" i="6"/>
  <c r="C106" i="6"/>
  <c r="O111" i="8" l="1"/>
  <c r="N111" i="8"/>
  <c r="M112" i="8"/>
  <c r="J114" i="8"/>
  <c r="L113" i="8"/>
  <c r="K113" i="8"/>
  <c r="N75" i="10"/>
  <c r="O75" i="10" s="1"/>
  <c r="K77" i="10"/>
  <c r="L76" i="10"/>
  <c r="M76" i="10"/>
  <c r="I54" i="9"/>
  <c r="F56" i="9"/>
  <c r="G55" i="9"/>
  <c r="H55" i="9"/>
  <c r="F105" i="6"/>
  <c r="E105" i="6"/>
  <c r="D106" i="6"/>
  <c r="C107" i="6"/>
  <c r="M113" i="8" l="1"/>
  <c r="J115" i="8"/>
  <c r="L114" i="8"/>
  <c r="K114" i="8"/>
  <c r="O112" i="8"/>
  <c r="N112" i="8"/>
  <c r="N76" i="10"/>
  <c r="O76" i="10" s="1"/>
  <c r="K78" i="10"/>
  <c r="M77" i="10"/>
  <c r="L77" i="10"/>
  <c r="I55" i="9"/>
  <c r="F57" i="9"/>
  <c r="G56" i="9"/>
  <c r="H56" i="9"/>
  <c r="J105" i="6"/>
  <c r="F106" i="6"/>
  <c r="J106" i="6" s="1"/>
  <c r="E106" i="6"/>
  <c r="D107" i="6"/>
  <c r="C108" i="6"/>
  <c r="M114" i="8" l="1"/>
  <c r="N113" i="8"/>
  <c r="O113" i="8"/>
  <c r="J116" i="8"/>
  <c r="K115" i="8"/>
  <c r="L115" i="8"/>
  <c r="N77" i="10"/>
  <c r="O77" i="10" s="1"/>
  <c r="M78" i="10"/>
  <c r="K79" i="10"/>
  <c r="L78" i="10"/>
  <c r="I56" i="9"/>
  <c r="J56" i="9" s="1"/>
  <c r="F58" i="9"/>
  <c r="H57" i="9"/>
  <c r="G57" i="9"/>
  <c r="F107" i="6"/>
  <c r="E107" i="6"/>
  <c r="D108" i="6"/>
  <c r="C109" i="6"/>
  <c r="M115" i="8" l="1"/>
  <c r="O115" i="8" s="1"/>
  <c r="J117" i="8"/>
  <c r="L116" i="8"/>
  <c r="K116" i="8"/>
  <c r="N114" i="8"/>
  <c r="O114" i="8"/>
  <c r="K80" i="10"/>
  <c r="L79" i="10"/>
  <c r="M79" i="10"/>
  <c r="N78" i="10"/>
  <c r="O78" i="10" s="1"/>
  <c r="F59" i="9"/>
  <c r="G58" i="9"/>
  <c r="H58" i="9"/>
  <c r="I57" i="9"/>
  <c r="F108" i="6"/>
  <c r="J108" i="6" s="1"/>
  <c r="E108" i="6"/>
  <c r="D109" i="6"/>
  <c r="J107" i="6"/>
  <c r="C110" i="6"/>
  <c r="N115" i="8" l="1"/>
  <c r="M116" i="8"/>
  <c r="O116" i="8" s="1"/>
  <c r="J118" i="8"/>
  <c r="K117" i="8"/>
  <c r="L117" i="8"/>
  <c r="K81" i="10"/>
  <c r="L80" i="10"/>
  <c r="M80" i="10"/>
  <c r="N79" i="10"/>
  <c r="O79" i="10" s="1"/>
  <c r="I58" i="9"/>
  <c r="G59" i="9"/>
  <c r="F60" i="9"/>
  <c r="H59" i="9"/>
  <c r="D110" i="6"/>
  <c r="F109" i="6"/>
  <c r="E109" i="6"/>
  <c r="C111" i="6"/>
  <c r="M117" i="8" l="1"/>
  <c r="O117" i="8" s="1"/>
  <c r="N116" i="8"/>
  <c r="J119" i="8"/>
  <c r="L118" i="8"/>
  <c r="K118" i="8"/>
  <c r="N80" i="10"/>
  <c r="O80" i="10" s="1"/>
  <c r="K82" i="10"/>
  <c r="M81" i="10"/>
  <c r="L81" i="10"/>
  <c r="I59" i="9"/>
  <c r="J59" i="9" s="1"/>
  <c r="G60" i="9"/>
  <c r="F61" i="9"/>
  <c r="F62" i="9" s="1"/>
  <c r="F63" i="9" s="1"/>
  <c r="H60" i="9"/>
  <c r="F110" i="6"/>
  <c r="E110" i="6"/>
  <c r="D111" i="6"/>
  <c r="J109" i="6"/>
  <c r="C112" i="6"/>
  <c r="N117" i="8" l="1"/>
  <c r="M118" i="8"/>
  <c r="J120" i="8"/>
  <c r="L119" i="8"/>
  <c r="K119" i="8"/>
  <c r="N81" i="10"/>
  <c r="O81" i="10" s="1"/>
  <c r="M82" i="10"/>
  <c r="K83" i="10"/>
  <c r="L82" i="10"/>
  <c r="I60" i="9"/>
  <c r="H61" i="9"/>
  <c r="G61" i="9"/>
  <c r="F64" i="9"/>
  <c r="F111" i="6"/>
  <c r="J111" i="6" s="1"/>
  <c r="E111" i="6"/>
  <c r="D112" i="6"/>
  <c r="J110" i="6"/>
  <c r="C113" i="6"/>
  <c r="M119" i="8" l="1"/>
  <c r="O119" i="8" s="1"/>
  <c r="J121" i="8"/>
  <c r="K120" i="8"/>
  <c r="L120" i="8"/>
  <c r="O118" i="8"/>
  <c r="N118" i="8"/>
  <c r="N82" i="10"/>
  <c r="O82" i="10" s="1"/>
  <c r="K84" i="10"/>
  <c r="M83" i="10"/>
  <c r="L83" i="10"/>
  <c r="F65" i="9"/>
  <c r="G64" i="9"/>
  <c r="H64" i="9"/>
  <c r="I61" i="9"/>
  <c r="F112" i="6"/>
  <c r="E112" i="6"/>
  <c r="D113" i="6"/>
  <c r="C114" i="6"/>
  <c r="N119" i="8" l="1"/>
  <c r="M120" i="8"/>
  <c r="J122" i="8"/>
  <c r="K121" i="8"/>
  <c r="L121" i="8"/>
  <c r="N83" i="10"/>
  <c r="O83" i="10" s="1"/>
  <c r="K85" i="10"/>
  <c r="M84" i="10"/>
  <c r="L84" i="10"/>
  <c r="I64" i="9"/>
  <c r="J64" i="9" s="1"/>
  <c r="H65" i="9"/>
  <c r="F66" i="9"/>
  <c r="G65" i="9"/>
  <c r="J112" i="6"/>
  <c r="D114" i="6"/>
  <c r="F113" i="6"/>
  <c r="E113" i="6"/>
  <c r="C115" i="6"/>
  <c r="M121" i="8" l="1"/>
  <c r="O121" i="8" s="1"/>
  <c r="J123" i="8"/>
  <c r="L122" i="8"/>
  <c r="K122" i="8"/>
  <c r="O120" i="8"/>
  <c r="N120" i="8"/>
  <c r="K86" i="10"/>
  <c r="M86" i="10" s="1"/>
  <c r="L85" i="10"/>
  <c r="M85" i="10"/>
  <c r="N84" i="10"/>
  <c r="O84" i="10" s="1"/>
  <c r="G66" i="9"/>
  <c r="H66" i="9"/>
  <c r="F67" i="9"/>
  <c r="I65" i="9"/>
  <c r="J65" i="9" s="1"/>
  <c r="F114" i="6"/>
  <c r="J114" i="6" s="1"/>
  <c r="E114" i="6"/>
  <c r="D115" i="6"/>
  <c r="J113" i="6"/>
  <c r="C116" i="6"/>
  <c r="N121" i="8" l="1"/>
  <c r="M122" i="8"/>
  <c r="O122" i="8" s="1"/>
  <c r="J124" i="8"/>
  <c r="K123" i="8"/>
  <c r="L123" i="8"/>
  <c r="N85" i="10"/>
  <c r="O85" i="10" s="1"/>
  <c r="L86" i="10"/>
  <c r="N86" i="10" s="1"/>
  <c r="O86" i="10" s="1"/>
  <c r="K87" i="10"/>
  <c r="K88" i="10" s="1"/>
  <c r="L87" i="10"/>
  <c r="M87" i="10"/>
  <c r="I66" i="9"/>
  <c r="H67" i="9"/>
  <c r="F68" i="9"/>
  <c r="G67" i="9"/>
  <c r="F115" i="6"/>
  <c r="E115" i="6"/>
  <c r="D116" i="6"/>
  <c r="C117" i="6"/>
  <c r="M123" i="8" l="1"/>
  <c r="O123" i="8" s="1"/>
  <c r="N122" i="8"/>
  <c r="J125" i="8"/>
  <c r="L124" i="8"/>
  <c r="K124" i="8"/>
  <c r="K89" i="10"/>
  <c r="K90" i="10" s="1"/>
  <c r="K91" i="10" s="1"/>
  <c r="K92" i="10" s="1"/>
  <c r="L88" i="10"/>
  <c r="M88" i="10"/>
  <c r="N87" i="10"/>
  <c r="O87" i="10" s="1"/>
  <c r="J66" i="9"/>
  <c r="F69" i="9"/>
  <c r="G68" i="9"/>
  <c r="H68" i="9"/>
  <c r="I67" i="9"/>
  <c r="J67" i="9" s="1"/>
  <c r="J115" i="6"/>
  <c r="D117" i="6"/>
  <c r="F116" i="6"/>
  <c r="J116" i="6" s="1"/>
  <c r="E116" i="6"/>
  <c r="C118" i="6"/>
  <c r="N123" i="8" l="1"/>
  <c r="J126" i="8"/>
  <c r="K125" i="8"/>
  <c r="L125" i="8"/>
  <c r="M124" i="8"/>
  <c r="N88" i="10"/>
  <c r="O88" i="10" s="1"/>
  <c r="K93" i="10"/>
  <c r="L92" i="10"/>
  <c r="M92" i="10"/>
  <c r="I68" i="9"/>
  <c r="J68" i="9" s="1"/>
  <c r="F70" i="9"/>
  <c r="H69" i="9"/>
  <c r="G69" i="9"/>
  <c r="F117" i="6"/>
  <c r="J117" i="6" s="1"/>
  <c r="E117" i="6"/>
  <c r="D118" i="6"/>
  <c r="C119" i="6"/>
  <c r="O124" i="8" l="1"/>
  <c r="N124" i="8"/>
  <c r="M125" i="8"/>
  <c r="J127" i="8"/>
  <c r="L126" i="8"/>
  <c r="K126" i="8"/>
  <c r="N92" i="10"/>
  <c r="O92" i="10" s="1"/>
  <c r="K94" i="10"/>
  <c r="M93" i="10"/>
  <c r="L93" i="10"/>
  <c r="I69" i="9"/>
  <c r="J69" i="9" s="1"/>
  <c r="F71" i="9"/>
  <c r="G70" i="9"/>
  <c r="H70" i="9"/>
  <c r="D119" i="6"/>
  <c r="F118" i="6"/>
  <c r="J118" i="6" s="1"/>
  <c r="E118" i="6"/>
  <c r="C120" i="6"/>
  <c r="M126" i="8" l="1"/>
  <c r="J128" i="8"/>
  <c r="L127" i="8"/>
  <c r="K127" i="8"/>
  <c r="N125" i="8"/>
  <c r="O125" i="8"/>
  <c r="K95" i="10"/>
  <c r="K96" i="10" s="1"/>
  <c r="M94" i="10"/>
  <c r="L94" i="10"/>
  <c r="N93" i="10"/>
  <c r="O93" i="10" s="1"/>
  <c r="I70" i="9"/>
  <c r="F72" i="9"/>
  <c r="G71" i="9"/>
  <c r="H71" i="9"/>
  <c r="D120" i="6"/>
  <c r="F119" i="6"/>
  <c r="E119" i="6"/>
  <c r="C121" i="6"/>
  <c r="J129" i="8" l="1"/>
  <c r="K128" i="8"/>
  <c r="L128" i="8"/>
  <c r="M127" i="8"/>
  <c r="N126" i="8"/>
  <c r="O126" i="8"/>
  <c r="L95" i="10"/>
  <c r="M95" i="10"/>
  <c r="N94" i="10"/>
  <c r="O94" i="10" s="1"/>
  <c r="K97" i="10"/>
  <c r="L96" i="10"/>
  <c r="M96" i="10"/>
  <c r="I71" i="9"/>
  <c r="J71" i="9" s="1"/>
  <c r="F73" i="9"/>
  <c r="G72" i="9"/>
  <c r="H72" i="9"/>
  <c r="D121" i="6"/>
  <c r="J119" i="6"/>
  <c r="F120" i="6"/>
  <c r="E120" i="6"/>
  <c r="C122" i="6"/>
  <c r="M128" i="8" l="1"/>
  <c r="N128" i="8" s="1"/>
  <c r="J130" i="8"/>
  <c r="L129" i="8"/>
  <c r="K129" i="8"/>
  <c r="O127" i="8"/>
  <c r="N127" i="8"/>
  <c r="N95" i="10"/>
  <c r="O95" i="10" s="1"/>
  <c r="K98" i="10"/>
  <c r="K99" i="10" s="1"/>
  <c r="L97" i="10"/>
  <c r="M97" i="10"/>
  <c r="N96" i="10"/>
  <c r="O96" i="10" s="1"/>
  <c r="I72" i="9"/>
  <c r="J72" i="9" s="1"/>
  <c r="H73" i="9"/>
  <c r="F74" i="9"/>
  <c r="G73" i="9"/>
  <c r="J120" i="6"/>
  <c r="D122" i="6"/>
  <c r="F121" i="6"/>
  <c r="E121" i="6"/>
  <c r="C123" i="6"/>
  <c r="J134" i="8" l="1"/>
  <c r="J135" i="8" s="1"/>
  <c r="J131" i="8"/>
  <c r="O128" i="8"/>
  <c r="M129" i="8"/>
  <c r="L98" i="10"/>
  <c r="M98" i="10"/>
  <c r="N98" i="10" s="1"/>
  <c r="O98" i="10" s="1"/>
  <c r="N97" i="10"/>
  <c r="O97" i="10" s="1"/>
  <c r="K100" i="10"/>
  <c r="M99" i="10"/>
  <c r="L99" i="10"/>
  <c r="H74" i="9"/>
  <c r="F75" i="9"/>
  <c r="G74" i="9"/>
  <c r="I73" i="9"/>
  <c r="J121" i="6"/>
  <c r="D123" i="6"/>
  <c r="F122" i="6"/>
  <c r="E122" i="6"/>
  <c r="C124" i="6"/>
  <c r="J132" i="8" l="1"/>
  <c r="K131" i="8"/>
  <c r="L131" i="8"/>
  <c r="L134" i="8"/>
  <c r="K134" i="8"/>
  <c r="O129" i="8"/>
  <c r="N129" i="8"/>
  <c r="J136" i="8"/>
  <c r="J137" i="8" s="1"/>
  <c r="J138" i="8" s="1"/>
  <c r="J139" i="8" s="1"/>
  <c r="J140" i="8" s="1"/>
  <c r="L135" i="8"/>
  <c r="K135" i="8"/>
  <c r="N99" i="10"/>
  <c r="O99" i="10" s="1"/>
  <c r="K101" i="10"/>
  <c r="M100" i="10"/>
  <c r="L100" i="10"/>
  <c r="H75" i="9"/>
  <c r="G75" i="9"/>
  <c r="F76" i="9"/>
  <c r="I74" i="9"/>
  <c r="D124" i="6"/>
  <c r="J122" i="6"/>
  <c r="F123" i="6"/>
  <c r="E123" i="6"/>
  <c r="C125" i="6"/>
  <c r="M131" i="8" l="1"/>
  <c r="O131" i="8"/>
  <c r="N131" i="8"/>
  <c r="J133" i="8"/>
  <c r="K132" i="8"/>
  <c r="L132" i="8"/>
  <c r="M134" i="8"/>
  <c r="N134" i="8" s="1"/>
  <c r="J141" i="8"/>
  <c r="L140" i="8"/>
  <c r="K140" i="8"/>
  <c r="M135" i="8"/>
  <c r="K102" i="10"/>
  <c r="M101" i="10"/>
  <c r="L101" i="10"/>
  <c r="N100" i="10"/>
  <c r="O100" i="10" s="1"/>
  <c r="G76" i="9"/>
  <c r="F77" i="9"/>
  <c r="H76" i="9"/>
  <c r="I75" i="9"/>
  <c r="D125" i="6"/>
  <c r="J123" i="6"/>
  <c r="F124" i="6"/>
  <c r="J124" i="6" s="1"/>
  <c r="E124" i="6"/>
  <c r="C126" i="6"/>
  <c r="M132" i="8" l="1"/>
  <c r="N132" i="8" s="1"/>
  <c r="K133" i="8"/>
  <c r="L133" i="8"/>
  <c r="O134" i="8"/>
  <c r="J142" i="8"/>
  <c r="L141" i="8"/>
  <c r="K141" i="8"/>
  <c r="N135" i="8"/>
  <c r="O135" i="8"/>
  <c r="M140" i="8"/>
  <c r="N101" i="10"/>
  <c r="O101" i="10" s="1"/>
  <c r="K103" i="10"/>
  <c r="M102" i="10"/>
  <c r="L102" i="10"/>
  <c r="I76" i="9"/>
  <c r="H77" i="9"/>
  <c r="G77" i="9"/>
  <c r="F78" i="9"/>
  <c r="D126" i="6"/>
  <c r="F125" i="6"/>
  <c r="E125" i="6"/>
  <c r="C127" i="6"/>
  <c r="O132" i="8" l="1"/>
  <c r="M133" i="8"/>
  <c r="N133" i="8" s="1"/>
  <c r="J143" i="8"/>
  <c r="K142" i="8"/>
  <c r="L142" i="8"/>
  <c r="N140" i="8"/>
  <c r="O140" i="8"/>
  <c r="M141" i="8"/>
  <c r="N102" i="10"/>
  <c r="O102" i="10" s="1"/>
  <c r="K104" i="10"/>
  <c r="L103" i="10"/>
  <c r="M103" i="10"/>
  <c r="F79" i="9"/>
  <c r="H78" i="9"/>
  <c r="G78" i="9"/>
  <c r="I77" i="9"/>
  <c r="D127" i="6"/>
  <c r="J125" i="6"/>
  <c r="F126" i="6"/>
  <c r="E126" i="6"/>
  <c r="C128" i="6"/>
  <c r="O133" i="8" l="1"/>
  <c r="M142" i="8"/>
  <c r="N142" i="8" s="1"/>
  <c r="O141" i="8"/>
  <c r="N141" i="8"/>
  <c r="J144" i="8"/>
  <c r="L143" i="8"/>
  <c r="K143" i="8"/>
  <c r="N103" i="10"/>
  <c r="O103" i="10" s="1"/>
  <c r="K105" i="10"/>
  <c r="M104" i="10"/>
  <c r="L104" i="10"/>
  <c r="I78" i="9"/>
  <c r="G79" i="9"/>
  <c r="H79" i="9"/>
  <c r="F80" i="9"/>
  <c r="D128" i="6"/>
  <c r="J126" i="6"/>
  <c r="F127" i="6"/>
  <c r="E127" i="6"/>
  <c r="C129" i="6"/>
  <c r="O142" i="8" l="1"/>
  <c r="M143" i="8"/>
  <c r="J145" i="8"/>
  <c r="K144" i="8"/>
  <c r="L144" i="8"/>
  <c r="N104" i="10"/>
  <c r="O104" i="10" s="1"/>
  <c r="K106" i="10"/>
  <c r="M105" i="10"/>
  <c r="L105" i="10"/>
  <c r="I79" i="9"/>
  <c r="F81" i="9"/>
  <c r="G80" i="9"/>
  <c r="H80" i="9"/>
  <c r="D129" i="6"/>
  <c r="J127" i="6"/>
  <c r="F128" i="6"/>
  <c r="E128" i="6"/>
  <c r="C130" i="6"/>
  <c r="M144" i="8" l="1"/>
  <c r="O144" i="8" s="1"/>
  <c r="O143" i="8"/>
  <c r="N143" i="8"/>
  <c r="J146" i="8"/>
  <c r="K145" i="8"/>
  <c r="L145" i="8"/>
  <c r="N105" i="10"/>
  <c r="O105" i="10" s="1"/>
  <c r="K107" i="10"/>
  <c r="M106" i="10"/>
  <c r="L106" i="10"/>
  <c r="I80" i="9"/>
  <c r="H81" i="9"/>
  <c r="F82" i="9"/>
  <c r="G81" i="9"/>
  <c r="D130" i="6"/>
  <c r="J128" i="6"/>
  <c r="F129" i="6"/>
  <c r="E129" i="6"/>
  <c r="C131" i="6"/>
  <c r="M145" i="8" l="1"/>
  <c r="O145" i="8" s="1"/>
  <c r="N144" i="8"/>
  <c r="J147" i="8"/>
  <c r="L146" i="8"/>
  <c r="K146" i="8"/>
  <c r="N106" i="10"/>
  <c r="O106" i="10" s="1"/>
  <c r="K108" i="10"/>
  <c r="M107" i="10"/>
  <c r="L107" i="10"/>
  <c r="G82" i="9"/>
  <c r="H82" i="9"/>
  <c r="F83" i="9"/>
  <c r="I81" i="9"/>
  <c r="J129" i="6"/>
  <c r="D131" i="6"/>
  <c r="F130" i="6"/>
  <c r="E130" i="6"/>
  <c r="C132" i="6"/>
  <c r="N145" i="8" l="1"/>
  <c r="M146" i="8"/>
  <c r="J148" i="8"/>
  <c r="L147" i="8"/>
  <c r="K147" i="8"/>
  <c r="K109" i="10"/>
  <c r="L108" i="10"/>
  <c r="M108" i="10"/>
  <c r="N107" i="10"/>
  <c r="O107" i="10" s="1"/>
  <c r="I82" i="9"/>
  <c r="H83" i="9"/>
  <c r="G83" i="9"/>
  <c r="F84" i="9"/>
  <c r="D132" i="6"/>
  <c r="J130" i="6"/>
  <c r="F131" i="6"/>
  <c r="E131" i="6"/>
  <c r="C133" i="6"/>
  <c r="J149" i="8" l="1"/>
  <c r="L148" i="8"/>
  <c r="K148" i="8"/>
  <c r="M147" i="8"/>
  <c r="O146" i="8"/>
  <c r="N146" i="8"/>
  <c r="N108" i="10"/>
  <c r="O108" i="10" s="1"/>
  <c r="K110" i="10"/>
  <c r="M109" i="10"/>
  <c r="L109" i="10"/>
  <c r="I83" i="9"/>
  <c r="F85" i="9"/>
  <c r="H84" i="9"/>
  <c r="G84" i="9"/>
  <c r="J131" i="6"/>
  <c r="D133" i="6"/>
  <c r="F132" i="6"/>
  <c r="E132" i="6"/>
  <c r="C134" i="6"/>
  <c r="M148" i="8" l="1"/>
  <c r="N148" i="8" s="1"/>
  <c r="O147" i="8"/>
  <c r="N147" i="8"/>
  <c r="J150" i="8"/>
  <c r="K149" i="8"/>
  <c r="L149" i="8"/>
  <c r="N109" i="10"/>
  <c r="O109" i="10" s="1"/>
  <c r="K111" i="10"/>
  <c r="M110" i="10"/>
  <c r="L110" i="10"/>
  <c r="I84" i="9"/>
  <c r="H85" i="9"/>
  <c r="F86" i="9"/>
  <c r="G85" i="9"/>
  <c r="J132" i="6"/>
  <c r="D134" i="6"/>
  <c r="F133" i="6"/>
  <c r="E133" i="6"/>
  <c r="M149" i="8" l="1"/>
  <c r="O149" i="8" s="1"/>
  <c r="O148" i="8"/>
  <c r="J151" i="8"/>
  <c r="L150" i="8"/>
  <c r="K150" i="8"/>
  <c r="N110" i="10"/>
  <c r="O110" i="10" s="1"/>
  <c r="K112" i="10"/>
  <c r="L111" i="10"/>
  <c r="M111" i="10"/>
  <c r="F87" i="9"/>
  <c r="G86" i="9"/>
  <c r="H86" i="9"/>
  <c r="I85" i="9"/>
  <c r="J85" i="9" s="1"/>
  <c r="J133" i="6"/>
  <c r="F134" i="6"/>
  <c r="E134" i="6"/>
  <c r="N149" i="8" l="1"/>
  <c r="M150" i="8"/>
  <c r="J152" i="8"/>
  <c r="L151" i="8"/>
  <c r="K151" i="8"/>
  <c r="N111" i="10"/>
  <c r="O111" i="10" s="1"/>
  <c r="K113" i="10"/>
  <c r="M112" i="10"/>
  <c r="L112" i="10"/>
  <c r="F88" i="9"/>
  <c r="F89" i="9" s="1"/>
  <c r="H87" i="9"/>
  <c r="G87" i="9"/>
  <c r="I86" i="9"/>
  <c r="J134" i="6"/>
  <c r="M151" i="8" l="1"/>
  <c r="J153" i="8"/>
  <c r="L152" i="8"/>
  <c r="K152" i="8"/>
  <c r="O150" i="8"/>
  <c r="N150" i="8"/>
  <c r="N112" i="10"/>
  <c r="O112" i="10" s="1"/>
  <c r="K114" i="10"/>
  <c r="L113" i="10"/>
  <c r="M113" i="10"/>
  <c r="G88" i="9"/>
  <c r="H88" i="9"/>
  <c r="I87" i="9"/>
  <c r="J87" i="9" s="1"/>
  <c r="G89" i="9"/>
  <c r="F90" i="9"/>
  <c r="H89" i="9"/>
  <c r="M152" i="8" l="1"/>
  <c r="J154" i="8"/>
  <c r="K153" i="8"/>
  <c r="L153" i="8"/>
  <c r="O151" i="8"/>
  <c r="N151" i="8"/>
  <c r="N113" i="10"/>
  <c r="O113" i="10" s="1"/>
  <c r="K115" i="10"/>
  <c r="M114" i="10"/>
  <c r="L114" i="10"/>
  <c r="I88" i="9"/>
  <c r="J88" i="9" s="1"/>
  <c r="I89" i="9"/>
  <c r="F91" i="9"/>
  <c r="F92" i="9" s="1"/>
  <c r="H90" i="9"/>
  <c r="G90" i="9"/>
  <c r="M153" i="8" l="1"/>
  <c r="N153" i="8" s="1"/>
  <c r="J155" i="8"/>
  <c r="K154" i="8"/>
  <c r="L154" i="8"/>
  <c r="O152" i="8"/>
  <c r="N152" i="8"/>
  <c r="N114" i="10"/>
  <c r="O114" i="10" s="1"/>
  <c r="K116" i="10"/>
  <c r="M115" i="10"/>
  <c r="L115" i="10"/>
  <c r="F93" i="9"/>
  <c r="I90" i="9"/>
  <c r="J90" i="9" s="1"/>
  <c r="O153" i="8" l="1"/>
  <c r="M154" i="8"/>
  <c r="N154" i="8" s="1"/>
  <c r="J156" i="8"/>
  <c r="L155" i="8"/>
  <c r="K155" i="8"/>
  <c r="K117" i="10"/>
  <c r="M116" i="10"/>
  <c r="L116" i="10"/>
  <c r="N115" i="10"/>
  <c r="O115" i="10" s="1"/>
  <c r="F94" i="9"/>
  <c r="H93" i="9"/>
  <c r="G93" i="9"/>
  <c r="O154" i="8" l="1"/>
  <c r="M155" i="8"/>
  <c r="J157" i="8"/>
  <c r="K156" i="8"/>
  <c r="L156" i="8"/>
  <c r="N116" i="10"/>
  <c r="O116" i="10" s="1"/>
  <c r="K118" i="10"/>
  <c r="M117" i="10"/>
  <c r="L117" i="10"/>
  <c r="I93" i="9"/>
  <c r="J93" i="9" s="1"/>
  <c r="G94" i="9"/>
  <c r="H94" i="9"/>
  <c r="F95" i="9"/>
  <c r="M156" i="8" l="1"/>
  <c r="N156" i="8" s="1"/>
  <c r="J158" i="8"/>
  <c r="K157" i="8"/>
  <c r="L157" i="8"/>
  <c r="O155" i="8"/>
  <c r="N155" i="8"/>
  <c r="K119" i="10"/>
  <c r="L118" i="10"/>
  <c r="M118" i="10"/>
  <c r="N117" i="10"/>
  <c r="O117" i="10" s="1"/>
  <c r="I94" i="9"/>
  <c r="J94" i="9" s="1"/>
  <c r="G95" i="9"/>
  <c r="H95" i="9"/>
  <c r="F96" i="9"/>
  <c r="O156" i="8" l="1"/>
  <c r="M157" i="8"/>
  <c r="N157" i="8" s="1"/>
  <c r="J159" i="8"/>
  <c r="K158" i="8"/>
  <c r="L158" i="8"/>
  <c r="N118" i="10"/>
  <c r="O118" i="10" s="1"/>
  <c r="K120" i="10"/>
  <c r="L119" i="10"/>
  <c r="M119" i="10"/>
  <c r="G96" i="9"/>
  <c r="H96" i="9"/>
  <c r="F97" i="9"/>
  <c r="I95" i="9"/>
  <c r="J95" i="9" s="1"/>
  <c r="G101" i="9"/>
  <c r="H101" i="9"/>
  <c r="M158" i="8" l="1"/>
  <c r="O158" i="8" s="1"/>
  <c r="O157" i="8"/>
  <c r="J160" i="8"/>
  <c r="L159" i="8"/>
  <c r="K159" i="8"/>
  <c r="N119" i="10"/>
  <c r="O119" i="10" s="1"/>
  <c r="K121" i="10"/>
  <c r="K122" i="10" s="1"/>
  <c r="M120" i="10"/>
  <c r="L120" i="10"/>
  <c r="I96" i="9"/>
  <c r="J96" i="9" s="1"/>
  <c r="F98" i="9"/>
  <c r="H97" i="9"/>
  <c r="G97" i="9"/>
  <c r="I101" i="9"/>
  <c r="N158" i="8" l="1"/>
  <c r="J161" i="8"/>
  <c r="K160" i="8"/>
  <c r="L160" i="8"/>
  <c r="M159" i="8"/>
  <c r="L122" i="10"/>
  <c r="M122" i="10"/>
  <c r="N120" i="10"/>
  <c r="O120" i="10" s="1"/>
  <c r="K123" i="10"/>
  <c r="I97" i="9"/>
  <c r="J97" i="9" s="1"/>
  <c r="H98" i="9"/>
  <c r="F99" i="9"/>
  <c r="G98" i="9"/>
  <c r="J162" i="8" l="1"/>
  <c r="K161" i="8"/>
  <c r="L161" i="8"/>
  <c r="O159" i="8"/>
  <c r="N159" i="8"/>
  <c r="M160" i="8"/>
  <c r="N122" i="10"/>
  <c r="O122" i="10" s="1"/>
  <c r="K124" i="10"/>
  <c r="M123" i="10"/>
  <c r="L123" i="10"/>
  <c r="I98" i="9"/>
  <c r="J98" i="9" s="1"/>
  <c r="F100" i="9"/>
  <c r="G99" i="9"/>
  <c r="H99" i="9"/>
  <c r="M161" i="8" l="1"/>
  <c r="O161" i="8" s="1"/>
  <c r="N160" i="8"/>
  <c r="O160" i="8"/>
  <c r="J163" i="8"/>
  <c r="J164" i="8" s="1"/>
  <c r="L162" i="8"/>
  <c r="K162" i="8"/>
  <c r="K125" i="10"/>
  <c r="M124" i="10"/>
  <c r="L124" i="10"/>
  <c r="N123" i="10"/>
  <c r="O123" i="10" s="1"/>
  <c r="F101" i="9"/>
  <c r="F102" i="9" s="1"/>
  <c r="G100" i="9"/>
  <c r="H100" i="9"/>
  <c r="I99" i="9"/>
  <c r="J99" i="9" s="1"/>
  <c r="H105" i="9"/>
  <c r="G105" i="9"/>
  <c r="J165" i="8" l="1"/>
  <c r="L164" i="8"/>
  <c r="K164" i="8"/>
  <c r="N161" i="8"/>
  <c r="J167" i="8"/>
  <c r="J168" i="8" s="1"/>
  <c r="L163" i="8"/>
  <c r="K163" i="8"/>
  <c r="M162" i="8"/>
  <c r="N124" i="10"/>
  <c r="O124" i="10" s="1"/>
  <c r="K126" i="10"/>
  <c r="L125" i="10"/>
  <c r="M125" i="10"/>
  <c r="I100" i="9"/>
  <c r="J100" i="9" s="1"/>
  <c r="F103" i="9"/>
  <c r="H102" i="9"/>
  <c r="G102" i="9"/>
  <c r="H106" i="9"/>
  <c r="G106" i="9"/>
  <c r="I105" i="9"/>
  <c r="M164" i="8" l="1"/>
  <c r="J166" i="8"/>
  <c r="K165" i="8"/>
  <c r="L165" i="8"/>
  <c r="M165" i="8" s="1"/>
  <c r="O162" i="8"/>
  <c r="N162" i="8"/>
  <c r="J169" i="8"/>
  <c r="J170" i="8" s="1"/>
  <c r="J171" i="8" s="1"/>
  <c r="J172" i="8" s="1"/>
  <c r="J173" i="8" s="1"/>
  <c r="K168" i="8"/>
  <c r="L168" i="8"/>
  <c r="M163" i="8"/>
  <c r="N125" i="10"/>
  <c r="O125" i="10" s="1"/>
  <c r="K127" i="10"/>
  <c r="L126" i="10"/>
  <c r="M126" i="10"/>
  <c r="I102" i="9"/>
  <c r="J102" i="9" s="1"/>
  <c r="F104" i="9"/>
  <c r="G103" i="9"/>
  <c r="H103" i="9"/>
  <c r="I106" i="9"/>
  <c r="H107" i="9"/>
  <c r="G107" i="9"/>
  <c r="K166" i="8" l="1"/>
  <c r="L166" i="8"/>
  <c r="M166" i="8" s="1"/>
  <c r="N165" i="8"/>
  <c r="O165" i="8"/>
  <c r="N164" i="8"/>
  <c r="O164" i="8"/>
  <c r="M168" i="8"/>
  <c r="O168" i="8" s="1"/>
  <c r="O163" i="8"/>
  <c r="N163" i="8"/>
  <c r="J174" i="8"/>
  <c r="K173" i="8"/>
  <c r="L173" i="8"/>
  <c r="N126" i="10"/>
  <c r="O126" i="10" s="1"/>
  <c r="K128" i="10"/>
  <c r="M127" i="10"/>
  <c r="L127" i="10"/>
  <c r="I103" i="9"/>
  <c r="J103" i="9" s="1"/>
  <c r="F105" i="9"/>
  <c r="F106" i="9" s="1"/>
  <c r="F107" i="9" s="1"/>
  <c r="F108" i="9" s="1"/>
  <c r="F109" i="9" s="1"/>
  <c r="H104" i="9"/>
  <c r="G104" i="9"/>
  <c r="I107" i="9"/>
  <c r="G108" i="9"/>
  <c r="H108" i="9"/>
  <c r="N166" i="8" l="1"/>
  <c r="O166" i="8"/>
  <c r="M173" i="8"/>
  <c r="O173" i="8" s="1"/>
  <c r="N168" i="8"/>
  <c r="J175" i="8"/>
  <c r="L174" i="8"/>
  <c r="K174" i="8"/>
  <c r="N127" i="10"/>
  <c r="O127" i="10" s="1"/>
  <c r="K129" i="10"/>
  <c r="M128" i="10"/>
  <c r="L128" i="10"/>
  <c r="I104" i="9"/>
  <c r="J104" i="9" s="1"/>
  <c r="I108" i="9"/>
  <c r="H109" i="9"/>
  <c r="F110" i="9"/>
  <c r="G109" i="9"/>
  <c r="N173" i="8" l="1"/>
  <c r="M174" i="8"/>
  <c r="N174" i="8" s="1"/>
  <c r="J176" i="8"/>
  <c r="L175" i="8"/>
  <c r="K175" i="8"/>
  <c r="N128" i="10"/>
  <c r="O128" i="10" s="1"/>
  <c r="K130" i="10"/>
  <c r="L129" i="10"/>
  <c r="M129" i="10"/>
  <c r="H110" i="9"/>
  <c r="G110" i="9"/>
  <c r="F111" i="9"/>
  <c r="I109" i="9"/>
  <c r="O174" i="8" l="1"/>
  <c r="M175" i="8"/>
  <c r="J177" i="8"/>
  <c r="L176" i="8"/>
  <c r="K176" i="8"/>
  <c r="N129" i="10"/>
  <c r="O129" i="10" s="1"/>
  <c r="K131" i="10"/>
  <c r="M130" i="10"/>
  <c r="L130" i="10"/>
  <c r="G111" i="9"/>
  <c r="H111" i="9"/>
  <c r="F112" i="9"/>
  <c r="I110" i="9"/>
  <c r="M176" i="8" l="1"/>
  <c r="J178" i="8"/>
  <c r="K177" i="8"/>
  <c r="L177" i="8"/>
  <c r="O175" i="8"/>
  <c r="N175" i="8"/>
  <c r="N130" i="10"/>
  <c r="O130" i="10" s="1"/>
  <c r="K132" i="10"/>
  <c r="L131" i="10"/>
  <c r="M131" i="10"/>
  <c r="I111" i="9"/>
  <c r="F113" i="9"/>
  <c r="G112" i="9"/>
  <c r="H112" i="9"/>
  <c r="M177" i="8" l="1"/>
  <c r="N177" i="8" s="1"/>
  <c r="N176" i="8"/>
  <c r="O176" i="8"/>
  <c r="J179" i="8"/>
  <c r="L178" i="8"/>
  <c r="K178" i="8"/>
  <c r="N131" i="10"/>
  <c r="O131" i="10" s="1"/>
  <c r="K133" i="10"/>
  <c r="M132" i="10"/>
  <c r="L132" i="10"/>
  <c r="I112" i="9"/>
  <c r="F114" i="9"/>
  <c r="H113" i="9"/>
  <c r="G113" i="9"/>
  <c r="O177" i="8" l="1"/>
  <c r="M178" i="8"/>
  <c r="N178" i="8" s="1"/>
  <c r="J180" i="8"/>
  <c r="L179" i="8"/>
  <c r="K179" i="8"/>
  <c r="N132" i="10"/>
  <c r="O132" i="10" s="1"/>
  <c r="K134" i="10"/>
  <c r="L133" i="10"/>
  <c r="M133" i="10"/>
  <c r="I113" i="9"/>
  <c r="G114" i="9"/>
  <c r="F115" i="9"/>
  <c r="H114" i="9"/>
  <c r="J181" i="8" l="1"/>
  <c r="J182" i="8" s="1"/>
  <c r="K180" i="8"/>
  <c r="L180" i="8"/>
  <c r="O178" i="8"/>
  <c r="M179" i="8"/>
  <c r="N133" i="10"/>
  <c r="O133" i="10" s="1"/>
  <c r="K135" i="10"/>
  <c r="M134" i="10"/>
  <c r="L134" i="10"/>
  <c r="I114" i="9"/>
  <c r="F116" i="9"/>
  <c r="H115" i="9"/>
  <c r="G115" i="9"/>
  <c r="M180" i="8" l="1"/>
  <c r="O180" i="8" s="1"/>
  <c r="L181" i="8"/>
  <c r="K181" i="8"/>
  <c r="N179" i="8"/>
  <c r="O179" i="8"/>
  <c r="J183" i="8"/>
  <c r="K182" i="8"/>
  <c r="L182" i="8"/>
  <c r="N134" i="10"/>
  <c r="O134" i="10" s="1"/>
  <c r="K136" i="10"/>
  <c r="M135" i="10"/>
  <c r="L135" i="10"/>
  <c r="I115" i="9"/>
  <c r="F117" i="9"/>
  <c r="H116" i="9"/>
  <c r="G116" i="9"/>
  <c r="M181" i="8" l="1"/>
  <c r="O181" i="8" s="1"/>
  <c r="N180" i="8"/>
  <c r="J184" i="8"/>
  <c r="L184" i="8" s="1"/>
  <c r="K183" i="8"/>
  <c r="L183" i="8"/>
  <c r="M182" i="8"/>
  <c r="O182" i="8" s="1"/>
  <c r="N135" i="10"/>
  <c r="O135" i="10" s="1"/>
  <c r="K137" i="10"/>
  <c r="L136" i="10"/>
  <c r="M136" i="10"/>
  <c r="I116" i="9"/>
  <c r="J116" i="9" s="1"/>
  <c r="H117" i="9"/>
  <c r="G117" i="9"/>
  <c r="F118" i="9"/>
  <c r="N181" i="8" l="1"/>
  <c r="J185" i="8"/>
  <c r="J186" i="8" s="1"/>
  <c r="K184" i="8"/>
  <c r="M184" i="8" s="1"/>
  <c r="N184" i="8" s="1"/>
  <c r="M183" i="8"/>
  <c r="O183" i="8" s="1"/>
  <c r="N182" i="8"/>
  <c r="N136" i="10"/>
  <c r="O136" i="10" s="1"/>
  <c r="K138" i="10"/>
  <c r="L137" i="10"/>
  <c r="M137" i="10"/>
  <c r="N137" i="10" s="1"/>
  <c r="O137" i="10" s="1"/>
  <c r="F119" i="9"/>
  <c r="G118" i="9"/>
  <c r="H118" i="9"/>
  <c r="I117" i="9"/>
  <c r="L185" i="8" l="1"/>
  <c r="K185" i="8"/>
  <c r="N183" i="8"/>
  <c r="O184" i="8"/>
  <c r="J187" i="8"/>
  <c r="K186" i="8"/>
  <c r="L186" i="8"/>
  <c r="K139" i="10"/>
  <c r="M138" i="10"/>
  <c r="L138" i="10"/>
  <c r="I118" i="9"/>
  <c r="J118" i="9" s="1"/>
  <c r="G119" i="9"/>
  <c r="H119" i="9"/>
  <c r="F120" i="9"/>
  <c r="M185" i="8" l="1"/>
  <c r="O185" i="8" s="1"/>
  <c r="M186" i="8"/>
  <c r="O186" i="8" s="1"/>
  <c r="J188" i="8"/>
  <c r="K187" i="8"/>
  <c r="L187" i="8"/>
  <c r="N138" i="10"/>
  <c r="O138" i="10" s="1"/>
  <c r="K140" i="10"/>
  <c r="M139" i="10"/>
  <c r="L139" i="10"/>
  <c r="I119" i="9"/>
  <c r="J119" i="9" s="1"/>
  <c r="H120" i="9"/>
  <c r="F121" i="9"/>
  <c r="G120" i="9"/>
  <c r="N185" i="8" l="1"/>
  <c r="N186" i="8"/>
  <c r="M187" i="8"/>
  <c r="N187" i="8" s="1"/>
  <c r="J189" i="8"/>
  <c r="K188" i="8"/>
  <c r="L188" i="8"/>
  <c r="K141" i="10"/>
  <c r="L140" i="10"/>
  <c r="M140" i="10"/>
  <c r="N139" i="10"/>
  <c r="O139" i="10" s="1"/>
  <c r="G121" i="9"/>
  <c r="F122" i="9"/>
  <c r="H121" i="9"/>
  <c r="I120" i="9"/>
  <c r="O187" i="8" l="1"/>
  <c r="M188" i="8"/>
  <c r="O188" i="8" s="1"/>
  <c r="J190" i="8"/>
  <c r="L189" i="8"/>
  <c r="K189" i="8"/>
  <c r="N140" i="10"/>
  <c r="O140" i="10" s="1"/>
  <c r="M141" i="10"/>
  <c r="L141" i="10"/>
  <c r="K142" i="10"/>
  <c r="I121" i="9"/>
  <c r="J121" i="9" s="1"/>
  <c r="F123" i="9"/>
  <c r="F124" i="9" s="1"/>
  <c r="G122" i="9"/>
  <c r="H122" i="9"/>
  <c r="N188" i="8" l="1"/>
  <c r="J191" i="8"/>
  <c r="K190" i="8"/>
  <c r="L190" i="8"/>
  <c r="M189" i="8"/>
  <c r="N141" i="10"/>
  <c r="O141" i="10" s="1"/>
  <c r="L142" i="10"/>
  <c r="K143" i="10"/>
  <c r="M142" i="10"/>
  <c r="I122" i="9"/>
  <c r="H123" i="9"/>
  <c r="G123" i="9"/>
  <c r="F125" i="9"/>
  <c r="F126" i="9" s="1"/>
  <c r="M190" i="8" l="1"/>
  <c r="O190" i="8" s="1"/>
  <c r="N189" i="8"/>
  <c r="O189" i="8"/>
  <c r="J192" i="8"/>
  <c r="K191" i="8"/>
  <c r="L191" i="8"/>
  <c r="N142" i="10"/>
  <c r="O142" i="10" s="1"/>
  <c r="K144" i="10"/>
  <c r="M143" i="10"/>
  <c r="L143" i="10"/>
  <c r="M147" i="10"/>
  <c r="L147" i="10"/>
  <c r="I123" i="9"/>
  <c r="F127" i="9"/>
  <c r="G126" i="9"/>
  <c r="H126" i="9"/>
  <c r="N190" i="8" l="1"/>
  <c r="M191" i="8"/>
  <c r="O191" i="8" s="1"/>
  <c r="J193" i="8"/>
  <c r="K192" i="8"/>
  <c r="L192" i="8"/>
  <c r="K145" i="10"/>
  <c r="K146" i="10" s="1"/>
  <c r="M144" i="10"/>
  <c r="L144" i="10"/>
  <c r="N143" i="10"/>
  <c r="O143" i="10" s="1"/>
  <c r="N147" i="10"/>
  <c r="O147" i="10" s="1"/>
  <c r="L148" i="10"/>
  <c r="M148" i="10"/>
  <c r="I126" i="9"/>
  <c r="G127" i="9"/>
  <c r="F128" i="9"/>
  <c r="H127" i="9"/>
  <c r="M192" i="8" l="1"/>
  <c r="N192" i="8" s="1"/>
  <c r="N191" i="8"/>
  <c r="J194" i="8"/>
  <c r="L193" i="8"/>
  <c r="K193" i="8"/>
  <c r="L145" i="10"/>
  <c r="M145" i="10"/>
  <c r="N144" i="10"/>
  <c r="O144" i="10" s="1"/>
  <c r="K147" i="10"/>
  <c r="K148" i="10" s="1"/>
  <c r="K149" i="10" s="1"/>
  <c r="K150" i="10" s="1"/>
  <c r="L146" i="10"/>
  <c r="M146" i="10"/>
  <c r="N148" i="10"/>
  <c r="O148" i="10" s="1"/>
  <c r="M149" i="10"/>
  <c r="L149" i="10"/>
  <c r="I127" i="9"/>
  <c r="J127" i="9" s="1"/>
  <c r="J126" i="9"/>
  <c r="F129" i="9"/>
  <c r="H128" i="9"/>
  <c r="G128" i="9"/>
  <c r="O192" i="8" l="1"/>
  <c r="J195" i="8"/>
  <c r="K194" i="8"/>
  <c r="L194" i="8"/>
  <c r="M193" i="8"/>
  <c r="N145" i="10"/>
  <c r="O145" i="10" s="1"/>
  <c r="N146" i="10"/>
  <c r="O146" i="10" s="1"/>
  <c r="N149" i="10"/>
  <c r="O149" i="10" s="1"/>
  <c r="K151" i="10"/>
  <c r="L150" i="10"/>
  <c r="M150" i="10"/>
  <c r="F130" i="9"/>
  <c r="H129" i="9"/>
  <c r="G129" i="9"/>
  <c r="I128" i="9"/>
  <c r="J128" i="9" s="1"/>
  <c r="N193" i="8" l="1"/>
  <c r="O193" i="8"/>
  <c r="M194" i="8"/>
  <c r="J196" i="8"/>
  <c r="L195" i="8"/>
  <c r="K195" i="8"/>
  <c r="N150" i="10"/>
  <c r="O150" i="10" s="1"/>
  <c r="K152" i="10"/>
  <c r="L151" i="10"/>
  <c r="M151" i="10"/>
  <c r="F131" i="9"/>
  <c r="G130" i="9"/>
  <c r="H130" i="9"/>
  <c r="I129" i="9"/>
  <c r="J129" i="9" s="1"/>
  <c r="M195" i="8" l="1"/>
  <c r="O194" i="8"/>
  <c r="N194" i="8"/>
  <c r="K196" i="8"/>
  <c r="J197" i="8"/>
  <c r="L196" i="8"/>
  <c r="K153" i="10"/>
  <c r="K154" i="10" s="1"/>
  <c r="M152" i="10"/>
  <c r="L152" i="10"/>
  <c r="N151" i="10"/>
  <c r="O151" i="10" s="1"/>
  <c r="F132" i="9"/>
  <c r="F133" i="9" s="1"/>
  <c r="G133" i="9" s="1"/>
  <c r="H131" i="9"/>
  <c r="G131" i="9"/>
  <c r="I130" i="9"/>
  <c r="M196" i="8" l="1"/>
  <c r="O196" i="8" s="1"/>
  <c r="J198" i="8"/>
  <c r="K197" i="8"/>
  <c r="L197" i="8"/>
  <c r="O195" i="8"/>
  <c r="N195" i="8"/>
  <c r="M153" i="10"/>
  <c r="L153" i="10"/>
  <c r="K155" i="10"/>
  <c r="M154" i="10"/>
  <c r="L154" i="10"/>
  <c r="N153" i="10"/>
  <c r="O153" i="10" s="1"/>
  <c r="N152" i="10"/>
  <c r="O152" i="10" s="1"/>
  <c r="H133" i="9"/>
  <c r="I133" i="9" s="1"/>
  <c r="J133" i="9" s="1"/>
  <c r="G132" i="9"/>
  <c r="F134" i="9"/>
  <c r="F135" i="9" s="1"/>
  <c r="H132" i="9"/>
  <c r="I131" i="9"/>
  <c r="J131" i="9" s="1"/>
  <c r="J130" i="9"/>
  <c r="H134" i="9"/>
  <c r="G134" i="9"/>
  <c r="N196" i="8" l="1"/>
  <c r="M197" i="8"/>
  <c r="O197" i="8" s="1"/>
  <c r="J199" i="8"/>
  <c r="K198" i="8"/>
  <c r="L198" i="8"/>
  <c r="N154" i="10"/>
  <c r="O154" i="10" s="1"/>
  <c r="K156" i="10"/>
  <c r="M155" i="10"/>
  <c r="L155" i="10"/>
  <c r="I132" i="9"/>
  <c r="J132" i="9" s="1"/>
  <c r="I134" i="9"/>
  <c r="J134" i="9" s="1"/>
  <c r="G135" i="9"/>
  <c r="H135" i="9"/>
  <c r="F136" i="9"/>
  <c r="M198" i="8" l="1"/>
  <c r="N198" i="8" s="1"/>
  <c r="N197" i="8"/>
  <c r="L199" i="8"/>
  <c r="K199" i="8"/>
  <c r="N155" i="10"/>
  <c r="O155" i="10" s="1"/>
  <c r="K157" i="10"/>
  <c r="M156" i="10"/>
  <c r="L156" i="10"/>
  <c r="I135" i="9"/>
  <c r="J135" i="9" s="1"/>
  <c r="F137" i="9"/>
  <c r="G136" i="9"/>
  <c r="H136" i="9"/>
  <c r="O198" i="8" l="1"/>
  <c r="M199" i="8"/>
  <c r="N156" i="10"/>
  <c r="O156" i="10" s="1"/>
  <c r="K158" i="10"/>
  <c r="M157" i="10"/>
  <c r="L157" i="10"/>
  <c r="I136" i="9"/>
  <c r="H137" i="9"/>
  <c r="G137" i="9"/>
  <c r="F138" i="9"/>
  <c r="N199" i="8" l="1"/>
  <c r="O199" i="8"/>
  <c r="N157" i="10"/>
  <c r="O157" i="10" s="1"/>
  <c r="K159" i="10"/>
  <c r="L158" i="10"/>
  <c r="M158" i="10"/>
  <c r="G138" i="9"/>
  <c r="F139" i="9"/>
  <c r="H138" i="9"/>
  <c r="I137" i="9"/>
  <c r="N158" i="10" l="1"/>
  <c r="O158" i="10" s="1"/>
  <c r="K160" i="10"/>
  <c r="M159" i="10"/>
  <c r="L159" i="10"/>
  <c r="I138" i="9"/>
  <c r="G139" i="9"/>
  <c r="F140" i="9"/>
  <c r="H139" i="9"/>
  <c r="N159" i="10" l="1"/>
  <c r="O159" i="10" s="1"/>
  <c r="M160" i="10"/>
  <c r="K161" i="10"/>
  <c r="L160" i="10"/>
  <c r="I139" i="9"/>
  <c r="F141" i="9"/>
  <c r="G140" i="9"/>
  <c r="H140" i="9"/>
  <c r="N160" i="10" l="1"/>
  <c r="O160" i="10" s="1"/>
  <c r="L161" i="10"/>
  <c r="M161" i="10"/>
  <c r="K162" i="10"/>
  <c r="I140" i="9"/>
  <c r="F142" i="9"/>
  <c r="H141" i="9"/>
  <c r="G141" i="9"/>
  <c r="M162" i="10" l="1"/>
  <c r="L162" i="10"/>
  <c r="K163" i="10"/>
  <c r="N161" i="10"/>
  <c r="O161" i="10" s="1"/>
  <c r="I141" i="9"/>
  <c r="H142" i="9"/>
  <c r="F143" i="9"/>
  <c r="G142" i="9"/>
  <c r="N162" i="10" l="1"/>
  <c r="O162" i="10" s="1"/>
  <c r="K164" i="10"/>
  <c r="L163" i="10"/>
  <c r="M163" i="10"/>
  <c r="G143" i="9"/>
  <c r="H143" i="9"/>
  <c r="F144" i="9"/>
  <c r="I142" i="9"/>
  <c r="N163" i="10" l="1"/>
  <c r="O163" i="10" s="1"/>
  <c r="K165" i="10"/>
  <c r="M164" i="10"/>
  <c r="L164" i="10"/>
  <c r="F145" i="9"/>
  <c r="G144" i="9"/>
  <c r="H144" i="9"/>
  <c r="I143" i="9"/>
  <c r="K166" i="10" l="1"/>
  <c r="M165" i="10"/>
  <c r="L165" i="10"/>
  <c r="N164" i="10"/>
  <c r="O164" i="10" s="1"/>
  <c r="I144" i="9"/>
  <c r="G145" i="9"/>
  <c r="H145" i="9"/>
  <c r="F146" i="9"/>
  <c r="M166" i="10" l="1"/>
  <c r="L166" i="10"/>
  <c r="K167" i="10"/>
  <c r="N165" i="10"/>
  <c r="O165" i="10" s="1"/>
  <c r="I145" i="9"/>
  <c r="G146" i="9"/>
  <c r="F147" i="9"/>
  <c r="H146" i="9"/>
  <c r="N166" i="10" l="1"/>
  <c r="O166" i="10" s="1"/>
  <c r="K168" i="10"/>
  <c r="M167" i="10"/>
  <c r="L167" i="10"/>
  <c r="I146" i="9"/>
  <c r="F148" i="9"/>
  <c r="H147" i="9"/>
  <c r="G147" i="9"/>
  <c r="N167" i="10" l="1"/>
  <c r="O167" i="10" s="1"/>
  <c r="K169" i="10"/>
  <c r="M168" i="10"/>
  <c r="L168" i="10"/>
  <c r="I147" i="9"/>
  <c r="J147" i="9" s="1"/>
  <c r="F149" i="9"/>
  <c r="H148" i="9"/>
  <c r="G148" i="9"/>
  <c r="N168" i="10" l="1"/>
  <c r="O168" i="10" s="1"/>
  <c r="K170" i="10"/>
  <c r="L169" i="10"/>
  <c r="M169" i="10"/>
  <c r="N169" i="10" s="1"/>
  <c r="O169" i="10" s="1"/>
  <c r="I148" i="9"/>
  <c r="G149" i="9"/>
  <c r="F150" i="9"/>
  <c r="H149" i="9"/>
  <c r="L170" i="10" l="1"/>
  <c r="M170" i="10"/>
  <c r="K171" i="10"/>
  <c r="I149" i="9"/>
  <c r="J149" i="9" s="1"/>
  <c r="F151" i="9"/>
  <c r="H150" i="9"/>
  <c r="G150" i="9"/>
  <c r="N170" i="10" l="1"/>
  <c r="O170" i="10" s="1"/>
  <c r="L171" i="10"/>
  <c r="M171" i="10"/>
  <c r="N171" i="10" s="1"/>
  <c r="O171" i="10" s="1"/>
  <c r="K172" i="10"/>
  <c r="I150" i="9"/>
  <c r="J150" i="9" s="1"/>
  <c r="G151" i="9"/>
  <c r="F152" i="9"/>
  <c r="H151" i="9"/>
  <c r="K173" i="10" l="1"/>
  <c r="M172" i="10"/>
  <c r="L172" i="10"/>
  <c r="I151" i="9"/>
  <c r="J151" i="9" s="1"/>
  <c r="H152" i="9"/>
  <c r="G152" i="9"/>
  <c r="F153" i="9"/>
  <c r="N172" i="10" l="1"/>
  <c r="O172" i="10" s="1"/>
  <c r="K174" i="10"/>
  <c r="L173" i="10"/>
  <c r="M173" i="10"/>
  <c r="M177" i="10"/>
  <c r="L177" i="10"/>
  <c r="F154" i="9"/>
  <c r="F155" i="9" s="1"/>
  <c r="H153" i="9"/>
  <c r="G153" i="9"/>
  <c r="I152" i="9"/>
  <c r="J152" i="9" s="1"/>
  <c r="N173" i="10" l="1"/>
  <c r="O173" i="10" s="1"/>
  <c r="M174" i="10"/>
  <c r="L174" i="10"/>
  <c r="K175" i="10"/>
  <c r="N177" i="10"/>
  <c r="O177" i="10" s="1"/>
  <c r="M178" i="10"/>
  <c r="L178" i="10"/>
  <c r="F156" i="9"/>
  <c r="G155" i="9"/>
  <c r="H155" i="9"/>
  <c r="I153" i="9"/>
  <c r="J153" i="9" s="1"/>
  <c r="H154" i="9"/>
  <c r="G154" i="9"/>
  <c r="N174" i="10" l="1"/>
  <c r="O174" i="10" s="1"/>
  <c r="K176" i="10"/>
  <c r="M175" i="10"/>
  <c r="L175" i="10"/>
  <c r="N178" i="10"/>
  <c r="O178" i="10" s="1"/>
  <c r="M179" i="10"/>
  <c r="L179" i="10"/>
  <c r="G156" i="9"/>
  <c r="H156" i="9"/>
  <c r="I155" i="9"/>
  <c r="J155" i="9" s="1"/>
  <c r="I154" i="9"/>
  <c r="F157" i="9"/>
  <c r="I156" i="9" l="1"/>
  <c r="J156" i="9" s="1"/>
  <c r="N175" i="10"/>
  <c r="O175" i="10" s="1"/>
  <c r="K177" i="10"/>
  <c r="K178" i="10" s="1"/>
  <c r="K179" i="10" s="1"/>
  <c r="K180" i="10" s="1"/>
  <c r="K181" i="10" s="1"/>
  <c r="M176" i="10"/>
  <c r="L176" i="10"/>
  <c r="N179" i="10"/>
  <c r="O179" i="10" s="1"/>
  <c r="M180" i="10"/>
  <c r="L180" i="10"/>
  <c r="F158" i="9"/>
  <c r="G158" i="9" s="1"/>
  <c r="H157" i="9"/>
  <c r="G157" i="9"/>
  <c r="N176" i="10" l="1"/>
  <c r="O176" i="10" s="1"/>
  <c r="L181" i="10"/>
  <c r="M181" i="10"/>
  <c r="N180" i="10"/>
  <c r="O180" i="10" s="1"/>
  <c r="H158" i="9"/>
  <c r="I158" i="9" s="1"/>
  <c r="J158" i="9" s="1"/>
  <c r="F159" i="9"/>
  <c r="F160" i="9" s="1"/>
  <c r="I157" i="9"/>
  <c r="J157" i="9" s="1"/>
  <c r="N181" i="10" l="1"/>
  <c r="O181" i="10" s="1"/>
  <c r="G159" i="9"/>
  <c r="H159" i="9"/>
  <c r="F161" i="9"/>
  <c r="G160" i="9"/>
  <c r="H160" i="9"/>
  <c r="I159" i="9" l="1"/>
  <c r="J159" i="9" s="1"/>
  <c r="I160" i="9"/>
  <c r="J160" i="9" s="1"/>
  <c r="F162" i="9"/>
  <c r="H161" i="9"/>
  <c r="G161" i="9"/>
  <c r="F163" i="9" l="1"/>
  <c r="G162" i="9"/>
  <c r="H162" i="9"/>
  <c r="I161" i="9"/>
  <c r="J161" i="9" s="1"/>
  <c r="I162" i="9" l="1"/>
  <c r="J162" i="9" s="1"/>
  <c r="F164" i="9"/>
  <c r="H163" i="9"/>
  <c r="G163" i="9"/>
  <c r="I163" i="9" l="1"/>
  <c r="J163" i="9" s="1"/>
  <c r="G164" i="9"/>
  <c r="H164" i="9"/>
  <c r="F165" i="9"/>
  <c r="I164" i="9" l="1"/>
  <c r="J164" i="9" s="1"/>
  <c r="F166" i="9"/>
  <c r="H166" i="9" s="1"/>
  <c r="G165" i="9"/>
  <c r="H165" i="9"/>
  <c r="F167" i="9" l="1"/>
  <c r="F168" i="9" s="1"/>
  <c r="G168" i="9" s="1"/>
  <c r="G166" i="9"/>
  <c r="I166" i="9" s="1"/>
  <c r="J166" i="9" s="1"/>
  <c r="I165" i="9"/>
  <c r="J165" i="9" s="1"/>
  <c r="F169" i="9" l="1"/>
  <c r="H168" i="9"/>
  <c r="H167" i="9"/>
  <c r="G167" i="9"/>
  <c r="I168" i="9"/>
  <c r="J168" i="9" s="1"/>
  <c r="F170" i="9"/>
  <c r="G169" i="9"/>
  <c r="H169" i="9"/>
  <c r="I167" i="9" l="1"/>
  <c r="J167" i="9" s="1"/>
  <c r="I169" i="9"/>
  <c r="J169" i="9" s="1"/>
  <c r="F171" i="9"/>
  <c r="H170" i="9"/>
  <c r="G170" i="9"/>
  <c r="I170" i="9" l="1"/>
  <c r="J170" i="9" s="1"/>
  <c r="H171" i="9"/>
  <c r="F172" i="9"/>
  <c r="G171" i="9"/>
  <c r="F173" i="9" l="1"/>
  <c r="G172" i="9"/>
  <c r="H172" i="9"/>
  <c r="I171" i="9"/>
  <c r="J171" i="9" s="1"/>
  <c r="I172" i="9" l="1"/>
  <c r="J172" i="9" s="1"/>
  <c r="F174" i="9"/>
  <c r="G173" i="9"/>
  <c r="H173" i="9"/>
  <c r="I173" i="9" l="1"/>
  <c r="J173" i="9" s="1"/>
  <c r="H174" i="9"/>
  <c r="G174" i="9"/>
  <c r="F175" i="9"/>
  <c r="H175" i="9" l="1"/>
  <c r="F176" i="9"/>
  <c r="G175" i="9"/>
  <c r="I174" i="9"/>
  <c r="J174" i="9" s="1"/>
  <c r="H176" i="9" l="1"/>
  <c r="F177" i="9"/>
  <c r="G176" i="9"/>
  <c r="I175" i="9"/>
  <c r="J175" i="9" s="1"/>
  <c r="H177" i="9" l="1"/>
  <c r="F178" i="9"/>
  <c r="G177" i="9"/>
  <c r="I176" i="9"/>
  <c r="J176" i="9" s="1"/>
  <c r="F179" i="9" l="1"/>
  <c r="G178" i="9"/>
  <c r="H178" i="9"/>
  <c r="I177" i="9"/>
  <c r="J177" i="9" s="1"/>
  <c r="I178" i="9" l="1"/>
  <c r="J178" i="9" s="1"/>
  <c r="H179" i="9"/>
  <c r="F180" i="9"/>
  <c r="G179" i="9"/>
  <c r="I179" i="9" l="1"/>
  <c r="J179" i="9" s="1"/>
  <c r="H180" i="9"/>
  <c r="F181" i="9"/>
  <c r="G180" i="9"/>
  <c r="H181" i="9" l="1"/>
  <c r="G181" i="9"/>
  <c r="F182" i="9"/>
  <c r="I180" i="9"/>
  <c r="J180" i="9" s="1"/>
  <c r="G182" i="9" l="1"/>
  <c r="F183" i="9"/>
  <c r="H182" i="9"/>
  <c r="I181" i="9"/>
  <c r="J181" i="9" s="1"/>
  <c r="I182" i="9" l="1"/>
  <c r="J182" i="9" s="1"/>
  <c r="H183" i="9"/>
  <c r="G183" i="9"/>
  <c r="F184" i="9"/>
  <c r="I183" i="9" l="1"/>
  <c r="J183" i="9" s="1"/>
  <c r="H184" i="9"/>
  <c r="G184" i="9"/>
  <c r="F185" i="9"/>
  <c r="F186" i="9" s="1"/>
  <c r="F187" i="9" l="1"/>
  <c r="G186" i="9"/>
  <c r="H186" i="9"/>
  <c r="H185" i="9"/>
  <c r="G185" i="9"/>
  <c r="I184" i="9"/>
  <c r="J184" i="9" s="1"/>
  <c r="I186" i="9" l="1"/>
  <c r="J186" i="9" s="1"/>
  <c r="H187" i="9"/>
  <c r="G187" i="9"/>
  <c r="I185" i="9"/>
  <c r="J185" i="9" s="1"/>
  <c r="I187" i="9" l="1"/>
  <c r="J187" i="9" s="1"/>
</calcChain>
</file>

<file path=xl/sharedStrings.xml><?xml version="1.0" encoding="utf-8"?>
<sst xmlns="http://schemas.openxmlformats.org/spreadsheetml/2006/main" count="1336" uniqueCount="110">
  <si>
    <t>dirt</t>
  </si>
  <si>
    <t>x</t>
  </si>
  <si>
    <t>y</t>
  </si>
  <si>
    <t>r</t>
  </si>
  <si>
    <t>x delta</t>
  </si>
  <si>
    <t>x center</t>
  </si>
  <si>
    <t>x1</t>
  </si>
  <si>
    <t>x2</t>
  </si>
  <si>
    <t>z</t>
  </si>
  <si>
    <t>diamond</t>
  </si>
  <si>
    <t>emerald</t>
  </si>
  <si>
    <t>ice</t>
  </si>
  <si>
    <t>bone</t>
  </si>
  <si>
    <t>iron ore</t>
  </si>
  <si>
    <t>torch</t>
  </si>
  <si>
    <t>wood</t>
  </si>
  <si>
    <t>bread</t>
  </si>
  <si>
    <t>cobblestone</t>
  </si>
  <si>
    <t>redstone</t>
  </si>
  <si>
    <t>lapis</t>
  </si>
  <si>
    <t>netherite</t>
  </si>
  <si>
    <t xml:space="preserve">iron axe </t>
  </si>
  <si>
    <t>iron pickaxe</t>
  </si>
  <si>
    <t>iron sword</t>
  </si>
  <si>
    <t>diamond pickaxe</t>
  </si>
  <si>
    <t>diamond sword</t>
  </si>
  <si>
    <t xml:space="preserve">diamond axe </t>
  </si>
  <si>
    <t>lava bucket</t>
  </si>
  <si>
    <t>sapling</t>
  </si>
  <si>
    <t>cactus</t>
  </si>
  <si>
    <t>seed</t>
  </si>
  <si>
    <t>jacko lantern</t>
  </si>
  <si>
    <t>apple</t>
  </si>
  <si>
    <t>gold apple</t>
  </si>
  <si>
    <t>ench gold apple</t>
  </si>
  <si>
    <t>eye of ender</t>
  </si>
  <si>
    <t>obsidian</t>
  </si>
  <si>
    <t>flint</t>
  </si>
  <si>
    <t>chest</t>
  </si>
  <si>
    <t>coord</t>
  </si>
  <si>
    <t>start</t>
  </si>
  <si>
    <t>end</t>
  </si>
  <si>
    <t>cumulate</t>
  </si>
  <si>
    <t>start_end</t>
  </si>
  <si>
    <t xml:space="preserve"> </t>
  </si>
  <si>
    <t>phase</t>
  </si>
  <si>
    <t>phase weight</t>
  </si>
  <si>
    <t>rarity</t>
  </si>
  <si>
    <t>1..2</t>
  </si>
  <si>
    <t>3..4</t>
  </si>
  <si>
    <t>5..10</t>
  </si>
  <si>
    <t>11..15</t>
  </si>
  <si>
    <t>16..20</t>
  </si>
  <si>
    <t>21..1000</t>
  </si>
  <si>
    <t>phase percent</t>
  </si>
  <si>
    <t>phase weight total</t>
  </si>
  <si>
    <t>sheep</t>
  </si>
  <si>
    <t>pig</t>
  </si>
  <si>
    <t>zombie</t>
  </si>
  <si>
    <t>villager</t>
  </si>
  <si>
    <t>cow</t>
  </si>
  <si>
    <t>phase percent total</t>
  </si>
  <si>
    <t>bee</t>
  </si>
  <si>
    <t>panda</t>
  </si>
  <si>
    <t>wolf</t>
  </si>
  <si>
    <t>creeper</t>
  </si>
  <si>
    <t>evoker</t>
  </si>
  <si>
    <t>pillager</t>
  </si>
  <si>
    <t>zombie_villager</t>
  </si>
  <si>
    <t>witch</t>
  </si>
  <si>
    <t>vindicator</t>
  </si>
  <si>
    <t>cat</t>
  </si>
  <si>
    <t>chicken</t>
  </si>
  <si>
    <t>fox</t>
  </si>
  <si>
    <t>wandering_trader</t>
  </si>
  <si>
    <t>ocelot</t>
  </si>
  <si>
    <t>axolotl</t>
  </si>
  <si>
    <t>bat</t>
  </si>
  <si>
    <t>donkey</t>
  </si>
  <si>
    <t>horse</t>
  </si>
  <si>
    <t>mooshroom</t>
  </si>
  <si>
    <t>mule</t>
  </si>
  <si>
    <t>rabbit</t>
  </si>
  <si>
    <t>spider</t>
  </si>
  <si>
    <t>enderman</t>
  </si>
  <si>
    <t>llama</t>
  </si>
  <si>
    <t>piglin</t>
  </si>
  <si>
    <t>skeleton</t>
  </si>
  <si>
    <t>wool</t>
  </si>
  <si>
    <t>concrete</t>
  </si>
  <si>
    <t>sand</t>
  </si>
  <si>
    <t>coal_ore</t>
  </si>
  <si>
    <t>emerald_ore</t>
  </si>
  <si>
    <t>gold_ore</t>
  </si>
  <si>
    <t>diamond_ore</t>
  </si>
  <si>
    <t>glass</t>
  </si>
  <si>
    <t>lapis_ore</t>
  </si>
  <si>
    <t>sticky_piston</t>
  </si>
  <si>
    <t>piston</t>
  </si>
  <si>
    <t>yellow_flower</t>
  </si>
  <si>
    <t>red_flower</t>
  </si>
  <si>
    <t>slime</t>
  </si>
  <si>
    <t>hay_block</t>
  </si>
  <si>
    <t>stone</t>
  </si>
  <si>
    <t>gravel</t>
  </si>
  <si>
    <t>shulker_box</t>
  </si>
  <si>
    <t>end_portal_frame</t>
  </si>
  <si>
    <t>steve head</t>
  </si>
  <si>
    <t>zombie head</t>
  </si>
  <si>
    <t>creeper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</si>
</sst>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94248-30A4-49F8-B865-B57946D0A624}">
  <dimension ref="A1:J134"/>
  <sheetViews>
    <sheetView workbookViewId="0">
      <selection activeCell="A2" sqref="A2"/>
    </sheetView>
  </sheetViews>
  <sheetFormatPr defaultRowHeight="15" x14ac:dyDescent="0.25"/>
  <cols>
    <col min="10" max="10" width="66" customWidth="1"/>
  </cols>
  <sheetData>
    <row r="1" spans="1:10" x14ac:dyDescent="0.25">
      <c r="A1" t="s">
        <v>3</v>
      </c>
      <c r="B1" t="s">
        <v>4</v>
      </c>
      <c r="C1" t="s">
        <v>6</v>
      </c>
      <c r="D1" t="s">
        <v>5</v>
      </c>
      <c r="E1" t="s">
        <v>7</v>
      </c>
      <c r="F1" t="s">
        <v>2</v>
      </c>
    </row>
    <row r="2" spans="1:10" x14ac:dyDescent="0.25">
      <c r="A2">
        <v>180</v>
      </c>
      <c r="B2">
        <v>20</v>
      </c>
      <c r="C2">
        <f>-150</f>
        <v>-150</v>
      </c>
      <c r="D2">
        <f>C2+B2/2</f>
        <v>-140</v>
      </c>
      <c r="E2">
        <f>D2+B2/2</f>
        <v>-130</v>
      </c>
      <c r="F2">
        <f>FLOOR(SQRT(A2*A2-D2*D2),1)</f>
        <v>113</v>
      </c>
      <c r="J2" t="str">
        <f>CONCATENATE("execute @p ~ ~ ~ fill ~",C2," -61 ~-",F2," ~",E2," -64 ~+",F2," air")</f>
        <v>execute @p ~ ~ ~ fill ~-150 -61 ~-113 ~-130 -64 ~+113 air</v>
      </c>
    </row>
    <row r="3" spans="1:10" x14ac:dyDescent="0.25">
      <c r="A3">
        <v>180</v>
      </c>
      <c r="B3">
        <v>20</v>
      </c>
      <c r="C3">
        <f>C2+B3</f>
        <v>-130</v>
      </c>
      <c r="D3">
        <f t="shared" ref="D3:D66" si="0">C3+B3/2</f>
        <v>-120</v>
      </c>
      <c r="E3">
        <f t="shared" ref="E3:E66" si="1">D3+B3/2</f>
        <v>-110</v>
      </c>
      <c r="F3">
        <f t="shared" ref="F3:F66" si="2">FLOOR(SQRT(A3*A3-D3*D3),1)</f>
        <v>134</v>
      </c>
      <c r="J3" t="str">
        <f t="shared" ref="J3:J66" si="3">CONCATENATE("execute @p ~ ~ ~ fill ~",C3," -61 ~-",F3," ~",E3," -64 ~+",F3," air")</f>
        <v>execute @p ~ ~ ~ fill ~-130 -61 ~-134 ~-110 -64 ~+134 air</v>
      </c>
    </row>
    <row r="4" spans="1:10" x14ac:dyDescent="0.25">
      <c r="A4">
        <v>180</v>
      </c>
      <c r="B4">
        <v>20</v>
      </c>
      <c r="C4">
        <f t="shared" ref="C4:C67" si="4">C3+B4</f>
        <v>-110</v>
      </c>
      <c r="D4">
        <f t="shared" si="0"/>
        <v>-100</v>
      </c>
      <c r="E4">
        <f t="shared" si="1"/>
        <v>-90</v>
      </c>
      <c r="F4">
        <f t="shared" si="2"/>
        <v>149</v>
      </c>
      <c r="J4" t="str">
        <f t="shared" si="3"/>
        <v>execute @p ~ ~ ~ fill ~-110 -61 ~-149 ~-90 -64 ~+149 air</v>
      </c>
    </row>
    <row r="5" spans="1:10" x14ac:dyDescent="0.25">
      <c r="A5">
        <v>180</v>
      </c>
      <c r="B5">
        <v>20</v>
      </c>
      <c r="C5">
        <f t="shared" si="4"/>
        <v>-90</v>
      </c>
      <c r="D5">
        <f t="shared" si="0"/>
        <v>-80</v>
      </c>
      <c r="E5">
        <f t="shared" si="1"/>
        <v>-70</v>
      </c>
      <c r="F5">
        <f t="shared" si="2"/>
        <v>161</v>
      </c>
      <c r="J5" t="str">
        <f t="shared" si="3"/>
        <v>execute @p ~ ~ ~ fill ~-90 -61 ~-161 ~-70 -64 ~+161 air</v>
      </c>
    </row>
    <row r="6" spans="1:10" x14ac:dyDescent="0.25">
      <c r="A6">
        <v>180</v>
      </c>
      <c r="B6">
        <v>20</v>
      </c>
      <c r="C6">
        <f t="shared" si="4"/>
        <v>-70</v>
      </c>
      <c r="D6">
        <f t="shared" si="0"/>
        <v>-60</v>
      </c>
      <c r="E6">
        <f t="shared" si="1"/>
        <v>-50</v>
      </c>
      <c r="F6">
        <f t="shared" si="2"/>
        <v>169</v>
      </c>
      <c r="J6" t="str">
        <f t="shared" si="3"/>
        <v>execute @p ~ ~ ~ fill ~-70 -61 ~-169 ~-50 -64 ~+169 air</v>
      </c>
    </row>
    <row r="7" spans="1:10" x14ac:dyDescent="0.25">
      <c r="A7">
        <v>180</v>
      </c>
      <c r="B7">
        <v>20</v>
      </c>
      <c r="C7">
        <f t="shared" si="4"/>
        <v>-50</v>
      </c>
      <c r="D7">
        <f t="shared" si="0"/>
        <v>-40</v>
      </c>
      <c r="E7">
        <f t="shared" si="1"/>
        <v>-30</v>
      </c>
      <c r="F7">
        <f t="shared" si="2"/>
        <v>175</v>
      </c>
      <c r="J7" t="str">
        <f t="shared" si="3"/>
        <v>execute @p ~ ~ ~ fill ~-50 -61 ~-175 ~-30 -64 ~+175 air</v>
      </c>
    </row>
    <row r="8" spans="1:10" x14ac:dyDescent="0.25">
      <c r="A8">
        <v>180</v>
      </c>
      <c r="B8">
        <v>20</v>
      </c>
      <c r="C8">
        <f t="shared" si="4"/>
        <v>-30</v>
      </c>
      <c r="D8">
        <f t="shared" si="0"/>
        <v>-20</v>
      </c>
      <c r="E8">
        <f t="shared" si="1"/>
        <v>-10</v>
      </c>
      <c r="F8">
        <f t="shared" si="2"/>
        <v>178</v>
      </c>
      <c r="J8" t="str">
        <f t="shared" si="3"/>
        <v>execute @p ~ ~ ~ fill ~-30 -61 ~-178 ~-10 -64 ~+178 air</v>
      </c>
    </row>
    <row r="9" spans="1:10" x14ac:dyDescent="0.25">
      <c r="A9">
        <v>180</v>
      </c>
      <c r="B9">
        <v>20</v>
      </c>
      <c r="C9">
        <f t="shared" si="4"/>
        <v>-10</v>
      </c>
      <c r="D9">
        <f t="shared" si="0"/>
        <v>0</v>
      </c>
      <c r="E9">
        <f t="shared" si="1"/>
        <v>10</v>
      </c>
      <c r="F9">
        <f t="shared" si="2"/>
        <v>180</v>
      </c>
      <c r="J9" t="str">
        <f t="shared" si="3"/>
        <v>execute @p ~ ~ ~ fill ~-10 -61 ~-180 ~10 -64 ~+180 air</v>
      </c>
    </row>
    <row r="10" spans="1:10" x14ac:dyDescent="0.25">
      <c r="A10">
        <v>180</v>
      </c>
      <c r="B10">
        <v>20</v>
      </c>
      <c r="C10">
        <f t="shared" si="4"/>
        <v>10</v>
      </c>
      <c r="D10">
        <f t="shared" si="0"/>
        <v>20</v>
      </c>
      <c r="E10">
        <f t="shared" si="1"/>
        <v>30</v>
      </c>
      <c r="F10">
        <f t="shared" si="2"/>
        <v>178</v>
      </c>
      <c r="J10" t="str">
        <f t="shared" si="3"/>
        <v>execute @p ~ ~ ~ fill ~10 -61 ~-178 ~30 -64 ~+178 air</v>
      </c>
    </row>
    <row r="11" spans="1:10" x14ac:dyDescent="0.25">
      <c r="A11">
        <v>180</v>
      </c>
      <c r="B11">
        <v>20</v>
      </c>
      <c r="C11">
        <f t="shared" si="4"/>
        <v>30</v>
      </c>
      <c r="D11">
        <f t="shared" si="0"/>
        <v>40</v>
      </c>
      <c r="E11">
        <f t="shared" si="1"/>
        <v>50</v>
      </c>
      <c r="F11">
        <f t="shared" si="2"/>
        <v>175</v>
      </c>
      <c r="J11" t="str">
        <f t="shared" si="3"/>
        <v>execute @p ~ ~ ~ fill ~30 -61 ~-175 ~50 -64 ~+175 air</v>
      </c>
    </row>
    <row r="12" spans="1:10" x14ac:dyDescent="0.25">
      <c r="A12">
        <v>180</v>
      </c>
      <c r="B12">
        <v>20</v>
      </c>
      <c r="C12">
        <f t="shared" si="4"/>
        <v>50</v>
      </c>
      <c r="D12">
        <f t="shared" si="0"/>
        <v>60</v>
      </c>
      <c r="E12">
        <f t="shared" si="1"/>
        <v>70</v>
      </c>
      <c r="F12">
        <f t="shared" si="2"/>
        <v>169</v>
      </c>
      <c r="J12" t="str">
        <f t="shared" si="3"/>
        <v>execute @p ~ ~ ~ fill ~50 -61 ~-169 ~70 -64 ~+169 air</v>
      </c>
    </row>
    <row r="13" spans="1:10" x14ac:dyDescent="0.25">
      <c r="A13">
        <v>180</v>
      </c>
      <c r="B13">
        <v>20</v>
      </c>
      <c r="C13">
        <f t="shared" si="4"/>
        <v>70</v>
      </c>
      <c r="D13">
        <f t="shared" si="0"/>
        <v>80</v>
      </c>
      <c r="E13">
        <f t="shared" si="1"/>
        <v>90</v>
      </c>
      <c r="F13">
        <f t="shared" si="2"/>
        <v>161</v>
      </c>
      <c r="J13" t="str">
        <f t="shared" si="3"/>
        <v>execute @p ~ ~ ~ fill ~70 -61 ~-161 ~90 -64 ~+161 air</v>
      </c>
    </row>
    <row r="14" spans="1:10" x14ac:dyDescent="0.25">
      <c r="A14">
        <v>180</v>
      </c>
      <c r="B14">
        <v>20</v>
      </c>
      <c r="C14">
        <f t="shared" si="4"/>
        <v>90</v>
      </c>
      <c r="D14">
        <f t="shared" si="0"/>
        <v>100</v>
      </c>
      <c r="E14">
        <f t="shared" si="1"/>
        <v>110</v>
      </c>
      <c r="F14">
        <f t="shared" si="2"/>
        <v>149</v>
      </c>
      <c r="J14" t="str">
        <f t="shared" si="3"/>
        <v>execute @p ~ ~ ~ fill ~90 -61 ~-149 ~110 -64 ~+149 air</v>
      </c>
    </row>
    <row r="15" spans="1:10" x14ac:dyDescent="0.25">
      <c r="A15">
        <v>180</v>
      </c>
      <c r="B15">
        <v>20</v>
      </c>
      <c r="C15">
        <f t="shared" si="4"/>
        <v>110</v>
      </c>
      <c r="D15">
        <f t="shared" si="0"/>
        <v>120</v>
      </c>
      <c r="E15">
        <f t="shared" si="1"/>
        <v>130</v>
      </c>
      <c r="F15">
        <f t="shared" si="2"/>
        <v>134</v>
      </c>
      <c r="J15" t="str">
        <f t="shared" si="3"/>
        <v>execute @p ~ ~ ~ fill ~110 -61 ~-134 ~130 -64 ~+134 air</v>
      </c>
    </row>
    <row r="16" spans="1:10" x14ac:dyDescent="0.25">
      <c r="A16">
        <v>180</v>
      </c>
      <c r="B16">
        <v>20</v>
      </c>
      <c r="C16">
        <f t="shared" si="4"/>
        <v>130</v>
      </c>
      <c r="D16">
        <f t="shared" si="0"/>
        <v>140</v>
      </c>
      <c r="E16">
        <f t="shared" si="1"/>
        <v>150</v>
      </c>
      <c r="F16">
        <f t="shared" si="2"/>
        <v>113</v>
      </c>
      <c r="J16" t="str">
        <f t="shared" si="3"/>
        <v>execute @p ~ ~ ~ fill ~130 -61 ~-113 ~150 -64 ~+113 air</v>
      </c>
    </row>
    <row r="17" spans="1:10" x14ac:dyDescent="0.25">
      <c r="A17">
        <v>180</v>
      </c>
      <c r="B17">
        <v>20</v>
      </c>
      <c r="C17">
        <f t="shared" si="4"/>
        <v>150</v>
      </c>
      <c r="D17">
        <f t="shared" si="0"/>
        <v>160</v>
      </c>
      <c r="E17">
        <f t="shared" si="1"/>
        <v>170</v>
      </c>
      <c r="F17">
        <f t="shared" si="2"/>
        <v>82</v>
      </c>
      <c r="J17" t="str">
        <f t="shared" si="3"/>
        <v>execute @p ~ ~ ~ fill ~150 -61 ~-82 ~170 -64 ~+82 air</v>
      </c>
    </row>
    <row r="18" spans="1:10" x14ac:dyDescent="0.25">
      <c r="A18">
        <v>180</v>
      </c>
      <c r="B18">
        <v>20</v>
      </c>
      <c r="C18">
        <f t="shared" si="4"/>
        <v>170</v>
      </c>
      <c r="D18">
        <f t="shared" si="0"/>
        <v>180</v>
      </c>
      <c r="E18">
        <f t="shared" si="1"/>
        <v>190</v>
      </c>
      <c r="F18">
        <f t="shared" si="2"/>
        <v>0</v>
      </c>
      <c r="J18" t="str">
        <f t="shared" si="3"/>
        <v>execute @p ~ ~ ~ fill ~170 -61 ~-0 ~190 -64 ~+0 air</v>
      </c>
    </row>
    <row r="19" spans="1:10" x14ac:dyDescent="0.25">
      <c r="A19">
        <v>180</v>
      </c>
      <c r="B19">
        <v>20</v>
      </c>
      <c r="C19">
        <f t="shared" si="4"/>
        <v>190</v>
      </c>
      <c r="D19">
        <f t="shared" si="0"/>
        <v>200</v>
      </c>
      <c r="E19">
        <f t="shared" si="1"/>
        <v>210</v>
      </c>
      <c r="F19" t="e">
        <f t="shared" si="2"/>
        <v>#NUM!</v>
      </c>
      <c r="J19" t="e">
        <f t="shared" si="3"/>
        <v>#NUM!</v>
      </c>
    </row>
    <row r="20" spans="1:10" x14ac:dyDescent="0.25">
      <c r="A20">
        <v>180</v>
      </c>
      <c r="B20">
        <v>20</v>
      </c>
      <c r="C20">
        <f t="shared" si="4"/>
        <v>210</v>
      </c>
      <c r="D20">
        <f t="shared" si="0"/>
        <v>220</v>
      </c>
      <c r="E20">
        <f t="shared" si="1"/>
        <v>230</v>
      </c>
      <c r="F20" t="e">
        <f t="shared" si="2"/>
        <v>#NUM!</v>
      </c>
      <c r="J20" t="e">
        <f t="shared" si="3"/>
        <v>#NUM!</v>
      </c>
    </row>
    <row r="21" spans="1:10" x14ac:dyDescent="0.25">
      <c r="A21">
        <v>180</v>
      </c>
      <c r="B21">
        <v>20</v>
      </c>
      <c r="C21">
        <f t="shared" si="4"/>
        <v>230</v>
      </c>
      <c r="D21">
        <f t="shared" si="0"/>
        <v>240</v>
      </c>
      <c r="E21">
        <f t="shared" si="1"/>
        <v>250</v>
      </c>
      <c r="F21" t="e">
        <f t="shared" si="2"/>
        <v>#NUM!</v>
      </c>
      <c r="J21" t="e">
        <f t="shared" si="3"/>
        <v>#NUM!</v>
      </c>
    </row>
    <row r="22" spans="1:10" x14ac:dyDescent="0.25">
      <c r="A22">
        <v>180</v>
      </c>
      <c r="B22">
        <v>20</v>
      </c>
      <c r="C22">
        <f t="shared" si="4"/>
        <v>250</v>
      </c>
      <c r="D22">
        <f t="shared" si="0"/>
        <v>260</v>
      </c>
      <c r="E22">
        <f t="shared" si="1"/>
        <v>270</v>
      </c>
      <c r="F22" t="e">
        <f t="shared" si="2"/>
        <v>#NUM!</v>
      </c>
      <c r="J22" t="e">
        <f t="shared" si="3"/>
        <v>#NUM!</v>
      </c>
    </row>
    <row r="23" spans="1:10" x14ac:dyDescent="0.25">
      <c r="A23">
        <v>180</v>
      </c>
      <c r="B23">
        <v>20</v>
      </c>
      <c r="C23">
        <f t="shared" si="4"/>
        <v>270</v>
      </c>
      <c r="D23">
        <f t="shared" si="0"/>
        <v>280</v>
      </c>
      <c r="E23">
        <f t="shared" si="1"/>
        <v>290</v>
      </c>
      <c r="F23" t="e">
        <f t="shared" si="2"/>
        <v>#NUM!</v>
      </c>
      <c r="J23" t="e">
        <f t="shared" si="3"/>
        <v>#NUM!</v>
      </c>
    </row>
    <row r="24" spans="1:10" x14ac:dyDescent="0.25">
      <c r="A24">
        <v>180</v>
      </c>
      <c r="B24">
        <v>20</v>
      </c>
      <c r="C24">
        <f t="shared" si="4"/>
        <v>290</v>
      </c>
      <c r="D24">
        <f t="shared" si="0"/>
        <v>300</v>
      </c>
      <c r="E24">
        <f t="shared" si="1"/>
        <v>310</v>
      </c>
      <c r="F24" t="e">
        <f t="shared" si="2"/>
        <v>#NUM!</v>
      </c>
      <c r="J24" t="e">
        <f t="shared" si="3"/>
        <v>#NUM!</v>
      </c>
    </row>
    <row r="25" spans="1:10" x14ac:dyDescent="0.25">
      <c r="A25">
        <v>180</v>
      </c>
      <c r="B25">
        <v>20</v>
      </c>
      <c r="C25">
        <f t="shared" si="4"/>
        <v>310</v>
      </c>
      <c r="D25">
        <f t="shared" si="0"/>
        <v>320</v>
      </c>
      <c r="E25">
        <f t="shared" si="1"/>
        <v>330</v>
      </c>
      <c r="F25" t="e">
        <f t="shared" si="2"/>
        <v>#NUM!</v>
      </c>
      <c r="J25" t="e">
        <f t="shared" si="3"/>
        <v>#NUM!</v>
      </c>
    </row>
    <row r="26" spans="1:10" x14ac:dyDescent="0.25">
      <c r="A26">
        <v>180</v>
      </c>
      <c r="B26">
        <v>20</v>
      </c>
      <c r="C26">
        <f t="shared" si="4"/>
        <v>330</v>
      </c>
      <c r="D26">
        <f t="shared" si="0"/>
        <v>340</v>
      </c>
      <c r="E26">
        <f t="shared" si="1"/>
        <v>350</v>
      </c>
      <c r="F26" t="e">
        <f t="shared" si="2"/>
        <v>#NUM!</v>
      </c>
      <c r="J26" t="e">
        <f t="shared" si="3"/>
        <v>#NUM!</v>
      </c>
    </row>
    <row r="27" spans="1:10" x14ac:dyDescent="0.25">
      <c r="A27">
        <v>180</v>
      </c>
      <c r="B27">
        <v>20</v>
      </c>
      <c r="C27">
        <f t="shared" si="4"/>
        <v>350</v>
      </c>
      <c r="D27">
        <f t="shared" si="0"/>
        <v>360</v>
      </c>
      <c r="E27">
        <f t="shared" si="1"/>
        <v>370</v>
      </c>
      <c r="F27" t="e">
        <f t="shared" si="2"/>
        <v>#NUM!</v>
      </c>
      <c r="J27" t="e">
        <f t="shared" si="3"/>
        <v>#NUM!</v>
      </c>
    </row>
    <row r="28" spans="1:10" x14ac:dyDescent="0.25">
      <c r="A28">
        <v>180</v>
      </c>
      <c r="B28">
        <v>20</v>
      </c>
      <c r="C28">
        <f t="shared" si="4"/>
        <v>370</v>
      </c>
      <c r="D28">
        <f t="shared" si="0"/>
        <v>380</v>
      </c>
      <c r="E28">
        <f t="shared" si="1"/>
        <v>390</v>
      </c>
      <c r="F28" t="e">
        <f t="shared" si="2"/>
        <v>#NUM!</v>
      </c>
      <c r="J28" t="e">
        <f t="shared" si="3"/>
        <v>#NUM!</v>
      </c>
    </row>
    <row r="29" spans="1:10" x14ac:dyDescent="0.25">
      <c r="A29">
        <v>180</v>
      </c>
      <c r="B29">
        <v>20</v>
      </c>
      <c r="C29">
        <f t="shared" si="4"/>
        <v>390</v>
      </c>
      <c r="D29">
        <f t="shared" si="0"/>
        <v>400</v>
      </c>
      <c r="E29">
        <f t="shared" si="1"/>
        <v>410</v>
      </c>
      <c r="F29" t="e">
        <f t="shared" si="2"/>
        <v>#NUM!</v>
      </c>
      <c r="J29" t="e">
        <f t="shared" si="3"/>
        <v>#NUM!</v>
      </c>
    </row>
    <row r="30" spans="1:10" x14ac:dyDescent="0.25">
      <c r="A30">
        <v>180</v>
      </c>
      <c r="B30">
        <v>20</v>
      </c>
      <c r="C30">
        <f t="shared" si="4"/>
        <v>410</v>
      </c>
      <c r="D30">
        <f t="shared" si="0"/>
        <v>420</v>
      </c>
      <c r="E30">
        <f t="shared" si="1"/>
        <v>430</v>
      </c>
      <c r="F30" t="e">
        <f t="shared" si="2"/>
        <v>#NUM!</v>
      </c>
      <c r="J30" t="e">
        <f t="shared" si="3"/>
        <v>#NUM!</v>
      </c>
    </row>
    <row r="31" spans="1:10" x14ac:dyDescent="0.25">
      <c r="A31">
        <v>160</v>
      </c>
      <c r="B31">
        <v>20</v>
      </c>
      <c r="C31">
        <f t="shared" si="4"/>
        <v>430</v>
      </c>
      <c r="D31">
        <f t="shared" si="0"/>
        <v>440</v>
      </c>
      <c r="E31">
        <f t="shared" si="1"/>
        <v>450</v>
      </c>
      <c r="F31" t="e">
        <f t="shared" si="2"/>
        <v>#NUM!</v>
      </c>
      <c r="J31" t="e">
        <f t="shared" si="3"/>
        <v>#NUM!</v>
      </c>
    </row>
    <row r="32" spans="1:10" x14ac:dyDescent="0.25">
      <c r="A32">
        <v>160</v>
      </c>
      <c r="B32">
        <v>20</v>
      </c>
      <c r="C32">
        <f t="shared" si="4"/>
        <v>450</v>
      </c>
      <c r="D32">
        <f t="shared" si="0"/>
        <v>460</v>
      </c>
      <c r="E32">
        <f t="shared" si="1"/>
        <v>470</v>
      </c>
      <c r="F32" t="e">
        <f t="shared" si="2"/>
        <v>#NUM!</v>
      </c>
      <c r="J32" t="e">
        <f t="shared" si="3"/>
        <v>#NUM!</v>
      </c>
    </row>
    <row r="33" spans="1:10" x14ac:dyDescent="0.25">
      <c r="A33">
        <v>160</v>
      </c>
      <c r="B33">
        <v>20</v>
      </c>
      <c r="C33">
        <f t="shared" si="4"/>
        <v>470</v>
      </c>
      <c r="D33">
        <f t="shared" si="0"/>
        <v>480</v>
      </c>
      <c r="E33">
        <f t="shared" si="1"/>
        <v>490</v>
      </c>
      <c r="F33" t="e">
        <f t="shared" si="2"/>
        <v>#NUM!</v>
      </c>
      <c r="J33" t="e">
        <f t="shared" si="3"/>
        <v>#NUM!</v>
      </c>
    </row>
    <row r="34" spans="1:10" x14ac:dyDescent="0.25">
      <c r="A34">
        <v>160</v>
      </c>
      <c r="B34">
        <v>20</v>
      </c>
      <c r="C34">
        <f t="shared" si="4"/>
        <v>490</v>
      </c>
      <c r="D34">
        <f t="shared" si="0"/>
        <v>500</v>
      </c>
      <c r="E34">
        <f t="shared" si="1"/>
        <v>510</v>
      </c>
      <c r="F34" t="e">
        <f t="shared" si="2"/>
        <v>#NUM!</v>
      </c>
      <c r="J34" t="e">
        <f t="shared" si="3"/>
        <v>#NUM!</v>
      </c>
    </row>
    <row r="35" spans="1:10" x14ac:dyDescent="0.25">
      <c r="A35">
        <v>160</v>
      </c>
      <c r="B35">
        <v>10</v>
      </c>
      <c r="C35">
        <f t="shared" si="4"/>
        <v>500</v>
      </c>
      <c r="D35">
        <f t="shared" si="0"/>
        <v>505</v>
      </c>
      <c r="E35">
        <f t="shared" si="1"/>
        <v>510</v>
      </c>
      <c r="F35" t="e">
        <f t="shared" si="2"/>
        <v>#NUM!</v>
      </c>
      <c r="J35" t="e">
        <f t="shared" si="3"/>
        <v>#NUM!</v>
      </c>
    </row>
    <row r="36" spans="1:10" x14ac:dyDescent="0.25">
      <c r="A36">
        <v>160</v>
      </c>
      <c r="B36">
        <v>10</v>
      </c>
      <c r="C36">
        <f t="shared" si="4"/>
        <v>510</v>
      </c>
      <c r="D36">
        <f t="shared" si="0"/>
        <v>515</v>
      </c>
      <c r="E36">
        <f t="shared" si="1"/>
        <v>520</v>
      </c>
      <c r="F36" t="e">
        <f t="shared" si="2"/>
        <v>#NUM!</v>
      </c>
      <c r="J36" t="e">
        <f t="shared" si="3"/>
        <v>#NUM!</v>
      </c>
    </row>
    <row r="37" spans="1:10" x14ac:dyDescent="0.25">
      <c r="A37">
        <v>160</v>
      </c>
      <c r="B37">
        <v>10</v>
      </c>
      <c r="C37">
        <f t="shared" si="4"/>
        <v>520</v>
      </c>
      <c r="D37">
        <f t="shared" si="0"/>
        <v>525</v>
      </c>
      <c r="E37">
        <f t="shared" si="1"/>
        <v>530</v>
      </c>
      <c r="F37" t="e">
        <f t="shared" si="2"/>
        <v>#NUM!</v>
      </c>
      <c r="J37" t="e">
        <f t="shared" si="3"/>
        <v>#NUM!</v>
      </c>
    </row>
    <row r="38" spans="1:10" x14ac:dyDescent="0.25">
      <c r="A38">
        <v>160</v>
      </c>
      <c r="B38">
        <v>10</v>
      </c>
      <c r="C38">
        <f t="shared" si="4"/>
        <v>530</v>
      </c>
      <c r="D38">
        <f t="shared" si="0"/>
        <v>535</v>
      </c>
      <c r="E38">
        <f t="shared" si="1"/>
        <v>540</v>
      </c>
      <c r="F38" t="e">
        <f t="shared" si="2"/>
        <v>#NUM!</v>
      </c>
      <c r="J38" t="e">
        <f t="shared" si="3"/>
        <v>#NUM!</v>
      </c>
    </row>
    <row r="39" spans="1:10" x14ac:dyDescent="0.25">
      <c r="A39">
        <v>160</v>
      </c>
      <c r="B39">
        <v>10</v>
      </c>
      <c r="C39">
        <f t="shared" si="4"/>
        <v>540</v>
      </c>
      <c r="D39">
        <f t="shared" si="0"/>
        <v>545</v>
      </c>
      <c r="E39">
        <f t="shared" si="1"/>
        <v>550</v>
      </c>
      <c r="F39" t="e">
        <f t="shared" si="2"/>
        <v>#NUM!</v>
      </c>
      <c r="J39" t="e">
        <f t="shared" si="3"/>
        <v>#NUM!</v>
      </c>
    </row>
    <row r="40" spans="1:10" x14ac:dyDescent="0.25">
      <c r="A40">
        <v>160</v>
      </c>
      <c r="B40">
        <v>10</v>
      </c>
      <c r="C40">
        <f t="shared" si="4"/>
        <v>550</v>
      </c>
      <c r="D40">
        <f t="shared" si="0"/>
        <v>555</v>
      </c>
      <c r="E40">
        <f t="shared" si="1"/>
        <v>560</v>
      </c>
      <c r="F40" t="e">
        <f t="shared" si="2"/>
        <v>#NUM!</v>
      </c>
      <c r="J40" t="e">
        <f t="shared" si="3"/>
        <v>#NUM!</v>
      </c>
    </row>
    <row r="41" spans="1:10" x14ac:dyDescent="0.25">
      <c r="A41">
        <v>160</v>
      </c>
      <c r="B41">
        <v>10</v>
      </c>
      <c r="C41">
        <f t="shared" si="4"/>
        <v>560</v>
      </c>
      <c r="D41">
        <f t="shared" si="0"/>
        <v>565</v>
      </c>
      <c r="E41">
        <f t="shared" si="1"/>
        <v>570</v>
      </c>
      <c r="F41" t="e">
        <f t="shared" si="2"/>
        <v>#NUM!</v>
      </c>
      <c r="J41" t="e">
        <f t="shared" si="3"/>
        <v>#NUM!</v>
      </c>
    </row>
    <row r="42" spans="1:10" x14ac:dyDescent="0.25">
      <c r="A42">
        <v>160</v>
      </c>
      <c r="B42">
        <v>10</v>
      </c>
      <c r="C42">
        <f t="shared" si="4"/>
        <v>570</v>
      </c>
      <c r="D42">
        <f t="shared" si="0"/>
        <v>575</v>
      </c>
      <c r="E42">
        <f t="shared" si="1"/>
        <v>580</v>
      </c>
      <c r="F42" t="e">
        <f t="shared" si="2"/>
        <v>#NUM!</v>
      </c>
      <c r="J42" t="e">
        <f t="shared" si="3"/>
        <v>#NUM!</v>
      </c>
    </row>
    <row r="43" spans="1:10" x14ac:dyDescent="0.25">
      <c r="A43">
        <v>160</v>
      </c>
      <c r="B43">
        <v>10</v>
      </c>
      <c r="C43">
        <f t="shared" si="4"/>
        <v>580</v>
      </c>
      <c r="D43">
        <f t="shared" si="0"/>
        <v>585</v>
      </c>
      <c r="E43">
        <f t="shared" si="1"/>
        <v>590</v>
      </c>
      <c r="F43" t="e">
        <f t="shared" si="2"/>
        <v>#NUM!</v>
      </c>
      <c r="J43" t="e">
        <f t="shared" si="3"/>
        <v>#NUM!</v>
      </c>
    </row>
    <row r="44" spans="1:10" x14ac:dyDescent="0.25">
      <c r="A44">
        <v>160</v>
      </c>
      <c r="B44">
        <v>10</v>
      </c>
      <c r="C44">
        <f t="shared" si="4"/>
        <v>590</v>
      </c>
      <c r="D44">
        <f t="shared" si="0"/>
        <v>595</v>
      </c>
      <c r="E44">
        <f t="shared" si="1"/>
        <v>600</v>
      </c>
      <c r="F44" t="e">
        <f t="shared" si="2"/>
        <v>#NUM!</v>
      </c>
      <c r="J44" t="e">
        <f t="shared" si="3"/>
        <v>#NUM!</v>
      </c>
    </row>
    <row r="45" spans="1:10" x14ac:dyDescent="0.25">
      <c r="A45">
        <v>160</v>
      </c>
      <c r="B45">
        <v>10</v>
      </c>
      <c r="C45">
        <f t="shared" si="4"/>
        <v>600</v>
      </c>
      <c r="D45">
        <f t="shared" si="0"/>
        <v>605</v>
      </c>
      <c r="E45">
        <f t="shared" si="1"/>
        <v>610</v>
      </c>
      <c r="F45" t="e">
        <f t="shared" si="2"/>
        <v>#NUM!</v>
      </c>
      <c r="J45" t="e">
        <f t="shared" si="3"/>
        <v>#NUM!</v>
      </c>
    </row>
    <row r="46" spans="1:10" x14ac:dyDescent="0.25">
      <c r="A46">
        <v>160</v>
      </c>
      <c r="B46">
        <v>10</v>
      </c>
      <c r="C46">
        <f t="shared" si="4"/>
        <v>610</v>
      </c>
      <c r="D46">
        <f t="shared" si="0"/>
        <v>615</v>
      </c>
      <c r="E46">
        <f t="shared" si="1"/>
        <v>620</v>
      </c>
      <c r="F46" t="e">
        <f t="shared" si="2"/>
        <v>#NUM!</v>
      </c>
      <c r="J46" t="e">
        <f t="shared" si="3"/>
        <v>#NUM!</v>
      </c>
    </row>
    <row r="47" spans="1:10" x14ac:dyDescent="0.25">
      <c r="A47">
        <v>160</v>
      </c>
      <c r="B47">
        <v>10</v>
      </c>
      <c r="C47">
        <f t="shared" si="4"/>
        <v>620</v>
      </c>
      <c r="D47">
        <f t="shared" si="0"/>
        <v>625</v>
      </c>
      <c r="E47">
        <f t="shared" si="1"/>
        <v>630</v>
      </c>
      <c r="F47" t="e">
        <f t="shared" si="2"/>
        <v>#NUM!</v>
      </c>
      <c r="J47" t="e">
        <f t="shared" si="3"/>
        <v>#NUM!</v>
      </c>
    </row>
    <row r="48" spans="1:10" x14ac:dyDescent="0.25">
      <c r="A48">
        <v>160</v>
      </c>
      <c r="B48">
        <v>10</v>
      </c>
      <c r="C48">
        <f t="shared" si="4"/>
        <v>630</v>
      </c>
      <c r="D48">
        <f t="shared" si="0"/>
        <v>635</v>
      </c>
      <c r="E48">
        <f t="shared" si="1"/>
        <v>640</v>
      </c>
      <c r="F48" t="e">
        <f t="shared" si="2"/>
        <v>#NUM!</v>
      </c>
      <c r="J48" t="e">
        <f t="shared" si="3"/>
        <v>#NUM!</v>
      </c>
    </row>
    <row r="49" spans="1:10" x14ac:dyDescent="0.25">
      <c r="A49">
        <v>160</v>
      </c>
      <c r="B49">
        <v>10</v>
      </c>
      <c r="C49">
        <f t="shared" si="4"/>
        <v>640</v>
      </c>
      <c r="D49">
        <f t="shared" si="0"/>
        <v>645</v>
      </c>
      <c r="E49">
        <f t="shared" si="1"/>
        <v>650</v>
      </c>
      <c r="F49" t="e">
        <f t="shared" si="2"/>
        <v>#NUM!</v>
      </c>
      <c r="J49" t="e">
        <f t="shared" si="3"/>
        <v>#NUM!</v>
      </c>
    </row>
    <row r="50" spans="1:10" x14ac:dyDescent="0.25">
      <c r="A50">
        <v>160</v>
      </c>
      <c r="B50">
        <v>10</v>
      </c>
      <c r="C50">
        <f t="shared" si="4"/>
        <v>650</v>
      </c>
      <c r="D50">
        <f t="shared" si="0"/>
        <v>655</v>
      </c>
      <c r="E50">
        <f t="shared" si="1"/>
        <v>660</v>
      </c>
      <c r="F50" t="e">
        <f t="shared" si="2"/>
        <v>#NUM!</v>
      </c>
      <c r="J50" t="e">
        <f t="shared" si="3"/>
        <v>#NUM!</v>
      </c>
    </row>
    <row r="51" spans="1:10" x14ac:dyDescent="0.25">
      <c r="A51">
        <v>160</v>
      </c>
      <c r="B51">
        <v>10</v>
      </c>
      <c r="C51">
        <f t="shared" si="4"/>
        <v>660</v>
      </c>
      <c r="D51">
        <f t="shared" si="0"/>
        <v>665</v>
      </c>
      <c r="E51">
        <f t="shared" si="1"/>
        <v>670</v>
      </c>
      <c r="F51" t="e">
        <f t="shared" si="2"/>
        <v>#NUM!</v>
      </c>
      <c r="J51" t="e">
        <f t="shared" si="3"/>
        <v>#NUM!</v>
      </c>
    </row>
    <row r="52" spans="1:10" x14ac:dyDescent="0.25">
      <c r="A52">
        <v>160</v>
      </c>
      <c r="B52">
        <v>10</v>
      </c>
      <c r="C52">
        <f t="shared" si="4"/>
        <v>670</v>
      </c>
      <c r="D52">
        <f t="shared" si="0"/>
        <v>675</v>
      </c>
      <c r="E52">
        <f t="shared" si="1"/>
        <v>680</v>
      </c>
      <c r="F52" t="e">
        <f t="shared" si="2"/>
        <v>#NUM!</v>
      </c>
      <c r="J52" t="e">
        <f t="shared" si="3"/>
        <v>#NUM!</v>
      </c>
    </row>
    <row r="53" spans="1:10" x14ac:dyDescent="0.25">
      <c r="A53">
        <v>160</v>
      </c>
      <c r="B53">
        <v>10</v>
      </c>
      <c r="C53">
        <f t="shared" si="4"/>
        <v>680</v>
      </c>
      <c r="D53">
        <f t="shared" si="0"/>
        <v>685</v>
      </c>
      <c r="E53">
        <f t="shared" si="1"/>
        <v>690</v>
      </c>
      <c r="F53" t="e">
        <f t="shared" si="2"/>
        <v>#NUM!</v>
      </c>
      <c r="J53" t="e">
        <f t="shared" si="3"/>
        <v>#NUM!</v>
      </c>
    </row>
    <row r="54" spans="1:10" x14ac:dyDescent="0.25">
      <c r="A54">
        <v>160</v>
      </c>
      <c r="B54">
        <v>10</v>
      </c>
      <c r="C54">
        <f t="shared" si="4"/>
        <v>690</v>
      </c>
      <c r="D54">
        <f t="shared" si="0"/>
        <v>695</v>
      </c>
      <c r="E54">
        <f t="shared" si="1"/>
        <v>700</v>
      </c>
      <c r="F54" t="e">
        <f t="shared" si="2"/>
        <v>#NUM!</v>
      </c>
      <c r="J54" t="e">
        <f t="shared" si="3"/>
        <v>#NUM!</v>
      </c>
    </row>
    <row r="55" spans="1:10" x14ac:dyDescent="0.25">
      <c r="A55">
        <v>160</v>
      </c>
      <c r="B55">
        <v>10</v>
      </c>
      <c r="C55">
        <f t="shared" si="4"/>
        <v>700</v>
      </c>
      <c r="D55">
        <f t="shared" si="0"/>
        <v>705</v>
      </c>
      <c r="E55">
        <f t="shared" si="1"/>
        <v>710</v>
      </c>
      <c r="F55" t="e">
        <f t="shared" si="2"/>
        <v>#NUM!</v>
      </c>
      <c r="J55" t="e">
        <f t="shared" si="3"/>
        <v>#NUM!</v>
      </c>
    </row>
    <row r="56" spans="1:10" x14ac:dyDescent="0.25">
      <c r="A56">
        <v>160</v>
      </c>
      <c r="B56">
        <v>10</v>
      </c>
      <c r="C56">
        <f t="shared" si="4"/>
        <v>710</v>
      </c>
      <c r="D56">
        <f t="shared" si="0"/>
        <v>715</v>
      </c>
      <c r="E56">
        <f t="shared" si="1"/>
        <v>720</v>
      </c>
      <c r="F56" t="e">
        <f t="shared" si="2"/>
        <v>#NUM!</v>
      </c>
      <c r="J56" t="e">
        <f t="shared" si="3"/>
        <v>#NUM!</v>
      </c>
    </row>
    <row r="57" spans="1:10" x14ac:dyDescent="0.25">
      <c r="A57">
        <v>160</v>
      </c>
      <c r="B57">
        <v>10</v>
      </c>
      <c r="C57">
        <f t="shared" si="4"/>
        <v>720</v>
      </c>
      <c r="D57">
        <f t="shared" si="0"/>
        <v>725</v>
      </c>
      <c r="E57">
        <f t="shared" si="1"/>
        <v>730</v>
      </c>
      <c r="F57" t="e">
        <f t="shared" si="2"/>
        <v>#NUM!</v>
      </c>
      <c r="J57" t="e">
        <f t="shared" si="3"/>
        <v>#NUM!</v>
      </c>
    </row>
    <row r="58" spans="1:10" x14ac:dyDescent="0.25">
      <c r="A58">
        <v>160</v>
      </c>
      <c r="B58">
        <v>10</v>
      </c>
      <c r="C58">
        <f t="shared" si="4"/>
        <v>730</v>
      </c>
      <c r="D58">
        <f t="shared" si="0"/>
        <v>735</v>
      </c>
      <c r="E58">
        <f t="shared" si="1"/>
        <v>740</v>
      </c>
      <c r="F58" t="e">
        <f t="shared" si="2"/>
        <v>#NUM!</v>
      </c>
      <c r="J58" t="e">
        <f t="shared" si="3"/>
        <v>#NUM!</v>
      </c>
    </row>
    <row r="59" spans="1:10" x14ac:dyDescent="0.25">
      <c r="A59">
        <v>160</v>
      </c>
      <c r="B59">
        <v>10</v>
      </c>
      <c r="C59">
        <f t="shared" si="4"/>
        <v>740</v>
      </c>
      <c r="D59">
        <f t="shared" si="0"/>
        <v>745</v>
      </c>
      <c r="E59">
        <f t="shared" si="1"/>
        <v>750</v>
      </c>
      <c r="F59" t="e">
        <f t="shared" si="2"/>
        <v>#NUM!</v>
      </c>
      <c r="J59" t="e">
        <f t="shared" si="3"/>
        <v>#NUM!</v>
      </c>
    </row>
    <row r="60" spans="1:10" x14ac:dyDescent="0.25">
      <c r="A60">
        <v>160</v>
      </c>
      <c r="B60">
        <v>10</v>
      </c>
      <c r="C60">
        <f t="shared" si="4"/>
        <v>750</v>
      </c>
      <c r="D60">
        <f t="shared" si="0"/>
        <v>755</v>
      </c>
      <c r="E60">
        <f t="shared" si="1"/>
        <v>760</v>
      </c>
      <c r="F60" t="e">
        <f t="shared" si="2"/>
        <v>#NUM!</v>
      </c>
      <c r="J60" t="e">
        <f t="shared" si="3"/>
        <v>#NUM!</v>
      </c>
    </row>
    <row r="61" spans="1:10" x14ac:dyDescent="0.25">
      <c r="A61">
        <v>160</v>
      </c>
      <c r="B61">
        <v>10</v>
      </c>
      <c r="C61">
        <f t="shared" si="4"/>
        <v>760</v>
      </c>
      <c r="D61">
        <f t="shared" si="0"/>
        <v>765</v>
      </c>
      <c r="E61">
        <f t="shared" si="1"/>
        <v>770</v>
      </c>
      <c r="F61" t="e">
        <f t="shared" si="2"/>
        <v>#NUM!</v>
      </c>
      <c r="J61" t="e">
        <f t="shared" si="3"/>
        <v>#NUM!</v>
      </c>
    </row>
    <row r="62" spans="1:10" x14ac:dyDescent="0.25">
      <c r="A62">
        <v>160</v>
      </c>
      <c r="B62">
        <v>10</v>
      </c>
      <c r="C62">
        <f t="shared" si="4"/>
        <v>770</v>
      </c>
      <c r="D62">
        <f t="shared" si="0"/>
        <v>775</v>
      </c>
      <c r="E62">
        <f t="shared" si="1"/>
        <v>780</v>
      </c>
      <c r="F62" t="e">
        <f t="shared" si="2"/>
        <v>#NUM!</v>
      </c>
      <c r="J62" t="e">
        <f t="shared" si="3"/>
        <v>#NUM!</v>
      </c>
    </row>
    <row r="63" spans="1:10" x14ac:dyDescent="0.25">
      <c r="A63">
        <v>160</v>
      </c>
      <c r="B63">
        <v>10</v>
      </c>
      <c r="C63">
        <f t="shared" si="4"/>
        <v>780</v>
      </c>
      <c r="D63">
        <f t="shared" si="0"/>
        <v>785</v>
      </c>
      <c r="E63">
        <f t="shared" si="1"/>
        <v>790</v>
      </c>
      <c r="F63" t="e">
        <f t="shared" si="2"/>
        <v>#NUM!</v>
      </c>
      <c r="J63" t="e">
        <f t="shared" si="3"/>
        <v>#NUM!</v>
      </c>
    </row>
    <row r="64" spans="1:10" x14ac:dyDescent="0.25">
      <c r="A64">
        <v>160</v>
      </c>
      <c r="B64">
        <v>10</v>
      </c>
      <c r="C64">
        <f t="shared" si="4"/>
        <v>790</v>
      </c>
      <c r="D64">
        <f t="shared" si="0"/>
        <v>795</v>
      </c>
      <c r="E64">
        <f t="shared" si="1"/>
        <v>800</v>
      </c>
      <c r="F64" t="e">
        <f t="shared" si="2"/>
        <v>#NUM!</v>
      </c>
      <c r="J64" t="e">
        <f t="shared" si="3"/>
        <v>#NUM!</v>
      </c>
    </row>
    <row r="65" spans="1:10" x14ac:dyDescent="0.25">
      <c r="A65">
        <v>160</v>
      </c>
      <c r="B65">
        <v>10</v>
      </c>
      <c r="C65">
        <f t="shared" si="4"/>
        <v>800</v>
      </c>
      <c r="D65">
        <f t="shared" si="0"/>
        <v>805</v>
      </c>
      <c r="E65">
        <f t="shared" si="1"/>
        <v>810</v>
      </c>
      <c r="F65" t="e">
        <f t="shared" si="2"/>
        <v>#NUM!</v>
      </c>
      <c r="J65" t="e">
        <f t="shared" si="3"/>
        <v>#NUM!</v>
      </c>
    </row>
    <row r="66" spans="1:10" x14ac:dyDescent="0.25">
      <c r="A66">
        <v>160</v>
      </c>
      <c r="B66">
        <v>10</v>
      </c>
      <c r="C66">
        <f t="shared" si="4"/>
        <v>810</v>
      </c>
      <c r="D66">
        <f t="shared" si="0"/>
        <v>815</v>
      </c>
      <c r="E66">
        <f t="shared" si="1"/>
        <v>820</v>
      </c>
      <c r="F66" t="e">
        <f t="shared" si="2"/>
        <v>#NUM!</v>
      </c>
      <c r="J66" t="e">
        <f t="shared" si="3"/>
        <v>#NUM!</v>
      </c>
    </row>
    <row r="67" spans="1:10" x14ac:dyDescent="0.25">
      <c r="A67">
        <v>160</v>
      </c>
      <c r="B67">
        <v>10</v>
      </c>
      <c r="C67">
        <f t="shared" si="4"/>
        <v>820</v>
      </c>
      <c r="D67">
        <f t="shared" ref="D67:D130" si="5">C67+B67/2</f>
        <v>825</v>
      </c>
      <c r="E67">
        <f t="shared" ref="E67:E130" si="6">D67+B67/2</f>
        <v>830</v>
      </c>
      <c r="F67" t="e">
        <f t="shared" ref="F67:F130" si="7">FLOOR(SQRT(A67*A67-D67*D67),1)</f>
        <v>#NUM!</v>
      </c>
      <c r="J67" t="e">
        <f t="shared" ref="J67:J130" si="8">CONCATENATE("execute @p ~ ~ ~ fill ~",C67," -61 ~-",F67," ~",E67," -64 ~+",F67," air")</f>
        <v>#NUM!</v>
      </c>
    </row>
    <row r="68" spans="1:10" x14ac:dyDescent="0.25">
      <c r="A68">
        <v>160</v>
      </c>
      <c r="B68">
        <v>10</v>
      </c>
      <c r="C68">
        <f t="shared" ref="C68:C131" si="9">C67+B68</f>
        <v>830</v>
      </c>
      <c r="D68">
        <f t="shared" si="5"/>
        <v>835</v>
      </c>
      <c r="E68">
        <f t="shared" si="6"/>
        <v>840</v>
      </c>
      <c r="F68" t="e">
        <f t="shared" si="7"/>
        <v>#NUM!</v>
      </c>
      <c r="J68" t="e">
        <f t="shared" si="8"/>
        <v>#NUM!</v>
      </c>
    </row>
    <row r="69" spans="1:10" x14ac:dyDescent="0.25">
      <c r="A69">
        <v>160</v>
      </c>
      <c r="B69">
        <v>10</v>
      </c>
      <c r="C69">
        <f t="shared" si="9"/>
        <v>840</v>
      </c>
      <c r="D69">
        <f t="shared" si="5"/>
        <v>845</v>
      </c>
      <c r="E69">
        <f t="shared" si="6"/>
        <v>850</v>
      </c>
      <c r="F69" t="e">
        <f t="shared" si="7"/>
        <v>#NUM!</v>
      </c>
      <c r="J69" t="e">
        <f t="shared" si="8"/>
        <v>#NUM!</v>
      </c>
    </row>
    <row r="70" spans="1:10" x14ac:dyDescent="0.25">
      <c r="A70">
        <v>160</v>
      </c>
      <c r="B70">
        <v>10</v>
      </c>
      <c r="C70">
        <f t="shared" si="9"/>
        <v>850</v>
      </c>
      <c r="D70">
        <f t="shared" si="5"/>
        <v>855</v>
      </c>
      <c r="E70">
        <f t="shared" si="6"/>
        <v>860</v>
      </c>
      <c r="F70" t="e">
        <f t="shared" si="7"/>
        <v>#NUM!</v>
      </c>
      <c r="J70" t="e">
        <f t="shared" si="8"/>
        <v>#NUM!</v>
      </c>
    </row>
    <row r="71" spans="1:10" x14ac:dyDescent="0.25">
      <c r="A71">
        <v>160</v>
      </c>
      <c r="B71">
        <v>10</v>
      </c>
      <c r="C71">
        <f t="shared" si="9"/>
        <v>860</v>
      </c>
      <c r="D71">
        <f t="shared" si="5"/>
        <v>865</v>
      </c>
      <c r="E71">
        <f t="shared" si="6"/>
        <v>870</v>
      </c>
      <c r="F71" t="e">
        <f t="shared" si="7"/>
        <v>#NUM!</v>
      </c>
      <c r="J71" t="e">
        <f t="shared" si="8"/>
        <v>#NUM!</v>
      </c>
    </row>
    <row r="72" spans="1:10" x14ac:dyDescent="0.25">
      <c r="A72">
        <v>160</v>
      </c>
      <c r="B72">
        <v>10</v>
      </c>
      <c r="C72">
        <f t="shared" si="9"/>
        <v>870</v>
      </c>
      <c r="D72">
        <f t="shared" si="5"/>
        <v>875</v>
      </c>
      <c r="E72">
        <f t="shared" si="6"/>
        <v>880</v>
      </c>
      <c r="F72" t="e">
        <f t="shared" si="7"/>
        <v>#NUM!</v>
      </c>
      <c r="J72" t="e">
        <f t="shared" si="8"/>
        <v>#NUM!</v>
      </c>
    </row>
    <row r="73" spans="1:10" x14ac:dyDescent="0.25">
      <c r="A73">
        <v>160</v>
      </c>
      <c r="B73">
        <v>10</v>
      </c>
      <c r="C73">
        <f t="shared" si="9"/>
        <v>880</v>
      </c>
      <c r="D73">
        <f t="shared" si="5"/>
        <v>885</v>
      </c>
      <c r="E73">
        <f t="shared" si="6"/>
        <v>890</v>
      </c>
      <c r="F73" t="e">
        <f t="shared" si="7"/>
        <v>#NUM!</v>
      </c>
      <c r="J73" t="e">
        <f t="shared" si="8"/>
        <v>#NUM!</v>
      </c>
    </row>
    <row r="74" spans="1:10" x14ac:dyDescent="0.25">
      <c r="A74">
        <v>160</v>
      </c>
      <c r="B74">
        <v>10</v>
      </c>
      <c r="C74">
        <f t="shared" si="9"/>
        <v>890</v>
      </c>
      <c r="D74">
        <f t="shared" si="5"/>
        <v>895</v>
      </c>
      <c r="E74">
        <f t="shared" si="6"/>
        <v>900</v>
      </c>
      <c r="F74" t="e">
        <f t="shared" si="7"/>
        <v>#NUM!</v>
      </c>
      <c r="J74" t="e">
        <f t="shared" si="8"/>
        <v>#NUM!</v>
      </c>
    </row>
    <row r="75" spans="1:10" x14ac:dyDescent="0.25">
      <c r="A75">
        <v>160</v>
      </c>
      <c r="B75">
        <v>10</v>
      </c>
      <c r="C75">
        <f t="shared" si="9"/>
        <v>900</v>
      </c>
      <c r="D75">
        <f t="shared" si="5"/>
        <v>905</v>
      </c>
      <c r="E75">
        <f t="shared" si="6"/>
        <v>910</v>
      </c>
      <c r="F75" t="e">
        <f t="shared" si="7"/>
        <v>#NUM!</v>
      </c>
      <c r="J75" t="e">
        <f t="shared" si="8"/>
        <v>#NUM!</v>
      </c>
    </row>
    <row r="76" spans="1:10" x14ac:dyDescent="0.25">
      <c r="A76">
        <v>160</v>
      </c>
      <c r="B76">
        <v>10</v>
      </c>
      <c r="C76">
        <f t="shared" si="9"/>
        <v>910</v>
      </c>
      <c r="D76">
        <f t="shared" si="5"/>
        <v>915</v>
      </c>
      <c r="E76">
        <f t="shared" si="6"/>
        <v>920</v>
      </c>
      <c r="F76" t="e">
        <f t="shared" si="7"/>
        <v>#NUM!</v>
      </c>
      <c r="J76" t="e">
        <f t="shared" si="8"/>
        <v>#NUM!</v>
      </c>
    </row>
    <row r="77" spans="1:10" x14ac:dyDescent="0.25">
      <c r="A77">
        <v>160</v>
      </c>
      <c r="B77">
        <v>10</v>
      </c>
      <c r="C77">
        <f t="shared" si="9"/>
        <v>920</v>
      </c>
      <c r="D77">
        <f t="shared" si="5"/>
        <v>925</v>
      </c>
      <c r="E77">
        <f t="shared" si="6"/>
        <v>930</v>
      </c>
      <c r="F77" t="e">
        <f t="shared" si="7"/>
        <v>#NUM!</v>
      </c>
      <c r="J77" t="e">
        <f t="shared" si="8"/>
        <v>#NUM!</v>
      </c>
    </row>
    <row r="78" spans="1:10" x14ac:dyDescent="0.25">
      <c r="A78">
        <v>160</v>
      </c>
      <c r="B78">
        <v>10</v>
      </c>
      <c r="C78">
        <f t="shared" si="9"/>
        <v>930</v>
      </c>
      <c r="D78">
        <f t="shared" si="5"/>
        <v>935</v>
      </c>
      <c r="E78">
        <f t="shared" si="6"/>
        <v>940</v>
      </c>
      <c r="F78" t="e">
        <f t="shared" si="7"/>
        <v>#NUM!</v>
      </c>
      <c r="J78" t="e">
        <f t="shared" si="8"/>
        <v>#NUM!</v>
      </c>
    </row>
    <row r="79" spans="1:10" x14ac:dyDescent="0.25">
      <c r="A79">
        <v>160</v>
      </c>
      <c r="B79">
        <v>10</v>
      </c>
      <c r="C79">
        <f t="shared" si="9"/>
        <v>940</v>
      </c>
      <c r="D79">
        <f t="shared" si="5"/>
        <v>945</v>
      </c>
      <c r="E79">
        <f t="shared" si="6"/>
        <v>950</v>
      </c>
      <c r="F79" t="e">
        <f t="shared" si="7"/>
        <v>#NUM!</v>
      </c>
      <c r="J79" t="e">
        <f t="shared" si="8"/>
        <v>#NUM!</v>
      </c>
    </row>
    <row r="80" spans="1:10" x14ac:dyDescent="0.25">
      <c r="A80">
        <v>160</v>
      </c>
      <c r="B80">
        <v>10</v>
      </c>
      <c r="C80">
        <f t="shared" si="9"/>
        <v>950</v>
      </c>
      <c r="D80">
        <f t="shared" si="5"/>
        <v>955</v>
      </c>
      <c r="E80">
        <f t="shared" si="6"/>
        <v>960</v>
      </c>
      <c r="F80" t="e">
        <f t="shared" si="7"/>
        <v>#NUM!</v>
      </c>
      <c r="J80" t="e">
        <f t="shared" si="8"/>
        <v>#NUM!</v>
      </c>
    </row>
    <row r="81" spans="1:10" x14ac:dyDescent="0.25">
      <c r="A81">
        <v>160</v>
      </c>
      <c r="B81">
        <v>10</v>
      </c>
      <c r="C81">
        <f t="shared" si="9"/>
        <v>960</v>
      </c>
      <c r="D81">
        <f t="shared" si="5"/>
        <v>965</v>
      </c>
      <c r="E81">
        <f t="shared" si="6"/>
        <v>970</v>
      </c>
      <c r="F81" t="e">
        <f t="shared" si="7"/>
        <v>#NUM!</v>
      </c>
      <c r="J81" t="e">
        <f t="shared" si="8"/>
        <v>#NUM!</v>
      </c>
    </row>
    <row r="82" spans="1:10" x14ac:dyDescent="0.25">
      <c r="A82">
        <v>160</v>
      </c>
      <c r="B82">
        <v>10</v>
      </c>
      <c r="C82">
        <f t="shared" si="9"/>
        <v>970</v>
      </c>
      <c r="D82">
        <f t="shared" si="5"/>
        <v>975</v>
      </c>
      <c r="E82">
        <f t="shared" si="6"/>
        <v>980</v>
      </c>
      <c r="F82" t="e">
        <f t="shared" si="7"/>
        <v>#NUM!</v>
      </c>
      <c r="J82" t="e">
        <f t="shared" si="8"/>
        <v>#NUM!</v>
      </c>
    </row>
    <row r="83" spans="1:10" x14ac:dyDescent="0.25">
      <c r="A83">
        <v>160</v>
      </c>
      <c r="B83">
        <v>10</v>
      </c>
      <c r="C83">
        <f t="shared" si="9"/>
        <v>980</v>
      </c>
      <c r="D83">
        <f t="shared" si="5"/>
        <v>985</v>
      </c>
      <c r="E83">
        <f t="shared" si="6"/>
        <v>990</v>
      </c>
      <c r="F83" t="e">
        <f t="shared" si="7"/>
        <v>#NUM!</v>
      </c>
      <c r="J83" t="e">
        <f t="shared" si="8"/>
        <v>#NUM!</v>
      </c>
    </row>
    <row r="84" spans="1:10" x14ac:dyDescent="0.25">
      <c r="A84">
        <v>160</v>
      </c>
      <c r="B84">
        <v>10</v>
      </c>
      <c r="C84">
        <f t="shared" si="9"/>
        <v>990</v>
      </c>
      <c r="D84">
        <f t="shared" si="5"/>
        <v>995</v>
      </c>
      <c r="E84">
        <f t="shared" si="6"/>
        <v>1000</v>
      </c>
      <c r="F84" t="e">
        <f t="shared" si="7"/>
        <v>#NUM!</v>
      </c>
      <c r="J84" t="e">
        <f t="shared" si="8"/>
        <v>#NUM!</v>
      </c>
    </row>
    <row r="85" spans="1:10" x14ac:dyDescent="0.25">
      <c r="A85">
        <v>160</v>
      </c>
      <c r="B85">
        <v>10</v>
      </c>
      <c r="C85">
        <f t="shared" si="9"/>
        <v>1000</v>
      </c>
      <c r="D85">
        <f t="shared" si="5"/>
        <v>1005</v>
      </c>
      <c r="E85">
        <f t="shared" si="6"/>
        <v>1010</v>
      </c>
      <c r="F85" t="e">
        <f t="shared" si="7"/>
        <v>#NUM!</v>
      </c>
      <c r="J85" t="e">
        <f t="shared" si="8"/>
        <v>#NUM!</v>
      </c>
    </row>
    <row r="86" spans="1:10" x14ac:dyDescent="0.25">
      <c r="A86">
        <v>160</v>
      </c>
      <c r="B86">
        <v>10</v>
      </c>
      <c r="C86">
        <f t="shared" si="9"/>
        <v>1010</v>
      </c>
      <c r="D86">
        <f t="shared" si="5"/>
        <v>1015</v>
      </c>
      <c r="E86">
        <f t="shared" si="6"/>
        <v>1020</v>
      </c>
      <c r="F86" t="e">
        <f t="shared" si="7"/>
        <v>#NUM!</v>
      </c>
      <c r="J86" t="e">
        <f t="shared" si="8"/>
        <v>#NUM!</v>
      </c>
    </row>
    <row r="87" spans="1:10" x14ac:dyDescent="0.25">
      <c r="A87">
        <v>160</v>
      </c>
      <c r="B87">
        <v>10</v>
      </c>
      <c r="C87">
        <f t="shared" si="9"/>
        <v>1020</v>
      </c>
      <c r="D87">
        <f t="shared" si="5"/>
        <v>1025</v>
      </c>
      <c r="E87">
        <f t="shared" si="6"/>
        <v>1030</v>
      </c>
      <c r="F87" t="e">
        <f t="shared" si="7"/>
        <v>#NUM!</v>
      </c>
      <c r="J87" t="e">
        <f t="shared" si="8"/>
        <v>#NUM!</v>
      </c>
    </row>
    <row r="88" spans="1:10" x14ac:dyDescent="0.25">
      <c r="A88">
        <v>160</v>
      </c>
      <c r="B88">
        <v>10</v>
      </c>
      <c r="C88">
        <f t="shared" si="9"/>
        <v>1030</v>
      </c>
      <c r="D88">
        <f t="shared" si="5"/>
        <v>1035</v>
      </c>
      <c r="E88">
        <f t="shared" si="6"/>
        <v>1040</v>
      </c>
      <c r="F88" t="e">
        <f t="shared" si="7"/>
        <v>#NUM!</v>
      </c>
      <c r="J88" t="e">
        <f t="shared" si="8"/>
        <v>#NUM!</v>
      </c>
    </row>
    <row r="89" spans="1:10" x14ac:dyDescent="0.25">
      <c r="A89">
        <v>150</v>
      </c>
      <c r="B89">
        <v>10</v>
      </c>
      <c r="C89">
        <f t="shared" si="9"/>
        <v>1040</v>
      </c>
      <c r="D89">
        <f t="shared" si="5"/>
        <v>1045</v>
      </c>
      <c r="E89">
        <f t="shared" si="6"/>
        <v>1050</v>
      </c>
      <c r="F89" t="e">
        <f t="shared" si="7"/>
        <v>#NUM!</v>
      </c>
      <c r="J89" t="e">
        <f t="shared" si="8"/>
        <v>#NUM!</v>
      </c>
    </row>
    <row r="90" spans="1:10" x14ac:dyDescent="0.25">
      <c r="A90">
        <v>150</v>
      </c>
      <c r="B90">
        <v>10</v>
      </c>
      <c r="C90">
        <f t="shared" si="9"/>
        <v>1050</v>
      </c>
      <c r="D90">
        <f t="shared" si="5"/>
        <v>1055</v>
      </c>
      <c r="E90">
        <f t="shared" si="6"/>
        <v>1060</v>
      </c>
      <c r="F90" t="e">
        <f t="shared" si="7"/>
        <v>#NUM!</v>
      </c>
      <c r="J90" t="e">
        <f t="shared" si="8"/>
        <v>#NUM!</v>
      </c>
    </row>
    <row r="91" spans="1:10" x14ac:dyDescent="0.25">
      <c r="A91">
        <v>150</v>
      </c>
      <c r="B91">
        <v>10</v>
      </c>
      <c r="C91">
        <f t="shared" si="9"/>
        <v>1060</v>
      </c>
      <c r="D91">
        <f t="shared" si="5"/>
        <v>1065</v>
      </c>
      <c r="E91">
        <f t="shared" si="6"/>
        <v>1070</v>
      </c>
      <c r="F91" t="e">
        <f t="shared" si="7"/>
        <v>#NUM!</v>
      </c>
      <c r="J91" t="e">
        <f t="shared" si="8"/>
        <v>#NUM!</v>
      </c>
    </row>
    <row r="92" spans="1:10" x14ac:dyDescent="0.25">
      <c r="A92">
        <v>150</v>
      </c>
      <c r="B92">
        <v>10</v>
      </c>
      <c r="C92">
        <f t="shared" si="9"/>
        <v>1070</v>
      </c>
      <c r="D92">
        <f t="shared" si="5"/>
        <v>1075</v>
      </c>
      <c r="E92">
        <f t="shared" si="6"/>
        <v>1080</v>
      </c>
      <c r="F92" t="e">
        <f t="shared" si="7"/>
        <v>#NUM!</v>
      </c>
      <c r="J92" t="e">
        <f t="shared" si="8"/>
        <v>#NUM!</v>
      </c>
    </row>
    <row r="93" spans="1:10" x14ac:dyDescent="0.25">
      <c r="A93">
        <v>150</v>
      </c>
      <c r="B93">
        <v>10</v>
      </c>
      <c r="C93">
        <f t="shared" si="9"/>
        <v>1080</v>
      </c>
      <c r="D93">
        <f t="shared" si="5"/>
        <v>1085</v>
      </c>
      <c r="E93">
        <f t="shared" si="6"/>
        <v>1090</v>
      </c>
      <c r="F93" t="e">
        <f t="shared" si="7"/>
        <v>#NUM!</v>
      </c>
      <c r="J93" t="e">
        <f t="shared" si="8"/>
        <v>#NUM!</v>
      </c>
    </row>
    <row r="94" spans="1:10" x14ac:dyDescent="0.25">
      <c r="A94">
        <v>150</v>
      </c>
      <c r="B94">
        <v>10</v>
      </c>
      <c r="C94">
        <f t="shared" si="9"/>
        <v>1090</v>
      </c>
      <c r="D94">
        <f t="shared" si="5"/>
        <v>1095</v>
      </c>
      <c r="E94">
        <f t="shared" si="6"/>
        <v>1100</v>
      </c>
      <c r="F94" t="e">
        <f t="shared" si="7"/>
        <v>#NUM!</v>
      </c>
      <c r="J94" t="e">
        <f t="shared" si="8"/>
        <v>#NUM!</v>
      </c>
    </row>
    <row r="95" spans="1:10" x14ac:dyDescent="0.25">
      <c r="A95">
        <v>150</v>
      </c>
      <c r="B95">
        <v>10</v>
      </c>
      <c r="C95">
        <f t="shared" si="9"/>
        <v>1100</v>
      </c>
      <c r="D95">
        <f t="shared" si="5"/>
        <v>1105</v>
      </c>
      <c r="E95">
        <f t="shared" si="6"/>
        <v>1110</v>
      </c>
      <c r="F95" t="e">
        <f t="shared" si="7"/>
        <v>#NUM!</v>
      </c>
      <c r="J95" t="e">
        <f t="shared" si="8"/>
        <v>#NUM!</v>
      </c>
    </row>
    <row r="96" spans="1:10" x14ac:dyDescent="0.25">
      <c r="A96">
        <v>150</v>
      </c>
      <c r="B96">
        <v>10</v>
      </c>
      <c r="C96">
        <f t="shared" si="9"/>
        <v>1110</v>
      </c>
      <c r="D96">
        <f t="shared" si="5"/>
        <v>1115</v>
      </c>
      <c r="E96">
        <f t="shared" si="6"/>
        <v>1120</v>
      </c>
      <c r="F96" t="e">
        <f t="shared" si="7"/>
        <v>#NUM!</v>
      </c>
      <c r="J96" t="e">
        <f t="shared" si="8"/>
        <v>#NUM!</v>
      </c>
    </row>
    <row r="97" spans="1:10" x14ac:dyDescent="0.25">
      <c r="A97">
        <v>150</v>
      </c>
      <c r="B97">
        <v>10</v>
      </c>
      <c r="C97">
        <f t="shared" si="9"/>
        <v>1120</v>
      </c>
      <c r="D97">
        <f t="shared" si="5"/>
        <v>1125</v>
      </c>
      <c r="E97">
        <f t="shared" si="6"/>
        <v>1130</v>
      </c>
      <c r="F97" t="e">
        <f t="shared" si="7"/>
        <v>#NUM!</v>
      </c>
      <c r="J97" t="e">
        <f t="shared" si="8"/>
        <v>#NUM!</v>
      </c>
    </row>
    <row r="98" spans="1:10" x14ac:dyDescent="0.25">
      <c r="A98">
        <v>150</v>
      </c>
      <c r="B98">
        <v>10</v>
      </c>
      <c r="C98">
        <f t="shared" si="9"/>
        <v>1130</v>
      </c>
      <c r="D98">
        <f t="shared" si="5"/>
        <v>1135</v>
      </c>
      <c r="E98">
        <f t="shared" si="6"/>
        <v>1140</v>
      </c>
      <c r="F98" t="e">
        <f t="shared" si="7"/>
        <v>#NUM!</v>
      </c>
      <c r="J98" t="e">
        <f t="shared" si="8"/>
        <v>#NUM!</v>
      </c>
    </row>
    <row r="99" spans="1:10" x14ac:dyDescent="0.25">
      <c r="A99">
        <v>150</v>
      </c>
      <c r="B99">
        <v>10</v>
      </c>
      <c r="C99">
        <f t="shared" si="9"/>
        <v>1140</v>
      </c>
      <c r="D99">
        <f t="shared" si="5"/>
        <v>1145</v>
      </c>
      <c r="E99">
        <f t="shared" si="6"/>
        <v>1150</v>
      </c>
      <c r="F99" t="e">
        <f t="shared" si="7"/>
        <v>#NUM!</v>
      </c>
      <c r="J99" t="e">
        <f t="shared" si="8"/>
        <v>#NUM!</v>
      </c>
    </row>
    <row r="100" spans="1:10" x14ac:dyDescent="0.25">
      <c r="A100">
        <v>150</v>
      </c>
      <c r="B100">
        <v>10</v>
      </c>
      <c r="C100">
        <f t="shared" si="9"/>
        <v>1150</v>
      </c>
      <c r="D100">
        <f t="shared" si="5"/>
        <v>1155</v>
      </c>
      <c r="E100">
        <f t="shared" si="6"/>
        <v>1160</v>
      </c>
      <c r="F100" t="e">
        <f t="shared" si="7"/>
        <v>#NUM!</v>
      </c>
      <c r="J100" t="e">
        <f t="shared" si="8"/>
        <v>#NUM!</v>
      </c>
    </row>
    <row r="101" spans="1:10" x14ac:dyDescent="0.25">
      <c r="A101">
        <v>150</v>
      </c>
      <c r="B101">
        <v>10</v>
      </c>
      <c r="C101">
        <f t="shared" si="9"/>
        <v>1160</v>
      </c>
      <c r="D101">
        <f t="shared" si="5"/>
        <v>1165</v>
      </c>
      <c r="E101">
        <f t="shared" si="6"/>
        <v>1170</v>
      </c>
      <c r="F101" t="e">
        <f t="shared" si="7"/>
        <v>#NUM!</v>
      </c>
      <c r="J101" t="e">
        <f t="shared" si="8"/>
        <v>#NUM!</v>
      </c>
    </row>
    <row r="102" spans="1:10" x14ac:dyDescent="0.25">
      <c r="A102">
        <v>150</v>
      </c>
      <c r="B102">
        <v>10</v>
      </c>
      <c r="C102">
        <f t="shared" si="9"/>
        <v>1170</v>
      </c>
      <c r="D102">
        <f t="shared" si="5"/>
        <v>1175</v>
      </c>
      <c r="E102">
        <f t="shared" si="6"/>
        <v>1180</v>
      </c>
      <c r="F102" t="e">
        <f t="shared" si="7"/>
        <v>#NUM!</v>
      </c>
      <c r="J102" t="e">
        <f t="shared" si="8"/>
        <v>#NUM!</v>
      </c>
    </row>
    <row r="103" spans="1:10" x14ac:dyDescent="0.25">
      <c r="A103">
        <v>150</v>
      </c>
      <c r="B103">
        <v>10</v>
      </c>
      <c r="C103">
        <f t="shared" si="9"/>
        <v>1180</v>
      </c>
      <c r="D103">
        <f t="shared" si="5"/>
        <v>1185</v>
      </c>
      <c r="E103">
        <f t="shared" si="6"/>
        <v>1190</v>
      </c>
      <c r="F103" t="e">
        <f t="shared" si="7"/>
        <v>#NUM!</v>
      </c>
      <c r="J103" t="e">
        <f t="shared" si="8"/>
        <v>#NUM!</v>
      </c>
    </row>
    <row r="104" spans="1:10" x14ac:dyDescent="0.25">
      <c r="A104">
        <v>150</v>
      </c>
      <c r="B104">
        <v>10</v>
      </c>
      <c r="C104">
        <f t="shared" si="9"/>
        <v>1190</v>
      </c>
      <c r="D104">
        <f t="shared" si="5"/>
        <v>1195</v>
      </c>
      <c r="E104">
        <f t="shared" si="6"/>
        <v>1200</v>
      </c>
      <c r="F104" t="e">
        <f t="shared" si="7"/>
        <v>#NUM!</v>
      </c>
      <c r="J104" t="e">
        <f t="shared" si="8"/>
        <v>#NUM!</v>
      </c>
    </row>
    <row r="105" spans="1:10" x14ac:dyDescent="0.25">
      <c r="A105">
        <v>150</v>
      </c>
      <c r="B105">
        <v>10</v>
      </c>
      <c r="C105">
        <f t="shared" si="9"/>
        <v>1200</v>
      </c>
      <c r="D105">
        <f t="shared" si="5"/>
        <v>1205</v>
      </c>
      <c r="E105">
        <f t="shared" si="6"/>
        <v>1210</v>
      </c>
      <c r="F105" t="e">
        <f t="shared" si="7"/>
        <v>#NUM!</v>
      </c>
      <c r="J105" t="e">
        <f t="shared" si="8"/>
        <v>#NUM!</v>
      </c>
    </row>
    <row r="106" spans="1:10" x14ac:dyDescent="0.25">
      <c r="A106">
        <v>150</v>
      </c>
      <c r="B106">
        <v>10</v>
      </c>
      <c r="C106">
        <f t="shared" si="9"/>
        <v>1210</v>
      </c>
      <c r="D106">
        <f t="shared" si="5"/>
        <v>1215</v>
      </c>
      <c r="E106">
        <f t="shared" si="6"/>
        <v>1220</v>
      </c>
      <c r="F106" t="e">
        <f t="shared" si="7"/>
        <v>#NUM!</v>
      </c>
      <c r="J106" t="e">
        <f t="shared" si="8"/>
        <v>#NUM!</v>
      </c>
    </row>
    <row r="107" spans="1:10" x14ac:dyDescent="0.25">
      <c r="A107">
        <v>150</v>
      </c>
      <c r="B107">
        <v>10</v>
      </c>
      <c r="C107">
        <f t="shared" si="9"/>
        <v>1220</v>
      </c>
      <c r="D107">
        <f t="shared" si="5"/>
        <v>1225</v>
      </c>
      <c r="E107">
        <f t="shared" si="6"/>
        <v>1230</v>
      </c>
      <c r="F107" t="e">
        <f t="shared" si="7"/>
        <v>#NUM!</v>
      </c>
      <c r="J107" t="e">
        <f t="shared" si="8"/>
        <v>#NUM!</v>
      </c>
    </row>
    <row r="108" spans="1:10" x14ac:dyDescent="0.25">
      <c r="A108">
        <v>150</v>
      </c>
      <c r="B108">
        <v>10</v>
      </c>
      <c r="C108">
        <f t="shared" si="9"/>
        <v>1230</v>
      </c>
      <c r="D108">
        <f t="shared" si="5"/>
        <v>1235</v>
      </c>
      <c r="E108">
        <f t="shared" si="6"/>
        <v>1240</v>
      </c>
      <c r="F108" t="e">
        <f t="shared" si="7"/>
        <v>#NUM!</v>
      </c>
      <c r="J108" t="e">
        <f t="shared" si="8"/>
        <v>#NUM!</v>
      </c>
    </row>
    <row r="109" spans="1:10" x14ac:dyDescent="0.25">
      <c r="A109">
        <v>150</v>
      </c>
      <c r="B109">
        <v>10</v>
      </c>
      <c r="C109">
        <f t="shared" si="9"/>
        <v>1240</v>
      </c>
      <c r="D109">
        <f t="shared" si="5"/>
        <v>1245</v>
      </c>
      <c r="E109">
        <f t="shared" si="6"/>
        <v>1250</v>
      </c>
      <c r="F109" t="e">
        <f t="shared" si="7"/>
        <v>#NUM!</v>
      </c>
      <c r="J109" t="e">
        <f t="shared" si="8"/>
        <v>#NUM!</v>
      </c>
    </row>
    <row r="110" spans="1:10" x14ac:dyDescent="0.25">
      <c r="A110">
        <v>150</v>
      </c>
      <c r="B110">
        <v>10</v>
      </c>
      <c r="C110">
        <f t="shared" si="9"/>
        <v>1250</v>
      </c>
      <c r="D110">
        <f t="shared" si="5"/>
        <v>1255</v>
      </c>
      <c r="E110">
        <f t="shared" si="6"/>
        <v>1260</v>
      </c>
      <c r="F110" t="e">
        <f t="shared" si="7"/>
        <v>#NUM!</v>
      </c>
      <c r="J110" t="e">
        <f t="shared" si="8"/>
        <v>#NUM!</v>
      </c>
    </row>
    <row r="111" spans="1:10" x14ac:dyDescent="0.25">
      <c r="A111">
        <v>150</v>
      </c>
      <c r="B111">
        <v>10</v>
      </c>
      <c r="C111">
        <f t="shared" si="9"/>
        <v>1260</v>
      </c>
      <c r="D111">
        <f t="shared" si="5"/>
        <v>1265</v>
      </c>
      <c r="E111">
        <f t="shared" si="6"/>
        <v>1270</v>
      </c>
      <c r="F111" t="e">
        <f t="shared" si="7"/>
        <v>#NUM!</v>
      </c>
      <c r="J111" t="e">
        <f t="shared" si="8"/>
        <v>#NUM!</v>
      </c>
    </row>
    <row r="112" spans="1:10" x14ac:dyDescent="0.25">
      <c r="A112">
        <v>150</v>
      </c>
      <c r="B112">
        <v>10</v>
      </c>
      <c r="C112">
        <f t="shared" si="9"/>
        <v>1270</v>
      </c>
      <c r="D112">
        <f t="shared" si="5"/>
        <v>1275</v>
      </c>
      <c r="E112">
        <f t="shared" si="6"/>
        <v>1280</v>
      </c>
      <c r="F112" t="e">
        <f t="shared" si="7"/>
        <v>#NUM!</v>
      </c>
      <c r="J112" t="e">
        <f t="shared" si="8"/>
        <v>#NUM!</v>
      </c>
    </row>
    <row r="113" spans="1:10" x14ac:dyDescent="0.25">
      <c r="A113">
        <v>150</v>
      </c>
      <c r="B113">
        <v>10</v>
      </c>
      <c r="C113">
        <f t="shared" si="9"/>
        <v>1280</v>
      </c>
      <c r="D113">
        <f t="shared" si="5"/>
        <v>1285</v>
      </c>
      <c r="E113">
        <f t="shared" si="6"/>
        <v>1290</v>
      </c>
      <c r="F113" t="e">
        <f t="shared" si="7"/>
        <v>#NUM!</v>
      </c>
      <c r="J113" t="e">
        <f t="shared" si="8"/>
        <v>#NUM!</v>
      </c>
    </row>
    <row r="114" spans="1:10" x14ac:dyDescent="0.25">
      <c r="A114">
        <v>150</v>
      </c>
      <c r="B114">
        <v>10</v>
      </c>
      <c r="C114">
        <f t="shared" si="9"/>
        <v>1290</v>
      </c>
      <c r="D114">
        <f t="shared" si="5"/>
        <v>1295</v>
      </c>
      <c r="E114">
        <f t="shared" si="6"/>
        <v>1300</v>
      </c>
      <c r="F114" t="e">
        <f t="shared" si="7"/>
        <v>#NUM!</v>
      </c>
      <c r="J114" t="e">
        <f t="shared" si="8"/>
        <v>#NUM!</v>
      </c>
    </row>
    <row r="115" spans="1:10" x14ac:dyDescent="0.25">
      <c r="A115">
        <v>150</v>
      </c>
      <c r="B115">
        <v>10</v>
      </c>
      <c r="C115">
        <f t="shared" si="9"/>
        <v>1300</v>
      </c>
      <c r="D115">
        <f t="shared" si="5"/>
        <v>1305</v>
      </c>
      <c r="E115">
        <f t="shared" si="6"/>
        <v>1310</v>
      </c>
      <c r="F115" t="e">
        <f t="shared" si="7"/>
        <v>#NUM!</v>
      </c>
      <c r="J115" t="e">
        <f t="shared" si="8"/>
        <v>#NUM!</v>
      </c>
    </row>
    <row r="116" spans="1:10" x14ac:dyDescent="0.25">
      <c r="A116">
        <v>150</v>
      </c>
      <c r="B116">
        <v>10</v>
      </c>
      <c r="C116">
        <f t="shared" si="9"/>
        <v>1310</v>
      </c>
      <c r="D116">
        <f t="shared" si="5"/>
        <v>1315</v>
      </c>
      <c r="E116">
        <f t="shared" si="6"/>
        <v>1320</v>
      </c>
      <c r="F116" t="e">
        <f t="shared" si="7"/>
        <v>#NUM!</v>
      </c>
      <c r="J116" t="e">
        <f t="shared" si="8"/>
        <v>#NUM!</v>
      </c>
    </row>
    <row r="117" spans="1:10" x14ac:dyDescent="0.25">
      <c r="A117">
        <v>150</v>
      </c>
      <c r="B117">
        <v>10</v>
      </c>
      <c r="C117">
        <f t="shared" si="9"/>
        <v>1320</v>
      </c>
      <c r="D117">
        <f t="shared" si="5"/>
        <v>1325</v>
      </c>
      <c r="E117">
        <f t="shared" si="6"/>
        <v>1330</v>
      </c>
      <c r="F117" t="e">
        <f t="shared" si="7"/>
        <v>#NUM!</v>
      </c>
      <c r="J117" t="e">
        <f t="shared" si="8"/>
        <v>#NUM!</v>
      </c>
    </row>
    <row r="118" spans="1:10" x14ac:dyDescent="0.25">
      <c r="A118">
        <v>150</v>
      </c>
      <c r="B118">
        <v>10</v>
      </c>
      <c r="C118">
        <f t="shared" si="9"/>
        <v>1330</v>
      </c>
      <c r="D118">
        <f t="shared" si="5"/>
        <v>1335</v>
      </c>
      <c r="E118">
        <f t="shared" si="6"/>
        <v>1340</v>
      </c>
      <c r="F118" t="e">
        <f t="shared" si="7"/>
        <v>#NUM!</v>
      </c>
      <c r="J118" t="e">
        <f t="shared" si="8"/>
        <v>#NUM!</v>
      </c>
    </row>
    <row r="119" spans="1:10" x14ac:dyDescent="0.25">
      <c r="A119">
        <v>150</v>
      </c>
      <c r="B119">
        <v>10</v>
      </c>
      <c r="C119">
        <f t="shared" si="9"/>
        <v>1340</v>
      </c>
      <c r="D119">
        <f t="shared" si="5"/>
        <v>1345</v>
      </c>
      <c r="E119">
        <f t="shared" si="6"/>
        <v>1350</v>
      </c>
      <c r="F119" t="e">
        <f t="shared" si="7"/>
        <v>#NUM!</v>
      </c>
      <c r="J119" t="e">
        <f t="shared" si="8"/>
        <v>#NUM!</v>
      </c>
    </row>
    <row r="120" spans="1:10" x14ac:dyDescent="0.25">
      <c r="A120">
        <v>150</v>
      </c>
      <c r="B120">
        <v>10</v>
      </c>
      <c r="C120">
        <f t="shared" si="9"/>
        <v>1350</v>
      </c>
      <c r="D120">
        <f t="shared" si="5"/>
        <v>1355</v>
      </c>
      <c r="E120">
        <f t="shared" si="6"/>
        <v>1360</v>
      </c>
      <c r="F120" t="e">
        <f t="shared" si="7"/>
        <v>#NUM!</v>
      </c>
      <c r="J120" t="e">
        <f t="shared" si="8"/>
        <v>#NUM!</v>
      </c>
    </row>
    <row r="121" spans="1:10" x14ac:dyDescent="0.25">
      <c r="A121">
        <v>150</v>
      </c>
      <c r="B121">
        <v>10</v>
      </c>
      <c r="C121">
        <f t="shared" si="9"/>
        <v>1360</v>
      </c>
      <c r="D121">
        <f t="shared" si="5"/>
        <v>1365</v>
      </c>
      <c r="E121">
        <f t="shared" si="6"/>
        <v>1370</v>
      </c>
      <c r="F121" t="e">
        <f t="shared" si="7"/>
        <v>#NUM!</v>
      </c>
      <c r="J121" t="e">
        <f t="shared" si="8"/>
        <v>#NUM!</v>
      </c>
    </row>
    <row r="122" spans="1:10" x14ac:dyDescent="0.25">
      <c r="A122">
        <v>150</v>
      </c>
      <c r="B122">
        <v>10</v>
      </c>
      <c r="C122">
        <f t="shared" si="9"/>
        <v>1370</v>
      </c>
      <c r="D122">
        <f t="shared" si="5"/>
        <v>1375</v>
      </c>
      <c r="E122">
        <f t="shared" si="6"/>
        <v>1380</v>
      </c>
      <c r="F122" t="e">
        <f t="shared" si="7"/>
        <v>#NUM!</v>
      </c>
      <c r="J122" t="e">
        <f t="shared" si="8"/>
        <v>#NUM!</v>
      </c>
    </row>
    <row r="123" spans="1:10" x14ac:dyDescent="0.25">
      <c r="A123">
        <v>150</v>
      </c>
      <c r="B123">
        <v>10</v>
      </c>
      <c r="C123">
        <f t="shared" si="9"/>
        <v>1380</v>
      </c>
      <c r="D123">
        <f t="shared" si="5"/>
        <v>1385</v>
      </c>
      <c r="E123">
        <f t="shared" si="6"/>
        <v>1390</v>
      </c>
      <c r="F123" t="e">
        <f t="shared" si="7"/>
        <v>#NUM!</v>
      </c>
      <c r="J123" t="e">
        <f t="shared" si="8"/>
        <v>#NUM!</v>
      </c>
    </row>
    <row r="124" spans="1:10" x14ac:dyDescent="0.25">
      <c r="A124">
        <v>150</v>
      </c>
      <c r="B124">
        <v>10</v>
      </c>
      <c r="C124">
        <f t="shared" si="9"/>
        <v>1390</v>
      </c>
      <c r="D124">
        <f t="shared" si="5"/>
        <v>1395</v>
      </c>
      <c r="E124">
        <f t="shared" si="6"/>
        <v>1400</v>
      </c>
      <c r="F124" t="e">
        <f t="shared" si="7"/>
        <v>#NUM!</v>
      </c>
      <c r="J124" t="e">
        <f t="shared" si="8"/>
        <v>#NUM!</v>
      </c>
    </row>
    <row r="125" spans="1:10" x14ac:dyDescent="0.25">
      <c r="A125">
        <v>150</v>
      </c>
      <c r="B125">
        <v>10</v>
      </c>
      <c r="C125">
        <f t="shared" si="9"/>
        <v>1400</v>
      </c>
      <c r="D125">
        <f t="shared" si="5"/>
        <v>1405</v>
      </c>
      <c r="E125">
        <f t="shared" si="6"/>
        <v>1410</v>
      </c>
      <c r="F125" t="e">
        <f t="shared" si="7"/>
        <v>#NUM!</v>
      </c>
      <c r="J125" t="e">
        <f t="shared" si="8"/>
        <v>#NUM!</v>
      </c>
    </row>
    <row r="126" spans="1:10" x14ac:dyDescent="0.25">
      <c r="A126">
        <v>150</v>
      </c>
      <c r="B126">
        <v>10</v>
      </c>
      <c r="C126">
        <f t="shared" si="9"/>
        <v>1410</v>
      </c>
      <c r="D126">
        <f t="shared" si="5"/>
        <v>1415</v>
      </c>
      <c r="E126">
        <f t="shared" si="6"/>
        <v>1420</v>
      </c>
      <c r="F126" t="e">
        <f t="shared" si="7"/>
        <v>#NUM!</v>
      </c>
      <c r="J126" t="e">
        <f t="shared" si="8"/>
        <v>#NUM!</v>
      </c>
    </row>
    <row r="127" spans="1:10" x14ac:dyDescent="0.25">
      <c r="A127">
        <v>150</v>
      </c>
      <c r="B127">
        <v>10</v>
      </c>
      <c r="C127">
        <f t="shared" si="9"/>
        <v>1420</v>
      </c>
      <c r="D127">
        <f t="shared" si="5"/>
        <v>1425</v>
      </c>
      <c r="E127">
        <f t="shared" si="6"/>
        <v>1430</v>
      </c>
      <c r="F127" t="e">
        <f t="shared" si="7"/>
        <v>#NUM!</v>
      </c>
      <c r="J127" t="e">
        <f t="shared" si="8"/>
        <v>#NUM!</v>
      </c>
    </row>
    <row r="128" spans="1:10" x14ac:dyDescent="0.25">
      <c r="A128">
        <v>150</v>
      </c>
      <c r="B128">
        <v>10</v>
      </c>
      <c r="C128">
        <f t="shared" si="9"/>
        <v>1430</v>
      </c>
      <c r="D128">
        <f t="shared" si="5"/>
        <v>1435</v>
      </c>
      <c r="E128">
        <f t="shared" si="6"/>
        <v>1440</v>
      </c>
      <c r="F128" t="e">
        <f t="shared" si="7"/>
        <v>#NUM!</v>
      </c>
      <c r="J128" t="e">
        <f t="shared" si="8"/>
        <v>#NUM!</v>
      </c>
    </row>
    <row r="129" spans="1:10" x14ac:dyDescent="0.25">
      <c r="A129">
        <v>150</v>
      </c>
      <c r="B129">
        <v>10</v>
      </c>
      <c r="C129">
        <f t="shared" si="9"/>
        <v>1440</v>
      </c>
      <c r="D129">
        <f t="shared" si="5"/>
        <v>1445</v>
      </c>
      <c r="E129">
        <f t="shared" si="6"/>
        <v>1450</v>
      </c>
      <c r="F129" t="e">
        <f t="shared" si="7"/>
        <v>#NUM!</v>
      </c>
      <c r="J129" t="e">
        <f t="shared" si="8"/>
        <v>#NUM!</v>
      </c>
    </row>
    <row r="130" spans="1:10" x14ac:dyDescent="0.25">
      <c r="A130">
        <v>150</v>
      </c>
      <c r="B130">
        <v>10</v>
      </c>
      <c r="C130">
        <f t="shared" si="9"/>
        <v>1450</v>
      </c>
      <c r="D130">
        <f t="shared" si="5"/>
        <v>1455</v>
      </c>
      <c r="E130">
        <f t="shared" si="6"/>
        <v>1460</v>
      </c>
      <c r="F130" t="e">
        <f t="shared" si="7"/>
        <v>#NUM!</v>
      </c>
      <c r="J130" t="e">
        <f t="shared" si="8"/>
        <v>#NUM!</v>
      </c>
    </row>
    <row r="131" spans="1:10" x14ac:dyDescent="0.25">
      <c r="A131">
        <v>150</v>
      </c>
      <c r="B131">
        <v>10</v>
      </c>
      <c r="C131">
        <f t="shared" si="9"/>
        <v>1460</v>
      </c>
      <c r="D131">
        <f t="shared" ref="D131:D134" si="10">C131+B131/2</f>
        <v>1465</v>
      </c>
      <c r="E131">
        <f t="shared" ref="E131:E134" si="11">D131+B131/2</f>
        <v>1470</v>
      </c>
      <c r="F131" t="e">
        <f t="shared" ref="F131:F134" si="12">FLOOR(SQRT(A131*A131-D131*D131),1)</f>
        <v>#NUM!</v>
      </c>
      <c r="J131" t="e">
        <f t="shared" ref="J131:J134" si="13">CONCATENATE("execute @p ~ ~ ~ fill ~",C131," -61 ~-",F131," ~",E131," -64 ~+",F131," air")</f>
        <v>#NUM!</v>
      </c>
    </row>
    <row r="132" spans="1:10" x14ac:dyDescent="0.25">
      <c r="A132">
        <v>150</v>
      </c>
      <c r="B132">
        <v>10</v>
      </c>
      <c r="C132">
        <f t="shared" ref="C132:C134" si="14">C131+B132</f>
        <v>1470</v>
      </c>
      <c r="D132">
        <f t="shared" si="10"/>
        <v>1475</v>
      </c>
      <c r="E132">
        <f t="shared" si="11"/>
        <v>1480</v>
      </c>
      <c r="F132" t="e">
        <f t="shared" si="12"/>
        <v>#NUM!</v>
      </c>
      <c r="J132" t="e">
        <f t="shared" si="13"/>
        <v>#NUM!</v>
      </c>
    </row>
    <row r="133" spans="1:10" x14ac:dyDescent="0.25">
      <c r="A133">
        <v>150</v>
      </c>
      <c r="B133">
        <v>10</v>
      </c>
      <c r="C133">
        <f t="shared" si="14"/>
        <v>1480</v>
      </c>
      <c r="D133">
        <f t="shared" si="10"/>
        <v>1485</v>
      </c>
      <c r="E133">
        <f t="shared" si="11"/>
        <v>1490</v>
      </c>
      <c r="F133" t="e">
        <f t="shared" si="12"/>
        <v>#NUM!</v>
      </c>
      <c r="J133" t="e">
        <f t="shared" si="13"/>
        <v>#NUM!</v>
      </c>
    </row>
    <row r="134" spans="1:10" x14ac:dyDescent="0.25">
      <c r="A134">
        <v>150</v>
      </c>
      <c r="B134">
        <v>10</v>
      </c>
      <c r="C134">
        <f t="shared" si="14"/>
        <v>1490</v>
      </c>
      <c r="D134">
        <f t="shared" si="10"/>
        <v>1495</v>
      </c>
      <c r="E134">
        <f t="shared" si="11"/>
        <v>1500</v>
      </c>
      <c r="F134" t="e">
        <f t="shared" si="12"/>
        <v>#NUM!</v>
      </c>
      <c r="J134" t="e">
        <f t="shared" si="13"/>
        <v>#NUM!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DE530-3EA2-465B-A8FC-533AA11F7382}">
  <dimension ref="A1:O181"/>
  <sheetViews>
    <sheetView workbookViewId="0">
      <selection activeCell="O1" sqref="O1:O1048576"/>
    </sheetView>
  </sheetViews>
  <sheetFormatPr defaultRowHeight="15" x14ac:dyDescent="0.25"/>
  <cols>
    <col min="1" max="1" width="18.28515625" bestFit="1" customWidth="1"/>
    <col min="2" max="2" width="8.140625" bestFit="1" customWidth="1"/>
    <col min="3" max="3" width="12.85546875" bestFit="1" customWidth="1"/>
    <col min="4" max="4" width="17.7109375" bestFit="1" customWidth="1"/>
    <col min="5" max="5" width="5.7109375" hidden="1" customWidth="1"/>
    <col min="6" max="6" width="5" hidden="1" customWidth="1"/>
    <col min="7" max="7" width="3.7109375" hidden="1" customWidth="1"/>
    <col min="8" max="8" width="2.7109375" hidden="1" customWidth="1"/>
    <col min="9" max="9" width="11.140625" hidden="1" customWidth="1"/>
    <col min="10" max="10" width="13.7109375" hidden="1" customWidth="1"/>
    <col min="11" max="11" width="9.28515625" hidden="1" customWidth="1"/>
    <col min="12" max="12" width="5" hidden="1" customWidth="1"/>
    <col min="13" max="13" width="4.42578125" hidden="1" customWidth="1"/>
    <col min="14" max="14" width="9.42578125" hidden="1" customWidth="1"/>
    <col min="15" max="15" width="139.28515625" bestFit="1" customWidth="1"/>
  </cols>
  <sheetData>
    <row r="1" spans="1:15" x14ac:dyDescent="0.25">
      <c r="A1" s="3" t="s">
        <v>38</v>
      </c>
      <c r="B1" s="3" t="s">
        <v>45</v>
      </c>
      <c r="C1" s="3" t="s">
        <v>46</v>
      </c>
      <c r="D1" s="3" t="s">
        <v>55</v>
      </c>
      <c r="E1" s="3" t="s">
        <v>47</v>
      </c>
      <c r="F1" s="3" t="s">
        <v>1</v>
      </c>
      <c r="G1" s="3" t="s">
        <v>2</v>
      </c>
      <c r="H1" s="3" t="s">
        <v>8</v>
      </c>
      <c r="I1" s="3" t="s">
        <v>39</v>
      </c>
      <c r="J1" s="3" t="s">
        <v>54</v>
      </c>
      <c r="K1" s="3" t="s">
        <v>42</v>
      </c>
      <c r="L1" s="3" t="s">
        <v>40</v>
      </c>
      <c r="M1" s="3" t="s">
        <v>41</v>
      </c>
      <c r="N1" s="3" t="s">
        <v>43</v>
      </c>
      <c r="O1" s="3"/>
    </row>
    <row r="2" spans="1:15" x14ac:dyDescent="0.25">
      <c r="A2" s="4" t="s">
        <v>38</v>
      </c>
      <c r="B2" s="4" t="s">
        <v>48</v>
      </c>
      <c r="C2" s="4">
        <v>1</v>
      </c>
      <c r="D2" s="4">
        <f t="shared" ref="D2:D65" si="0">SUMIFS(C:C,B:B,B2)</f>
        <v>100</v>
      </c>
      <c r="E2" s="4">
        <v>100</v>
      </c>
      <c r="F2" s="4">
        <v>1001</v>
      </c>
      <c r="G2" s="4">
        <v>-55</v>
      </c>
      <c r="H2" s="4">
        <v>-2</v>
      </c>
      <c r="I2" s="4" t="str">
        <f t="shared" ref="I2:I65" si="1">CONCATENATE(" ", F2," ", G2, " ", H2, " ")</f>
        <v xml:space="preserve"> 1001 -55 -2 </v>
      </c>
      <c r="J2" s="4">
        <f t="shared" ref="J2:J65" si="2">FLOOR(C2/D2*100,1)</f>
        <v>1</v>
      </c>
      <c r="K2" s="4">
        <f>IF(AND(ISNUMBER(K1),B1=B2),K1+J1,1)</f>
        <v>1</v>
      </c>
      <c r="L2" s="4">
        <f t="shared" ref="L2:L65" si="3">IF(J2=0,-1,K2)</f>
        <v>1</v>
      </c>
      <c r="M2" s="4">
        <f t="shared" ref="M2:M65" si="4">IF(J2=0,-1,K2+J2-1)</f>
        <v>1</v>
      </c>
      <c r="N2" s="4">
        <f t="shared" ref="N2:N65" si="5">IF(M2="NA","",IF(L2=M2,L2,CONCATENATE(L2,"..",M2)))</f>
        <v>1</v>
      </c>
      <c r="O2" s="4" t="str">
        <f>IF(J2=0,"",CONCATENATE("execute @e[tag=conditional,scores={IS_AIR=1,PHASE=",B2,",RAND=",N2,"   }] ~ ~ ~ ",IF(A2="chest","function skyblock_randchest",CONCATENATE("setblock 0 150 0 ",A2," 1 keep"))))</f>
        <v>execute @e[tag=conditional,scores={IS_AIR=1,PHASE=1..2,RAND=1   }] ~ ~ ~ function skyblock_randchest</v>
      </c>
    </row>
    <row r="3" spans="1:15" x14ac:dyDescent="0.25">
      <c r="A3" s="4" t="s">
        <v>15</v>
      </c>
      <c r="B3" s="4" t="s">
        <v>48</v>
      </c>
      <c r="C3" s="4">
        <v>21</v>
      </c>
      <c r="D3" s="4">
        <f t="shared" si="0"/>
        <v>100</v>
      </c>
      <c r="E3" s="4">
        <v>90</v>
      </c>
      <c r="F3" s="4">
        <v>1004</v>
      </c>
      <c r="G3" s="4">
        <v>-55</v>
      </c>
      <c r="H3" s="4">
        <v>-2</v>
      </c>
      <c r="I3" s="4" t="str">
        <f t="shared" si="1"/>
        <v xml:space="preserve"> 1004 -55 -2 </v>
      </c>
      <c r="J3" s="4">
        <f t="shared" si="2"/>
        <v>21</v>
      </c>
      <c r="K3" s="4">
        <f t="shared" ref="K3:K66" si="6">IF(AND(ISNUMBER(K2),B2=B3),K2+J2,1)</f>
        <v>2</v>
      </c>
      <c r="L3" s="4">
        <f t="shared" si="3"/>
        <v>2</v>
      </c>
      <c r="M3" s="4">
        <f t="shared" si="4"/>
        <v>22</v>
      </c>
      <c r="N3" s="4" t="str">
        <f t="shared" si="5"/>
        <v>2..22</v>
      </c>
      <c r="O3" s="4" t="str">
        <f t="shared" ref="O3:O66" si="7">IF(J3=0,"",CONCATENATE("execute @e[tag=conditional,scores={IS_AIR=1,PHASE=",B3,",RAND=",N3,"   }] ~ ~ ~ ",IF(A3="chest","function skyblock_randchest",CONCATENATE("setblock 0 150 0 ",A3," 1 keep"))))</f>
        <v>execute @e[tag=conditional,scores={IS_AIR=1,PHASE=1..2,RAND=2..22   }] ~ ~ ~ setblock 0 150 0 wood 1 keep</v>
      </c>
    </row>
    <row r="4" spans="1:15" x14ac:dyDescent="0.25">
      <c r="A4" s="4" t="s">
        <v>89</v>
      </c>
      <c r="B4" s="4" t="s">
        <v>48</v>
      </c>
      <c r="C4" s="4">
        <v>10</v>
      </c>
      <c r="D4" s="4">
        <f t="shared" si="0"/>
        <v>100</v>
      </c>
      <c r="E4" s="4">
        <v>90</v>
      </c>
      <c r="F4" s="4">
        <v>1006</v>
      </c>
      <c r="G4" s="4">
        <v>-55</v>
      </c>
      <c r="H4" s="4">
        <v>-2</v>
      </c>
      <c r="I4" s="4" t="str">
        <f t="shared" si="1"/>
        <v xml:space="preserve"> 1006 -55 -2 </v>
      </c>
      <c r="J4" s="4">
        <f t="shared" si="2"/>
        <v>10</v>
      </c>
      <c r="K4" s="4">
        <f t="shared" si="6"/>
        <v>23</v>
      </c>
      <c r="L4" s="4">
        <f t="shared" si="3"/>
        <v>23</v>
      </c>
      <c r="M4" s="4">
        <f t="shared" si="4"/>
        <v>32</v>
      </c>
      <c r="N4" s="4" t="str">
        <f t="shared" si="5"/>
        <v>23..32</v>
      </c>
      <c r="O4" s="4" t="str">
        <f t="shared" si="7"/>
        <v>execute @e[tag=conditional,scores={IS_AIR=1,PHASE=1..2,RAND=23..32   }] ~ ~ ~ setblock 0 150 0 concrete 1 keep</v>
      </c>
    </row>
    <row r="5" spans="1:15" x14ac:dyDescent="0.25">
      <c r="A5" s="4" t="s">
        <v>28</v>
      </c>
      <c r="B5" s="4" t="s">
        <v>48</v>
      </c>
      <c r="C5" s="4">
        <v>8</v>
      </c>
      <c r="D5" s="4">
        <f t="shared" si="0"/>
        <v>100</v>
      </c>
      <c r="E5" s="4">
        <v>90</v>
      </c>
      <c r="F5" s="4">
        <v>1006</v>
      </c>
      <c r="G5" s="4">
        <v>-49</v>
      </c>
      <c r="H5" s="4">
        <v>-2</v>
      </c>
      <c r="I5" s="4" t="str">
        <f t="shared" si="1"/>
        <v xml:space="preserve"> 1006 -49 -2 </v>
      </c>
      <c r="J5" s="4">
        <f t="shared" si="2"/>
        <v>8</v>
      </c>
      <c r="K5" s="4">
        <f t="shared" si="6"/>
        <v>33</v>
      </c>
      <c r="L5" s="4">
        <f t="shared" si="3"/>
        <v>33</v>
      </c>
      <c r="M5" s="4">
        <f t="shared" si="4"/>
        <v>40</v>
      </c>
      <c r="N5" s="4" t="str">
        <f t="shared" si="5"/>
        <v>33..40</v>
      </c>
      <c r="O5" s="4" t="str">
        <f t="shared" si="7"/>
        <v>execute @e[tag=conditional,scores={IS_AIR=1,PHASE=1..2,RAND=33..40   }] ~ ~ ~ setblock 0 150 0 sapling 1 keep</v>
      </c>
    </row>
    <row r="6" spans="1:15" x14ac:dyDescent="0.25">
      <c r="A6" s="4" t="s">
        <v>17</v>
      </c>
      <c r="B6" s="4" t="s">
        <v>48</v>
      </c>
      <c r="C6" s="4">
        <v>16</v>
      </c>
      <c r="D6" s="4">
        <f t="shared" si="0"/>
        <v>100</v>
      </c>
      <c r="E6" s="4">
        <v>90</v>
      </c>
      <c r="F6" s="4">
        <v>1004</v>
      </c>
      <c r="G6" s="4">
        <v>-49</v>
      </c>
      <c r="H6" s="4">
        <v>-2</v>
      </c>
      <c r="I6" s="4" t="str">
        <f t="shared" si="1"/>
        <v xml:space="preserve"> 1004 -49 -2 </v>
      </c>
      <c r="J6" s="4">
        <f t="shared" si="2"/>
        <v>16</v>
      </c>
      <c r="K6" s="4">
        <f t="shared" si="6"/>
        <v>41</v>
      </c>
      <c r="L6" s="4">
        <f t="shared" si="3"/>
        <v>41</v>
      </c>
      <c r="M6" s="4">
        <f t="shared" si="4"/>
        <v>56</v>
      </c>
      <c r="N6" s="4" t="str">
        <f t="shared" si="5"/>
        <v>41..56</v>
      </c>
      <c r="O6" s="4" t="str">
        <f t="shared" si="7"/>
        <v>execute @e[tag=conditional,scores={IS_AIR=1,PHASE=1..2,RAND=41..56   }] ~ ~ ~ setblock 0 150 0 cobblestone 1 keep</v>
      </c>
    </row>
    <row r="7" spans="1:15" x14ac:dyDescent="0.25">
      <c r="A7" s="4" t="s">
        <v>0</v>
      </c>
      <c r="B7" s="4" t="s">
        <v>48</v>
      </c>
      <c r="C7" s="4">
        <v>15</v>
      </c>
      <c r="D7" s="4">
        <f t="shared" si="0"/>
        <v>100</v>
      </c>
      <c r="E7" s="4">
        <v>90</v>
      </c>
      <c r="F7" s="4">
        <v>1002</v>
      </c>
      <c r="G7" s="4">
        <v>-49</v>
      </c>
      <c r="H7" s="4">
        <v>-2</v>
      </c>
      <c r="I7" s="4" t="str">
        <f t="shared" si="1"/>
        <v xml:space="preserve"> 1002 -49 -2 </v>
      </c>
      <c r="J7" s="4">
        <f t="shared" si="2"/>
        <v>15</v>
      </c>
      <c r="K7" s="4">
        <f t="shared" si="6"/>
        <v>57</v>
      </c>
      <c r="L7" s="4">
        <f t="shared" si="3"/>
        <v>57</v>
      </c>
      <c r="M7" s="4">
        <f t="shared" si="4"/>
        <v>71</v>
      </c>
      <c r="N7" s="4" t="str">
        <f t="shared" si="5"/>
        <v>57..71</v>
      </c>
      <c r="O7" s="4" t="str">
        <f t="shared" si="7"/>
        <v>execute @e[tag=conditional,scores={IS_AIR=1,PHASE=1..2,RAND=57..71   }] ~ ~ ~ setblock 0 150 0 dirt 1 keep</v>
      </c>
    </row>
    <row r="8" spans="1:15" x14ac:dyDescent="0.25">
      <c r="A8" s="4" t="s">
        <v>88</v>
      </c>
      <c r="B8" s="4" t="s">
        <v>48</v>
      </c>
      <c r="C8" s="4">
        <v>5</v>
      </c>
      <c r="D8" s="4">
        <f t="shared" si="0"/>
        <v>100</v>
      </c>
      <c r="E8" s="4">
        <v>80</v>
      </c>
      <c r="F8" s="4">
        <v>1005</v>
      </c>
      <c r="G8" s="4">
        <v>-55</v>
      </c>
      <c r="H8" s="4">
        <v>-2</v>
      </c>
      <c r="I8" s="4" t="str">
        <f t="shared" si="1"/>
        <v xml:space="preserve"> 1005 -55 -2 </v>
      </c>
      <c r="J8" s="4">
        <f t="shared" si="2"/>
        <v>5</v>
      </c>
      <c r="K8" s="4">
        <f t="shared" si="6"/>
        <v>72</v>
      </c>
      <c r="L8" s="4">
        <f t="shared" si="3"/>
        <v>72</v>
      </c>
      <c r="M8" s="4">
        <f t="shared" si="4"/>
        <v>76</v>
      </c>
      <c r="N8" s="4" t="str">
        <f t="shared" si="5"/>
        <v>72..76</v>
      </c>
      <c r="O8" s="4" t="str">
        <f t="shared" si="7"/>
        <v>execute @e[tag=conditional,scores={IS_AIR=1,PHASE=1..2,RAND=72..76   }] ~ ~ ~ setblock 0 150 0 wool 1 keep</v>
      </c>
    </row>
    <row r="9" spans="1:15" x14ac:dyDescent="0.25">
      <c r="A9" s="4" t="s">
        <v>90</v>
      </c>
      <c r="B9" s="4" t="s">
        <v>48</v>
      </c>
      <c r="C9" s="4">
        <v>3</v>
      </c>
      <c r="D9" s="4">
        <f t="shared" si="0"/>
        <v>100</v>
      </c>
      <c r="E9" s="4">
        <v>75</v>
      </c>
      <c r="F9" s="4">
        <v>1002</v>
      </c>
      <c r="G9" s="4">
        <v>-55</v>
      </c>
      <c r="H9" s="4">
        <v>-2</v>
      </c>
      <c r="I9" s="4" t="str">
        <f t="shared" si="1"/>
        <v xml:space="preserve"> 1002 -55 -2 </v>
      </c>
      <c r="J9" s="4">
        <f t="shared" si="2"/>
        <v>3</v>
      </c>
      <c r="K9" s="4">
        <f t="shared" si="6"/>
        <v>77</v>
      </c>
      <c r="L9" s="4">
        <f t="shared" si="3"/>
        <v>77</v>
      </c>
      <c r="M9" s="4">
        <f t="shared" si="4"/>
        <v>79</v>
      </c>
      <c r="N9" s="4" t="str">
        <f t="shared" si="5"/>
        <v>77..79</v>
      </c>
      <c r="O9" s="4" t="str">
        <f t="shared" si="7"/>
        <v>execute @e[tag=conditional,scores={IS_AIR=1,PHASE=1..2,RAND=77..79   }] ~ ~ ~ setblock 0 150 0 sand 1 keep</v>
      </c>
    </row>
    <row r="10" spans="1:15" x14ac:dyDescent="0.25">
      <c r="A10" s="4" t="s">
        <v>13</v>
      </c>
      <c r="B10" s="4" t="s">
        <v>48</v>
      </c>
      <c r="C10" s="4">
        <v>5</v>
      </c>
      <c r="D10" s="4">
        <f t="shared" si="0"/>
        <v>100</v>
      </c>
      <c r="E10" s="4">
        <v>75</v>
      </c>
      <c r="F10" s="4">
        <v>1000</v>
      </c>
      <c r="G10" s="4">
        <v>-55</v>
      </c>
      <c r="H10" s="4">
        <v>-2</v>
      </c>
      <c r="I10" s="4" t="str">
        <f t="shared" si="1"/>
        <v xml:space="preserve"> 1000 -55 -2 </v>
      </c>
      <c r="J10" s="4">
        <f t="shared" si="2"/>
        <v>5</v>
      </c>
      <c r="K10" s="4">
        <f t="shared" si="6"/>
        <v>80</v>
      </c>
      <c r="L10" s="4">
        <f t="shared" si="3"/>
        <v>80</v>
      </c>
      <c r="M10" s="4">
        <f t="shared" si="4"/>
        <v>84</v>
      </c>
      <c r="N10" s="4" t="str">
        <f t="shared" si="5"/>
        <v>80..84</v>
      </c>
      <c r="O10" s="4" t="str">
        <f t="shared" si="7"/>
        <v>execute @e[tag=conditional,scores={IS_AIR=1,PHASE=1..2,RAND=80..84   }] ~ ~ ~ setblock 0 150 0 iron ore 1 keep</v>
      </c>
    </row>
    <row r="11" spans="1:15" x14ac:dyDescent="0.25">
      <c r="A11" s="4" t="s">
        <v>91</v>
      </c>
      <c r="B11" s="4" t="s">
        <v>48</v>
      </c>
      <c r="C11" s="4">
        <v>10</v>
      </c>
      <c r="D11" s="4">
        <f t="shared" si="0"/>
        <v>100</v>
      </c>
      <c r="E11" s="4">
        <v>75</v>
      </c>
      <c r="F11" s="4">
        <v>1003</v>
      </c>
      <c r="G11" s="4">
        <v>-55</v>
      </c>
      <c r="H11" s="4">
        <v>-2</v>
      </c>
      <c r="I11" s="4" t="str">
        <f t="shared" si="1"/>
        <v xml:space="preserve"> 1003 -55 -2 </v>
      </c>
      <c r="J11" s="4">
        <f t="shared" si="2"/>
        <v>10</v>
      </c>
      <c r="K11" s="4">
        <f t="shared" si="6"/>
        <v>85</v>
      </c>
      <c r="L11" s="4">
        <f t="shared" si="3"/>
        <v>85</v>
      </c>
      <c r="M11" s="4">
        <f t="shared" si="4"/>
        <v>94</v>
      </c>
      <c r="N11" s="4" t="str">
        <f t="shared" si="5"/>
        <v>85..94</v>
      </c>
      <c r="O11" s="4" t="str">
        <f t="shared" si="7"/>
        <v>execute @e[tag=conditional,scores={IS_AIR=1,PHASE=1..2,RAND=85..94   }] ~ ~ ~ setblock 0 150 0 coal_ore 1 keep</v>
      </c>
    </row>
    <row r="12" spans="1:15" x14ac:dyDescent="0.25">
      <c r="A12" s="4" t="s">
        <v>92</v>
      </c>
      <c r="B12" s="4" t="s">
        <v>48</v>
      </c>
      <c r="C12" s="4">
        <v>1</v>
      </c>
      <c r="D12" s="4">
        <f t="shared" si="0"/>
        <v>100</v>
      </c>
      <c r="E12" s="4">
        <v>70</v>
      </c>
      <c r="F12" s="4">
        <v>1003</v>
      </c>
      <c r="G12" s="4">
        <v>-52</v>
      </c>
      <c r="H12" s="4">
        <v>-2</v>
      </c>
      <c r="I12" s="4" t="str">
        <f t="shared" si="1"/>
        <v xml:space="preserve"> 1003 -52 -2 </v>
      </c>
      <c r="J12" s="4">
        <f t="shared" si="2"/>
        <v>1</v>
      </c>
      <c r="K12" s="4">
        <f t="shared" si="6"/>
        <v>95</v>
      </c>
      <c r="L12" s="4">
        <f t="shared" si="3"/>
        <v>95</v>
      </c>
      <c r="M12" s="4">
        <f t="shared" si="4"/>
        <v>95</v>
      </c>
      <c r="N12" s="4">
        <f t="shared" si="5"/>
        <v>95</v>
      </c>
      <c r="O12" s="4" t="str">
        <f t="shared" si="7"/>
        <v>execute @e[tag=conditional,scores={IS_AIR=1,PHASE=1..2,RAND=95   }] ~ ~ ~ setblock 0 150 0 emerald_ore 1 keep</v>
      </c>
    </row>
    <row r="13" spans="1:15" x14ac:dyDescent="0.25">
      <c r="A13" s="4" t="s">
        <v>93</v>
      </c>
      <c r="B13" s="4" t="s">
        <v>48</v>
      </c>
      <c r="C13" s="4">
        <v>1</v>
      </c>
      <c r="D13" s="4">
        <f t="shared" si="0"/>
        <v>100</v>
      </c>
      <c r="E13" s="4">
        <v>70</v>
      </c>
      <c r="F13" s="4">
        <v>1002</v>
      </c>
      <c r="G13" s="4">
        <v>-52</v>
      </c>
      <c r="H13" s="4">
        <v>-2</v>
      </c>
      <c r="I13" s="4" t="str">
        <f t="shared" si="1"/>
        <v xml:space="preserve"> 1002 -52 -2 </v>
      </c>
      <c r="J13" s="4">
        <f t="shared" si="2"/>
        <v>1</v>
      </c>
      <c r="K13" s="4">
        <f t="shared" si="6"/>
        <v>96</v>
      </c>
      <c r="L13" s="4">
        <f t="shared" si="3"/>
        <v>96</v>
      </c>
      <c r="M13" s="4">
        <f t="shared" si="4"/>
        <v>96</v>
      </c>
      <c r="N13" s="4">
        <f t="shared" si="5"/>
        <v>96</v>
      </c>
      <c r="O13" s="4" t="str">
        <f t="shared" si="7"/>
        <v>execute @e[tag=conditional,scores={IS_AIR=1,PHASE=1..2,RAND=96   }] ~ ~ ~ setblock 0 150 0 gold_ore 1 keep</v>
      </c>
    </row>
    <row r="14" spans="1:15" x14ac:dyDescent="0.25">
      <c r="A14" s="4" t="s">
        <v>94</v>
      </c>
      <c r="B14" s="4" t="s">
        <v>48</v>
      </c>
      <c r="C14" s="4">
        <v>0</v>
      </c>
      <c r="D14" s="4">
        <f t="shared" si="0"/>
        <v>100</v>
      </c>
      <c r="E14" s="4">
        <v>70</v>
      </c>
      <c r="F14" s="4">
        <v>1001</v>
      </c>
      <c r="G14" s="4">
        <v>-52</v>
      </c>
      <c r="H14" s="4">
        <v>-2</v>
      </c>
      <c r="I14" s="4" t="str">
        <f t="shared" si="1"/>
        <v xml:space="preserve"> 1001 -52 -2 </v>
      </c>
      <c r="J14" s="4">
        <f t="shared" si="2"/>
        <v>0</v>
      </c>
      <c r="K14" s="4">
        <f t="shared" si="6"/>
        <v>97</v>
      </c>
      <c r="L14" s="4">
        <f t="shared" si="3"/>
        <v>-1</v>
      </c>
      <c r="M14" s="4">
        <f t="shared" si="4"/>
        <v>-1</v>
      </c>
      <c r="N14" s="4">
        <f t="shared" si="5"/>
        <v>-1</v>
      </c>
      <c r="O14" s="4" t="str">
        <f t="shared" si="7"/>
        <v/>
      </c>
    </row>
    <row r="15" spans="1:15" x14ac:dyDescent="0.25">
      <c r="A15" s="4" t="s">
        <v>95</v>
      </c>
      <c r="B15" s="4" t="s">
        <v>48</v>
      </c>
      <c r="C15" s="4">
        <v>0</v>
      </c>
      <c r="D15" s="4">
        <f t="shared" si="0"/>
        <v>100</v>
      </c>
      <c r="E15" s="4">
        <v>70</v>
      </c>
      <c r="F15" s="4">
        <v>1005</v>
      </c>
      <c r="G15" s="4">
        <v>-49</v>
      </c>
      <c r="H15" s="4">
        <v>-2</v>
      </c>
      <c r="I15" s="4" t="str">
        <f t="shared" si="1"/>
        <v xml:space="preserve"> 1005 -49 -2 </v>
      </c>
      <c r="J15" s="4">
        <f t="shared" si="2"/>
        <v>0</v>
      </c>
      <c r="K15" s="4">
        <f t="shared" si="6"/>
        <v>97</v>
      </c>
      <c r="L15" s="4">
        <f t="shared" si="3"/>
        <v>-1</v>
      </c>
      <c r="M15" s="4">
        <f t="shared" si="4"/>
        <v>-1</v>
      </c>
      <c r="N15" s="4">
        <f t="shared" si="5"/>
        <v>-1</v>
      </c>
      <c r="O15" s="4" t="str">
        <f t="shared" si="7"/>
        <v/>
      </c>
    </row>
    <row r="16" spans="1:15" x14ac:dyDescent="0.25">
      <c r="A16" s="4" t="s">
        <v>96</v>
      </c>
      <c r="B16" s="4" t="s">
        <v>48</v>
      </c>
      <c r="C16" s="4">
        <v>0</v>
      </c>
      <c r="D16" s="4">
        <f t="shared" si="0"/>
        <v>100</v>
      </c>
      <c r="E16" s="4">
        <v>70</v>
      </c>
      <c r="F16" s="4">
        <v>997</v>
      </c>
      <c r="G16" s="4">
        <v>-49</v>
      </c>
      <c r="H16" s="4">
        <v>-2</v>
      </c>
      <c r="I16" s="4" t="str">
        <f t="shared" si="1"/>
        <v xml:space="preserve"> 997 -49 -2 </v>
      </c>
      <c r="J16" s="4">
        <f t="shared" si="2"/>
        <v>0</v>
      </c>
      <c r="K16" s="4">
        <f t="shared" si="6"/>
        <v>97</v>
      </c>
      <c r="L16" s="4">
        <f t="shared" si="3"/>
        <v>-1</v>
      </c>
      <c r="M16" s="4">
        <f t="shared" si="4"/>
        <v>-1</v>
      </c>
      <c r="N16" s="4">
        <f t="shared" si="5"/>
        <v>-1</v>
      </c>
      <c r="O16" s="4" t="str">
        <f t="shared" si="7"/>
        <v/>
      </c>
    </row>
    <row r="17" spans="1:15" x14ac:dyDescent="0.25">
      <c r="A17" s="4" t="s">
        <v>97</v>
      </c>
      <c r="B17" s="4" t="s">
        <v>48</v>
      </c>
      <c r="C17" s="4">
        <v>0</v>
      </c>
      <c r="D17" s="4">
        <f t="shared" si="0"/>
        <v>100</v>
      </c>
      <c r="E17" s="4">
        <v>50</v>
      </c>
      <c r="F17" s="4">
        <v>999</v>
      </c>
      <c r="G17" s="4">
        <v>-55</v>
      </c>
      <c r="H17" s="4">
        <v>-2</v>
      </c>
      <c r="I17" s="4" t="str">
        <f t="shared" si="1"/>
        <v xml:space="preserve"> 999 -55 -2 </v>
      </c>
      <c r="J17" s="4">
        <f t="shared" si="2"/>
        <v>0</v>
      </c>
      <c r="K17" s="4">
        <f t="shared" si="6"/>
        <v>97</v>
      </c>
      <c r="L17" s="4">
        <f t="shared" si="3"/>
        <v>-1</v>
      </c>
      <c r="M17" s="4">
        <f t="shared" si="4"/>
        <v>-1</v>
      </c>
      <c r="N17" s="4">
        <f t="shared" si="5"/>
        <v>-1</v>
      </c>
      <c r="O17" s="4" t="str">
        <f t="shared" si="7"/>
        <v/>
      </c>
    </row>
    <row r="18" spans="1:15" x14ac:dyDescent="0.25">
      <c r="A18" s="4" t="s">
        <v>98</v>
      </c>
      <c r="B18" s="4" t="s">
        <v>48</v>
      </c>
      <c r="C18" s="4">
        <v>0</v>
      </c>
      <c r="D18" s="4">
        <f t="shared" si="0"/>
        <v>100</v>
      </c>
      <c r="E18" s="4">
        <v>25</v>
      </c>
      <c r="F18" s="4">
        <v>1003</v>
      </c>
      <c r="G18" s="4">
        <v>-49</v>
      </c>
      <c r="H18" s="4">
        <v>-2</v>
      </c>
      <c r="I18" s="4" t="str">
        <f t="shared" si="1"/>
        <v xml:space="preserve"> 1003 -49 -2 </v>
      </c>
      <c r="J18" s="4">
        <f t="shared" si="2"/>
        <v>0</v>
      </c>
      <c r="K18" s="4">
        <f t="shared" si="6"/>
        <v>97</v>
      </c>
      <c r="L18" s="4">
        <f t="shared" si="3"/>
        <v>-1</v>
      </c>
      <c r="M18" s="4">
        <f t="shared" si="4"/>
        <v>-1</v>
      </c>
      <c r="N18" s="4">
        <f t="shared" si="5"/>
        <v>-1</v>
      </c>
      <c r="O18" s="4" t="str">
        <f t="shared" si="7"/>
        <v/>
      </c>
    </row>
    <row r="19" spans="1:15" x14ac:dyDescent="0.25">
      <c r="A19" s="4" t="s">
        <v>99</v>
      </c>
      <c r="B19" s="4" t="s">
        <v>48</v>
      </c>
      <c r="C19" s="4">
        <v>0</v>
      </c>
      <c r="D19" s="4">
        <f t="shared" si="0"/>
        <v>100</v>
      </c>
      <c r="E19" s="4">
        <v>15</v>
      </c>
      <c r="F19" s="4">
        <v>1001</v>
      </c>
      <c r="G19" s="4">
        <v>-49</v>
      </c>
      <c r="H19" s="4">
        <v>-2</v>
      </c>
      <c r="I19" s="4" t="str">
        <f t="shared" si="1"/>
        <v xml:space="preserve"> 1001 -49 -2 </v>
      </c>
      <c r="J19" s="4">
        <f t="shared" si="2"/>
        <v>0</v>
      </c>
      <c r="K19" s="4">
        <f t="shared" si="6"/>
        <v>97</v>
      </c>
      <c r="L19" s="4">
        <f t="shared" si="3"/>
        <v>-1</v>
      </c>
      <c r="M19" s="4">
        <f t="shared" si="4"/>
        <v>-1</v>
      </c>
      <c r="N19" s="4">
        <f t="shared" si="5"/>
        <v>-1</v>
      </c>
      <c r="O19" s="4" t="str">
        <f t="shared" si="7"/>
        <v/>
      </c>
    </row>
    <row r="20" spans="1:15" x14ac:dyDescent="0.25">
      <c r="A20" s="4" t="s">
        <v>100</v>
      </c>
      <c r="B20" s="4" t="s">
        <v>48</v>
      </c>
      <c r="C20" s="4">
        <v>0</v>
      </c>
      <c r="D20" s="4">
        <f t="shared" si="0"/>
        <v>100</v>
      </c>
      <c r="E20" s="4">
        <v>10</v>
      </c>
      <c r="F20" s="4">
        <v>997</v>
      </c>
      <c r="G20" s="4">
        <v>-52</v>
      </c>
      <c r="H20" s="4">
        <v>-2</v>
      </c>
      <c r="I20" s="4" t="str">
        <f t="shared" si="1"/>
        <v xml:space="preserve"> 997 -52 -2 </v>
      </c>
      <c r="J20" s="4">
        <f t="shared" si="2"/>
        <v>0</v>
      </c>
      <c r="K20" s="4">
        <f t="shared" si="6"/>
        <v>97</v>
      </c>
      <c r="L20" s="4">
        <f t="shared" si="3"/>
        <v>-1</v>
      </c>
      <c r="M20" s="4">
        <f t="shared" si="4"/>
        <v>-1</v>
      </c>
      <c r="N20" s="4">
        <f t="shared" si="5"/>
        <v>-1</v>
      </c>
      <c r="O20" s="4" t="str">
        <f t="shared" si="7"/>
        <v/>
      </c>
    </row>
    <row r="21" spans="1:15" x14ac:dyDescent="0.25">
      <c r="A21" s="4" t="s">
        <v>101</v>
      </c>
      <c r="B21" s="4" t="s">
        <v>48</v>
      </c>
      <c r="C21" s="4">
        <v>0</v>
      </c>
      <c r="D21" s="4">
        <f t="shared" si="0"/>
        <v>100</v>
      </c>
      <c r="E21" s="4">
        <v>9</v>
      </c>
      <c r="F21" s="4">
        <v>1000</v>
      </c>
      <c r="G21" s="4">
        <v>-52</v>
      </c>
      <c r="H21" s="4">
        <v>-2</v>
      </c>
      <c r="I21" s="4" t="str">
        <f t="shared" si="1"/>
        <v xml:space="preserve"> 1000 -52 -2 </v>
      </c>
      <c r="J21" s="4">
        <f t="shared" si="2"/>
        <v>0</v>
      </c>
      <c r="K21" s="4">
        <f t="shared" si="6"/>
        <v>97</v>
      </c>
      <c r="L21" s="4">
        <f t="shared" si="3"/>
        <v>-1</v>
      </c>
      <c r="M21" s="4">
        <f t="shared" si="4"/>
        <v>-1</v>
      </c>
      <c r="N21" s="4">
        <f t="shared" si="5"/>
        <v>-1</v>
      </c>
      <c r="O21" s="4" t="str">
        <f t="shared" si="7"/>
        <v/>
      </c>
    </row>
    <row r="22" spans="1:15" x14ac:dyDescent="0.25">
      <c r="A22" s="4" t="s">
        <v>102</v>
      </c>
      <c r="B22" s="4" t="s">
        <v>48</v>
      </c>
      <c r="C22" s="4">
        <v>0</v>
      </c>
      <c r="D22" s="4">
        <f t="shared" si="0"/>
        <v>100</v>
      </c>
      <c r="E22" s="4">
        <v>9</v>
      </c>
      <c r="F22" s="4">
        <v>999</v>
      </c>
      <c r="G22" s="4">
        <v>-52</v>
      </c>
      <c r="H22" s="4">
        <v>-2</v>
      </c>
      <c r="I22" s="4" t="str">
        <f t="shared" si="1"/>
        <v xml:space="preserve"> 999 -52 -2 </v>
      </c>
      <c r="J22" s="4">
        <f t="shared" si="2"/>
        <v>0</v>
      </c>
      <c r="K22" s="4">
        <f t="shared" si="6"/>
        <v>97</v>
      </c>
      <c r="L22" s="4">
        <f t="shared" si="3"/>
        <v>-1</v>
      </c>
      <c r="M22" s="4">
        <f t="shared" si="4"/>
        <v>-1</v>
      </c>
      <c r="N22" s="4">
        <f t="shared" si="5"/>
        <v>-1</v>
      </c>
      <c r="O22" s="4" t="str">
        <f t="shared" si="7"/>
        <v/>
      </c>
    </row>
    <row r="23" spans="1:15" x14ac:dyDescent="0.25">
      <c r="A23" s="4" t="s">
        <v>105</v>
      </c>
      <c r="B23" s="4" t="s">
        <v>48</v>
      </c>
      <c r="C23" s="4">
        <v>0</v>
      </c>
      <c r="D23" s="4">
        <f t="shared" si="0"/>
        <v>100</v>
      </c>
      <c r="E23" s="4">
        <v>9</v>
      </c>
      <c r="F23" s="4">
        <v>998</v>
      </c>
      <c r="G23" s="4">
        <v>-52</v>
      </c>
      <c r="H23" s="4">
        <v>-2</v>
      </c>
      <c r="I23" s="4" t="str">
        <f t="shared" si="1"/>
        <v xml:space="preserve"> 998 -52 -2 </v>
      </c>
      <c r="J23" s="4">
        <f t="shared" si="2"/>
        <v>0</v>
      </c>
      <c r="K23" s="4">
        <f t="shared" si="6"/>
        <v>97</v>
      </c>
      <c r="L23" s="4">
        <f t="shared" si="3"/>
        <v>-1</v>
      </c>
      <c r="M23" s="4">
        <f t="shared" si="4"/>
        <v>-1</v>
      </c>
      <c r="N23" s="4">
        <f t="shared" si="5"/>
        <v>-1</v>
      </c>
      <c r="O23" s="4" t="str">
        <f t="shared" si="7"/>
        <v/>
      </c>
    </row>
    <row r="24" spans="1:15" x14ac:dyDescent="0.25">
      <c r="A24" s="4" t="s">
        <v>106</v>
      </c>
      <c r="B24" s="4" t="s">
        <v>48</v>
      </c>
      <c r="C24" s="4">
        <v>0</v>
      </c>
      <c r="D24" s="4">
        <f t="shared" si="0"/>
        <v>100</v>
      </c>
      <c r="E24" s="4">
        <v>5</v>
      </c>
      <c r="F24" s="4">
        <v>1006</v>
      </c>
      <c r="G24" s="4">
        <v>-52</v>
      </c>
      <c r="H24" s="4">
        <v>-2</v>
      </c>
      <c r="I24" s="4" t="str">
        <f t="shared" si="1"/>
        <v xml:space="preserve"> 1006 -52 -2 </v>
      </c>
      <c r="J24" s="4">
        <f t="shared" si="2"/>
        <v>0</v>
      </c>
      <c r="K24" s="4">
        <f t="shared" si="6"/>
        <v>97</v>
      </c>
      <c r="L24" s="4">
        <f t="shared" si="3"/>
        <v>-1</v>
      </c>
      <c r="M24" s="4">
        <f t="shared" si="4"/>
        <v>-1</v>
      </c>
      <c r="N24" s="4">
        <f t="shared" si="5"/>
        <v>-1</v>
      </c>
      <c r="O24" s="4" t="str">
        <f t="shared" si="7"/>
        <v/>
      </c>
    </row>
    <row r="25" spans="1:15" x14ac:dyDescent="0.25">
      <c r="A25" s="4" t="s">
        <v>103</v>
      </c>
      <c r="B25" s="4" t="s">
        <v>48</v>
      </c>
      <c r="C25" s="4">
        <v>2</v>
      </c>
      <c r="D25" s="4">
        <f t="shared" si="0"/>
        <v>100</v>
      </c>
      <c r="E25" s="4">
        <v>4</v>
      </c>
      <c r="F25" s="4">
        <v>1005</v>
      </c>
      <c r="G25" s="4">
        <v>-52</v>
      </c>
      <c r="H25" s="4">
        <v>-2</v>
      </c>
      <c r="I25" s="4" t="str">
        <f t="shared" si="1"/>
        <v xml:space="preserve"> 1005 -52 -2 </v>
      </c>
      <c r="J25" s="4">
        <f t="shared" si="2"/>
        <v>2</v>
      </c>
      <c r="K25" s="4">
        <f t="shared" si="6"/>
        <v>97</v>
      </c>
      <c r="L25" s="4">
        <f t="shared" si="3"/>
        <v>97</v>
      </c>
      <c r="M25" s="4">
        <f t="shared" si="4"/>
        <v>98</v>
      </c>
      <c r="N25" s="4" t="str">
        <f t="shared" si="5"/>
        <v>97..98</v>
      </c>
      <c r="O25" s="4" t="str">
        <f t="shared" si="7"/>
        <v>execute @e[tag=conditional,scores={IS_AIR=1,PHASE=1..2,RAND=97..98   }] ~ ~ ~ setblock 0 150 0 stone 1 keep</v>
      </c>
    </row>
    <row r="26" spans="1:15" x14ac:dyDescent="0.25">
      <c r="A26" s="4" t="s">
        <v>104</v>
      </c>
      <c r="B26" s="4" t="s">
        <v>48</v>
      </c>
      <c r="C26" s="4">
        <v>2</v>
      </c>
      <c r="D26" s="4">
        <f t="shared" si="0"/>
        <v>100</v>
      </c>
      <c r="E26" s="4">
        <v>4</v>
      </c>
      <c r="F26" s="4">
        <v>1000</v>
      </c>
      <c r="G26" s="4">
        <v>-49</v>
      </c>
      <c r="H26" s="4">
        <v>-2</v>
      </c>
      <c r="I26" s="4" t="str">
        <f t="shared" si="1"/>
        <v xml:space="preserve"> 1000 -49 -2 </v>
      </c>
      <c r="J26" s="4">
        <f t="shared" si="2"/>
        <v>2</v>
      </c>
      <c r="K26" s="4">
        <f t="shared" si="6"/>
        <v>99</v>
      </c>
      <c r="L26" s="4">
        <f t="shared" si="3"/>
        <v>99</v>
      </c>
      <c r="M26" s="4">
        <f t="shared" si="4"/>
        <v>100</v>
      </c>
      <c r="N26" s="4" t="str">
        <f t="shared" si="5"/>
        <v>99..100</v>
      </c>
      <c r="O26" s="4" t="str">
        <f t="shared" si="7"/>
        <v>execute @e[tag=conditional,scores={IS_AIR=1,PHASE=1..2,RAND=99..100   }] ~ ~ ~ setblock 0 150 0 gravel 1 keep</v>
      </c>
    </row>
    <row r="27" spans="1:15" x14ac:dyDescent="0.25">
      <c r="A27" s="4"/>
      <c r="B27" s="4" t="s">
        <v>48</v>
      </c>
      <c r="C27" s="4">
        <v>0</v>
      </c>
      <c r="D27" s="4">
        <f t="shared" si="0"/>
        <v>100</v>
      </c>
      <c r="E27" s="4">
        <v>2</v>
      </c>
      <c r="F27" s="4">
        <v>997</v>
      </c>
      <c r="G27" s="4">
        <v>-55</v>
      </c>
      <c r="H27" s="4">
        <v>-2</v>
      </c>
      <c r="I27" s="4" t="str">
        <f t="shared" si="1"/>
        <v xml:space="preserve"> 997 -55 -2 </v>
      </c>
      <c r="J27" s="4">
        <f t="shared" si="2"/>
        <v>0</v>
      </c>
      <c r="K27" s="4">
        <f t="shared" si="6"/>
        <v>101</v>
      </c>
      <c r="L27" s="4">
        <f t="shared" si="3"/>
        <v>-1</v>
      </c>
      <c r="M27" s="4">
        <f t="shared" si="4"/>
        <v>-1</v>
      </c>
      <c r="N27" s="4">
        <f t="shared" si="5"/>
        <v>-1</v>
      </c>
      <c r="O27" s="4" t="str">
        <f t="shared" si="7"/>
        <v/>
      </c>
    </row>
    <row r="28" spans="1:15" x14ac:dyDescent="0.25">
      <c r="A28" s="4"/>
      <c r="B28" s="4" t="s">
        <v>48</v>
      </c>
      <c r="C28" s="4">
        <v>0</v>
      </c>
      <c r="D28" s="4">
        <f t="shared" si="0"/>
        <v>100</v>
      </c>
      <c r="E28" s="4">
        <v>2</v>
      </c>
      <c r="F28" s="4">
        <v>998</v>
      </c>
      <c r="G28" s="4">
        <v>-55</v>
      </c>
      <c r="H28" s="4">
        <v>-2</v>
      </c>
      <c r="I28" s="4" t="str">
        <f t="shared" si="1"/>
        <v xml:space="preserve"> 998 -55 -2 </v>
      </c>
      <c r="J28" s="4">
        <f t="shared" si="2"/>
        <v>0</v>
      </c>
      <c r="K28" s="4">
        <f t="shared" si="6"/>
        <v>101</v>
      </c>
      <c r="L28" s="4">
        <f t="shared" si="3"/>
        <v>-1</v>
      </c>
      <c r="M28" s="4">
        <f t="shared" si="4"/>
        <v>-1</v>
      </c>
      <c r="N28" s="4">
        <f t="shared" si="5"/>
        <v>-1</v>
      </c>
      <c r="O28" s="4" t="str">
        <f t="shared" si="7"/>
        <v/>
      </c>
    </row>
    <row r="29" spans="1:15" x14ac:dyDescent="0.25">
      <c r="A29" s="4"/>
      <c r="B29" s="4" t="s">
        <v>48</v>
      </c>
      <c r="C29" s="4">
        <v>0</v>
      </c>
      <c r="D29" s="4">
        <f t="shared" si="0"/>
        <v>100</v>
      </c>
      <c r="E29" s="4">
        <v>2</v>
      </c>
      <c r="F29" s="4">
        <v>998</v>
      </c>
      <c r="G29" s="4">
        <v>-49</v>
      </c>
      <c r="H29" s="4">
        <v>-2</v>
      </c>
      <c r="I29" s="4" t="str">
        <f t="shared" si="1"/>
        <v xml:space="preserve"> 998 -49 -2 </v>
      </c>
      <c r="J29" s="4">
        <f t="shared" si="2"/>
        <v>0</v>
      </c>
      <c r="K29" s="4">
        <f t="shared" si="6"/>
        <v>101</v>
      </c>
      <c r="L29" s="4">
        <f t="shared" si="3"/>
        <v>-1</v>
      </c>
      <c r="M29" s="4">
        <f t="shared" si="4"/>
        <v>-1</v>
      </c>
      <c r="N29" s="4">
        <f t="shared" si="5"/>
        <v>-1</v>
      </c>
      <c r="O29" s="4" t="str">
        <f t="shared" si="7"/>
        <v/>
      </c>
    </row>
    <row r="30" spans="1:15" x14ac:dyDescent="0.25">
      <c r="A30" s="4"/>
      <c r="B30" s="4" t="s">
        <v>48</v>
      </c>
      <c r="C30" s="4">
        <v>0</v>
      </c>
      <c r="D30" s="4">
        <f t="shared" si="0"/>
        <v>100</v>
      </c>
      <c r="E30" s="4">
        <v>1</v>
      </c>
      <c r="F30" s="4">
        <v>1004</v>
      </c>
      <c r="G30" s="4">
        <v>-52</v>
      </c>
      <c r="H30" s="4">
        <v>-2</v>
      </c>
      <c r="I30" s="4" t="str">
        <f t="shared" si="1"/>
        <v xml:space="preserve"> 1004 -52 -2 </v>
      </c>
      <c r="J30" s="4">
        <f t="shared" si="2"/>
        <v>0</v>
      </c>
      <c r="K30" s="4">
        <f t="shared" si="6"/>
        <v>101</v>
      </c>
      <c r="L30" s="4">
        <f t="shared" si="3"/>
        <v>-1</v>
      </c>
      <c r="M30" s="4">
        <f t="shared" si="4"/>
        <v>-1</v>
      </c>
      <c r="N30" s="4">
        <f t="shared" si="5"/>
        <v>-1</v>
      </c>
      <c r="O30" s="4" t="str">
        <f t="shared" si="7"/>
        <v/>
      </c>
    </row>
    <row r="31" spans="1:15" x14ac:dyDescent="0.25">
      <c r="A31" s="4"/>
      <c r="B31" s="4" t="s">
        <v>48</v>
      </c>
      <c r="C31" s="4">
        <v>0</v>
      </c>
      <c r="D31" s="4">
        <f t="shared" si="0"/>
        <v>100</v>
      </c>
      <c r="E31" s="4">
        <v>1</v>
      </c>
      <c r="F31" s="4">
        <v>999</v>
      </c>
      <c r="G31" s="4">
        <v>-49</v>
      </c>
      <c r="H31" s="4">
        <v>-2</v>
      </c>
      <c r="I31" s="4" t="str">
        <f t="shared" si="1"/>
        <v xml:space="preserve"> 999 -49 -2 </v>
      </c>
      <c r="J31" s="4">
        <f t="shared" si="2"/>
        <v>0</v>
      </c>
      <c r="K31" s="4">
        <f t="shared" si="6"/>
        <v>101</v>
      </c>
      <c r="L31" s="4">
        <f t="shared" si="3"/>
        <v>-1</v>
      </c>
      <c r="M31" s="4">
        <f t="shared" si="4"/>
        <v>-1</v>
      </c>
      <c r="N31" s="4">
        <f t="shared" si="5"/>
        <v>-1</v>
      </c>
      <c r="O31" s="4" t="str">
        <f t="shared" si="7"/>
        <v/>
      </c>
    </row>
    <row r="32" spans="1:15" s="2" customFormat="1" x14ac:dyDescent="0.25">
      <c r="A32" s="5" t="s">
        <v>38</v>
      </c>
      <c r="B32" s="5" t="s">
        <v>49</v>
      </c>
      <c r="C32" s="5">
        <v>2</v>
      </c>
      <c r="D32" s="5">
        <f t="shared" si="0"/>
        <v>100</v>
      </c>
      <c r="E32" s="5">
        <v>100</v>
      </c>
      <c r="F32" s="5">
        <v>1001</v>
      </c>
      <c r="G32" s="5">
        <v>-55</v>
      </c>
      <c r="H32" s="5">
        <v>-2</v>
      </c>
      <c r="I32" s="5" t="str">
        <f t="shared" si="1"/>
        <v xml:space="preserve"> 1001 -55 -2 </v>
      </c>
      <c r="J32" s="5">
        <f t="shared" si="2"/>
        <v>2</v>
      </c>
      <c r="K32" s="5">
        <f t="shared" si="6"/>
        <v>1</v>
      </c>
      <c r="L32" s="5">
        <f t="shared" si="3"/>
        <v>1</v>
      </c>
      <c r="M32" s="5">
        <f t="shared" si="4"/>
        <v>2</v>
      </c>
      <c r="N32" s="5" t="str">
        <f t="shared" si="5"/>
        <v>1..2</v>
      </c>
      <c r="O32" s="5" t="str">
        <f t="shared" si="7"/>
        <v>execute @e[tag=conditional,scores={IS_AIR=1,PHASE=3..4,RAND=1..2   }] ~ ~ ~ function skyblock_randchest</v>
      </c>
    </row>
    <row r="33" spans="1:15" s="2" customFormat="1" x14ac:dyDescent="0.25">
      <c r="A33" s="5" t="s">
        <v>15</v>
      </c>
      <c r="B33" s="5" t="s">
        <v>49</v>
      </c>
      <c r="C33" s="5">
        <v>20</v>
      </c>
      <c r="D33" s="5">
        <f t="shared" si="0"/>
        <v>100</v>
      </c>
      <c r="E33" s="5">
        <v>90</v>
      </c>
      <c r="F33" s="5">
        <v>1004</v>
      </c>
      <c r="G33" s="5">
        <v>-55</v>
      </c>
      <c r="H33" s="5">
        <v>-2</v>
      </c>
      <c r="I33" s="5" t="str">
        <f t="shared" si="1"/>
        <v xml:space="preserve"> 1004 -55 -2 </v>
      </c>
      <c r="J33" s="5">
        <f t="shared" si="2"/>
        <v>20</v>
      </c>
      <c r="K33" s="5">
        <f t="shared" si="6"/>
        <v>3</v>
      </c>
      <c r="L33" s="5">
        <f t="shared" si="3"/>
        <v>3</v>
      </c>
      <c r="M33" s="5">
        <f t="shared" si="4"/>
        <v>22</v>
      </c>
      <c r="N33" s="5" t="str">
        <f t="shared" si="5"/>
        <v>3..22</v>
      </c>
      <c r="O33" s="5" t="str">
        <f t="shared" si="7"/>
        <v>execute @e[tag=conditional,scores={IS_AIR=1,PHASE=3..4,RAND=3..22   }] ~ ~ ~ setblock 0 150 0 wood 1 keep</v>
      </c>
    </row>
    <row r="34" spans="1:15" s="2" customFormat="1" x14ac:dyDescent="0.25">
      <c r="A34" s="5" t="s">
        <v>89</v>
      </c>
      <c r="B34" s="5" t="s">
        <v>49</v>
      </c>
      <c r="C34" s="5">
        <v>10</v>
      </c>
      <c r="D34" s="5">
        <f t="shared" si="0"/>
        <v>100</v>
      </c>
      <c r="E34" s="5">
        <v>90</v>
      </c>
      <c r="F34" s="5">
        <v>1006</v>
      </c>
      <c r="G34" s="5">
        <v>-55</v>
      </c>
      <c r="H34" s="5">
        <v>-2</v>
      </c>
      <c r="I34" s="5" t="str">
        <f t="shared" si="1"/>
        <v xml:space="preserve"> 1006 -55 -2 </v>
      </c>
      <c r="J34" s="5">
        <f t="shared" si="2"/>
        <v>10</v>
      </c>
      <c r="K34" s="5">
        <f t="shared" si="6"/>
        <v>23</v>
      </c>
      <c r="L34" s="5">
        <f t="shared" si="3"/>
        <v>23</v>
      </c>
      <c r="M34" s="5">
        <f t="shared" si="4"/>
        <v>32</v>
      </c>
      <c r="N34" s="5" t="str">
        <f t="shared" si="5"/>
        <v>23..32</v>
      </c>
      <c r="O34" s="5" t="str">
        <f t="shared" si="7"/>
        <v>execute @e[tag=conditional,scores={IS_AIR=1,PHASE=3..4,RAND=23..32   }] ~ ~ ~ setblock 0 150 0 concrete 1 keep</v>
      </c>
    </row>
    <row r="35" spans="1:15" s="2" customFormat="1" x14ac:dyDescent="0.25">
      <c r="A35" s="5" t="s">
        <v>28</v>
      </c>
      <c r="B35" s="5" t="s">
        <v>49</v>
      </c>
      <c r="C35" s="5">
        <v>8</v>
      </c>
      <c r="D35" s="5">
        <f t="shared" si="0"/>
        <v>100</v>
      </c>
      <c r="E35" s="5">
        <v>90</v>
      </c>
      <c r="F35" s="5">
        <v>1006</v>
      </c>
      <c r="G35" s="5">
        <v>-49</v>
      </c>
      <c r="H35" s="5">
        <v>-2</v>
      </c>
      <c r="I35" s="5" t="str">
        <f t="shared" si="1"/>
        <v xml:space="preserve"> 1006 -49 -2 </v>
      </c>
      <c r="J35" s="5">
        <f t="shared" si="2"/>
        <v>8</v>
      </c>
      <c r="K35" s="5">
        <f t="shared" si="6"/>
        <v>33</v>
      </c>
      <c r="L35" s="5">
        <f t="shared" si="3"/>
        <v>33</v>
      </c>
      <c r="M35" s="5">
        <f t="shared" si="4"/>
        <v>40</v>
      </c>
      <c r="N35" s="5" t="str">
        <f t="shared" si="5"/>
        <v>33..40</v>
      </c>
      <c r="O35" s="5" t="str">
        <f t="shared" si="7"/>
        <v>execute @e[tag=conditional,scores={IS_AIR=1,PHASE=3..4,RAND=33..40   }] ~ ~ ~ setblock 0 150 0 sapling 1 keep</v>
      </c>
    </row>
    <row r="36" spans="1:15" s="2" customFormat="1" x14ac:dyDescent="0.25">
      <c r="A36" s="5" t="s">
        <v>17</v>
      </c>
      <c r="B36" s="5" t="s">
        <v>49</v>
      </c>
      <c r="C36" s="5">
        <v>11</v>
      </c>
      <c r="D36" s="5">
        <f t="shared" si="0"/>
        <v>100</v>
      </c>
      <c r="E36" s="5">
        <v>90</v>
      </c>
      <c r="F36" s="5">
        <v>1004</v>
      </c>
      <c r="G36" s="5">
        <v>-49</v>
      </c>
      <c r="H36" s="5">
        <v>-2</v>
      </c>
      <c r="I36" s="5" t="str">
        <f t="shared" si="1"/>
        <v xml:space="preserve"> 1004 -49 -2 </v>
      </c>
      <c r="J36" s="5">
        <f t="shared" si="2"/>
        <v>11</v>
      </c>
      <c r="K36" s="5">
        <f t="shared" si="6"/>
        <v>41</v>
      </c>
      <c r="L36" s="5">
        <f t="shared" si="3"/>
        <v>41</v>
      </c>
      <c r="M36" s="5">
        <f t="shared" si="4"/>
        <v>51</v>
      </c>
      <c r="N36" s="5" t="str">
        <f t="shared" si="5"/>
        <v>41..51</v>
      </c>
      <c r="O36" s="5" t="str">
        <f t="shared" si="7"/>
        <v>execute @e[tag=conditional,scores={IS_AIR=1,PHASE=3..4,RAND=41..51   }] ~ ~ ~ setblock 0 150 0 cobblestone 1 keep</v>
      </c>
    </row>
    <row r="37" spans="1:15" s="2" customFormat="1" x14ac:dyDescent="0.25">
      <c r="A37" s="5" t="s">
        <v>0</v>
      </c>
      <c r="B37" s="5" t="s">
        <v>49</v>
      </c>
      <c r="C37" s="5">
        <v>15</v>
      </c>
      <c r="D37" s="5">
        <f t="shared" si="0"/>
        <v>100</v>
      </c>
      <c r="E37" s="5">
        <v>90</v>
      </c>
      <c r="F37" s="5">
        <v>1002</v>
      </c>
      <c r="G37" s="5">
        <v>-49</v>
      </c>
      <c r="H37" s="5">
        <v>-2</v>
      </c>
      <c r="I37" s="5" t="str">
        <f t="shared" si="1"/>
        <v xml:space="preserve"> 1002 -49 -2 </v>
      </c>
      <c r="J37" s="5">
        <f t="shared" si="2"/>
        <v>15</v>
      </c>
      <c r="K37" s="5">
        <f t="shared" si="6"/>
        <v>52</v>
      </c>
      <c r="L37" s="5">
        <f t="shared" si="3"/>
        <v>52</v>
      </c>
      <c r="M37" s="5">
        <f t="shared" si="4"/>
        <v>66</v>
      </c>
      <c r="N37" s="5" t="str">
        <f t="shared" si="5"/>
        <v>52..66</v>
      </c>
      <c r="O37" s="5" t="str">
        <f t="shared" si="7"/>
        <v>execute @e[tag=conditional,scores={IS_AIR=1,PHASE=3..4,RAND=52..66   }] ~ ~ ~ setblock 0 150 0 dirt 1 keep</v>
      </c>
    </row>
    <row r="38" spans="1:15" s="2" customFormat="1" x14ac:dyDescent="0.25">
      <c r="A38" s="5" t="s">
        <v>88</v>
      </c>
      <c r="B38" s="5" t="s">
        <v>49</v>
      </c>
      <c r="C38" s="5">
        <v>5</v>
      </c>
      <c r="D38" s="5">
        <f t="shared" si="0"/>
        <v>100</v>
      </c>
      <c r="E38" s="5">
        <v>80</v>
      </c>
      <c r="F38" s="5">
        <v>1005</v>
      </c>
      <c r="G38" s="5">
        <v>-55</v>
      </c>
      <c r="H38" s="5">
        <v>-2</v>
      </c>
      <c r="I38" s="5" t="str">
        <f t="shared" si="1"/>
        <v xml:space="preserve"> 1005 -55 -2 </v>
      </c>
      <c r="J38" s="5">
        <f t="shared" si="2"/>
        <v>5</v>
      </c>
      <c r="K38" s="5">
        <f t="shared" si="6"/>
        <v>67</v>
      </c>
      <c r="L38" s="5">
        <f t="shared" si="3"/>
        <v>67</v>
      </c>
      <c r="M38" s="5">
        <f t="shared" si="4"/>
        <v>71</v>
      </c>
      <c r="N38" s="5" t="str">
        <f t="shared" si="5"/>
        <v>67..71</v>
      </c>
      <c r="O38" s="5" t="str">
        <f t="shared" si="7"/>
        <v>execute @e[tag=conditional,scores={IS_AIR=1,PHASE=3..4,RAND=67..71   }] ~ ~ ~ setblock 0 150 0 wool 1 keep</v>
      </c>
    </row>
    <row r="39" spans="1:15" s="2" customFormat="1" x14ac:dyDescent="0.25">
      <c r="A39" s="5" t="s">
        <v>90</v>
      </c>
      <c r="B39" s="5" t="s">
        <v>49</v>
      </c>
      <c r="C39" s="5">
        <v>3</v>
      </c>
      <c r="D39" s="5">
        <f t="shared" si="0"/>
        <v>100</v>
      </c>
      <c r="E39" s="5">
        <v>75</v>
      </c>
      <c r="F39" s="5">
        <v>1002</v>
      </c>
      <c r="G39" s="5">
        <v>-55</v>
      </c>
      <c r="H39" s="5">
        <v>-2</v>
      </c>
      <c r="I39" s="5" t="str">
        <f t="shared" si="1"/>
        <v xml:space="preserve"> 1002 -55 -2 </v>
      </c>
      <c r="J39" s="5">
        <f t="shared" si="2"/>
        <v>3</v>
      </c>
      <c r="K39" s="5">
        <f t="shared" si="6"/>
        <v>72</v>
      </c>
      <c r="L39" s="5">
        <f t="shared" si="3"/>
        <v>72</v>
      </c>
      <c r="M39" s="5">
        <f t="shared" si="4"/>
        <v>74</v>
      </c>
      <c r="N39" s="5" t="str">
        <f t="shared" si="5"/>
        <v>72..74</v>
      </c>
      <c r="O39" s="5" t="str">
        <f t="shared" si="7"/>
        <v>execute @e[tag=conditional,scores={IS_AIR=1,PHASE=3..4,RAND=72..74   }] ~ ~ ~ setblock 0 150 0 sand 1 keep</v>
      </c>
    </row>
    <row r="40" spans="1:15" s="2" customFormat="1" x14ac:dyDescent="0.25">
      <c r="A40" s="5" t="s">
        <v>13</v>
      </c>
      <c r="B40" s="5" t="s">
        <v>49</v>
      </c>
      <c r="C40" s="5">
        <v>7</v>
      </c>
      <c r="D40" s="5">
        <f t="shared" si="0"/>
        <v>100</v>
      </c>
      <c r="E40" s="5">
        <v>75</v>
      </c>
      <c r="F40" s="5">
        <v>1000</v>
      </c>
      <c r="G40" s="5">
        <v>-55</v>
      </c>
      <c r="H40" s="5">
        <v>-2</v>
      </c>
      <c r="I40" s="5" t="str">
        <f t="shared" si="1"/>
        <v xml:space="preserve"> 1000 -55 -2 </v>
      </c>
      <c r="J40" s="5">
        <f t="shared" si="2"/>
        <v>7</v>
      </c>
      <c r="K40" s="5">
        <f t="shared" si="6"/>
        <v>75</v>
      </c>
      <c r="L40" s="5">
        <f t="shared" si="3"/>
        <v>75</v>
      </c>
      <c r="M40" s="5">
        <f t="shared" si="4"/>
        <v>81</v>
      </c>
      <c r="N40" s="5" t="str">
        <f t="shared" si="5"/>
        <v>75..81</v>
      </c>
      <c r="O40" s="5" t="str">
        <f t="shared" si="7"/>
        <v>execute @e[tag=conditional,scores={IS_AIR=1,PHASE=3..4,RAND=75..81   }] ~ ~ ~ setblock 0 150 0 iron ore 1 keep</v>
      </c>
    </row>
    <row r="41" spans="1:15" s="2" customFormat="1" x14ac:dyDescent="0.25">
      <c r="A41" s="5" t="s">
        <v>91</v>
      </c>
      <c r="B41" s="5" t="s">
        <v>49</v>
      </c>
      <c r="C41" s="5">
        <v>10</v>
      </c>
      <c r="D41" s="5">
        <f t="shared" si="0"/>
        <v>100</v>
      </c>
      <c r="E41" s="5">
        <v>75</v>
      </c>
      <c r="F41" s="5">
        <v>1003</v>
      </c>
      <c r="G41" s="5">
        <v>-55</v>
      </c>
      <c r="H41" s="5">
        <v>-2</v>
      </c>
      <c r="I41" s="5" t="str">
        <f t="shared" si="1"/>
        <v xml:space="preserve"> 1003 -55 -2 </v>
      </c>
      <c r="J41" s="5">
        <f t="shared" si="2"/>
        <v>10</v>
      </c>
      <c r="K41" s="5">
        <f t="shared" si="6"/>
        <v>82</v>
      </c>
      <c r="L41" s="5">
        <f t="shared" si="3"/>
        <v>82</v>
      </c>
      <c r="M41" s="5">
        <f t="shared" si="4"/>
        <v>91</v>
      </c>
      <c r="N41" s="5" t="str">
        <f t="shared" si="5"/>
        <v>82..91</v>
      </c>
      <c r="O41" s="5" t="str">
        <f t="shared" si="7"/>
        <v>execute @e[tag=conditional,scores={IS_AIR=1,PHASE=3..4,RAND=82..91   }] ~ ~ ~ setblock 0 150 0 coal_ore 1 keep</v>
      </c>
    </row>
    <row r="42" spans="1:15" s="2" customFormat="1" x14ac:dyDescent="0.25">
      <c r="A42" s="5" t="s">
        <v>92</v>
      </c>
      <c r="B42" s="5" t="s">
        <v>49</v>
      </c>
      <c r="C42" s="5">
        <v>1</v>
      </c>
      <c r="D42" s="5">
        <f t="shared" si="0"/>
        <v>100</v>
      </c>
      <c r="E42" s="5">
        <v>70</v>
      </c>
      <c r="F42" s="5">
        <v>1003</v>
      </c>
      <c r="G42" s="5">
        <v>-52</v>
      </c>
      <c r="H42" s="5">
        <v>-2</v>
      </c>
      <c r="I42" s="5" t="str">
        <f t="shared" si="1"/>
        <v xml:space="preserve"> 1003 -52 -2 </v>
      </c>
      <c r="J42" s="5">
        <f t="shared" si="2"/>
        <v>1</v>
      </c>
      <c r="K42" s="5">
        <f t="shared" si="6"/>
        <v>92</v>
      </c>
      <c r="L42" s="5">
        <f t="shared" si="3"/>
        <v>92</v>
      </c>
      <c r="M42" s="5">
        <f t="shared" si="4"/>
        <v>92</v>
      </c>
      <c r="N42" s="5">
        <f t="shared" si="5"/>
        <v>92</v>
      </c>
      <c r="O42" s="5" t="str">
        <f t="shared" si="7"/>
        <v>execute @e[tag=conditional,scores={IS_AIR=1,PHASE=3..4,RAND=92   }] ~ ~ ~ setblock 0 150 0 emerald_ore 1 keep</v>
      </c>
    </row>
    <row r="43" spans="1:15" s="2" customFormat="1" x14ac:dyDescent="0.25">
      <c r="A43" s="5" t="s">
        <v>93</v>
      </c>
      <c r="B43" s="5" t="s">
        <v>49</v>
      </c>
      <c r="C43" s="5">
        <v>1</v>
      </c>
      <c r="D43" s="5">
        <f t="shared" si="0"/>
        <v>100</v>
      </c>
      <c r="E43" s="5">
        <v>70</v>
      </c>
      <c r="F43" s="5">
        <v>1002</v>
      </c>
      <c r="G43" s="5">
        <v>-52</v>
      </c>
      <c r="H43" s="5">
        <v>-2</v>
      </c>
      <c r="I43" s="5" t="str">
        <f t="shared" si="1"/>
        <v xml:space="preserve"> 1002 -52 -2 </v>
      </c>
      <c r="J43" s="5">
        <f t="shared" si="2"/>
        <v>1</v>
      </c>
      <c r="K43" s="5">
        <f t="shared" si="6"/>
        <v>93</v>
      </c>
      <c r="L43" s="5">
        <f t="shared" si="3"/>
        <v>93</v>
      </c>
      <c r="M43" s="5">
        <f t="shared" si="4"/>
        <v>93</v>
      </c>
      <c r="N43" s="5">
        <f t="shared" si="5"/>
        <v>93</v>
      </c>
      <c r="O43" s="5" t="str">
        <f t="shared" si="7"/>
        <v>execute @e[tag=conditional,scores={IS_AIR=1,PHASE=3..4,RAND=93   }] ~ ~ ~ setblock 0 150 0 gold_ore 1 keep</v>
      </c>
    </row>
    <row r="44" spans="1:15" s="2" customFormat="1" x14ac:dyDescent="0.25">
      <c r="A44" s="5" t="s">
        <v>94</v>
      </c>
      <c r="B44" s="5" t="s">
        <v>49</v>
      </c>
      <c r="C44" s="5">
        <v>1</v>
      </c>
      <c r="D44" s="5">
        <f t="shared" si="0"/>
        <v>100</v>
      </c>
      <c r="E44" s="5">
        <v>70</v>
      </c>
      <c r="F44" s="5">
        <v>1001</v>
      </c>
      <c r="G44" s="5">
        <v>-52</v>
      </c>
      <c r="H44" s="5">
        <v>-2</v>
      </c>
      <c r="I44" s="5" t="str">
        <f t="shared" si="1"/>
        <v xml:space="preserve"> 1001 -52 -2 </v>
      </c>
      <c r="J44" s="5">
        <f t="shared" si="2"/>
        <v>1</v>
      </c>
      <c r="K44" s="5">
        <f t="shared" si="6"/>
        <v>94</v>
      </c>
      <c r="L44" s="5">
        <f t="shared" si="3"/>
        <v>94</v>
      </c>
      <c r="M44" s="5">
        <f t="shared" si="4"/>
        <v>94</v>
      </c>
      <c r="N44" s="5">
        <f t="shared" si="5"/>
        <v>94</v>
      </c>
      <c r="O44" s="5" t="str">
        <f t="shared" si="7"/>
        <v>execute @e[tag=conditional,scores={IS_AIR=1,PHASE=3..4,RAND=94   }] ~ ~ ~ setblock 0 150 0 diamond_ore 1 keep</v>
      </c>
    </row>
    <row r="45" spans="1:15" s="2" customFormat="1" x14ac:dyDescent="0.25">
      <c r="A45" s="5" t="s">
        <v>95</v>
      </c>
      <c r="B45" s="5" t="s">
        <v>49</v>
      </c>
      <c r="C45" s="5">
        <v>1</v>
      </c>
      <c r="D45" s="5">
        <f t="shared" si="0"/>
        <v>100</v>
      </c>
      <c r="E45" s="5">
        <v>70</v>
      </c>
      <c r="F45" s="5">
        <v>1005</v>
      </c>
      <c r="G45" s="5">
        <v>-49</v>
      </c>
      <c r="H45" s="5">
        <v>-2</v>
      </c>
      <c r="I45" s="5" t="str">
        <f t="shared" si="1"/>
        <v xml:space="preserve"> 1005 -49 -2 </v>
      </c>
      <c r="J45" s="5">
        <f t="shared" si="2"/>
        <v>1</v>
      </c>
      <c r="K45" s="5">
        <f t="shared" si="6"/>
        <v>95</v>
      </c>
      <c r="L45" s="5">
        <f t="shared" si="3"/>
        <v>95</v>
      </c>
      <c r="M45" s="5">
        <f t="shared" si="4"/>
        <v>95</v>
      </c>
      <c r="N45" s="5">
        <f t="shared" si="5"/>
        <v>95</v>
      </c>
      <c r="O45" s="5" t="str">
        <f t="shared" si="7"/>
        <v>execute @e[tag=conditional,scores={IS_AIR=1,PHASE=3..4,RAND=95   }] ~ ~ ~ setblock 0 150 0 glass 1 keep</v>
      </c>
    </row>
    <row r="46" spans="1:15" s="2" customFormat="1" x14ac:dyDescent="0.25">
      <c r="A46" s="5" t="s">
        <v>96</v>
      </c>
      <c r="B46" s="5" t="s">
        <v>49</v>
      </c>
      <c r="C46" s="5">
        <v>1</v>
      </c>
      <c r="D46" s="5">
        <f t="shared" si="0"/>
        <v>100</v>
      </c>
      <c r="E46" s="5">
        <v>70</v>
      </c>
      <c r="F46" s="5">
        <v>997</v>
      </c>
      <c r="G46" s="5">
        <v>-49</v>
      </c>
      <c r="H46" s="5">
        <v>-2</v>
      </c>
      <c r="I46" s="5" t="str">
        <f t="shared" si="1"/>
        <v xml:space="preserve"> 997 -49 -2 </v>
      </c>
      <c r="J46" s="5">
        <f t="shared" si="2"/>
        <v>1</v>
      </c>
      <c r="K46" s="5">
        <f t="shared" si="6"/>
        <v>96</v>
      </c>
      <c r="L46" s="5">
        <f t="shared" si="3"/>
        <v>96</v>
      </c>
      <c r="M46" s="5">
        <f t="shared" si="4"/>
        <v>96</v>
      </c>
      <c r="N46" s="5">
        <f t="shared" si="5"/>
        <v>96</v>
      </c>
      <c r="O46" s="5" t="str">
        <f t="shared" si="7"/>
        <v>execute @e[tag=conditional,scores={IS_AIR=1,PHASE=3..4,RAND=96   }] ~ ~ ~ setblock 0 150 0 lapis_ore 1 keep</v>
      </c>
    </row>
    <row r="47" spans="1:15" s="2" customFormat="1" x14ac:dyDescent="0.25">
      <c r="A47" s="5" t="s">
        <v>97</v>
      </c>
      <c r="B47" s="5" t="s">
        <v>49</v>
      </c>
      <c r="C47" s="5">
        <v>0</v>
      </c>
      <c r="D47" s="5">
        <f t="shared" si="0"/>
        <v>100</v>
      </c>
      <c r="E47" s="5">
        <v>50</v>
      </c>
      <c r="F47" s="5">
        <v>999</v>
      </c>
      <c r="G47" s="5">
        <v>-55</v>
      </c>
      <c r="H47" s="5">
        <v>-2</v>
      </c>
      <c r="I47" s="5" t="str">
        <f t="shared" si="1"/>
        <v xml:space="preserve"> 999 -55 -2 </v>
      </c>
      <c r="J47" s="5">
        <f t="shared" si="2"/>
        <v>0</v>
      </c>
      <c r="K47" s="5">
        <f t="shared" si="6"/>
        <v>97</v>
      </c>
      <c r="L47" s="5">
        <f t="shared" si="3"/>
        <v>-1</v>
      </c>
      <c r="M47" s="5">
        <f t="shared" si="4"/>
        <v>-1</v>
      </c>
      <c r="N47" s="5">
        <f t="shared" si="5"/>
        <v>-1</v>
      </c>
      <c r="O47" s="5" t="str">
        <f t="shared" si="7"/>
        <v/>
      </c>
    </row>
    <row r="48" spans="1:15" s="2" customFormat="1" x14ac:dyDescent="0.25">
      <c r="A48" s="5" t="s">
        <v>98</v>
      </c>
      <c r="B48" s="5" t="s">
        <v>49</v>
      </c>
      <c r="C48" s="5">
        <v>0</v>
      </c>
      <c r="D48" s="5">
        <f t="shared" si="0"/>
        <v>100</v>
      </c>
      <c r="E48" s="5">
        <v>25</v>
      </c>
      <c r="F48" s="5">
        <v>1003</v>
      </c>
      <c r="G48" s="5">
        <v>-49</v>
      </c>
      <c r="H48" s="5">
        <v>-2</v>
      </c>
      <c r="I48" s="5" t="str">
        <f t="shared" si="1"/>
        <v xml:space="preserve"> 1003 -49 -2 </v>
      </c>
      <c r="J48" s="5">
        <f t="shared" si="2"/>
        <v>0</v>
      </c>
      <c r="K48" s="5">
        <f t="shared" si="6"/>
        <v>97</v>
      </c>
      <c r="L48" s="5">
        <f t="shared" si="3"/>
        <v>-1</v>
      </c>
      <c r="M48" s="5">
        <f t="shared" si="4"/>
        <v>-1</v>
      </c>
      <c r="N48" s="5">
        <f t="shared" si="5"/>
        <v>-1</v>
      </c>
      <c r="O48" s="5" t="str">
        <f t="shared" si="7"/>
        <v/>
      </c>
    </row>
    <row r="49" spans="1:15" s="2" customFormat="1" x14ac:dyDescent="0.25">
      <c r="A49" s="5" t="s">
        <v>99</v>
      </c>
      <c r="B49" s="5" t="s">
        <v>49</v>
      </c>
      <c r="C49" s="5">
        <v>0</v>
      </c>
      <c r="D49" s="5">
        <f t="shared" si="0"/>
        <v>100</v>
      </c>
      <c r="E49" s="5">
        <v>15</v>
      </c>
      <c r="F49" s="5">
        <v>1001</v>
      </c>
      <c r="G49" s="5">
        <v>-49</v>
      </c>
      <c r="H49" s="5">
        <v>-2</v>
      </c>
      <c r="I49" s="5" t="str">
        <f t="shared" si="1"/>
        <v xml:space="preserve"> 1001 -49 -2 </v>
      </c>
      <c r="J49" s="5">
        <f t="shared" si="2"/>
        <v>0</v>
      </c>
      <c r="K49" s="5">
        <f t="shared" si="6"/>
        <v>97</v>
      </c>
      <c r="L49" s="5">
        <f t="shared" si="3"/>
        <v>-1</v>
      </c>
      <c r="M49" s="5">
        <f t="shared" si="4"/>
        <v>-1</v>
      </c>
      <c r="N49" s="5">
        <f t="shared" si="5"/>
        <v>-1</v>
      </c>
      <c r="O49" s="5" t="str">
        <f t="shared" si="7"/>
        <v/>
      </c>
    </row>
    <row r="50" spans="1:15" s="2" customFormat="1" x14ac:dyDescent="0.25">
      <c r="A50" s="5" t="s">
        <v>100</v>
      </c>
      <c r="B50" s="5" t="s">
        <v>49</v>
      </c>
      <c r="C50" s="5">
        <v>0</v>
      </c>
      <c r="D50" s="5">
        <f t="shared" si="0"/>
        <v>100</v>
      </c>
      <c r="E50" s="5">
        <v>10</v>
      </c>
      <c r="F50" s="5">
        <v>997</v>
      </c>
      <c r="G50" s="5">
        <v>-52</v>
      </c>
      <c r="H50" s="5">
        <v>-2</v>
      </c>
      <c r="I50" s="5" t="str">
        <f t="shared" si="1"/>
        <v xml:space="preserve"> 997 -52 -2 </v>
      </c>
      <c r="J50" s="5">
        <f t="shared" si="2"/>
        <v>0</v>
      </c>
      <c r="K50" s="5">
        <f t="shared" si="6"/>
        <v>97</v>
      </c>
      <c r="L50" s="5">
        <f t="shared" si="3"/>
        <v>-1</v>
      </c>
      <c r="M50" s="5">
        <f t="shared" si="4"/>
        <v>-1</v>
      </c>
      <c r="N50" s="5">
        <f t="shared" si="5"/>
        <v>-1</v>
      </c>
      <c r="O50" s="5" t="str">
        <f t="shared" si="7"/>
        <v/>
      </c>
    </row>
    <row r="51" spans="1:15" s="2" customFormat="1" x14ac:dyDescent="0.25">
      <c r="A51" s="5" t="s">
        <v>101</v>
      </c>
      <c r="B51" s="5" t="s">
        <v>49</v>
      </c>
      <c r="C51" s="5">
        <v>0</v>
      </c>
      <c r="D51" s="5">
        <f t="shared" si="0"/>
        <v>100</v>
      </c>
      <c r="E51" s="5">
        <v>9</v>
      </c>
      <c r="F51" s="5">
        <v>1000</v>
      </c>
      <c r="G51" s="5">
        <v>-52</v>
      </c>
      <c r="H51" s="5">
        <v>-2</v>
      </c>
      <c r="I51" s="5" t="str">
        <f t="shared" si="1"/>
        <v xml:space="preserve"> 1000 -52 -2 </v>
      </c>
      <c r="J51" s="5">
        <f t="shared" si="2"/>
        <v>0</v>
      </c>
      <c r="K51" s="5">
        <f t="shared" si="6"/>
        <v>97</v>
      </c>
      <c r="L51" s="5">
        <f t="shared" si="3"/>
        <v>-1</v>
      </c>
      <c r="M51" s="5">
        <f t="shared" si="4"/>
        <v>-1</v>
      </c>
      <c r="N51" s="5">
        <f t="shared" si="5"/>
        <v>-1</v>
      </c>
      <c r="O51" s="5" t="str">
        <f t="shared" si="7"/>
        <v/>
      </c>
    </row>
    <row r="52" spans="1:15" s="2" customFormat="1" x14ac:dyDescent="0.25">
      <c r="A52" s="5" t="s">
        <v>102</v>
      </c>
      <c r="B52" s="5" t="s">
        <v>49</v>
      </c>
      <c r="C52" s="5">
        <v>0</v>
      </c>
      <c r="D52" s="5">
        <f t="shared" si="0"/>
        <v>100</v>
      </c>
      <c r="E52" s="5">
        <v>9</v>
      </c>
      <c r="F52" s="5">
        <v>999</v>
      </c>
      <c r="G52" s="5">
        <v>-52</v>
      </c>
      <c r="H52" s="5">
        <v>-2</v>
      </c>
      <c r="I52" s="5" t="str">
        <f t="shared" si="1"/>
        <v xml:space="preserve"> 999 -52 -2 </v>
      </c>
      <c r="J52" s="5">
        <f t="shared" si="2"/>
        <v>0</v>
      </c>
      <c r="K52" s="5">
        <f t="shared" si="6"/>
        <v>97</v>
      </c>
      <c r="L52" s="5">
        <f t="shared" si="3"/>
        <v>-1</v>
      </c>
      <c r="M52" s="5">
        <f t="shared" si="4"/>
        <v>-1</v>
      </c>
      <c r="N52" s="5">
        <f t="shared" si="5"/>
        <v>-1</v>
      </c>
      <c r="O52" s="5" t="str">
        <f t="shared" si="7"/>
        <v/>
      </c>
    </row>
    <row r="53" spans="1:15" s="2" customFormat="1" x14ac:dyDescent="0.25">
      <c r="A53" s="5" t="s">
        <v>105</v>
      </c>
      <c r="B53" s="5" t="s">
        <v>49</v>
      </c>
      <c r="C53" s="5">
        <v>0</v>
      </c>
      <c r="D53" s="5">
        <f t="shared" si="0"/>
        <v>100</v>
      </c>
      <c r="E53" s="5">
        <v>9</v>
      </c>
      <c r="F53" s="5">
        <v>998</v>
      </c>
      <c r="G53" s="5">
        <v>-52</v>
      </c>
      <c r="H53" s="5">
        <v>-2</v>
      </c>
      <c r="I53" s="5" t="str">
        <f t="shared" si="1"/>
        <v xml:space="preserve"> 998 -52 -2 </v>
      </c>
      <c r="J53" s="5">
        <f t="shared" si="2"/>
        <v>0</v>
      </c>
      <c r="K53" s="5">
        <f t="shared" si="6"/>
        <v>97</v>
      </c>
      <c r="L53" s="5">
        <f t="shared" si="3"/>
        <v>-1</v>
      </c>
      <c r="M53" s="5">
        <f t="shared" si="4"/>
        <v>-1</v>
      </c>
      <c r="N53" s="5">
        <f t="shared" si="5"/>
        <v>-1</v>
      </c>
      <c r="O53" s="5" t="str">
        <f t="shared" si="7"/>
        <v/>
      </c>
    </row>
    <row r="54" spans="1:15" s="2" customFormat="1" x14ac:dyDescent="0.25">
      <c r="A54" s="5" t="s">
        <v>106</v>
      </c>
      <c r="B54" s="5" t="s">
        <v>49</v>
      </c>
      <c r="C54" s="5">
        <v>0</v>
      </c>
      <c r="D54" s="5">
        <f t="shared" si="0"/>
        <v>100</v>
      </c>
      <c r="E54" s="5">
        <v>5</v>
      </c>
      <c r="F54" s="5">
        <v>1006</v>
      </c>
      <c r="G54" s="5">
        <v>-52</v>
      </c>
      <c r="H54" s="5">
        <v>-2</v>
      </c>
      <c r="I54" s="5" t="str">
        <f t="shared" si="1"/>
        <v xml:space="preserve"> 1006 -52 -2 </v>
      </c>
      <c r="J54" s="5">
        <f t="shared" si="2"/>
        <v>0</v>
      </c>
      <c r="K54" s="5">
        <f t="shared" si="6"/>
        <v>97</v>
      </c>
      <c r="L54" s="5">
        <f t="shared" si="3"/>
        <v>-1</v>
      </c>
      <c r="M54" s="5">
        <f t="shared" si="4"/>
        <v>-1</v>
      </c>
      <c r="N54" s="5">
        <f t="shared" si="5"/>
        <v>-1</v>
      </c>
      <c r="O54" s="5" t="str">
        <f t="shared" si="7"/>
        <v/>
      </c>
    </row>
    <row r="55" spans="1:15" s="2" customFormat="1" x14ac:dyDescent="0.25">
      <c r="A55" s="5" t="s">
        <v>103</v>
      </c>
      <c r="B55" s="5" t="s">
        <v>49</v>
      </c>
      <c r="C55" s="5">
        <v>2</v>
      </c>
      <c r="D55" s="5">
        <f t="shared" si="0"/>
        <v>100</v>
      </c>
      <c r="E55" s="5">
        <v>4</v>
      </c>
      <c r="F55" s="5">
        <v>1005</v>
      </c>
      <c r="G55" s="5">
        <v>-52</v>
      </c>
      <c r="H55" s="5">
        <v>-2</v>
      </c>
      <c r="I55" s="5" t="str">
        <f t="shared" si="1"/>
        <v xml:space="preserve"> 1005 -52 -2 </v>
      </c>
      <c r="J55" s="5">
        <f t="shared" si="2"/>
        <v>2</v>
      </c>
      <c r="K55" s="5">
        <f t="shared" si="6"/>
        <v>97</v>
      </c>
      <c r="L55" s="5">
        <f t="shared" si="3"/>
        <v>97</v>
      </c>
      <c r="M55" s="5">
        <f t="shared" si="4"/>
        <v>98</v>
      </c>
      <c r="N55" s="5" t="str">
        <f t="shared" si="5"/>
        <v>97..98</v>
      </c>
      <c r="O55" s="5" t="str">
        <f t="shared" si="7"/>
        <v>execute @e[tag=conditional,scores={IS_AIR=1,PHASE=3..4,RAND=97..98   }] ~ ~ ~ setblock 0 150 0 stone 1 keep</v>
      </c>
    </row>
    <row r="56" spans="1:15" s="2" customFormat="1" x14ac:dyDescent="0.25">
      <c r="A56" s="5" t="s">
        <v>104</v>
      </c>
      <c r="B56" s="5" t="s">
        <v>49</v>
      </c>
      <c r="C56" s="5">
        <v>2</v>
      </c>
      <c r="D56" s="5">
        <f t="shared" si="0"/>
        <v>100</v>
      </c>
      <c r="E56" s="5">
        <v>4</v>
      </c>
      <c r="F56" s="5">
        <v>1000</v>
      </c>
      <c r="G56" s="5">
        <v>-49</v>
      </c>
      <c r="H56" s="5">
        <v>-2</v>
      </c>
      <c r="I56" s="5" t="str">
        <f t="shared" si="1"/>
        <v xml:space="preserve"> 1000 -49 -2 </v>
      </c>
      <c r="J56" s="5">
        <f t="shared" si="2"/>
        <v>2</v>
      </c>
      <c r="K56" s="5">
        <f t="shared" si="6"/>
        <v>99</v>
      </c>
      <c r="L56" s="5">
        <f t="shared" si="3"/>
        <v>99</v>
      </c>
      <c r="M56" s="5">
        <f t="shared" si="4"/>
        <v>100</v>
      </c>
      <c r="N56" s="5" t="str">
        <f t="shared" si="5"/>
        <v>99..100</v>
      </c>
      <c r="O56" s="5" t="str">
        <f t="shared" si="7"/>
        <v>execute @e[tag=conditional,scores={IS_AIR=1,PHASE=3..4,RAND=99..100   }] ~ ~ ~ setblock 0 150 0 gravel 1 keep</v>
      </c>
    </row>
    <row r="57" spans="1:15" s="2" customFormat="1" x14ac:dyDescent="0.25">
      <c r="A57" s="5"/>
      <c r="B57" s="5" t="s">
        <v>49</v>
      </c>
      <c r="C57" s="5">
        <v>0</v>
      </c>
      <c r="D57" s="5">
        <f t="shared" si="0"/>
        <v>100</v>
      </c>
      <c r="E57" s="5">
        <v>2</v>
      </c>
      <c r="F57" s="5">
        <v>997</v>
      </c>
      <c r="G57" s="5">
        <v>-55</v>
      </c>
      <c r="H57" s="5">
        <v>-2</v>
      </c>
      <c r="I57" s="5" t="str">
        <f t="shared" si="1"/>
        <v xml:space="preserve"> 997 -55 -2 </v>
      </c>
      <c r="J57" s="5">
        <f t="shared" si="2"/>
        <v>0</v>
      </c>
      <c r="K57" s="5">
        <f t="shared" si="6"/>
        <v>101</v>
      </c>
      <c r="L57" s="5">
        <f t="shared" si="3"/>
        <v>-1</v>
      </c>
      <c r="M57" s="5">
        <f t="shared" si="4"/>
        <v>-1</v>
      </c>
      <c r="N57" s="5">
        <f t="shared" si="5"/>
        <v>-1</v>
      </c>
      <c r="O57" s="5" t="str">
        <f t="shared" si="7"/>
        <v/>
      </c>
    </row>
    <row r="58" spans="1:15" s="2" customFormat="1" x14ac:dyDescent="0.25">
      <c r="A58" s="5"/>
      <c r="B58" s="5" t="s">
        <v>49</v>
      </c>
      <c r="C58" s="5">
        <v>0</v>
      </c>
      <c r="D58" s="5">
        <f t="shared" si="0"/>
        <v>100</v>
      </c>
      <c r="E58" s="5">
        <v>2</v>
      </c>
      <c r="F58" s="5">
        <v>998</v>
      </c>
      <c r="G58" s="5">
        <v>-55</v>
      </c>
      <c r="H58" s="5">
        <v>-2</v>
      </c>
      <c r="I58" s="5" t="str">
        <f t="shared" si="1"/>
        <v xml:space="preserve"> 998 -55 -2 </v>
      </c>
      <c r="J58" s="5">
        <f t="shared" si="2"/>
        <v>0</v>
      </c>
      <c r="K58" s="5">
        <f t="shared" si="6"/>
        <v>101</v>
      </c>
      <c r="L58" s="5">
        <f t="shared" si="3"/>
        <v>-1</v>
      </c>
      <c r="M58" s="5">
        <f t="shared" si="4"/>
        <v>-1</v>
      </c>
      <c r="N58" s="5">
        <f t="shared" si="5"/>
        <v>-1</v>
      </c>
      <c r="O58" s="5" t="str">
        <f t="shared" si="7"/>
        <v/>
      </c>
    </row>
    <row r="59" spans="1:15" s="2" customFormat="1" x14ac:dyDescent="0.25">
      <c r="A59" s="5"/>
      <c r="B59" s="5" t="s">
        <v>49</v>
      </c>
      <c r="C59" s="5">
        <v>0</v>
      </c>
      <c r="D59" s="5">
        <f t="shared" si="0"/>
        <v>100</v>
      </c>
      <c r="E59" s="5">
        <v>2</v>
      </c>
      <c r="F59" s="5">
        <v>998</v>
      </c>
      <c r="G59" s="5">
        <v>-49</v>
      </c>
      <c r="H59" s="5">
        <v>-2</v>
      </c>
      <c r="I59" s="5" t="str">
        <f t="shared" si="1"/>
        <v xml:space="preserve"> 998 -49 -2 </v>
      </c>
      <c r="J59" s="5">
        <f t="shared" si="2"/>
        <v>0</v>
      </c>
      <c r="K59" s="5">
        <f t="shared" si="6"/>
        <v>101</v>
      </c>
      <c r="L59" s="5">
        <f t="shared" si="3"/>
        <v>-1</v>
      </c>
      <c r="M59" s="5">
        <f t="shared" si="4"/>
        <v>-1</v>
      </c>
      <c r="N59" s="5">
        <f t="shared" si="5"/>
        <v>-1</v>
      </c>
      <c r="O59" s="5" t="str">
        <f t="shared" si="7"/>
        <v/>
      </c>
    </row>
    <row r="60" spans="1:15" s="2" customFormat="1" x14ac:dyDescent="0.25">
      <c r="A60" s="5"/>
      <c r="B60" s="5" t="s">
        <v>49</v>
      </c>
      <c r="C60" s="5">
        <v>0</v>
      </c>
      <c r="D60" s="5">
        <f t="shared" si="0"/>
        <v>100</v>
      </c>
      <c r="E60" s="5">
        <v>1</v>
      </c>
      <c r="F60" s="5">
        <v>1004</v>
      </c>
      <c r="G60" s="5">
        <v>-52</v>
      </c>
      <c r="H60" s="5">
        <v>-2</v>
      </c>
      <c r="I60" s="5" t="str">
        <f t="shared" si="1"/>
        <v xml:space="preserve"> 1004 -52 -2 </v>
      </c>
      <c r="J60" s="5">
        <f t="shared" si="2"/>
        <v>0</v>
      </c>
      <c r="K60" s="5">
        <f t="shared" si="6"/>
        <v>101</v>
      </c>
      <c r="L60" s="5">
        <f t="shared" si="3"/>
        <v>-1</v>
      </c>
      <c r="M60" s="5">
        <f t="shared" si="4"/>
        <v>-1</v>
      </c>
      <c r="N60" s="5">
        <f t="shared" si="5"/>
        <v>-1</v>
      </c>
      <c r="O60" s="5" t="str">
        <f t="shared" si="7"/>
        <v/>
      </c>
    </row>
    <row r="61" spans="1:15" s="2" customFormat="1" x14ac:dyDescent="0.25">
      <c r="A61" s="5"/>
      <c r="B61" s="5" t="s">
        <v>49</v>
      </c>
      <c r="C61" s="5">
        <v>0</v>
      </c>
      <c r="D61" s="5">
        <f t="shared" si="0"/>
        <v>100</v>
      </c>
      <c r="E61" s="5">
        <v>1</v>
      </c>
      <c r="F61" s="5">
        <v>999</v>
      </c>
      <c r="G61" s="5">
        <v>-49</v>
      </c>
      <c r="H61" s="5">
        <v>-2</v>
      </c>
      <c r="I61" s="5" t="str">
        <f t="shared" si="1"/>
        <v xml:space="preserve"> 999 -49 -2 </v>
      </c>
      <c r="J61" s="5">
        <f t="shared" si="2"/>
        <v>0</v>
      </c>
      <c r="K61" s="5">
        <f t="shared" si="6"/>
        <v>101</v>
      </c>
      <c r="L61" s="5">
        <f t="shared" si="3"/>
        <v>-1</v>
      </c>
      <c r="M61" s="5">
        <f t="shared" si="4"/>
        <v>-1</v>
      </c>
      <c r="N61" s="5">
        <f t="shared" si="5"/>
        <v>-1</v>
      </c>
      <c r="O61" s="5" t="str">
        <f t="shared" si="7"/>
        <v/>
      </c>
    </row>
    <row r="62" spans="1:15" x14ac:dyDescent="0.25">
      <c r="A62" s="4" t="s">
        <v>38</v>
      </c>
      <c r="B62" s="4" t="s">
        <v>50</v>
      </c>
      <c r="C62" s="4">
        <v>4</v>
      </c>
      <c r="D62" s="4">
        <f t="shared" si="0"/>
        <v>100</v>
      </c>
      <c r="E62" s="4">
        <v>100</v>
      </c>
      <c r="F62" s="4">
        <v>1001</v>
      </c>
      <c r="G62" s="4">
        <v>-55</v>
      </c>
      <c r="H62" s="4">
        <v>-2</v>
      </c>
      <c r="I62" s="4" t="str">
        <f t="shared" si="1"/>
        <v xml:space="preserve"> 1001 -55 -2 </v>
      </c>
      <c r="J62" s="4">
        <f t="shared" si="2"/>
        <v>4</v>
      </c>
      <c r="K62" s="4">
        <f t="shared" si="6"/>
        <v>1</v>
      </c>
      <c r="L62" s="4">
        <f t="shared" si="3"/>
        <v>1</v>
      </c>
      <c r="M62" s="4">
        <f t="shared" si="4"/>
        <v>4</v>
      </c>
      <c r="N62" s="4" t="str">
        <f t="shared" si="5"/>
        <v>1..4</v>
      </c>
      <c r="O62" s="4" t="str">
        <f t="shared" si="7"/>
        <v>execute @e[tag=conditional,scores={IS_AIR=1,PHASE=5..10,RAND=1..4   }] ~ ~ ~ function skyblock_randchest</v>
      </c>
    </row>
    <row r="63" spans="1:15" x14ac:dyDescent="0.25">
      <c r="A63" s="4" t="s">
        <v>15</v>
      </c>
      <c r="B63" s="4" t="s">
        <v>50</v>
      </c>
      <c r="C63" s="4">
        <v>15</v>
      </c>
      <c r="D63" s="4">
        <f t="shared" si="0"/>
        <v>100</v>
      </c>
      <c r="E63" s="4">
        <v>90</v>
      </c>
      <c r="F63" s="4">
        <v>1004</v>
      </c>
      <c r="G63" s="4">
        <v>-55</v>
      </c>
      <c r="H63" s="4">
        <v>-2</v>
      </c>
      <c r="I63" s="4" t="str">
        <f t="shared" si="1"/>
        <v xml:space="preserve"> 1004 -55 -2 </v>
      </c>
      <c r="J63" s="4">
        <f t="shared" si="2"/>
        <v>15</v>
      </c>
      <c r="K63" s="4">
        <f t="shared" si="6"/>
        <v>5</v>
      </c>
      <c r="L63" s="4">
        <f t="shared" si="3"/>
        <v>5</v>
      </c>
      <c r="M63" s="4">
        <f t="shared" si="4"/>
        <v>19</v>
      </c>
      <c r="N63" s="4" t="str">
        <f t="shared" si="5"/>
        <v>5..19</v>
      </c>
      <c r="O63" s="4" t="str">
        <f t="shared" si="7"/>
        <v>execute @e[tag=conditional,scores={IS_AIR=1,PHASE=5..10,RAND=5..19   }] ~ ~ ~ setblock 0 150 0 wood 1 keep</v>
      </c>
    </row>
    <row r="64" spans="1:15" x14ac:dyDescent="0.25">
      <c r="A64" s="4" t="s">
        <v>89</v>
      </c>
      <c r="B64" s="4" t="s">
        <v>50</v>
      </c>
      <c r="C64" s="4">
        <v>5</v>
      </c>
      <c r="D64" s="4">
        <f t="shared" si="0"/>
        <v>100</v>
      </c>
      <c r="E64" s="4">
        <v>90</v>
      </c>
      <c r="F64" s="4">
        <v>1006</v>
      </c>
      <c r="G64" s="4">
        <v>-55</v>
      </c>
      <c r="H64" s="4">
        <v>-2</v>
      </c>
      <c r="I64" s="4" t="str">
        <f t="shared" si="1"/>
        <v xml:space="preserve"> 1006 -55 -2 </v>
      </c>
      <c r="J64" s="4">
        <f t="shared" si="2"/>
        <v>5</v>
      </c>
      <c r="K64" s="4">
        <f t="shared" si="6"/>
        <v>20</v>
      </c>
      <c r="L64" s="4">
        <f t="shared" si="3"/>
        <v>20</v>
      </c>
      <c r="M64" s="4">
        <f t="shared" si="4"/>
        <v>24</v>
      </c>
      <c r="N64" s="4" t="str">
        <f t="shared" si="5"/>
        <v>20..24</v>
      </c>
      <c r="O64" s="4" t="str">
        <f t="shared" si="7"/>
        <v>execute @e[tag=conditional,scores={IS_AIR=1,PHASE=5..10,RAND=20..24   }] ~ ~ ~ setblock 0 150 0 concrete 1 keep</v>
      </c>
    </row>
    <row r="65" spans="1:15" x14ac:dyDescent="0.25">
      <c r="A65" s="4" t="s">
        <v>28</v>
      </c>
      <c r="B65" s="4" t="s">
        <v>50</v>
      </c>
      <c r="C65" s="4">
        <v>8</v>
      </c>
      <c r="D65" s="4">
        <f t="shared" si="0"/>
        <v>100</v>
      </c>
      <c r="E65" s="4">
        <v>90</v>
      </c>
      <c r="F65" s="4">
        <v>1006</v>
      </c>
      <c r="G65" s="4">
        <v>-49</v>
      </c>
      <c r="H65" s="4">
        <v>-2</v>
      </c>
      <c r="I65" s="4" t="str">
        <f t="shared" si="1"/>
        <v xml:space="preserve"> 1006 -49 -2 </v>
      </c>
      <c r="J65" s="4">
        <f t="shared" si="2"/>
        <v>8</v>
      </c>
      <c r="K65" s="4">
        <f t="shared" si="6"/>
        <v>25</v>
      </c>
      <c r="L65" s="4">
        <f t="shared" si="3"/>
        <v>25</v>
      </c>
      <c r="M65" s="4">
        <f t="shared" si="4"/>
        <v>32</v>
      </c>
      <c r="N65" s="4" t="str">
        <f t="shared" si="5"/>
        <v>25..32</v>
      </c>
      <c r="O65" s="4" t="str">
        <f t="shared" si="7"/>
        <v>execute @e[tag=conditional,scores={IS_AIR=1,PHASE=5..10,RAND=25..32   }] ~ ~ ~ setblock 0 150 0 sapling 1 keep</v>
      </c>
    </row>
    <row r="66" spans="1:15" x14ac:dyDescent="0.25">
      <c r="A66" s="4" t="s">
        <v>17</v>
      </c>
      <c r="B66" s="4" t="s">
        <v>50</v>
      </c>
      <c r="C66" s="4">
        <v>10</v>
      </c>
      <c r="D66" s="4">
        <f t="shared" ref="D66:D129" si="8">SUMIFS(C:C,B:B,B66)</f>
        <v>100</v>
      </c>
      <c r="E66" s="4">
        <v>90</v>
      </c>
      <c r="F66" s="4">
        <v>1004</v>
      </c>
      <c r="G66" s="4">
        <v>-49</v>
      </c>
      <c r="H66" s="4">
        <v>-2</v>
      </c>
      <c r="I66" s="4" t="str">
        <f t="shared" ref="I66:I129" si="9">CONCATENATE(" ", F66," ", G66, " ", H66, " ")</f>
        <v xml:space="preserve"> 1004 -49 -2 </v>
      </c>
      <c r="J66" s="4">
        <f t="shared" ref="J66:J129" si="10">FLOOR(C66/D66*100,1)</f>
        <v>10</v>
      </c>
      <c r="K66" s="4">
        <f t="shared" si="6"/>
        <v>33</v>
      </c>
      <c r="L66" s="4">
        <f t="shared" ref="L66:L129" si="11">IF(J66=0,-1,K66)</f>
        <v>33</v>
      </c>
      <c r="M66" s="4">
        <f t="shared" ref="M66:M129" si="12">IF(J66=0,-1,K66+J66-1)</f>
        <v>42</v>
      </c>
      <c r="N66" s="4" t="str">
        <f t="shared" ref="N66:N129" si="13">IF(M66="NA","",IF(L66=M66,L66,CONCATENATE(L66,"..",M66)))</f>
        <v>33..42</v>
      </c>
      <c r="O66" s="4" t="str">
        <f t="shared" si="7"/>
        <v>execute @e[tag=conditional,scores={IS_AIR=1,PHASE=5..10,RAND=33..42   }] ~ ~ ~ setblock 0 150 0 cobblestone 1 keep</v>
      </c>
    </row>
    <row r="67" spans="1:15" x14ac:dyDescent="0.25">
      <c r="A67" s="4" t="s">
        <v>0</v>
      </c>
      <c r="B67" s="4" t="s">
        <v>50</v>
      </c>
      <c r="C67" s="4">
        <v>15</v>
      </c>
      <c r="D67" s="4">
        <f t="shared" si="8"/>
        <v>100</v>
      </c>
      <c r="E67" s="4">
        <v>90</v>
      </c>
      <c r="F67" s="4">
        <v>1002</v>
      </c>
      <c r="G67" s="4">
        <v>-49</v>
      </c>
      <c r="H67" s="4">
        <v>-2</v>
      </c>
      <c r="I67" s="4" t="str">
        <f t="shared" si="9"/>
        <v xml:space="preserve"> 1002 -49 -2 </v>
      </c>
      <c r="J67" s="4">
        <f t="shared" si="10"/>
        <v>15</v>
      </c>
      <c r="K67" s="4">
        <f t="shared" ref="K67:K130" si="14">IF(AND(ISNUMBER(K66),B66=B67),K66+J66,1)</f>
        <v>43</v>
      </c>
      <c r="L67" s="4">
        <f t="shared" si="11"/>
        <v>43</v>
      </c>
      <c r="M67" s="4">
        <f t="shared" si="12"/>
        <v>57</v>
      </c>
      <c r="N67" s="4" t="str">
        <f t="shared" si="13"/>
        <v>43..57</v>
      </c>
      <c r="O67" s="4" t="str">
        <f t="shared" ref="O67:O130" si="15">IF(J67=0,"",CONCATENATE("execute @e[tag=conditional,scores={IS_AIR=1,PHASE=",B67,",RAND=",N67,"   }] ~ ~ ~ ",IF(A67="chest","function skyblock_randchest",CONCATENATE("setblock 0 150 0 ",A67," 1 keep"))))</f>
        <v>execute @e[tag=conditional,scores={IS_AIR=1,PHASE=5..10,RAND=43..57   }] ~ ~ ~ setblock 0 150 0 dirt 1 keep</v>
      </c>
    </row>
    <row r="68" spans="1:15" x14ac:dyDescent="0.25">
      <c r="A68" s="4" t="s">
        <v>88</v>
      </c>
      <c r="B68" s="4" t="s">
        <v>50</v>
      </c>
      <c r="C68" s="4">
        <v>5</v>
      </c>
      <c r="D68" s="4">
        <f t="shared" si="8"/>
        <v>100</v>
      </c>
      <c r="E68" s="4">
        <v>80</v>
      </c>
      <c r="F68" s="4">
        <v>1005</v>
      </c>
      <c r="G68" s="4">
        <v>-55</v>
      </c>
      <c r="H68" s="4">
        <v>-2</v>
      </c>
      <c r="I68" s="4" t="str">
        <f t="shared" si="9"/>
        <v xml:space="preserve"> 1005 -55 -2 </v>
      </c>
      <c r="J68" s="4">
        <f t="shared" si="10"/>
        <v>5</v>
      </c>
      <c r="K68" s="4">
        <f t="shared" si="14"/>
        <v>58</v>
      </c>
      <c r="L68" s="4">
        <f t="shared" si="11"/>
        <v>58</v>
      </c>
      <c r="M68" s="4">
        <f t="shared" si="12"/>
        <v>62</v>
      </c>
      <c r="N68" s="4" t="str">
        <f t="shared" si="13"/>
        <v>58..62</v>
      </c>
      <c r="O68" s="4" t="str">
        <f t="shared" si="15"/>
        <v>execute @e[tag=conditional,scores={IS_AIR=1,PHASE=5..10,RAND=58..62   }] ~ ~ ~ setblock 0 150 0 wool 1 keep</v>
      </c>
    </row>
    <row r="69" spans="1:15" x14ac:dyDescent="0.25">
      <c r="A69" s="4" t="s">
        <v>90</v>
      </c>
      <c r="B69" s="4" t="s">
        <v>50</v>
      </c>
      <c r="C69" s="4">
        <v>5</v>
      </c>
      <c r="D69" s="4">
        <f t="shared" si="8"/>
        <v>100</v>
      </c>
      <c r="E69" s="4">
        <v>75</v>
      </c>
      <c r="F69" s="4">
        <v>1002</v>
      </c>
      <c r="G69" s="4">
        <v>-55</v>
      </c>
      <c r="H69" s="4">
        <v>-2</v>
      </c>
      <c r="I69" s="4" t="str">
        <f t="shared" si="9"/>
        <v xml:space="preserve"> 1002 -55 -2 </v>
      </c>
      <c r="J69" s="4">
        <f t="shared" si="10"/>
        <v>5</v>
      </c>
      <c r="K69" s="4">
        <f t="shared" si="14"/>
        <v>63</v>
      </c>
      <c r="L69" s="4">
        <f t="shared" si="11"/>
        <v>63</v>
      </c>
      <c r="M69" s="4">
        <f t="shared" si="12"/>
        <v>67</v>
      </c>
      <c r="N69" s="4" t="str">
        <f t="shared" si="13"/>
        <v>63..67</v>
      </c>
      <c r="O69" s="4" t="str">
        <f t="shared" si="15"/>
        <v>execute @e[tag=conditional,scores={IS_AIR=1,PHASE=5..10,RAND=63..67   }] ~ ~ ~ setblock 0 150 0 sand 1 keep</v>
      </c>
    </row>
    <row r="70" spans="1:15" x14ac:dyDescent="0.25">
      <c r="A70" s="4" t="s">
        <v>13</v>
      </c>
      <c r="B70" s="4" t="s">
        <v>50</v>
      </c>
      <c r="C70" s="4">
        <v>7</v>
      </c>
      <c r="D70" s="4">
        <f t="shared" si="8"/>
        <v>100</v>
      </c>
      <c r="E70" s="4">
        <v>75</v>
      </c>
      <c r="F70" s="4">
        <v>1000</v>
      </c>
      <c r="G70" s="4">
        <v>-55</v>
      </c>
      <c r="H70" s="4">
        <v>-2</v>
      </c>
      <c r="I70" s="4" t="str">
        <f t="shared" si="9"/>
        <v xml:space="preserve"> 1000 -55 -2 </v>
      </c>
      <c r="J70" s="4">
        <f t="shared" si="10"/>
        <v>7</v>
      </c>
      <c r="K70" s="4">
        <f t="shared" si="14"/>
        <v>68</v>
      </c>
      <c r="L70" s="4">
        <f t="shared" si="11"/>
        <v>68</v>
      </c>
      <c r="M70" s="4">
        <f t="shared" si="12"/>
        <v>74</v>
      </c>
      <c r="N70" s="4" t="str">
        <f t="shared" si="13"/>
        <v>68..74</v>
      </c>
      <c r="O70" s="4" t="str">
        <f t="shared" si="15"/>
        <v>execute @e[tag=conditional,scores={IS_AIR=1,PHASE=5..10,RAND=68..74   }] ~ ~ ~ setblock 0 150 0 iron ore 1 keep</v>
      </c>
    </row>
    <row r="71" spans="1:15" x14ac:dyDescent="0.25">
      <c r="A71" s="4" t="s">
        <v>91</v>
      </c>
      <c r="B71" s="4" t="s">
        <v>50</v>
      </c>
      <c r="C71" s="4">
        <v>10</v>
      </c>
      <c r="D71" s="4">
        <f t="shared" si="8"/>
        <v>100</v>
      </c>
      <c r="E71" s="4">
        <v>75</v>
      </c>
      <c r="F71" s="4">
        <v>1003</v>
      </c>
      <c r="G71" s="4">
        <v>-55</v>
      </c>
      <c r="H71" s="4">
        <v>-2</v>
      </c>
      <c r="I71" s="4" t="str">
        <f t="shared" si="9"/>
        <v xml:space="preserve"> 1003 -55 -2 </v>
      </c>
      <c r="J71" s="4">
        <f t="shared" si="10"/>
        <v>10</v>
      </c>
      <c r="K71" s="4">
        <f t="shared" si="14"/>
        <v>75</v>
      </c>
      <c r="L71" s="4">
        <f t="shared" si="11"/>
        <v>75</v>
      </c>
      <c r="M71" s="4">
        <f t="shared" si="12"/>
        <v>84</v>
      </c>
      <c r="N71" s="4" t="str">
        <f t="shared" si="13"/>
        <v>75..84</v>
      </c>
      <c r="O71" s="4" t="str">
        <f t="shared" si="15"/>
        <v>execute @e[tag=conditional,scores={IS_AIR=1,PHASE=5..10,RAND=75..84   }] ~ ~ ~ setblock 0 150 0 coal_ore 1 keep</v>
      </c>
    </row>
    <row r="72" spans="1:15" x14ac:dyDescent="0.25">
      <c r="A72" s="4" t="s">
        <v>92</v>
      </c>
      <c r="B72" s="4" t="s">
        <v>50</v>
      </c>
      <c r="C72" s="4">
        <v>1</v>
      </c>
      <c r="D72" s="4">
        <f t="shared" si="8"/>
        <v>100</v>
      </c>
      <c r="E72" s="4">
        <v>70</v>
      </c>
      <c r="F72" s="4">
        <v>1003</v>
      </c>
      <c r="G72" s="4">
        <v>-52</v>
      </c>
      <c r="H72" s="4">
        <v>-2</v>
      </c>
      <c r="I72" s="4" t="str">
        <f t="shared" si="9"/>
        <v xml:space="preserve"> 1003 -52 -2 </v>
      </c>
      <c r="J72" s="4">
        <f t="shared" si="10"/>
        <v>1</v>
      </c>
      <c r="K72" s="4">
        <f t="shared" si="14"/>
        <v>85</v>
      </c>
      <c r="L72" s="4">
        <f t="shared" si="11"/>
        <v>85</v>
      </c>
      <c r="M72" s="4">
        <f t="shared" si="12"/>
        <v>85</v>
      </c>
      <c r="N72" s="4">
        <f t="shared" si="13"/>
        <v>85</v>
      </c>
      <c r="O72" s="4" t="str">
        <f t="shared" si="15"/>
        <v>execute @e[tag=conditional,scores={IS_AIR=1,PHASE=5..10,RAND=85   }] ~ ~ ~ setblock 0 150 0 emerald_ore 1 keep</v>
      </c>
    </row>
    <row r="73" spans="1:15" x14ac:dyDescent="0.25">
      <c r="A73" s="4" t="s">
        <v>93</v>
      </c>
      <c r="B73" s="4" t="s">
        <v>50</v>
      </c>
      <c r="C73" s="4">
        <v>1</v>
      </c>
      <c r="D73" s="4">
        <f t="shared" si="8"/>
        <v>100</v>
      </c>
      <c r="E73" s="4">
        <v>70</v>
      </c>
      <c r="F73" s="4">
        <v>1002</v>
      </c>
      <c r="G73" s="4">
        <v>-52</v>
      </c>
      <c r="H73" s="4">
        <v>-2</v>
      </c>
      <c r="I73" s="4" t="str">
        <f t="shared" si="9"/>
        <v xml:space="preserve"> 1002 -52 -2 </v>
      </c>
      <c r="J73" s="4">
        <f t="shared" si="10"/>
        <v>1</v>
      </c>
      <c r="K73" s="4">
        <f t="shared" si="14"/>
        <v>86</v>
      </c>
      <c r="L73" s="4">
        <f t="shared" si="11"/>
        <v>86</v>
      </c>
      <c r="M73" s="4">
        <f t="shared" si="12"/>
        <v>86</v>
      </c>
      <c r="N73" s="4">
        <f t="shared" si="13"/>
        <v>86</v>
      </c>
      <c r="O73" s="4" t="str">
        <f t="shared" si="15"/>
        <v>execute @e[tag=conditional,scores={IS_AIR=1,PHASE=5..10,RAND=86   }] ~ ~ ~ setblock 0 150 0 gold_ore 1 keep</v>
      </c>
    </row>
    <row r="74" spans="1:15" x14ac:dyDescent="0.25">
      <c r="A74" s="4" t="s">
        <v>94</v>
      </c>
      <c r="B74" s="4" t="s">
        <v>50</v>
      </c>
      <c r="C74" s="4">
        <v>1</v>
      </c>
      <c r="D74" s="4">
        <f t="shared" si="8"/>
        <v>100</v>
      </c>
      <c r="E74" s="4">
        <v>70</v>
      </c>
      <c r="F74" s="4">
        <v>1001</v>
      </c>
      <c r="G74" s="4">
        <v>-52</v>
      </c>
      <c r="H74" s="4">
        <v>-2</v>
      </c>
      <c r="I74" s="4" t="str">
        <f t="shared" si="9"/>
        <v xml:space="preserve"> 1001 -52 -2 </v>
      </c>
      <c r="J74" s="4">
        <f t="shared" si="10"/>
        <v>1</v>
      </c>
      <c r="K74" s="4">
        <f t="shared" si="14"/>
        <v>87</v>
      </c>
      <c r="L74" s="4">
        <f t="shared" si="11"/>
        <v>87</v>
      </c>
      <c r="M74" s="4">
        <f t="shared" si="12"/>
        <v>87</v>
      </c>
      <c r="N74" s="4">
        <f t="shared" si="13"/>
        <v>87</v>
      </c>
      <c r="O74" s="4" t="str">
        <f t="shared" si="15"/>
        <v>execute @e[tag=conditional,scores={IS_AIR=1,PHASE=5..10,RAND=87   }] ~ ~ ~ setblock 0 150 0 diamond_ore 1 keep</v>
      </c>
    </row>
    <row r="75" spans="1:15" x14ac:dyDescent="0.25">
      <c r="A75" s="4" t="s">
        <v>95</v>
      </c>
      <c r="B75" s="4" t="s">
        <v>50</v>
      </c>
      <c r="C75" s="4">
        <v>1</v>
      </c>
      <c r="D75" s="4">
        <f t="shared" si="8"/>
        <v>100</v>
      </c>
      <c r="E75" s="4">
        <v>70</v>
      </c>
      <c r="F75" s="4">
        <v>1005</v>
      </c>
      <c r="G75" s="4">
        <v>-49</v>
      </c>
      <c r="H75" s="4">
        <v>-2</v>
      </c>
      <c r="I75" s="4" t="str">
        <f t="shared" si="9"/>
        <v xml:space="preserve"> 1005 -49 -2 </v>
      </c>
      <c r="J75" s="4">
        <f t="shared" si="10"/>
        <v>1</v>
      </c>
      <c r="K75" s="4">
        <f t="shared" si="14"/>
        <v>88</v>
      </c>
      <c r="L75" s="4">
        <f t="shared" si="11"/>
        <v>88</v>
      </c>
      <c r="M75" s="4">
        <f t="shared" si="12"/>
        <v>88</v>
      </c>
      <c r="N75" s="4">
        <f t="shared" si="13"/>
        <v>88</v>
      </c>
      <c r="O75" s="4" t="str">
        <f t="shared" si="15"/>
        <v>execute @e[tag=conditional,scores={IS_AIR=1,PHASE=5..10,RAND=88   }] ~ ~ ~ setblock 0 150 0 glass 1 keep</v>
      </c>
    </row>
    <row r="76" spans="1:15" x14ac:dyDescent="0.25">
      <c r="A76" s="4" t="s">
        <v>96</v>
      </c>
      <c r="B76" s="4" t="s">
        <v>50</v>
      </c>
      <c r="C76" s="4">
        <v>1</v>
      </c>
      <c r="D76" s="4">
        <f t="shared" si="8"/>
        <v>100</v>
      </c>
      <c r="E76" s="4">
        <v>70</v>
      </c>
      <c r="F76" s="4">
        <v>997</v>
      </c>
      <c r="G76" s="4">
        <v>-49</v>
      </c>
      <c r="H76" s="4">
        <v>-2</v>
      </c>
      <c r="I76" s="4" t="str">
        <f t="shared" si="9"/>
        <v xml:space="preserve"> 997 -49 -2 </v>
      </c>
      <c r="J76" s="4">
        <f t="shared" si="10"/>
        <v>1</v>
      </c>
      <c r="K76" s="4">
        <f t="shared" si="14"/>
        <v>89</v>
      </c>
      <c r="L76" s="4">
        <f t="shared" si="11"/>
        <v>89</v>
      </c>
      <c r="M76" s="4">
        <f t="shared" si="12"/>
        <v>89</v>
      </c>
      <c r="N76" s="4">
        <f t="shared" si="13"/>
        <v>89</v>
      </c>
      <c r="O76" s="4" t="str">
        <f t="shared" si="15"/>
        <v>execute @e[tag=conditional,scores={IS_AIR=1,PHASE=5..10,RAND=89   }] ~ ~ ~ setblock 0 150 0 lapis_ore 1 keep</v>
      </c>
    </row>
    <row r="77" spans="1:15" x14ac:dyDescent="0.25">
      <c r="A77" s="4" t="s">
        <v>97</v>
      </c>
      <c r="B77" s="4" t="s">
        <v>50</v>
      </c>
      <c r="C77" s="4">
        <v>1</v>
      </c>
      <c r="D77" s="4">
        <f t="shared" si="8"/>
        <v>100</v>
      </c>
      <c r="E77" s="4">
        <v>50</v>
      </c>
      <c r="F77" s="4">
        <v>999</v>
      </c>
      <c r="G77" s="4">
        <v>-55</v>
      </c>
      <c r="H77" s="4">
        <v>-2</v>
      </c>
      <c r="I77" s="4" t="str">
        <f t="shared" si="9"/>
        <v xml:space="preserve"> 999 -55 -2 </v>
      </c>
      <c r="J77" s="4">
        <f t="shared" si="10"/>
        <v>1</v>
      </c>
      <c r="K77" s="4">
        <f t="shared" si="14"/>
        <v>90</v>
      </c>
      <c r="L77" s="4">
        <f t="shared" si="11"/>
        <v>90</v>
      </c>
      <c r="M77" s="4">
        <f t="shared" si="12"/>
        <v>90</v>
      </c>
      <c r="N77" s="4">
        <f t="shared" si="13"/>
        <v>90</v>
      </c>
      <c r="O77" s="4" t="str">
        <f t="shared" si="15"/>
        <v>execute @e[tag=conditional,scores={IS_AIR=1,PHASE=5..10,RAND=90   }] ~ ~ ~ setblock 0 150 0 sticky_piston 1 keep</v>
      </c>
    </row>
    <row r="78" spans="1:15" x14ac:dyDescent="0.25">
      <c r="A78" s="4" t="s">
        <v>98</v>
      </c>
      <c r="B78" s="4" t="s">
        <v>50</v>
      </c>
      <c r="C78" s="4">
        <v>1</v>
      </c>
      <c r="D78" s="4">
        <f t="shared" si="8"/>
        <v>100</v>
      </c>
      <c r="E78" s="4">
        <v>25</v>
      </c>
      <c r="F78" s="4">
        <v>1003</v>
      </c>
      <c r="G78" s="4">
        <v>-49</v>
      </c>
      <c r="H78" s="4">
        <v>-2</v>
      </c>
      <c r="I78" s="4" t="str">
        <f t="shared" si="9"/>
        <v xml:space="preserve"> 1003 -49 -2 </v>
      </c>
      <c r="J78" s="4">
        <f t="shared" si="10"/>
        <v>1</v>
      </c>
      <c r="K78" s="4">
        <f t="shared" si="14"/>
        <v>91</v>
      </c>
      <c r="L78" s="4">
        <f t="shared" si="11"/>
        <v>91</v>
      </c>
      <c r="M78" s="4">
        <f t="shared" si="12"/>
        <v>91</v>
      </c>
      <c r="N78" s="4">
        <f t="shared" si="13"/>
        <v>91</v>
      </c>
      <c r="O78" s="4" t="str">
        <f t="shared" si="15"/>
        <v>execute @e[tag=conditional,scores={IS_AIR=1,PHASE=5..10,RAND=91   }] ~ ~ ~ setblock 0 150 0 piston 1 keep</v>
      </c>
    </row>
    <row r="79" spans="1:15" x14ac:dyDescent="0.25">
      <c r="A79" s="4" t="s">
        <v>99</v>
      </c>
      <c r="B79" s="4" t="s">
        <v>50</v>
      </c>
      <c r="C79" s="4">
        <v>1</v>
      </c>
      <c r="D79" s="4">
        <f t="shared" si="8"/>
        <v>100</v>
      </c>
      <c r="E79" s="4">
        <v>15</v>
      </c>
      <c r="F79" s="4">
        <v>1001</v>
      </c>
      <c r="G79" s="4">
        <v>-49</v>
      </c>
      <c r="H79" s="4">
        <v>-2</v>
      </c>
      <c r="I79" s="4" t="str">
        <f t="shared" si="9"/>
        <v xml:space="preserve"> 1001 -49 -2 </v>
      </c>
      <c r="J79" s="4">
        <f t="shared" si="10"/>
        <v>1</v>
      </c>
      <c r="K79" s="4">
        <f t="shared" si="14"/>
        <v>92</v>
      </c>
      <c r="L79" s="4">
        <f t="shared" si="11"/>
        <v>92</v>
      </c>
      <c r="M79" s="4">
        <f t="shared" si="12"/>
        <v>92</v>
      </c>
      <c r="N79" s="4">
        <f t="shared" si="13"/>
        <v>92</v>
      </c>
      <c r="O79" s="4" t="str">
        <f t="shared" si="15"/>
        <v>execute @e[tag=conditional,scores={IS_AIR=1,PHASE=5..10,RAND=92   }] ~ ~ ~ setblock 0 150 0 yellow_flower 1 keep</v>
      </c>
    </row>
    <row r="80" spans="1:15" x14ac:dyDescent="0.25">
      <c r="A80" s="4" t="s">
        <v>100</v>
      </c>
      <c r="B80" s="4" t="s">
        <v>50</v>
      </c>
      <c r="C80" s="4">
        <v>1</v>
      </c>
      <c r="D80" s="4">
        <f t="shared" si="8"/>
        <v>100</v>
      </c>
      <c r="E80" s="4">
        <v>10</v>
      </c>
      <c r="F80" s="4">
        <v>997</v>
      </c>
      <c r="G80" s="4">
        <v>-52</v>
      </c>
      <c r="H80" s="4">
        <v>-2</v>
      </c>
      <c r="I80" s="4" t="str">
        <f t="shared" si="9"/>
        <v xml:space="preserve"> 997 -52 -2 </v>
      </c>
      <c r="J80" s="4">
        <f t="shared" si="10"/>
        <v>1</v>
      </c>
      <c r="K80" s="4">
        <f t="shared" si="14"/>
        <v>93</v>
      </c>
      <c r="L80" s="4">
        <f t="shared" si="11"/>
        <v>93</v>
      </c>
      <c r="M80" s="4">
        <f t="shared" si="12"/>
        <v>93</v>
      </c>
      <c r="N80" s="4">
        <f t="shared" si="13"/>
        <v>93</v>
      </c>
      <c r="O80" s="4" t="str">
        <f t="shared" si="15"/>
        <v>execute @e[tag=conditional,scores={IS_AIR=1,PHASE=5..10,RAND=93   }] ~ ~ ~ setblock 0 150 0 red_flower 1 keep</v>
      </c>
    </row>
    <row r="81" spans="1:15" x14ac:dyDescent="0.25">
      <c r="A81" s="4" t="s">
        <v>101</v>
      </c>
      <c r="B81" s="4" t="s">
        <v>50</v>
      </c>
      <c r="C81" s="4">
        <v>1</v>
      </c>
      <c r="D81" s="4">
        <f t="shared" si="8"/>
        <v>100</v>
      </c>
      <c r="E81" s="4">
        <v>9</v>
      </c>
      <c r="F81" s="4">
        <v>1000</v>
      </c>
      <c r="G81" s="4">
        <v>-52</v>
      </c>
      <c r="H81" s="4">
        <v>-2</v>
      </c>
      <c r="I81" s="4" t="str">
        <f t="shared" si="9"/>
        <v xml:space="preserve"> 1000 -52 -2 </v>
      </c>
      <c r="J81" s="4">
        <f t="shared" si="10"/>
        <v>1</v>
      </c>
      <c r="K81" s="4">
        <f t="shared" si="14"/>
        <v>94</v>
      </c>
      <c r="L81" s="4">
        <f t="shared" si="11"/>
        <v>94</v>
      </c>
      <c r="M81" s="4">
        <f t="shared" si="12"/>
        <v>94</v>
      </c>
      <c r="N81" s="4">
        <f t="shared" si="13"/>
        <v>94</v>
      </c>
      <c r="O81" s="4" t="str">
        <f t="shared" si="15"/>
        <v>execute @e[tag=conditional,scores={IS_AIR=1,PHASE=5..10,RAND=94   }] ~ ~ ~ setblock 0 150 0 slime 1 keep</v>
      </c>
    </row>
    <row r="82" spans="1:15" x14ac:dyDescent="0.25">
      <c r="A82" s="4" t="s">
        <v>102</v>
      </c>
      <c r="B82" s="4" t="s">
        <v>50</v>
      </c>
      <c r="C82" s="4">
        <v>1</v>
      </c>
      <c r="D82" s="4">
        <f t="shared" si="8"/>
        <v>100</v>
      </c>
      <c r="E82" s="4">
        <v>9</v>
      </c>
      <c r="F82" s="4">
        <v>999</v>
      </c>
      <c r="G82" s="4">
        <v>-52</v>
      </c>
      <c r="H82" s="4">
        <v>-2</v>
      </c>
      <c r="I82" s="4" t="str">
        <f t="shared" si="9"/>
        <v xml:space="preserve"> 999 -52 -2 </v>
      </c>
      <c r="J82" s="4">
        <f t="shared" si="10"/>
        <v>1</v>
      </c>
      <c r="K82" s="4">
        <f t="shared" si="14"/>
        <v>95</v>
      </c>
      <c r="L82" s="4">
        <f t="shared" si="11"/>
        <v>95</v>
      </c>
      <c r="M82" s="4">
        <f t="shared" si="12"/>
        <v>95</v>
      </c>
      <c r="N82" s="4">
        <f t="shared" si="13"/>
        <v>95</v>
      </c>
      <c r="O82" s="4" t="str">
        <f t="shared" si="15"/>
        <v>execute @e[tag=conditional,scores={IS_AIR=1,PHASE=5..10,RAND=95   }] ~ ~ ~ setblock 0 150 0 hay_block 1 keep</v>
      </c>
    </row>
    <row r="83" spans="1:15" x14ac:dyDescent="0.25">
      <c r="A83" s="4" t="s">
        <v>105</v>
      </c>
      <c r="B83" s="4" t="s">
        <v>50</v>
      </c>
      <c r="C83" s="4">
        <v>1</v>
      </c>
      <c r="D83" s="4">
        <f t="shared" si="8"/>
        <v>100</v>
      </c>
      <c r="E83" s="4">
        <v>9</v>
      </c>
      <c r="F83" s="4">
        <v>998</v>
      </c>
      <c r="G83" s="4">
        <v>-52</v>
      </c>
      <c r="H83" s="4">
        <v>-2</v>
      </c>
      <c r="I83" s="4" t="str">
        <f t="shared" si="9"/>
        <v xml:space="preserve"> 998 -52 -2 </v>
      </c>
      <c r="J83" s="4">
        <f t="shared" si="10"/>
        <v>1</v>
      </c>
      <c r="K83" s="4">
        <f t="shared" si="14"/>
        <v>96</v>
      </c>
      <c r="L83" s="4">
        <f t="shared" si="11"/>
        <v>96</v>
      </c>
      <c r="M83" s="4">
        <f t="shared" si="12"/>
        <v>96</v>
      </c>
      <c r="N83" s="4">
        <f t="shared" si="13"/>
        <v>96</v>
      </c>
      <c r="O83" s="4" t="str">
        <f t="shared" si="15"/>
        <v>execute @e[tag=conditional,scores={IS_AIR=1,PHASE=5..10,RAND=96   }] ~ ~ ~ setblock 0 150 0 shulker_box 1 keep</v>
      </c>
    </row>
    <row r="84" spans="1:15" x14ac:dyDescent="0.25">
      <c r="A84" s="4" t="s">
        <v>106</v>
      </c>
      <c r="B84" s="4" t="s">
        <v>50</v>
      </c>
      <c r="C84" s="4">
        <v>0</v>
      </c>
      <c r="D84" s="4">
        <f t="shared" si="8"/>
        <v>100</v>
      </c>
      <c r="E84" s="4">
        <v>5</v>
      </c>
      <c r="F84" s="4">
        <v>1006</v>
      </c>
      <c r="G84" s="4">
        <v>-52</v>
      </c>
      <c r="H84" s="4">
        <v>-2</v>
      </c>
      <c r="I84" s="4" t="str">
        <f t="shared" si="9"/>
        <v xml:space="preserve"> 1006 -52 -2 </v>
      </c>
      <c r="J84" s="4">
        <f t="shared" si="10"/>
        <v>0</v>
      </c>
      <c r="K84" s="4">
        <f t="shared" si="14"/>
        <v>97</v>
      </c>
      <c r="L84" s="4">
        <f t="shared" si="11"/>
        <v>-1</v>
      </c>
      <c r="M84" s="4">
        <f t="shared" si="12"/>
        <v>-1</v>
      </c>
      <c r="N84" s="4">
        <f t="shared" si="13"/>
        <v>-1</v>
      </c>
      <c r="O84" s="4" t="str">
        <f t="shared" si="15"/>
        <v/>
      </c>
    </row>
    <row r="85" spans="1:15" x14ac:dyDescent="0.25">
      <c r="A85" s="4" t="s">
        <v>103</v>
      </c>
      <c r="B85" s="4" t="s">
        <v>50</v>
      </c>
      <c r="C85" s="4">
        <v>2</v>
      </c>
      <c r="D85" s="4">
        <f t="shared" si="8"/>
        <v>100</v>
      </c>
      <c r="E85" s="4">
        <v>4</v>
      </c>
      <c r="F85" s="4">
        <v>1005</v>
      </c>
      <c r="G85" s="4">
        <v>-52</v>
      </c>
      <c r="H85" s="4">
        <v>-2</v>
      </c>
      <c r="I85" s="4" t="str">
        <f t="shared" si="9"/>
        <v xml:space="preserve"> 1005 -52 -2 </v>
      </c>
      <c r="J85" s="4">
        <f t="shared" si="10"/>
        <v>2</v>
      </c>
      <c r="K85" s="4">
        <f t="shared" si="14"/>
        <v>97</v>
      </c>
      <c r="L85" s="4">
        <f t="shared" si="11"/>
        <v>97</v>
      </c>
      <c r="M85" s="4">
        <f t="shared" si="12"/>
        <v>98</v>
      </c>
      <c r="N85" s="4" t="str">
        <f t="shared" si="13"/>
        <v>97..98</v>
      </c>
      <c r="O85" s="4" t="str">
        <f t="shared" si="15"/>
        <v>execute @e[tag=conditional,scores={IS_AIR=1,PHASE=5..10,RAND=97..98   }] ~ ~ ~ setblock 0 150 0 stone 1 keep</v>
      </c>
    </row>
    <row r="86" spans="1:15" x14ac:dyDescent="0.25">
      <c r="A86" s="4" t="s">
        <v>104</v>
      </c>
      <c r="B86" s="4" t="s">
        <v>50</v>
      </c>
      <c r="C86" s="4">
        <v>2</v>
      </c>
      <c r="D86" s="4">
        <f t="shared" si="8"/>
        <v>100</v>
      </c>
      <c r="E86" s="4">
        <v>4</v>
      </c>
      <c r="F86" s="4">
        <v>1000</v>
      </c>
      <c r="G86" s="4">
        <v>-49</v>
      </c>
      <c r="H86" s="4">
        <v>-2</v>
      </c>
      <c r="I86" s="4" t="str">
        <f t="shared" si="9"/>
        <v xml:space="preserve"> 1000 -49 -2 </v>
      </c>
      <c r="J86" s="4">
        <f t="shared" si="10"/>
        <v>2</v>
      </c>
      <c r="K86" s="4">
        <f t="shared" si="14"/>
        <v>99</v>
      </c>
      <c r="L86" s="4">
        <f t="shared" si="11"/>
        <v>99</v>
      </c>
      <c r="M86" s="4">
        <f t="shared" si="12"/>
        <v>100</v>
      </c>
      <c r="N86" s="4" t="str">
        <f t="shared" si="13"/>
        <v>99..100</v>
      </c>
      <c r="O86" s="4" t="str">
        <f t="shared" si="15"/>
        <v>execute @e[tag=conditional,scores={IS_AIR=1,PHASE=5..10,RAND=99..100   }] ~ ~ ~ setblock 0 150 0 gravel 1 keep</v>
      </c>
    </row>
    <row r="87" spans="1:15" x14ac:dyDescent="0.25">
      <c r="A87" s="4"/>
      <c r="B87" s="4" t="s">
        <v>50</v>
      </c>
      <c r="C87" s="4">
        <v>0</v>
      </c>
      <c r="D87" s="4">
        <f t="shared" si="8"/>
        <v>100</v>
      </c>
      <c r="E87" s="4">
        <v>2</v>
      </c>
      <c r="F87" s="4">
        <v>997</v>
      </c>
      <c r="G87" s="4">
        <v>-55</v>
      </c>
      <c r="H87" s="4">
        <v>-2</v>
      </c>
      <c r="I87" s="4" t="str">
        <f t="shared" si="9"/>
        <v xml:space="preserve"> 997 -55 -2 </v>
      </c>
      <c r="J87" s="4">
        <f t="shared" si="10"/>
        <v>0</v>
      </c>
      <c r="K87" s="4">
        <f t="shared" si="14"/>
        <v>101</v>
      </c>
      <c r="L87" s="4">
        <f t="shared" si="11"/>
        <v>-1</v>
      </c>
      <c r="M87" s="4">
        <f t="shared" si="12"/>
        <v>-1</v>
      </c>
      <c r="N87" s="4">
        <f t="shared" si="13"/>
        <v>-1</v>
      </c>
      <c r="O87" s="4" t="str">
        <f t="shared" si="15"/>
        <v/>
      </c>
    </row>
    <row r="88" spans="1:15" x14ac:dyDescent="0.25">
      <c r="A88" s="4"/>
      <c r="B88" s="4" t="s">
        <v>50</v>
      </c>
      <c r="C88" s="4">
        <v>0</v>
      </c>
      <c r="D88" s="4">
        <f t="shared" si="8"/>
        <v>100</v>
      </c>
      <c r="E88" s="4">
        <v>2</v>
      </c>
      <c r="F88" s="4">
        <v>998</v>
      </c>
      <c r="G88" s="4">
        <v>-55</v>
      </c>
      <c r="H88" s="4">
        <v>-2</v>
      </c>
      <c r="I88" s="4" t="str">
        <f t="shared" si="9"/>
        <v xml:space="preserve"> 998 -55 -2 </v>
      </c>
      <c r="J88" s="4">
        <f t="shared" si="10"/>
        <v>0</v>
      </c>
      <c r="K88" s="4">
        <f t="shared" si="14"/>
        <v>101</v>
      </c>
      <c r="L88" s="4">
        <f t="shared" si="11"/>
        <v>-1</v>
      </c>
      <c r="M88" s="4">
        <f t="shared" si="12"/>
        <v>-1</v>
      </c>
      <c r="N88" s="4">
        <f t="shared" si="13"/>
        <v>-1</v>
      </c>
      <c r="O88" s="4" t="str">
        <f t="shared" si="15"/>
        <v/>
      </c>
    </row>
    <row r="89" spans="1:15" x14ac:dyDescent="0.25">
      <c r="A89" s="4"/>
      <c r="B89" s="4" t="s">
        <v>50</v>
      </c>
      <c r="C89" s="4">
        <v>0</v>
      </c>
      <c r="D89" s="4">
        <f t="shared" si="8"/>
        <v>100</v>
      </c>
      <c r="E89" s="4">
        <v>2</v>
      </c>
      <c r="F89" s="4">
        <v>998</v>
      </c>
      <c r="G89" s="4">
        <v>-49</v>
      </c>
      <c r="H89" s="4">
        <v>-2</v>
      </c>
      <c r="I89" s="4" t="str">
        <f t="shared" si="9"/>
        <v xml:space="preserve"> 998 -49 -2 </v>
      </c>
      <c r="J89" s="4">
        <f t="shared" si="10"/>
        <v>0</v>
      </c>
      <c r="K89" s="4">
        <f t="shared" si="14"/>
        <v>101</v>
      </c>
      <c r="L89" s="4">
        <f t="shared" si="11"/>
        <v>-1</v>
      </c>
      <c r="M89" s="4">
        <f t="shared" si="12"/>
        <v>-1</v>
      </c>
      <c r="N89" s="4">
        <f t="shared" si="13"/>
        <v>-1</v>
      </c>
      <c r="O89" s="4" t="str">
        <f t="shared" si="15"/>
        <v/>
      </c>
    </row>
    <row r="90" spans="1:15" x14ac:dyDescent="0.25">
      <c r="A90" s="4"/>
      <c r="B90" s="4" t="s">
        <v>50</v>
      </c>
      <c r="C90" s="4">
        <v>0</v>
      </c>
      <c r="D90" s="4">
        <f t="shared" si="8"/>
        <v>100</v>
      </c>
      <c r="E90" s="4">
        <v>1</v>
      </c>
      <c r="F90" s="4">
        <v>1004</v>
      </c>
      <c r="G90" s="4">
        <v>-52</v>
      </c>
      <c r="H90" s="4">
        <v>-2</v>
      </c>
      <c r="I90" s="4" t="str">
        <f t="shared" si="9"/>
        <v xml:space="preserve"> 1004 -52 -2 </v>
      </c>
      <c r="J90" s="4">
        <f t="shared" si="10"/>
        <v>0</v>
      </c>
      <c r="K90" s="4">
        <f t="shared" si="14"/>
        <v>101</v>
      </c>
      <c r="L90" s="4">
        <f t="shared" si="11"/>
        <v>-1</v>
      </c>
      <c r="M90" s="4">
        <f t="shared" si="12"/>
        <v>-1</v>
      </c>
      <c r="N90" s="4">
        <f t="shared" si="13"/>
        <v>-1</v>
      </c>
      <c r="O90" s="4" t="str">
        <f t="shared" si="15"/>
        <v/>
      </c>
    </row>
    <row r="91" spans="1:15" x14ac:dyDescent="0.25">
      <c r="A91" s="4"/>
      <c r="B91" s="4" t="s">
        <v>50</v>
      </c>
      <c r="C91" s="4">
        <v>0</v>
      </c>
      <c r="D91" s="4">
        <f t="shared" si="8"/>
        <v>100</v>
      </c>
      <c r="E91" s="4">
        <v>1</v>
      </c>
      <c r="F91" s="4">
        <v>999</v>
      </c>
      <c r="G91" s="4">
        <v>-49</v>
      </c>
      <c r="H91" s="4">
        <v>-2</v>
      </c>
      <c r="I91" s="4" t="str">
        <f t="shared" si="9"/>
        <v xml:space="preserve"> 999 -49 -2 </v>
      </c>
      <c r="J91" s="4">
        <f t="shared" si="10"/>
        <v>0</v>
      </c>
      <c r="K91" s="4">
        <f t="shared" si="14"/>
        <v>101</v>
      </c>
      <c r="L91" s="4">
        <f t="shared" si="11"/>
        <v>-1</v>
      </c>
      <c r="M91" s="4">
        <f t="shared" si="12"/>
        <v>-1</v>
      </c>
      <c r="N91" s="4">
        <f t="shared" si="13"/>
        <v>-1</v>
      </c>
      <c r="O91" s="4" t="str">
        <f t="shared" si="15"/>
        <v/>
      </c>
    </row>
    <row r="92" spans="1:15" s="2" customFormat="1" x14ac:dyDescent="0.25">
      <c r="A92" s="5" t="s">
        <v>38</v>
      </c>
      <c r="B92" s="5" t="s">
        <v>51</v>
      </c>
      <c r="C92" s="5">
        <v>4</v>
      </c>
      <c r="D92" s="5">
        <f t="shared" si="8"/>
        <v>100</v>
      </c>
      <c r="E92" s="5">
        <v>100</v>
      </c>
      <c r="F92" s="5">
        <v>1001</v>
      </c>
      <c r="G92" s="5">
        <v>-55</v>
      </c>
      <c r="H92" s="5">
        <v>-2</v>
      </c>
      <c r="I92" s="5" t="str">
        <f t="shared" si="9"/>
        <v xml:space="preserve"> 1001 -55 -2 </v>
      </c>
      <c r="J92" s="5">
        <f t="shared" si="10"/>
        <v>4</v>
      </c>
      <c r="K92" s="5">
        <f t="shared" si="14"/>
        <v>1</v>
      </c>
      <c r="L92" s="5">
        <f t="shared" si="11"/>
        <v>1</v>
      </c>
      <c r="M92" s="5">
        <f t="shared" si="12"/>
        <v>4</v>
      </c>
      <c r="N92" s="5" t="str">
        <f t="shared" si="13"/>
        <v>1..4</v>
      </c>
      <c r="O92" s="5" t="str">
        <f t="shared" si="15"/>
        <v>execute @e[tag=conditional,scores={IS_AIR=1,PHASE=11..15,RAND=1..4   }] ~ ~ ~ function skyblock_randchest</v>
      </c>
    </row>
    <row r="93" spans="1:15" s="2" customFormat="1" x14ac:dyDescent="0.25">
      <c r="A93" s="5" t="s">
        <v>15</v>
      </c>
      <c r="B93" s="5" t="s">
        <v>51</v>
      </c>
      <c r="C93" s="5">
        <v>15</v>
      </c>
      <c r="D93" s="5">
        <f t="shared" si="8"/>
        <v>100</v>
      </c>
      <c r="E93" s="5">
        <v>90</v>
      </c>
      <c r="F93" s="5">
        <v>1004</v>
      </c>
      <c r="G93" s="5">
        <v>-55</v>
      </c>
      <c r="H93" s="5">
        <v>-2</v>
      </c>
      <c r="I93" s="5" t="str">
        <f t="shared" si="9"/>
        <v xml:space="preserve"> 1004 -55 -2 </v>
      </c>
      <c r="J93" s="5">
        <f t="shared" si="10"/>
        <v>15</v>
      </c>
      <c r="K93" s="5">
        <f t="shared" si="14"/>
        <v>5</v>
      </c>
      <c r="L93" s="5">
        <f t="shared" si="11"/>
        <v>5</v>
      </c>
      <c r="M93" s="5">
        <f t="shared" si="12"/>
        <v>19</v>
      </c>
      <c r="N93" s="5" t="str">
        <f t="shared" si="13"/>
        <v>5..19</v>
      </c>
      <c r="O93" s="5" t="str">
        <f t="shared" si="15"/>
        <v>execute @e[tag=conditional,scores={IS_AIR=1,PHASE=11..15,RAND=5..19   }] ~ ~ ~ setblock 0 150 0 wood 1 keep</v>
      </c>
    </row>
    <row r="94" spans="1:15" s="2" customFormat="1" x14ac:dyDescent="0.25">
      <c r="A94" s="5" t="s">
        <v>89</v>
      </c>
      <c r="B94" s="5" t="s">
        <v>51</v>
      </c>
      <c r="C94" s="5">
        <v>2</v>
      </c>
      <c r="D94" s="5">
        <f t="shared" si="8"/>
        <v>100</v>
      </c>
      <c r="E94" s="5">
        <v>90</v>
      </c>
      <c r="F94" s="5">
        <v>1006</v>
      </c>
      <c r="G94" s="5">
        <v>-55</v>
      </c>
      <c r="H94" s="5">
        <v>-2</v>
      </c>
      <c r="I94" s="5" t="str">
        <f t="shared" si="9"/>
        <v xml:space="preserve"> 1006 -55 -2 </v>
      </c>
      <c r="J94" s="5">
        <f t="shared" si="10"/>
        <v>2</v>
      </c>
      <c r="K94" s="5">
        <f t="shared" si="14"/>
        <v>20</v>
      </c>
      <c r="L94" s="5">
        <f t="shared" si="11"/>
        <v>20</v>
      </c>
      <c r="M94" s="5">
        <f t="shared" si="12"/>
        <v>21</v>
      </c>
      <c r="N94" s="5" t="str">
        <f t="shared" si="13"/>
        <v>20..21</v>
      </c>
      <c r="O94" s="5" t="str">
        <f t="shared" si="15"/>
        <v>execute @e[tag=conditional,scores={IS_AIR=1,PHASE=11..15,RAND=20..21   }] ~ ~ ~ setblock 0 150 0 concrete 1 keep</v>
      </c>
    </row>
    <row r="95" spans="1:15" s="2" customFormat="1" x14ac:dyDescent="0.25">
      <c r="A95" s="5" t="s">
        <v>28</v>
      </c>
      <c r="B95" s="5" t="s">
        <v>51</v>
      </c>
      <c r="C95" s="5">
        <v>8</v>
      </c>
      <c r="D95" s="5">
        <f t="shared" si="8"/>
        <v>100</v>
      </c>
      <c r="E95" s="5">
        <v>90</v>
      </c>
      <c r="F95" s="5">
        <v>1006</v>
      </c>
      <c r="G95" s="5">
        <v>-49</v>
      </c>
      <c r="H95" s="5">
        <v>-2</v>
      </c>
      <c r="I95" s="5" t="str">
        <f t="shared" si="9"/>
        <v xml:space="preserve"> 1006 -49 -2 </v>
      </c>
      <c r="J95" s="5">
        <f t="shared" si="10"/>
        <v>8</v>
      </c>
      <c r="K95" s="5">
        <f t="shared" si="14"/>
        <v>22</v>
      </c>
      <c r="L95" s="5">
        <f t="shared" si="11"/>
        <v>22</v>
      </c>
      <c r="M95" s="5">
        <f t="shared" si="12"/>
        <v>29</v>
      </c>
      <c r="N95" s="5" t="str">
        <f t="shared" si="13"/>
        <v>22..29</v>
      </c>
      <c r="O95" s="5" t="str">
        <f t="shared" si="15"/>
        <v>execute @e[tag=conditional,scores={IS_AIR=1,PHASE=11..15,RAND=22..29   }] ~ ~ ~ setblock 0 150 0 sapling 1 keep</v>
      </c>
    </row>
    <row r="96" spans="1:15" s="2" customFormat="1" x14ac:dyDescent="0.25">
      <c r="A96" s="5" t="s">
        <v>17</v>
      </c>
      <c r="B96" s="5" t="s">
        <v>51</v>
      </c>
      <c r="C96" s="5">
        <v>10</v>
      </c>
      <c r="D96" s="5">
        <f t="shared" si="8"/>
        <v>100</v>
      </c>
      <c r="E96" s="5">
        <v>90</v>
      </c>
      <c r="F96" s="5">
        <v>1004</v>
      </c>
      <c r="G96" s="5">
        <v>-49</v>
      </c>
      <c r="H96" s="5">
        <v>-2</v>
      </c>
      <c r="I96" s="5" t="str">
        <f t="shared" si="9"/>
        <v xml:space="preserve"> 1004 -49 -2 </v>
      </c>
      <c r="J96" s="5">
        <f t="shared" si="10"/>
        <v>10</v>
      </c>
      <c r="K96" s="5">
        <f t="shared" si="14"/>
        <v>30</v>
      </c>
      <c r="L96" s="5">
        <f t="shared" si="11"/>
        <v>30</v>
      </c>
      <c r="M96" s="5">
        <f t="shared" si="12"/>
        <v>39</v>
      </c>
      <c r="N96" s="5" t="str">
        <f t="shared" si="13"/>
        <v>30..39</v>
      </c>
      <c r="O96" s="5" t="str">
        <f t="shared" si="15"/>
        <v>execute @e[tag=conditional,scores={IS_AIR=1,PHASE=11..15,RAND=30..39   }] ~ ~ ~ setblock 0 150 0 cobblestone 1 keep</v>
      </c>
    </row>
    <row r="97" spans="1:15" s="2" customFormat="1" x14ac:dyDescent="0.25">
      <c r="A97" s="5" t="s">
        <v>0</v>
      </c>
      <c r="B97" s="5" t="s">
        <v>51</v>
      </c>
      <c r="C97" s="5">
        <v>15</v>
      </c>
      <c r="D97" s="5">
        <f t="shared" si="8"/>
        <v>100</v>
      </c>
      <c r="E97" s="5">
        <v>90</v>
      </c>
      <c r="F97" s="5">
        <v>1002</v>
      </c>
      <c r="G97" s="5">
        <v>-49</v>
      </c>
      <c r="H97" s="5">
        <v>-2</v>
      </c>
      <c r="I97" s="5" t="str">
        <f t="shared" si="9"/>
        <v xml:space="preserve"> 1002 -49 -2 </v>
      </c>
      <c r="J97" s="5">
        <f t="shared" si="10"/>
        <v>15</v>
      </c>
      <c r="K97" s="5">
        <f t="shared" si="14"/>
        <v>40</v>
      </c>
      <c r="L97" s="5">
        <f t="shared" si="11"/>
        <v>40</v>
      </c>
      <c r="M97" s="5">
        <f t="shared" si="12"/>
        <v>54</v>
      </c>
      <c r="N97" s="5" t="str">
        <f t="shared" si="13"/>
        <v>40..54</v>
      </c>
      <c r="O97" s="5" t="str">
        <f t="shared" si="15"/>
        <v>execute @e[tag=conditional,scores={IS_AIR=1,PHASE=11..15,RAND=40..54   }] ~ ~ ~ setblock 0 150 0 dirt 1 keep</v>
      </c>
    </row>
    <row r="98" spans="1:15" s="2" customFormat="1" x14ac:dyDescent="0.25">
      <c r="A98" s="5" t="s">
        <v>88</v>
      </c>
      <c r="B98" s="5" t="s">
        <v>51</v>
      </c>
      <c r="C98" s="5">
        <v>5</v>
      </c>
      <c r="D98" s="5">
        <f t="shared" si="8"/>
        <v>100</v>
      </c>
      <c r="E98" s="5">
        <v>80</v>
      </c>
      <c r="F98" s="5">
        <v>1005</v>
      </c>
      <c r="G98" s="5">
        <v>-55</v>
      </c>
      <c r="H98" s="5">
        <v>-2</v>
      </c>
      <c r="I98" s="5" t="str">
        <f t="shared" si="9"/>
        <v xml:space="preserve"> 1005 -55 -2 </v>
      </c>
      <c r="J98" s="5">
        <f t="shared" si="10"/>
        <v>5</v>
      </c>
      <c r="K98" s="5">
        <f t="shared" si="14"/>
        <v>55</v>
      </c>
      <c r="L98" s="5">
        <f t="shared" si="11"/>
        <v>55</v>
      </c>
      <c r="M98" s="5">
        <f t="shared" si="12"/>
        <v>59</v>
      </c>
      <c r="N98" s="5" t="str">
        <f t="shared" si="13"/>
        <v>55..59</v>
      </c>
      <c r="O98" s="5" t="str">
        <f t="shared" si="15"/>
        <v>execute @e[tag=conditional,scores={IS_AIR=1,PHASE=11..15,RAND=55..59   }] ~ ~ ~ setblock 0 150 0 wool 1 keep</v>
      </c>
    </row>
    <row r="99" spans="1:15" s="2" customFormat="1" x14ac:dyDescent="0.25">
      <c r="A99" s="5" t="s">
        <v>90</v>
      </c>
      <c r="B99" s="5" t="s">
        <v>51</v>
      </c>
      <c r="C99" s="5">
        <v>5</v>
      </c>
      <c r="D99" s="5">
        <f t="shared" si="8"/>
        <v>100</v>
      </c>
      <c r="E99" s="5">
        <v>75</v>
      </c>
      <c r="F99" s="5">
        <v>1002</v>
      </c>
      <c r="G99" s="5">
        <v>-55</v>
      </c>
      <c r="H99" s="5">
        <v>-2</v>
      </c>
      <c r="I99" s="5" t="str">
        <f t="shared" si="9"/>
        <v xml:space="preserve"> 1002 -55 -2 </v>
      </c>
      <c r="J99" s="5">
        <f t="shared" si="10"/>
        <v>5</v>
      </c>
      <c r="K99" s="5">
        <f t="shared" si="14"/>
        <v>60</v>
      </c>
      <c r="L99" s="5">
        <f t="shared" si="11"/>
        <v>60</v>
      </c>
      <c r="M99" s="5">
        <f t="shared" si="12"/>
        <v>64</v>
      </c>
      <c r="N99" s="5" t="str">
        <f t="shared" si="13"/>
        <v>60..64</v>
      </c>
      <c r="O99" s="5" t="str">
        <f t="shared" si="15"/>
        <v>execute @e[tag=conditional,scores={IS_AIR=1,PHASE=11..15,RAND=60..64   }] ~ ~ ~ setblock 0 150 0 sand 1 keep</v>
      </c>
    </row>
    <row r="100" spans="1:15" s="2" customFormat="1" x14ac:dyDescent="0.25">
      <c r="A100" s="5" t="s">
        <v>13</v>
      </c>
      <c r="B100" s="5" t="s">
        <v>51</v>
      </c>
      <c r="C100" s="5">
        <v>9</v>
      </c>
      <c r="D100" s="5">
        <f t="shared" si="8"/>
        <v>100</v>
      </c>
      <c r="E100" s="5">
        <v>75</v>
      </c>
      <c r="F100" s="5">
        <v>1000</v>
      </c>
      <c r="G100" s="5">
        <v>-55</v>
      </c>
      <c r="H100" s="5">
        <v>-2</v>
      </c>
      <c r="I100" s="5" t="str">
        <f t="shared" si="9"/>
        <v xml:space="preserve"> 1000 -55 -2 </v>
      </c>
      <c r="J100" s="5">
        <f t="shared" si="10"/>
        <v>9</v>
      </c>
      <c r="K100" s="5">
        <f t="shared" si="14"/>
        <v>65</v>
      </c>
      <c r="L100" s="5">
        <f t="shared" si="11"/>
        <v>65</v>
      </c>
      <c r="M100" s="5">
        <f t="shared" si="12"/>
        <v>73</v>
      </c>
      <c r="N100" s="5" t="str">
        <f t="shared" si="13"/>
        <v>65..73</v>
      </c>
      <c r="O100" s="5" t="str">
        <f t="shared" si="15"/>
        <v>execute @e[tag=conditional,scores={IS_AIR=1,PHASE=11..15,RAND=65..73   }] ~ ~ ~ setblock 0 150 0 iron ore 1 keep</v>
      </c>
    </row>
    <row r="101" spans="1:15" s="2" customFormat="1" x14ac:dyDescent="0.25">
      <c r="A101" s="5" t="s">
        <v>91</v>
      </c>
      <c r="B101" s="5" t="s">
        <v>51</v>
      </c>
      <c r="C101" s="5">
        <v>10</v>
      </c>
      <c r="D101" s="5">
        <f t="shared" si="8"/>
        <v>100</v>
      </c>
      <c r="E101" s="5">
        <v>75</v>
      </c>
      <c r="F101" s="5">
        <v>1003</v>
      </c>
      <c r="G101" s="5">
        <v>-55</v>
      </c>
      <c r="H101" s="5">
        <v>-2</v>
      </c>
      <c r="I101" s="5" t="str">
        <f t="shared" si="9"/>
        <v xml:space="preserve"> 1003 -55 -2 </v>
      </c>
      <c r="J101" s="5">
        <f t="shared" si="10"/>
        <v>10</v>
      </c>
      <c r="K101" s="5">
        <f t="shared" si="14"/>
        <v>74</v>
      </c>
      <c r="L101" s="5">
        <f t="shared" si="11"/>
        <v>74</v>
      </c>
      <c r="M101" s="5">
        <f t="shared" si="12"/>
        <v>83</v>
      </c>
      <c r="N101" s="5" t="str">
        <f t="shared" si="13"/>
        <v>74..83</v>
      </c>
      <c r="O101" s="5" t="str">
        <f t="shared" si="15"/>
        <v>execute @e[tag=conditional,scores={IS_AIR=1,PHASE=11..15,RAND=74..83   }] ~ ~ ~ setblock 0 150 0 coal_ore 1 keep</v>
      </c>
    </row>
    <row r="102" spans="1:15" s="2" customFormat="1" x14ac:dyDescent="0.25">
      <c r="A102" s="5" t="s">
        <v>92</v>
      </c>
      <c r="B102" s="5" t="s">
        <v>51</v>
      </c>
      <c r="C102" s="5">
        <v>2</v>
      </c>
      <c r="D102" s="5">
        <f t="shared" si="8"/>
        <v>100</v>
      </c>
      <c r="E102" s="5">
        <v>70</v>
      </c>
      <c r="F102" s="5">
        <v>1003</v>
      </c>
      <c r="G102" s="5">
        <v>-52</v>
      </c>
      <c r="H102" s="5">
        <v>-2</v>
      </c>
      <c r="I102" s="5" t="str">
        <f t="shared" si="9"/>
        <v xml:space="preserve"> 1003 -52 -2 </v>
      </c>
      <c r="J102" s="5">
        <f t="shared" si="10"/>
        <v>2</v>
      </c>
      <c r="K102" s="5">
        <f t="shared" si="14"/>
        <v>84</v>
      </c>
      <c r="L102" s="5">
        <f t="shared" si="11"/>
        <v>84</v>
      </c>
      <c r="M102" s="5">
        <f t="shared" si="12"/>
        <v>85</v>
      </c>
      <c r="N102" s="5" t="str">
        <f t="shared" si="13"/>
        <v>84..85</v>
      </c>
      <c r="O102" s="5" t="str">
        <f t="shared" si="15"/>
        <v>execute @e[tag=conditional,scores={IS_AIR=1,PHASE=11..15,RAND=84..85   }] ~ ~ ~ setblock 0 150 0 emerald_ore 1 keep</v>
      </c>
    </row>
    <row r="103" spans="1:15" s="2" customFormat="1" x14ac:dyDescent="0.25">
      <c r="A103" s="5" t="s">
        <v>93</v>
      </c>
      <c r="B103" s="5" t="s">
        <v>51</v>
      </c>
      <c r="C103" s="5">
        <v>1</v>
      </c>
      <c r="D103" s="5">
        <f t="shared" si="8"/>
        <v>100</v>
      </c>
      <c r="E103" s="5">
        <v>70</v>
      </c>
      <c r="F103" s="5">
        <v>1002</v>
      </c>
      <c r="G103" s="5">
        <v>-52</v>
      </c>
      <c r="H103" s="5">
        <v>-2</v>
      </c>
      <c r="I103" s="5" t="str">
        <f t="shared" si="9"/>
        <v xml:space="preserve"> 1002 -52 -2 </v>
      </c>
      <c r="J103" s="5">
        <f t="shared" si="10"/>
        <v>1</v>
      </c>
      <c r="K103" s="5">
        <f t="shared" si="14"/>
        <v>86</v>
      </c>
      <c r="L103" s="5">
        <f t="shared" si="11"/>
        <v>86</v>
      </c>
      <c r="M103" s="5">
        <f t="shared" si="12"/>
        <v>86</v>
      </c>
      <c r="N103" s="5">
        <f t="shared" si="13"/>
        <v>86</v>
      </c>
      <c r="O103" s="5" t="str">
        <f t="shared" si="15"/>
        <v>execute @e[tag=conditional,scores={IS_AIR=1,PHASE=11..15,RAND=86   }] ~ ~ ~ setblock 0 150 0 gold_ore 1 keep</v>
      </c>
    </row>
    <row r="104" spans="1:15" s="2" customFormat="1" x14ac:dyDescent="0.25">
      <c r="A104" s="5" t="s">
        <v>94</v>
      </c>
      <c r="B104" s="5" t="s">
        <v>51</v>
      </c>
      <c r="C104" s="5">
        <v>2</v>
      </c>
      <c r="D104" s="5">
        <f t="shared" si="8"/>
        <v>100</v>
      </c>
      <c r="E104" s="5">
        <v>70</v>
      </c>
      <c r="F104" s="5">
        <v>1001</v>
      </c>
      <c r="G104" s="5">
        <v>-52</v>
      </c>
      <c r="H104" s="5">
        <v>-2</v>
      </c>
      <c r="I104" s="5" t="str">
        <f t="shared" si="9"/>
        <v xml:space="preserve"> 1001 -52 -2 </v>
      </c>
      <c r="J104" s="5">
        <f t="shared" si="10"/>
        <v>2</v>
      </c>
      <c r="K104" s="5">
        <f t="shared" si="14"/>
        <v>87</v>
      </c>
      <c r="L104" s="5">
        <f t="shared" si="11"/>
        <v>87</v>
      </c>
      <c r="M104" s="5">
        <f t="shared" si="12"/>
        <v>88</v>
      </c>
      <c r="N104" s="5" t="str">
        <f t="shared" si="13"/>
        <v>87..88</v>
      </c>
      <c r="O104" s="5" t="str">
        <f t="shared" si="15"/>
        <v>execute @e[tag=conditional,scores={IS_AIR=1,PHASE=11..15,RAND=87..88   }] ~ ~ ~ setblock 0 150 0 diamond_ore 1 keep</v>
      </c>
    </row>
    <row r="105" spans="1:15" s="2" customFormat="1" x14ac:dyDescent="0.25">
      <c r="A105" s="5" t="s">
        <v>95</v>
      </c>
      <c r="B105" s="5" t="s">
        <v>51</v>
      </c>
      <c r="C105" s="5">
        <v>1</v>
      </c>
      <c r="D105" s="5">
        <f t="shared" si="8"/>
        <v>100</v>
      </c>
      <c r="E105" s="5">
        <v>70</v>
      </c>
      <c r="F105" s="5">
        <v>1005</v>
      </c>
      <c r="G105" s="5">
        <v>-49</v>
      </c>
      <c r="H105" s="5">
        <v>-2</v>
      </c>
      <c r="I105" s="5" t="str">
        <f t="shared" si="9"/>
        <v xml:space="preserve"> 1005 -49 -2 </v>
      </c>
      <c r="J105" s="5">
        <f t="shared" si="10"/>
        <v>1</v>
      </c>
      <c r="K105" s="5">
        <f t="shared" si="14"/>
        <v>89</v>
      </c>
      <c r="L105" s="5">
        <f t="shared" si="11"/>
        <v>89</v>
      </c>
      <c r="M105" s="5">
        <f t="shared" si="12"/>
        <v>89</v>
      </c>
      <c r="N105" s="5">
        <f t="shared" si="13"/>
        <v>89</v>
      </c>
      <c r="O105" s="5" t="str">
        <f t="shared" si="15"/>
        <v>execute @e[tag=conditional,scores={IS_AIR=1,PHASE=11..15,RAND=89   }] ~ ~ ~ setblock 0 150 0 glass 1 keep</v>
      </c>
    </row>
    <row r="106" spans="1:15" s="2" customFormat="1" x14ac:dyDescent="0.25">
      <c r="A106" s="5" t="s">
        <v>96</v>
      </c>
      <c r="B106" s="5" t="s">
        <v>51</v>
      </c>
      <c r="C106" s="5">
        <v>2</v>
      </c>
      <c r="D106" s="5">
        <f t="shared" si="8"/>
        <v>100</v>
      </c>
      <c r="E106" s="5">
        <v>70</v>
      </c>
      <c r="F106" s="5">
        <v>997</v>
      </c>
      <c r="G106" s="5">
        <v>-49</v>
      </c>
      <c r="H106" s="5">
        <v>-2</v>
      </c>
      <c r="I106" s="5" t="str">
        <f t="shared" si="9"/>
        <v xml:space="preserve"> 997 -49 -2 </v>
      </c>
      <c r="J106" s="5">
        <f t="shared" si="10"/>
        <v>2</v>
      </c>
      <c r="K106" s="5">
        <f t="shared" si="14"/>
        <v>90</v>
      </c>
      <c r="L106" s="5">
        <f t="shared" si="11"/>
        <v>90</v>
      </c>
      <c r="M106" s="5">
        <f t="shared" si="12"/>
        <v>91</v>
      </c>
      <c r="N106" s="5" t="str">
        <f t="shared" si="13"/>
        <v>90..91</v>
      </c>
      <c r="O106" s="5" t="str">
        <f t="shared" si="15"/>
        <v>execute @e[tag=conditional,scores={IS_AIR=1,PHASE=11..15,RAND=90..91   }] ~ ~ ~ setblock 0 150 0 lapis_ore 1 keep</v>
      </c>
    </row>
    <row r="107" spans="1:15" s="2" customFormat="1" x14ac:dyDescent="0.25">
      <c r="A107" s="5" t="s">
        <v>97</v>
      </c>
      <c r="B107" s="5" t="s">
        <v>51</v>
      </c>
      <c r="C107" s="5">
        <v>1</v>
      </c>
      <c r="D107" s="5">
        <f t="shared" si="8"/>
        <v>100</v>
      </c>
      <c r="E107" s="5">
        <v>50</v>
      </c>
      <c r="F107" s="5">
        <v>999</v>
      </c>
      <c r="G107" s="5">
        <v>-55</v>
      </c>
      <c r="H107" s="5">
        <v>-2</v>
      </c>
      <c r="I107" s="5" t="str">
        <f t="shared" si="9"/>
        <v xml:space="preserve"> 999 -55 -2 </v>
      </c>
      <c r="J107" s="5">
        <f t="shared" si="10"/>
        <v>1</v>
      </c>
      <c r="K107" s="5">
        <f t="shared" si="14"/>
        <v>92</v>
      </c>
      <c r="L107" s="5">
        <f t="shared" si="11"/>
        <v>92</v>
      </c>
      <c r="M107" s="5">
        <f t="shared" si="12"/>
        <v>92</v>
      </c>
      <c r="N107" s="5">
        <f t="shared" si="13"/>
        <v>92</v>
      </c>
      <c r="O107" s="5" t="str">
        <f t="shared" si="15"/>
        <v>execute @e[tag=conditional,scores={IS_AIR=1,PHASE=11..15,RAND=92   }] ~ ~ ~ setblock 0 150 0 sticky_piston 1 keep</v>
      </c>
    </row>
    <row r="108" spans="1:15" s="2" customFormat="1" x14ac:dyDescent="0.25">
      <c r="A108" s="5" t="s">
        <v>98</v>
      </c>
      <c r="B108" s="5" t="s">
        <v>51</v>
      </c>
      <c r="C108" s="5">
        <v>1</v>
      </c>
      <c r="D108" s="5">
        <f t="shared" si="8"/>
        <v>100</v>
      </c>
      <c r="E108" s="5">
        <v>25</v>
      </c>
      <c r="F108" s="5">
        <v>1003</v>
      </c>
      <c r="G108" s="5">
        <v>-49</v>
      </c>
      <c r="H108" s="5">
        <v>-2</v>
      </c>
      <c r="I108" s="5" t="str">
        <f t="shared" si="9"/>
        <v xml:space="preserve"> 1003 -49 -2 </v>
      </c>
      <c r="J108" s="5">
        <f t="shared" si="10"/>
        <v>1</v>
      </c>
      <c r="K108" s="5">
        <f t="shared" si="14"/>
        <v>93</v>
      </c>
      <c r="L108" s="5">
        <f t="shared" si="11"/>
        <v>93</v>
      </c>
      <c r="M108" s="5">
        <f t="shared" si="12"/>
        <v>93</v>
      </c>
      <c r="N108" s="5">
        <f t="shared" si="13"/>
        <v>93</v>
      </c>
      <c r="O108" s="5" t="str">
        <f t="shared" si="15"/>
        <v>execute @e[tag=conditional,scores={IS_AIR=1,PHASE=11..15,RAND=93   }] ~ ~ ~ setblock 0 150 0 piston 1 keep</v>
      </c>
    </row>
    <row r="109" spans="1:15" s="2" customFormat="1" x14ac:dyDescent="0.25">
      <c r="A109" s="5" t="s">
        <v>99</v>
      </c>
      <c r="B109" s="5" t="s">
        <v>51</v>
      </c>
      <c r="C109" s="5">
        <v>1</v>
      </c>
      <c r="D109" s="5">
        <f t="shared" si="8"/>
        <v>100</v>
      </c>
      <c r="E109" s="5">
        <v>15</v>
      </c>
      <c r="F109" s="5">
        <v>1001</v>
      </c>
      <c r="G109" s="5">
        <v>-49</v>
      </c>
      <c r="H109" s="5">
        <v>-2</v>
      </c>
      <c r="I109" s="5" t="str">
        <f t="shared" si="9"/>
        <v xml:space="preserve"> 1001 -49 -2 </v>
      </c>
      <c r="J109" s="5">
        <f t="shared" si="10"/>
        <v>1</v>
      </c>
      <c r="K109" s="5">
        <f t="shared" si="14"/>
        <v>94</v>
      </c>
      <c r="L109" s="5">
        <f t="shared" si="11"/>
        <v>94</v>
      </c>
      <c r="M109" s="5">
        <f t="shared" si="12"/>
        <v>94</v>
      </c>
      <c r="N109" s="5">
        <f t="shared" si="13"/>
        <v>94</v>
      </c>
      <c r="O109" s="5" t="str">
        <f t="shared" si="15"/>
        <v>execute @e[tag=conditional,scores={IS_AIR=1,PHASE=11..15,RAND=94   }] ~ ~ ~ setblock 0 150 0 yellow_flower 1 keep</v>
      </c>
    </row>
    <row r="110" spans="1:15" s="2" customFormat="1" x14ac:dyDescent="0.25">
      <c r="A110" s="5" t="s">
        <v>100</v>
      </c>
      <c r="B110" s="5" t="s">
        <v>51</v>
      </c>
      <c r="C110" s="5">
        <v>1</v>
      </c>
      <c r="D110" s="5">
        <f t="shared" si="8"/>
        <v>100</v>
      </c>
      <c r="E110" s="5">
        <v>10</v>
      </c>
      <c r="F110" s="5">
        <v>997</v>
      </c>
      <c r="G110" s="5">
        <v>-52</v>
      </c>
      <c r="H110" s="5">
        <v>-2</v>
      </c>
      <c r="I110" s="5" t="str">
        <f t="shared" si="9"/>
        <v xml:space="preserve"> 997 -52 -2 </v>
      </c>
      <c r="J110" s="5">
        <f t="shared" si="10"/>
        <v>1</v>
      </c>
      <c r="K110" s="5">
        <f t="shared" si="14"/>
        <v>95</v>
      </c>
      <c r="L110" s="5">
        <f t="shared" si="11"/>
        <v>95</v>
      </c>
      <c r="M110" s="5">
        <f t="shared" si="12"/>
        <v>95</v>
      </c>
      <c r="N110" s="5">
        <f t="shared" si="13"/>
        <v>95</v>
      </c>
      <c r="O110" s="5" t="str">
        <f t="shared" si="15"/>
        <v>execute @e[tag=conditional,scores={IS_AIR=1,PHASE=11..15,RAND=95   }] ~ ~ ~ setblock 0 150 0 red_flower 1 keep</v>
      </c>
    </row>
    <row r="111" spans="1:15" s="2" customFormat="1" x14ac:dyDescent="0.25">
      <c r="A111" s="5" t="s">
        <v>101</v>
      </c>
      <c r="B111" s="5" t="s">
        <v>51</v>
      </c>
      <c r="C111" s="5">
        <v>1</v>
      </c>
      <c r="D111" s="5">
        <f t="shared" si="8"/>
        <v>100</v>
      </c>
      <c r="E111" s="5">
        <v>9</v>
      </c>
      <c r="F111" s="5">
        <v>1000</v>
      </c>
      <c r="G111" s="5">
        <v>-52</v>
      </c>
      <c r="H111" s="5">
        <v>-2</v>
      </c>
      <c r="I111" s="5" t="str">
        <f t="shared" si="9"/>
        <v xml:space="preserve"> 1000 -52 -2 </v>
      </c>
      <c r="J111" s="5">
        <f t="shared" si="10"/>
        <v>1</v>
      </c>
      <c r="K111" s="5">
        <f t="shared" si="14"/>
        <v>96</v>
      </c>
      <c r="L111" s="5">
        <f t="shared" si="11"/>
        <v>96</v>
      </c>
      <c r="M111" s="5">
        <f t="shared" si="12"/>
        <v>96</v>
      </c>
      <c r="N111" s="5">
        <f t="shared" si="13"/>
        <v>96</v>
      </c>
      <c r="O111" s="5" t="str">
        <f t="shared" si="15"/>
        <v>execute @e[tag=conditional,scores={IS_AIR=1,PHASE=11..15,RAND=96   }] ~ ~ ~ setblock 0 150 0 slime 1 keep</v>
      </c>
    </row>
    <row r="112" spans="1:15" s="2" customFormat="1" x14ac:dyDescent="0.25">
      <c r="A112" s="5" t="s">
        <v>102</v>
      </c>
      <c r="B112" s="5" t="s">
        <v>51</v>
      </c>
      <c r="C112" s="5">
        <v>1</v>
      </c>
      <c r="D112" s="5">
        <f t="shared" si="8"/>
        <v>100</v>
      </c>
      <c r="E112" s="5">
        <v>9</v>
      </c>
      <c r="F112" s="5">
        <v>999</v>
      </c>
      <c r="G112" s="5">
        <v>-52</v>
      </c>
      <c r="H112" s="5">
        <v>-2</v>
      </c>
      <c r="I112" s="5" t="str">
        <f t="shared" si="9"/>
        <v xml:space="preserve"> 999 -52 -2 </v>
      </c>
      <c r="J112" s="5">
        <f t="shared" si="10"/>
        <v>1</v>
      </c>
      <c r="K112" s="5">
        <f t="shared" si="14"/>
        <v>97</v>
      </c>
      <c r="L112" s="5">
        <f t="shared" si="11"/>
        <v>97</v>
      </c>
      <c r="M112" s="5">
        <f t="shared" si="12"/>
        <v>97</v>
      </c>
      <c r="N112" s="5">
        <f t="shared" si="13"/>
        <v>97</v>
      </c>
      <c r="O112" s="5" t="str">
        <f t="shared" si="15"/>
        <v>execute @e[tag=conditional,scores={IS_AIR=1,PHASE=11..15,RAND=97   }] ~ ~ ~ setblock 0 150 0 hay_block 1 keep</v>
      </c>
    </row>
    <row r="113" spans="1:15" s="2" customFormat="1" x14ac:dyDescent="0.25">
      <c r="A113" s="5" t="s">
        <v>105</v>
      </c>
      <c r="B113" s="5" t="s">
        <v>51</v>
      </c>
      <c r="C113" s="5">
        <v>1</v>
      </c>
      <c r="D113" s="5">
        <f t="shared" si="8"/>
        <v>100</v>
      </c>
      <c r="E113" s="5">
        <v>9</v>
      </c>
      <c r="F113" s="5">
        <v>998</v>
      </c>
      <c r="G113" s="5">
        <v>-52</v>
      </c>
      <c r="H113" s="5">
        <v>-2</v>
      </c>
      <c r="I113" s="5" t="str">
        <f t="shared" si="9"/>
        <v xml:space="preserve"> 998 -52 -2 </v>
      </c>
      <c r="J113" s="5">
        <f t="shared" si="10"/>
        <v>1</v>
      </c>
      <c r="K113" s="5">
        <f t="shared" si="14"/>
        <v>98</v>
      </c>
      <c r="L113" s="5">
        <f t="shared" si="11"/>
        <v>98</v>
      </c>
      <c r="M113" s="5">
        <f t="shared" si="12"/>
        <v>98</v>
      </c>
      <c r="N113" s="5">
        <f t="shared" si="13"/>
        <v>98</v>
      </c>
      <c r="O113" s="5" t="str">
        <f t="shared" si="15"/>
        <v>execute @e[tag=conditional,scores={IS_AIR=1,PHASE=11..15,RAND=98   }] ~ ~ ~ setblock 0 150 0 shulker_box 1 keep</v>
      </c>
    </row>
    <row r="114" spans="1:15" s="2" customFormat="1" x14ac:dyDescent="0.25">
      <c r="A114" s="5" t="s">
        <v>106</v>
      </c>
      <c r="B114" s="5" t="s">
        <v>51</v>
      </c>
      <c r="C114" s="5">
        <v>0</v>
      </c>
      <c r="D114" s="5">
        <f t="shared" si="8"/>
        <v>100</v>
      </c>
      <c r="E114" s="5">
        <v>5</v>
      </c>
      <c r="F114" s="5">
        <v>1006</v>
      </c>
      <c r="G114" s="5">
        <v>-52</v>
      </c>
      <c r="H114" s="5">
        <v>-2</v>
      </c>
      <c r="I114" s="5" t="str">
        <f t="shared" si="9"/>
        <v xml:space="preserve"> 1006 -52 -2 </v>
      </c>
      <c r="J114" s="5">
        <f t="shared" si="10"/>
        <v>0</v>
      </c>
      <c r="K114" s="5">
        <f t="shared" si="14"/>
        <v>99</v>
      </c>
      <c r="L114" s="5">
        <f t="shared" si="11"/>
        <v>-1</v>
      </c>
      <c r="M114" s="5">
        <f t="shared" si="12"/>
        <v>-1</v>
      </c>
      <c r="N114" s="5">
        <f t="shared" si="13"/>
        <v>-1</v>
      </c>
      <c r="O114" s="5" t="str">
        <f t="shared" si="15"/>
        <v/>
      </c>
    </row>
    <row r="115" spans="1:15" s="2" customFormat="1" x14ac:dyDescent="0.25">
      <c r="A115" s="5" t="s">
        <v>103</v>
      </c>
      <c r="B115" s="5" t="s">
        <v>51</v>
      </c>
      <c r="C115" s="5">
        <v>1</v>
      </c>
      <c r="D115" s="5">
        <f t="shared" si="8"/>
        <v>100</v>
      </c>
      <c r="E115" s="5">
        <v>4</v>
      </c>
      <c r="F115" s="5">
        <v>1005</v>
      </c>
      <c r="G115" s="5">
        <v>-52</v>
      </c>
      <c r="H115" s="5">
        <v>-2</v>
      </c>
      <c r="I115" s="5" t="str">
        <f t="shared" si="9"/>
        <v xml:space="preserve"> 1005 -52 -2 </v>
      </c>
      <c r="J115" s="5">
        <f t="shared" si="10"/>
        <v>1</v>
      </c>
      <c r="K115" s="5">
        <f t="shared" si="14"/>
        <v>99</v>
      </c>
      <c r="L115" s="5">
        <f t="shared" si="11"/>
        <v>99</v>
      </c>
      <c r="M115" s="5">
        <f t="shared" si="12"/>
        <v>99</v>
      </c>
      <c r="N115" s="5">
        <f t="shared" si="13"/>
        <v>99</v>
      </c>
      <c r="O115" s="5" t="str">
        <f t="shared" si="15"/>
        <v>execute @e[tag=conditional,scores={IS_AIR=1,PHASE=11..15,RAND=99   }] ~ ~ ~ setblock 0 150 0 stone 1 keep</v>
      </c>
    </row>
    <row r="116" spans="1:15" s="2" customFormat="1" x14ac:dyDescent="0.25">
      <c r="A116" s="5" t="s">
        <v>104</v>
      </c>
      <c r="B116" s="5" t="s">
        <v>51</v>
      </c>
      <c r="C116" s="5">
        <v>1</v>
      </c>
      <c r="D116" s="5">
        <f t="shared" si="8"/>
        <v>100</v>
      </c>
      <c r="E116" s="5">
        <v>4</v>
      </c>
      <c r="F116" s="5">
        <v>1000</v>
      </c>
      <c r="G116" s="5">
        <v>-49</v>
      </c>
      <c r="H116" s="5">
        <v>-2</v>
      </c>
      <c r="I116" s="5" t="str">
        <f t="shared" si="9"/>
        <v xml:space="preserve"> 1000 -49 -2 </v>
      </c>
      <c r="J116" s="5">
        <f t="shared" si="10"/>
        <v>1</v>
      </c>
      <c r="K116" s="5">
        <f t="shared" si="14"/>
        <v>100</v>
      </c>
      <c r="L116" s="5">
        <f t="shared" si="11"/>
        <v>100</v>
      </c>
      <c r="M116" s="5">
        <f t="shared" si="12"/>
        <v>100</v>
      </c>
      <c r="N116" s="5">
        <f t="shared" si="13"/>
        <v>100</v>
      </c>
      <c r="O116" s="5" t="str">
        <f t="shared" si="15"/>
        <v>execute @e[tag=conditional,scores={IS_AIR=1,PHASE=11..15,RAND=100   }] ~ ~ ~ setblock 0 150 0 gravel 1 keep</v>
      </c>
    </row>
    <row r="117" spans="1:15" s="2" customFormat="1" x14ac:dyDescent="0.25">
      <c r="A117" s="5"/>
      <c r="B117" s="5" t="s">
        <v>51</v>
      </c>
      <c r="C117" s="5">
        <v>0</v>
      </c>
      <c r="D117" s="5">
        <f t="shared" si="8"/>
        <v>100</v>
      </c>
      <c r="E117" s="5">
        <v>2</v>
      </c>
      <c r="F117" s="5">
        <v>997</v>
      </c>
      <c r="G117" s="5">
        <v>-55</v>
      </c>
      <c r="H117" s="5">
        <v>-2</v>
      </c>
      <c r="I117" s="5" t="str">
        <f t="shared" si="9"/>
        <v xml:space="preserve"> 997 -55 -2 </v>
      </c>
      <c r="J117" s="5">
        <f t="shared" si="10"/>
        <v>0</v>
      </c>
      <c r="K117" s="5">
        <f t="shared" si="14"/>
        <v>101</v>
      </c>
      <c r="L117" s="5">
        <f t="shared" si="11"/>
        <v>-1</v>
      </c>
      <c r="M117" s="5">
        <f t="shared" si="12"/>
        <v>-1</v>
      </c>
      <c r="N117" s="5">
        <f t="shared" si="13"/>
        <v>-1</v>
      </c>
      <c r="O117" s="5" t="str">
        <f t="shared" si="15"/>
        <v/>
      </c>
    </row>
    <row r="118" spans="1:15" s="2" customFormat="1" x14ac:dyDescent="0.25">
      <c r="A118" s="5"/>
      <c r="B118" s="5" t="s">
        <v>51</v>
      </c>
      <c r="C118" s="5">
        <v>0</v>
      </c>
      <c r="D118" s="5">
        <f t="shared" si="8"/>
        <v>100</v>
      </c>
      <c r="E118" s="5">
        <v>2</v>
      </c>
      <c r="F118" s="5">
        <v>998</v>
      </c>
      <c r="G118" s="5">
        <v>-55</v>
      </c>
      <c r="H118" s="5">
        <v>-2</v>
      </c>
      <c r="I118" s="5" t="str">
        <f t="shared" si="9"/>
        <v xml:space="preserve"> 998 -55 -2 </v>
      </c>
      <c r="J118" s="5">
        <f t="shared" si="10"/>
        <v>0</v>
      </c>
      <c r="K118" s="5">
        <f t="shared" si="14"/>
        <v>101</v>
      </c>
      <c r="L118" s="5">
        <f t="shared" si="11"/>
        <v>-1</v>
      </c>
      <c r="M118" s="5">
        <f t="shared" si="12"/>
        <v>-1</v>
      </c>
      <c r="N118" s="5">
        <f t="shared" si="13"/>
        <v>-1</v>
      </c>
      <c r="O118" s="5" t="str">
        <f t="shared" si="15"/>
        <v/>
      </c>
    </row>
    <row r="119" spans="1:15" s="2" customFormat="1" x14ac:dyDescent="0.25">
      <c r="A119" s="5"/>
      <c r="B119" s="5" t="s">
        <v>51</v>
      </c>
      <c r="C119" s="5">
        <v>0</v>
      </c>
      <c r="D119" s="5">
        <f t="shared" si="8"/>
        <v>100</v>
      </c>
      <c r="E119" s="5">
        <v>2</v>
      </c>
      <c r="F119" s="5">
        <v>998</v>
      </c>
      <c r="G119" s="5">
        <v>-49</v>
      </c>
      <c r="H119" s="5">
        <v>-2</v>
      </c>
      <c r="I119" s="5" t="str">
        <f t="shared" si="9"/>
        <v xml:space="preserve"> 998 -49 -2 </v>
      </c>
      <c r="J119" s="5">
        <f t="shared" si="10"/>
        <v>0</v>
      </c>
      <c r="K119" s="5">
        <f t="shared" si="14"/>
        <v>101</v>
      </c>
      <c r="L119" s="5">
        <f t="shared" si="11"/>
        <v>-1</v>
      </c>
      <c r="M119" s="5">
        <f t="shared" si="12"/>
        <v>-1</v>
      </c>
      <c r="N119" s="5">
        <f t="shared" si="13"/>
        <v>-1</v>
      </c>
      <c r="O119" s="5" t="str">
        <f t="shared" si="15"/>
        <v/>
      </c>
    </row>
    <row r="120" spans="1:15" s="2" customFormat="1" x14ac:dyDescent="0.25">
      <c r="A120" s="5"/>
      <c r="B120" s="5" t="s">
        <v>51</v>
      </c>
      <c r="C120" s="5">
        <v>0</v>
      </c>
      <c r="D120" s="5">
        <f t="shared" si="8"/>
        <v>100</v>
      </c>
      <c r="E120" s="5">
        <v>1</v>
      </c>
      <c r="F120" s="5">
        <v>1004</v>
      </c>
      <c r="G120" s="5">
        <v>-52</v>
      </c>
      <c r="H120" s="5">
        <v>-2</v>
      </c>
      <c r="I120" s="5" t="str">
        <f t="shared" si="9"/>
        <v xml:space="preserve"> 1004 -52 -2 </v>
      </c>
      <c r="J120" s="5">
        <f t="shared" si="10"/>
        <v>0</v>
      </c>
      <c r="K120" s="5">
        <f t="shared" si="14"/>
        <v>101</v>
      </c>
      <c r="L120" s="5">
        <f t="shared" si="11"/>
        <v>-1</v>
      </c>
      <c r="M120" s="5">
        <f t="shared" si="12"/>
        <v>-1</v>
      </c>
      <c r="N120" s="5">
        <f t="shared" si="13"/>
        <v>-1</v>
      </c>
      <c r="O120" s="5" t="str">
        <f t="shared" si="15"/>
        <v/>
      </c>
    </row>
    <row r="121" spans="1:15" s="2" customFormat="1" x14ac:dyDescent="0.25">
      <c r="A121" s="5"/>
      <c r="B121" s="5" t="s">
        <v>51</v>
      </c>
      <c r="C121" s="5">
        <v>0</v>
      </c>
      <c r="D121" s="5">
        <f t="shared" si="8"/>
        <v>100</v>
      </c>
      <c r="E121" s="5">
        <v>1</v>
      </c>
      <c r="F121" s="5">
        <v>999</v>
      </c>
      <c r="G121" s="5">
        <v>-49</v>
      </c>
      <c r="H121" s="5">
        <v>-2</v>
      </c>
      <c r="I121" s="5" t="str">
        <f t="shared" si="9"/>
        <v xml:space="preserve"> 999 -49 -2 </v>
      </c>
      <c r="J121" s="5">
        <f t="shared" si="10"/>
        <v>0</v>
      </c>
      <c r="K121" s="5">
        <f t="shared" si="14"/>
        <v>101</v>
      </c>
      <c r="L121" s="5">
        <f t="shared" si="11"/>
        <v>-1</v>
      </c>
      <c r="M121" s="5">
        <f t="shared" si="12"/>
        <v>-1</v>
      </c>
      <c r="N121" s="5">
        <f t="shared" si="13"/>
        <v>-1</v>
      </c>
      <c r="O121" s="5" t="str">
        <f t="shared" si="15"/>
        <v/>
      </c>
    </row>
    <row r="122" spans="1:15" x14ac:dyDescent="0.25">
      <c r="A122" s="4" t="s">
        <v>38</v>
      </c>
      <c r="B122" s="4" t="s">
        <v>52</v>
      </c>
      <c r="C122" s="4">
        <v>4</v>
      </c>
      <c r="D122" s="4">
        <f t="shared" si="8"/>
        <v>96</v>
      </c>
      <c r="E122" s="4">
        <v>100</v>
      </c>
      <c r="F122" s="4">
        <v>1001</v>
      </c>
      <c r="G122" s="4">
        <v>-55</v>
      </c>
      <c r="H122" s="4">
        <v>-2</v>
      </c>
      <c r="I122" s="4" t="str">
        <f t="shared" si="9"/>
        <v xml:space="preserve"> 1001 -55 -2 </v>
      </c>
      <c r="J122" s="4">
        <f t="shared" si="10"/>
        <v>4</v>
      </c>
      <c r="K122" s="4">
        <f t="shared" si="14"/>
        <v>1</v>
      </c>
      <c r="L122" s="4">
        <f t="shared" si="11"/>
        <v>1</v>
      </c>
      <c r="M122" s="4">
        <f t="shared" si="12"/>
        <v>4</v>
      </c>
      <c r="N122" s="4" t="str">
        <f t="shared" si="13"/>
        <v>1..4</v>
      </c>
      <c r="O122" s="4" t="str">
        <f t="shared" si="15"/>
        <v>execute @e[tag=conditional,scores={IS_AIR=1,PHASE=16..20,RAND=1..4   }] ~ ~ ~ function skyblock_randchest</v>
      </c>
    </row>
    <row r="123" spans="1:15" x14ac:dyDescent="0.25">
      <c r="A123" s="4" t="s">
        <v>15</v>
      </c>
      <c r="B123" s="4" t="s">
        <v>52</v>
      </c>
      <c r="C123" s="4">
        <v>15</v>
      </c>
      <c r="D123" s="4">
        <f t="shared" si="8"/>
        <v>96</v>
      </c>
      <c r="E123" s="4">
        <v>90</v>
      </c>
      <c r="F123" s="4">
        <v>1004</v>
      </c>
      <c r="G123" s="4">
        <v>-55</v>
      </c>
      <c r="H123" s="4">
        <v>-2</v>
      </c>
      <c r="I123" s="4" t="str">
        <f t="shared" si="9"/>
        <v xml:space="preserve"> 1004 -55 -2 </v>
      </c>
      <c r="J123" s="4">
        <f t="shared" si="10"/>
        <v>15</v>
      </c>
      <c r="K123" s="4">
        <f t="shared" si="14"/>
        <v>5</v>
      </c>
      <c r="L123" s="4">
        <f t="shared" si="11"/>
        <v>5</v>
      </c>
      <c r="M123" s="4">
        <f t="shared" si="12"/>
        <v>19</v>
      </c>
      <c r="N123" s="4" t="str">
        <f t="shared" si="13"/>
        <v>5..19</v>
      </c>
      <c r="O123" s="4" t="str">
        <f t="shared" si="15"/>
        <v>execute @e[tag=conditional,scores={IS_AIR=1,PHASE=16..20,RAND=5..19   }] ~ ~ ~ setblock 0 150 0 wood 1 keep</v>
      </c>
    </row>
    <row r="124" spans="1:15" x14ac:dyDescent="0.25">
      <c r="A124" s="4" t="s">
        <v>89</v>
      </c>
      <c r="B124" s="4" t="s">
        <v>52</v>
      </c>
      <c r="C124" s="4">
        <v>1</v>
      </c>
      <c r="D124" s="4">
        <f t="shared" si="8"/>
        <v>96</v>
      </c>
      <c r="E124" s="4">
        <v>90</v>
      </c>
      <c r="F124" s="4">
        <v>1006</v>
      </c>
      <c r="G124" s="4">
        <v>-55</v>
      </c>
      <c r="H124" s="4">
        <v>-2</v>
      </c>
      <c r="I124" s="4" t="str">
        <f t="shared" si="9"/>
        <v xml:space="preserve"> 1006 -55 -2 </v>
      </c>
      <c r="J124" s="4">
        <f t="shared" si="10"/>
        <v>1</v>
      </c>
      <c r="K124" s="4">
        <f t="shared" si="14"/>
        <v>20</v>
      </c>
      <c r="L124" s="4">
        <f t="shared" si="11"/>
        <v>20</v>
      </c>
      <c r="M124" s="4">
        <f t="shared" si="12"/>
        <v>20</v>
      </c>
      <c r="N124" s="4">
        <f t="shared" si="13"/>
        <v>20</v>
      </c>
      <c r="O124" s="4" t="str">
        <f t="shared" si="15"/>
        <v>execute @e[tag=conditional,scores={IS_AIR=1,PHASE=16..20,RAND=20   }] ~ ~ ~ setblock 0 150 0 concrete 1 keep</v>
      </c>
    </row>
    <row r="125" spans="1:15" x14ac:dyDescent="0.25">
      <c r="A125" s="4" t="s">
        <v>28</v>
      </c>
      <c r="B125" s="4" t="s">
        <v>52</v>
      </c>
      <c r="C125" s="4">
        <v>5</v>
      </c>
      <c r="D125" s="4">
        <f t="shared" si="8"/>
        <v>96</v>
      </c>
      <c r="E125" s="4">
        <v>90</v>
      </c>
      <c r="F125" s="4">
        <v>1006</v>
      </c>
      <c r="G125" s="4">
        <v>-49</v>
      </c>
      <c r="H125" s="4">
        <v>-2</v>
      </c>
      <c r="I125" s="4" t="str">
        <f t="shared" si="9"/>
        <v xml:space="preserve"> 1006 -49 -2 </v>
      </c>
      <c r="J125" s="4">
        <f t="shared" si="10"/>
        <v>5</v>
      </c>
      <c r="K125" s="4">
        <f t="shared" si="14"/>
        <v>21</v>
      </c>
      <c r="L125" s="4">
        <f t="shared" si="11"/>
        <v>21</v>
      </c>
      <c r="M125" s="4">
        <f t="shared" si="12"/>
        <v>25</v>
      </c>
      <c r="N125" s="4" t="str">
        <f t="shared" si="13"/>
        <v>21..25</v>
      </c>
      <c r="O125" s="4" t="str">
        <f t="shared" si="15"/>
        <v>execute @e[tag=conditional,scores={IS_AIR=1,PHASE=16..20,RAND=21..25   }] ~ ~ ~ setblock 0 150 0 sapling 1 keep</v>
      </c>
    </row>
    <row r="126" spans="1:15" x14ac:dyDescent="0.25">
      <c r="A126" s="4" t="s">
        <v>17</v>
      </c>
      <c r="B126" s="4" t="s">
        <v>52</v>
      </c>
      <c r="C126" s="4">
        <v>10</v>
      </c>
      <c r="D126" s="4">
        <f t="shared" si="8"/>
        <v>96</v>
      </c>
      <c r="E126" s="4">
        <v>90</v>
      </c>
      <c r="F126" s="4">
        <v>1004</v>
      </c>
      <c r="G126" s="4">
        <v>-49</v>
      </c>
      <c r="H126" s="4">
        <v>-2</v>
      </c>
      <c r="I126" s="4" t="str">
        <f t="shared" si="9"/>
        <v xml:space="preserve"> 1004 -49 -2 </v>
      </c>
      <c r="J126" s="4">
        <f t="shared" si="10"/>
        <v>10</v>
      </c>
      <c r="K126" s="4">
        <f t="shared" si="14"/>
        <v>26</v>
      </c>
      <c r="L126" s="4">
        <f t="shared" si="11"/>
        <v>26</v>
      </c>
      <c r="M126" s="4">
        <f t="shared" si="12"/>
        <v>35</v>
      </c>
      <c r="N126" s="4" t="str">
        <f t="shared" si="13"/>
        <v>26..35</v>
      </c>
      <c r="O126" s="4" t="str">
        <f t="shared" si="15"/>
        <v>execute @e[tag=conditional,scores={IS_AIR=1,PHASE=16..20,RAND=26..35   }] ~ ~ ~ setblock 0 150 0 cobblestone 1 keep</v>
      </c>
    </row>
    <row r="127" spans="1:15" x14ac:dyDescent="0.25">
      <c r="A127" s="4" t="s">
        <v>0</v>
      </c>
      <c r="B127" s="4" t="s">
        <v>52</v>
      </c>
      <c r="C127" s="4">
        <v>15</v>
      </c>
      <c r="D127" s="4">
        <f t="shared" si="8"/>
        <v>96</v>
      </c>
      <c r="E127" s="4">
        <v>90</v>
      </c>
      <c r="F127" s="4">
        <v>1002</v>
      </c>
      <c r="G127" s="4">
        <v>-49</v>
      </c>
      <c r="H127" s="4">
        <v>-2</v>
      </c>
      <c r="I127" s="4" t="str">
        <f t="shared" si="9"/>
        <v xml:space="preserve"> 1002 -49 -2 </v>
      </c>
      <c r="J127" s="4">
        <f t="shared" si="10"/>
        <v>15</v>
      </c>
      <c r="K127" s="4">
        <f t="shared" si="14"/>
        <v>36</v>
      </c>
      <c r="L127" s="4">
        <f t="shared" si="11"/>
        <v>36</v>
      </c>
      <c r="M127" s="4">
        <f t="shared" si="12"/>
        <v>50</v>
      </c>
      <c r="N127" s="4" t="str">
        <f t="shared" si="13"/>
        <v>36..50</v>
      </c>
      <c r="O127" s="4" t="str">
        <f t="shared" si="15"/>
        <v>execute @e[tag=conditional,scores={IS_AIR=1,PHASE=16..20,RAND=36..50   }] ~ ~ ~ setblock 0 150 0 dirt 1 keep</v>
      </c>
    </row>
    <row r="128" spans="1:15" x14ac:dyDescent="0.25">
      <c r="A128" s="4" t="s">
        <v>88</v>
      </c>
      <c r="B128" s="4" t="s">
        <v>52</v>
      </c>
      <c r="C128" s="4">
        <v>5</v>
      </c>
      <c r="D128" s="4">
        <f t="shared" si="8"/>
        <v>96</v>
      </c>
      <c r="E128" s="4">
        <v>80</v>
      </c>
      <c r="F128" s="4">
        <v>1005</v>
      </c>
      <c r="G128" s="4">
        <v>-55</v>
      </c>
      <c r="H128" s="4">
        <v>-2</v>
      </c>
      <c r="I128" s="4" t="str">
        <f t="shared" si="9"/>
        <v xml:space="preserve"> 1005 -55 -2 </v>
      </c>
      <c r="J128" s="4">
        <f t="shared" si="10"/>
        <v>5</v>
      </c>
      <c r="K128" s="4">
        <f t="shared" si="14"/>
        <v>51</v>
      </c>
      <c r="L128" s="4">
        <f t="shared" si="11"/>
        <v>51</v>
      </c>
      <c r="M128" s="4">
        <f t="shared" si="12"/>
        <v>55</v>
      </c>
      <c r="N128" s="4" t="str">
        <f t="shared" si="13"/>
        <v>51..55</v>
      </c>
      <c r="O128" s="4" t="str">
        <f t="shared" si="15"/>
        <v>execute @e[tag=conditional,scores={IS_AIR=1,PHASE=16..20,RAND=51..55   }] ~ ~ ~ setblock 0 150 0 wool 1 keep</v>
      </c>
    </row>
    <row r="129" spans="1:15" x14ac:dyDescent="0.25">
      <c r="A129" s="4" t="s">
        <v>90</v>
      </c>
      <c r="B129" s="4" t="s">
        <v>52</v>
      </c>
      <c r="C129" s="4">
        <v>1</v>
      </c>
      <c r="D129" s="4">
        <f t="shared" si="8"/>
        <v>96</v>
      </c>
      <c r="E129" s="4">
        <v>75</v>
      </c>
      <c r="F129" s="4">
        <v>1002</v>
      </c>
      <c r="G129" s="4">
        <v>-55</v>
      </c>
      <c r="H129" s="4">
        <v>-2</v>
      </c>
      <c r="I129" s="4" t="str">
        <f t="shared" si="9"/>
        <v xml:space="preserve"> 1002 -55 -2 </v>
      </c>
      <c r="J129" s="4">
        <f t="shared" si="10"/>
        <v>1</v>
      </c>
      <c r="K129" s="4">
        <f t="shared" si="14"/>
        <v>56</v>
      </c>
      <c r="L129" s="4">
        <f t="shared" si="11"/>
        <v>56</v>
      </c>
      <c r="M129" s="4">
        <f t="shared" si="12"/>
        <v>56</v>
      </c>
      <c r="N129" s="4">
        <f t="shared" si="13"/>
        <v>56</v>
      </c>
      <c r="O129" s="4" t="str">
        <f t="shared" si="15"/>
        <v>execute @e[tag=conditional,scores={IS_AIR=1,PHASE=16..20,RAND=56   }] ~ ~ ~ setblock 0 150 0 sand 1 keep</v>
      </c>
    </row>
    <row r="130" spans="1:15" x14ac:dyDescent="0.25">
      <c r="A130" s="4" t="s">
        <v>13</v>
      </c>
      <c r="B130" s="4" t="s">
        <v>52</v>
      </c>
      <c r="C130" s="4">
        <v>10</v>
      </c>
      <c r="D130" s="4">
        <f t="shared" ref="D130:D181" si="16">SUMIFS(C:C,B:B,B130)</f>
        <v>96</v>
      </c>
      <c r="E130" s="4">
        <v>75</v>
      </c>
      <c r="F130" s="4">
        <v>1000</v>
      </c>
      <c r="G130" s="4">
        <v>-55</v>
      </c>
      <c r="H130" s="4">
        <v>-2</v>
      </c>
      <c r="I130" s="4" t="str">
        <f t="shared" ref="I130:I181" si="17">CONCATENATE(" ", F130," ", G130, " ", H130, " ")</f>
        <v xml:space="preserve"> 1000 -55 -2 </v>
      </c>
      <c r="J130" s="4">
        <f t="shared" ref="J130:J181" si="18">FLOOR(C130/D130*100,1)</f>
        <v>10</v>
      </c>
      <c r="K130" s="4">
        <f t="shared" si="14"/>
        <v>57</v>
      </c>
      <c r="L130" s="4">
        <f t="shared" ref="L130:L181" si="19">IF(J130=0,-1,K130)</f>
        <v>57</v>
      </c>
      <c r="M130" s="4">
        <f t="shared" ref="M130:M181" si="20">IF(J130=0,-1,K130+J130-1)</f>
        <v>66</v>
      </c>
      <c r="N130" s="4" t="str">
        <f t="shared" ref="N130:N181" si="21">IF(M130="NA","",IF(L130=M130,L130,CONCATENATE(L130,"..",M130)))</f>
        <v>57..66</v>
      </c>
      <c r="O130" s="4" t="str">
        <f t="shared" si="15"/>
        <v>execute @e[tag=conditional,scores={IS_AIR=1,PHASE=16..20,RAND=57..66   }] ~ ~ ~ setblock 0 150 0 iron ore 1 keep</v>
      </c>
    </row>
    <row r="131" spans="1:15" x14ac:dyDescent="0.25">
      <c r="A131" s="4" t="s">
        <v>91</v>
      </c>
      <c r="B131" s="4" t="s">
        <v>52</v>
      </c>
      <c r="C131" s="4">
        <v>10</v>
      </c>
      <c r="D131" s="4">
        <f t="shared" si="16"/>
        <v>96</v>
      </c>
      <c r="E131" s="4">
        <v>75</v>
      </c>
      <c r="F131" s="4">
        <v>1003</v>
      </c>
      <c r="G131" s="4">
        <v>-55</v>
      </c>
      <c r="H131" s="4">
        <v>-2</v>
      </c>
      <c r="I131" s="4" t="str">
        <f t="shared" si="17"/>
        <v xml:space="preserve"> 1003 -55 -2 </v>
      </c>
      <c r="J131" s="4">
        <f t="shared" si="18"/>
        <v>10</v>
      </c>
      <c r="K131" s="4">
        <f t="shared" ref="K131:K181" si="22">IF(AND(ISNUMBER(K130),B130=B131),K130+J130,1)</f>
        <v>67</v>
      </c>
      <c r="L131" s="4">
        <f t="shared" si="19"/>
        <v>67</v>
      </c>
      <c r="M131" s="4">
        <f t="shared" si="20"/>
        <v>76</v>
      </c>
      <c r="N131" s="4" t="str">
        <f t="shared" si="21"/>
        <v>67..76</v>
      </c>
      <c r="O131" s="4" t="str">
        <f t="shared" ref="O131:O181" si="23">IF(J131=0,"",CONCATENATE("execute @e[tag=conditional,scores={IS_AIR=1,PHASE=",B131,",RAND=",N131,"   }] ~ ~ ~ ",IF(A131="chest","function skyblock_randchest",CONCATENATE("setblock 0 150 0 ",A131," 1 keep"))))</f>
        <v>execute @e[tag=conditional,scores={IS_AIR=1,PHASE=16..20,RAND=67..76   }] ~ ~ ~ setblock 0 150 0 coal_ore 1 keep</v>
      </c>
    </row>
    <row r="132" spans="1:15" x14ac:dyDescent="0.25">
      <c r="A132" s="4" t="s">
        <v>92</v>
      </c>
      <c r="B132" s="4" t="s">
        <v>52</v>
      </c>
      <c r="C132" s="4">
        <v>2</v>
      </c>
      <c r="D132" s="4">
        <f t="shared" si="16"/>
        <v>96</v>
      </c>
      <c r="E132" s="4">
        <v>70</v>
      </c>
      <c r="F132" s="4">
        <v>1003</v>
      </c>
      <c r="G132" s="4">
        <v>-52</v>
      </c>
      <c r="H132" s="4">
        <v>-2</v>
      </c>
      <c r="I132" s="4" t="str">
        <f t="shared" si="17"/>
        <v xml:space="preserve"> 1003 -52 -2 </v>
      </c>
      <c r="J132" s="4">
        <f t="shared" si="18"/>
        <v>2</v>
      </c>
      <c r="K132" s="4">
        <f t="shared" si="22"/>
        <v>77</v>
      </c>
      <c r="L132" s="4">
        <f t="shared" si="19"/>
        <v>77</v>
      </c>
      <c r="M132" s="4">
        <f t="shared" si="20"/>
        <v>78</v>
      </c>
      <c r="N132" s="4" t="str">
        <f t="shared" si="21"/>
        <v>77..78</v>
      </c>
      <c r="O132" s="4" t="str">
        <f t="shared" si="23"/>
        <v>execute @e[tag=conditional,scores={IS_AIR=1,PHASE=16..20,RAND=77..78   }] ~ ~ ~ setblock 0 150 0 emerald_ore 1 keep</v>
      </c>
    </row>
    <row r="133" spans="1:15" x14ac:dyDescent="0.25">
      <c r="A133" s="4" t="s">
        <v>93</v>
      </c>
      <c r="B133" s="4" t="s">
        <v>52</v>
      </c>
      <c r="C133" s="4">
        <v>1</v>
      </c>
      <c r="D133" s="4">
        <f t="shared" si="16"/>
        <v>96</v>
      </c>
      <c r="E133" s="4">
        <v>70</v>
      </c>
      <c r="F133" s="4">
        <v>1002</v>
      </c>
      <c r="G133" s="4">
        <v>-52</v>
      </c>
      <c r="H133" s="4">
        <v>-2</v>
      </c>
      <c r="I133" s="4" t="str">
        <f t="shared" si="17"/>
        <v xml:space="preserve"> 1002 -52 -2 </v>
      </c>
      <c r="J133" s="4">
        <f t="shared" si="18"/>
        <v>1</v>
      </c>
      <c r="K133" s="4">
        <f t="shared" si="22"/>
        <v>79</v>
      </c>
      <c r="L133" s="4">
        <f t="shared" si="19"/>
        <v>79</v>
      </c>
      <c r="M133" s="4">
        <f t="shared" si="20"/>
        <v>79</v>
      </c>
      <c r="N133" s="4">
        <f t="shared" si="21"/>
        <v>79</v>
      </c>
      <c r="O133" s="4" t="str">
        <f t="shared" si="23"/>
        <v>execute @e[tag=conditional,scores={IS_AIR=1,PHASE=16..20,RAND=79   }] ~ ~ ~ setblock 0 150 0 gold_ore 1 keep</v>
      </c>
    </row>
    <row r="134" spans="1:15" x14ac:dyDescent="0.25">
      <c r="A134" s="4" t="s">
        <v>94</v>
      </c>
      <c r="B134" s="4" t="s">
        <v>52</v>
      </c>
      <c r="C134" s="4">
        <v>3</v>
      </c>
      <c r="D134" s="4">
        <f t="shared" si="16"/>
        <v>96</v>
      </c>
      <c r="E134" s="4">
        <v>70</v>
      </c>
      <c r="F134" s="4">
        <v>1001</v>
      </c>
      <c r="G134" s="4">
        <v>-52</v>
      </c>
      <c r="H134" s="4">
        <v>-2</v>
      </c>
      <c r="I134" s="4" t="str">
        <f t="shared" si="17"/>
        <v xml:space="preserve"> 1001 -52 -2 </v>
      </c>
      <c r="J134" s="4">
        <f t="shared" si="18"/>
        <v>3</v>
      </c>
      <c r="K134" s="4">
        <f t="shared" si="22"/>
        <v>80</v>
      </c>
      <c r="L134" s="4">
        <f t="shared" si="19"/>
        <v>80</v>
      </c>
      <c r="M134" s="4">
        <f t="shared" si="20"/>
        <v>82</v>
      </c>
      <c r="N134" s="4" t="str">
        <f t="shared" si="21"/>
        <v>80..82</v>
      </c>
      <c r="O134" s="4" t="str">
        <f t="shared" si="23"/>
        <v>execute @e[tag=conditional,scores={IS_AIR=1,PHASE=16..20,RAND=80..82   }] ~ ~ ~ setblock 0 150 0 diamond_ore 1 keep</v>
      </c>
    </row>
    <row r="135" spans="1:15" x14ac:dyDescent="0.25">
      <c r="A135" s="4" t="s">
        <v>95</v>
      </c>
      <c r="B135" s="4" t="s">
        <v>52</v>
      </c>
      <c r="C135" s="4">
        <v>1</v>
      </c>
      <c r="D135" s="4">
        <f t="shared" si="16"/>
        <v>96</v>
      </c>
      <c r="E135" s="4">
        <v>70</v>
      </c>
      <c r="F135" s="4">
        <v>1005</v>
      </c>
      <c r="G135" s="4">
        <v>-49</v>
      </c>
      <c r="H135" s="4">
        <v>-2</v>
      </c>
      <c r="I135" s="4" t="str">
        <f t="shared" si="17"/>
        <v xml:space="preserve"> 1005 -49 -2 </v>
      </c>
      <c r="J135" s="4">
        <f t="shared" si="18"/>
        <v>1</v>
      </c>
      <c r="K135" s="4">
        <f t="shared" si="22"/>
        <v>83</v>
      </c>
      <c r="L135" s="4">
        <f t="shared" si="19"/>
        <v>83</v>
      </c>
      <c r="M135" s="4">
        <f t="shared" si="20"/>
        <v>83</v>
      </c>
      <c r="N135" s="4">
        <f t="shared" si="21"/>
        <v>83</v>
      </c>
      <c r="O135" s="4" t="str">
        <f t="shared" si="23"/>
        <v>execute @e[tag=conditional,scores={IS_AIR=1,PHASE=16..20,RAND=83   }] ~ ~ ~ setblock 0 150 0 glass 1 keep</v>
      </c>
    </row>
    <row r="136" spans="1:15" x14ac:dyDescent="0.25">
      <c r="A136" s="4" t="s">
        <v>96</v>
      </c>
      <c r="B136" s="4" t="s">
        <v>52</v>
      </c>
      <c r="C136" s="4">
        <v>3</v>
      </c>
      <c r="D136" s="4">
        <f t="shared" si="16"/>
        <v>96</v>
      </c>
      <c r="E136" s="4">
        <v>70</v>
      </c>
      <c r="F136" s="4">
        <v>997</v>
      </c>
      <c r="G136" s="4">
        <v>-49</v>
      </c>
      <c r="H136" s="4">
        <v>-2</v>
      </c>
      <c r="I136" s="4" t="str">
        <f t="shared" si="17"/>
        <v xml:space="preserve"> 997 -49 -2 </v>
      </c>
      <c r="J136" s="4">
        <f t="shared" si="18"/>
        <v>3</v>
      </c>
      <c r="K136" s="4">
        <f t="shared" si="22"/>
        <v>84</v>
      </c>
      <c r="L136" s="4">
        <f t="shared" si="19"/>
        <v>84</v>
      </c>
      <c r="M136" s="4">
        <f t="shared" si="20"/>
        <v>86</v>
      </c>
      <c r="N136" s="4" t="str">
        <f t="shared" si="21"/>
        <v>84..86</v>
      </c>
      <c r="O136" s="4" t="str">
        <f t="shared" si="23"/>
        <v>execute @e[tag=conditional,scores={IS_AIR=1,PHASE=16..20,RAND=84..86   }] ~ ~ ~ setblock 0 150 0 lapis_ore 1 keep</v>
      </c>
    </row>
    <row r="137" spans="1:15" x14ac:dyDescent="0.25">
      <c r="A137" s="4" t="s">
        <v>97</v>
      </c>
      <c r="B137" s="4" t="s">
        <v>52</v>
      </c>
      <c r="C137" s="4">
        <v>1</v>
      </c>
      <c r="D137" s="4">
        <f t="shared" si="16"/>
        <v>96</v>
      </c>
      <c r="E137" s="4">
        <v>50</v>
      </c>
      <c r="F137" s="4">
        <v>999</v>
      </c>
      <c r="G137" s="4">
        <v>-55</v>
      </c>
      <c r="H137" s="4">
        <v>-2</v>
      </c>
      <c r="I137" s="4" t="str">
        <f t="shared" si="17"/>
        <v xml:space="preserve"> 999 -55 -2 </v>
      </c>
      <c r="J137" s="4">
        <f t="shared" si="18"/>
        <v>1</v>
      </c>
      <c r="K137" s="4">
        <f t="shared" si="22"/>
        <v>87</v>
      </c>
      <c r="L137" s="4">
        <f t="shared" si="19"/>
        <v>87</v>
      </c>
      <c r="M137" s="4">
        <f t="shared" si="20"/>
        <v>87</v>
      </c>
      <c r="N137" s="4">
        <f t="shared" si="21"/>
        <v>87</v>
      </c>
      <c r="O137" s="4" t="str">
        <f t="shared" si="23"/>
        <v>execute @e[tag=conditional,scores={IS_AIR=1,PHASE=16..20,RAND=87   }] ~ ~ ~ setblock 0 150 0 sticky_piston 1 keep</v>
      </c>
    </row>
    <row r="138" spans="1:15" x14ac:dyDescent="0.25">
      <c r="A138" s="4" t="s">
        <v>98</v>
      </c>
      <c r="B138" s="4" t="s">
        <v>52</v>
      </c>
      <c r="C138" s="4">
        <v>1</v>
      </c>
      <c r="D138" s="4">
        <f t="shared" si="16"/>
        <v>96</v>
      </c>
      <c r="E138" s="4">
        <v>25</v>
      </c>
      <c r="F138" s="4">
        <v>1003</v>
      </c>
      <c r="G138" s="4">
        <v>-49</v>
      </c>
      <c r="H138" s="4">
        <v>-2</v>
      </c>
      <c r="I138" s="4" t="str">
        <f t="shared" si="17"/>
        <v xml:space="preserve"> 1003 -49 -2 </v>
      </c>
      <c r="J138" s="4">
        <f t="shared" si="18"/>
        <v>1</v>
      </c>
      <c r="K138" s="4">
        <f t="shared" si="22"/>
        <v>88</v>
      </c>
      <c r="L138" s="4">
        <f t="shared" si="19"/>
        <v>88</v>
      </c>
      <c r="M138" s="4">
        <f t="shared" si="20"/>
        <v>88</v>
      </c>
      <c r="N138" s="4">
        <f t="shared" si="21"/>
        <v>88</v>
      </c>
      <c r="O138" s="4" t="str">
        <f t="shared" si="23"/>
        <v>execute @e[tag=conditional,scores={IS_AIR=1,PHASE=16..20,RAND=88   }] ~ ~ ~ setblock 0 150 0 piston 1 keep</v>
      </c>
    </row>
    <row r="139" spans="1:15" x14ac:dyDescent="0.25">
      <c r="A139" s="4" t="s">
        <v>99</v>
      </c>
      <c r="B139" s="4" t="s">
        <v>52</v>
      </c>
      <c r="C139" s="4">
        <v>1</v>
      </c>
      <c r="D139" s="4">
        <f t="shared" si="16"/>
        <v>96</v>
      </c>
      <c r="E139" s="4">
        <v>15</v>
      </c>
      <c r="F139" s="4">
        <v>1001</v>
      </c>
      <c r="G139" s="4">
        <v>-49</v>
      </c>
      <c r="H139" s="4">
        <v>-2</v>
      </c>
      <c r="I139" s="4" t="str">
        <f t="shared" si="17"/>
        <v xml:space="preserve"> 1001 -49 -2 </v>
      </c>
      <c r="J139" s="4">
        <f t="shared" si="18"/>
        <v>1</v>
      </c>
      <c r="K139" s="4">
        <f t="shared" si="22"/>
        <v>89</v>
      </c>
      <c r="L139" s="4">
        <f t="shared" si="19"/>
        <v>89</v>
      </c>
      <c r="M139" s="4">
        <f t="shared" si="20"/>
        <v>89</v>
      </c>
      <c r="N139" s="4">
        <f t="shared" si="21"/>
        <v>89</v>
      </c>
      <c r="O139" s="4" t="str">
        <f t="shared" si="23"/>
        <v>execute @e[tag=conditional,scores={IS_AIR=1,PHASE=16..20,RAND=89   }] ~ ~ ~ setblock 0 150 0 yellow_flower 1 keep</v>
      </c>
    </row>
    <row r="140" spans="1:15" x14ac:dyDescent="0.25">
      <c r="A140" s="4" t="s">
        <v>100</v>
      </c>
      <c r="B140" s="4" t="s">
        <v>52</v>
      </c>
      <c r="C140" s="4">
        <v>1</v>
      </c>
      <c r="D140" s="4">
        <f t="shared" si="16"/>
        <v>96</v>
      </c>
      <c r="E140" s="4">
        <v>10</v>
      </c>
      <c r="F140" s="4">
        <v>997</v>
      </c>
      <c r="G140" s="4">
        <v>-52</v>
      </c>
      <c r="H140" s="4">
        <v>-2</v>
      </c>
      <c r="I140" s="4" t="str">
        <f t="shared" si="17"/>
        <v xml:space="preserve"> 997 -52 -2 </v>
      </c>
      <c r="J140" s="4">
        <f t="shared" si="18"/>
        <v>1</v>
      </c>
      <c r="K140" s="4">
        <f t="shared" si="22"/>
        <v>90</v>
      </c>
      <c r="L140" s="4">
        <f t="shared" si="19"/>
        <v>90</v>
      </c>
      <c r="M140" s="4">
        <f t="shared" si="20"/>
        <v>90</v>
      </c>
      <c r="N140" s="4">
        <f t="shared" si="21"/>
        <v>90</v>
      </c>
      <c r="O140" s="4" t="str">
        <f t="shared" si="23"/>
        <v>execute @e[tag=conditional,scores={IS_AIR=1,PHASE=16..20,RAND=90   }] ~ ~ ~ setblock 0 150 0 red_flower 1 keep</v>
      </c>
    </row>
    <row r="141" spans="1:15" x14ac:dyDescent="0.25">
      <c r="A141" s="4" t="s">
        <v>101</v>
      </c>
      <c r="B141" s="4" t="s">
        <v>52</v>
      </c>
      <c r="C141" s="4">
        <v>1</v>
      </c>
      <c r="D141" s="4">
        <f t="shared" si="16"/>
        <v>96</v>
      </c>
      <c r="E141" s="4">
        <v>9</v>
      </c>
      <c r="F141" s="4">
        <v>1000</v>
      </c>
      <c r="G141" s="4">
        <v>-52</v>
      </c>
      <c r="H141" s="4">
        <v>-2</v>
      </c>
      <c r="I141" s="4" t="str">
        <f t="shared" si="17"/>
        <v xml:space="preserve"> 1000 -52 -2 </v>
      </c>
      <c r="J141" s="4">
        <f t="shared" si="18"/>
        <v>1</v>
      </c>
      <c r="K141" s="4">
        <f t="shared" si="22"/>
        <v>91</v>
      </c>
      <c r="L141" s="4">
        <f t="shared" si="19"/>
        <v>91</v>
      </c>
      <c r="M141" s="4">
        <f t="shared" si="20"/>
        <v>91</v>
      </c>
      <c r="N141" s="4">
        <f t="shared" si="21"/>
        <v>91</v>
      </c>
      <c r="O141" s="4" t="str">
        <f t="shared" si="23"/>
        <v>execute @e[tag=conditional,scores={IS_AIR=1,PHASE=16..20,RAND=91   }] ~ ~ ~ setblock 0 150 0 slime 1 keep</v>
      </c>
    </row>
    <row r="142" spans="1:15" x14ac:dyDescent="0.25">
      <c r="A142" s="4" t="s">
        <v>102</v>
      </c>
      <c r="B142" s="4" t="s">
        <v>52</v>
      </c>
      <c r="C142" s="4">
        <v>1</v>
      </c>
      <c r="D142" s="4">
        <f t="shared" si="16"/>
        <v>96</v>
      </c>
      <c r="E142" s="4">
        <v>9</v>
      </c>
      <c r="F142" s="4">
        <v>999</v>
      </c>
      <c r="G142" s="4">
        <v>-52</v>
      </c>
      <c r="H142" s="4">
        <v>-2</v>
      </c>
      <c r="I142" s="4" t="str">
        <f t="shared" si="17"/>
        <v xml:space="preserve"> 999 -52 -2 </v>
      </c>
      <c r="J142" s="4">
        <f t="shared" si="18"/>
        <v>1</v>
      </c>
      <c r="K142" s="4">
        <f t="shared" si="22"/>
        <v>92</v>
      </c>
      <c r="L142" s="4">
        <f t="shared" si="19"/>
        <v>92</v>
      </c>
      <c r="M142" s="4">
        <f t="shared" si="20"/>
        <v>92</v>
      </c>
      <c r="N142" s="4">
        <f t="shared" si="21"/>
        <v>92</v>
      </c>
      <c r="O142" s="4" t="str">
        <f t="shared" si="23"/>
        <v>execute @e[tag=conditional,scores={IS_AIR=1,PHASE=16..20,RAND=92   }] ~ ~ ~ setblock 0 150 0 hay_block 1 keep</v>
      </c>
    </row>
    <row r="143" spans="1:15" x14ac:dyDescent="0.25">
      <c r="A143" s="4" t="s">
        <v>105</v>
      </c>
      <c r="B143" s="4" t="s">
        <v>52</v>
      </c>
      <c r="C143" s="4">
        <v>1</v>
      </c>
      <c r="D143" s="4">
        <f t="shared" si="16"/>
        <v>96</v>
      </c>
      <c r="E143" s="4">
        <v>9</v>
      </c>
      <c r="F143" s="4">
        <v>998</v>
      </c>
      <c r="G143" s="4">
        <v>-52</v>
      </c>
      <c r="H143" s="4">
        <v>-2</v>
      </c>
      <c r="I143" s="4" t="str">
        <f t="shared" si="17"/>
        <v xml:space="preserve"> 998 -52 -2 </v>
      </c>
      <c r="J143" s="4">
        <f t="shared" si="18"/>
        <v>1</v>
      </c>
      <c r="K143" s="4">
        <f t="shared" si="22"/>
        <v>93</v>
      </c>
      <c r="L143" s="4">
        <f t="shared" si="19"/>
        <v>93</v>
      </c>
      <c r="M143" s="4">
        <f t="shared" si="20"/>
        <v>93</v>
      </c>
      <c r="N143" s="4">
        <f t="shared" si="21"/>
        <v>93</v>
      </c>
      <c r="O143" s="4" t="str">
        <f t="shared" si="23"/>
        <v>execute @e[tag=conditional,scores={IS_AIR=1,PHASE=16..20,RAND=93   }] ~ ~ ~ setblock 0 150 0 shulker_box 1 keep</v>
      </c>
    </row>
    <row r="144" spans="1:15" x14ac:dyDescent="0.25">
      <c r="A144" s="4" t="s">
        <v>106</v>
      </c>
      <c r="B144" s="4" t="s">
        <v>52</v>
      </c>
      <c r="C144" s="4">
        <v>1</v>
      </c>
      <c r="D144" s="4">
        <f t="shared" si="16"/>
        <v>96</v>
      </c>
      <c r="E144" s="4">
        <v>5</v>
      </c>
      <c r="F144" s="4">
        <v>1006</v>
      </c>
      <c r="G144" s="4">
        <v>-52</v>
      </c>
      <c r="H144" s="4">
        <v>-2</v>
      </c>
      <c r="I144" s="4" t="str">
        <f t="shared" si="17"/>
        <v xml:space="preserve"> 1006 -52 -2 </v>
      </c>
      <c r="J144" s="4">
        <f t="shared" si="18"/>
        <v>1</v>
      </c>
      <c r="K144" s="4">
        <f t="shared" si="22"/>
        <v>94</v>
      </c>
      <c r="L144" s="4">
        <f t="shared" si="19"/>
        <v>94</v>
      </c>
      <c r="M144" s="4">
        <f t="shared" si="20"/>
        <v>94</v>
      </c>
      <c r="N144" s="4">
        <f t="shared" si="21"/>
        <v>94</v>
      </c>
      <c r="O144" s="4" t="str">
        <f t="shared" si="23"/>
        <v>execute @e[tag=conditional,scores={IS_AIR=1,PHASE=16..20,RAND=94   }] ~ ~ ~ setblock 0 150 0 end_portal_frame 1 keep</v>
      </c>
    </row>
    <row r="145" spans="1:15" x14ac:dyDescent="0.25">
      <c r="A145" s="4" t="s">
        <v>103</v>
      </c>
      <c r="B145" s="4" t="s">
        <v>52</v>
      </c>
      <c r="C145" s="4">
        <v>1</v>
      </c>
      <c r="D145" s="4">
        <f t="shared" si="16"/>
        <v>96</v>
      </c>
      <c r="E145" s="4">
        <v>4</v>
      </c>
      <c r="F145" s="4">
        <v>1005</v>
      </c>
      <c r="G145" s="4">
        <v>-52</v>
      </c>
      <c r="H145" s="4">
        <v>-2</v>
      </c>
      <c r="I145" s="4" t="str">
        <f t="shared" si="17"/>
        <v xml:space="preserve"> 1005 -52 -2 </v>
      </c>
      <c r="J145" s="4">
        <f t="shared" si="18"/>
        <v>1</v>
      </c>
      <c r="K145" s="4">
        <f t="shared" si="22"/>
        <v>95</v>
      </c>
      <c r="L145" s="4">
        <f t="shared" si="19"/>
        <v>95</v>
      </c>
      <c r="M145" s="4">
        <f t="shared" si="20"/>
        <v>95</v>
      </c>
      <c r="N145" s="4">
        <f t="shared" si="21"/>
        <v>95</v>
      </c>
      <c r="O145" s="4" t="str">
        <f t="shared" si="23"/>
        <v>execute @e[tag=conditional,scores={IS_AIR=1,PHASE=16..20,RAND=95   }] ~ ~ ~ setblock 0 150 0 stone 1 keep</v>
      </c>
    </row>
    <row r="146" spans="1:15" x14ac:dyDescent="0.25">
      <c r="A146" s="4" t="s">
        <v>104</v>
      </c>
      <c r="B146" s="4" t="s">
        <v>52</v>
      </c>
      <c r="C146" s="4">
        <v>1</v>
      </c>
      <c r="D146" s="4">
        <f t="shared" si="16"/>
        <v>96</v>
      </c>
      <c r="E146" s="4">
        <v>4</v>
      </c>
      <c r="F146" s="4">
        <v>1000</v>
      </c>
      <c r="G146" s="4">
        <v>-49</v>
      </c>
      <c r="H146" s="4">
        <v>-2</v>
      </c>
      <c r="I146" s="4" t="str">
        <f t="shared" si="17"/>
        <v xml:space="preserve"> 1000 -49 -2 </v>
      </c>
      <c r="J146" s="4">
        <f t="shared" si="18"/>
        <v>1</v>
      </c>
      <c r="K146" s="4">
        <f t="shared" si="22"/>
        <v>96</v>
      </c>
      <c r="L146" s="4">
        <f t="shared" si="19"/>
        <v>96</v>
      </c>
      <c r="M146" s="4">
        <f t="shared" si="20"/>
        <v>96</v>
      </c>
      <c r="N146" s="4">
        <f t="shared" si="21"/>
        <v>96</v>
      </c>
      <c r="O146" s="4" t="str">
        <f t="shared" si="23"/>
        <v>execute @e[tag=conditional,scores={IS_AIR=1,PHASE=16..20,RAND=96   }] ~ ~ ~ setblock 0 150 0 gravel 1 keep</v>
      </c>
    </row>
    <row r="147" spans="1:15" x14ac:dyDescent="0.25">
      <c r="A147" s="4"/>
      <c r="B147" s="4" t="s">
        <v>52</v>
      </c>
      <c r="C147" s="4">
        <v>0</v>
      </c>
      <c r="D147" s="4">
        <f t="shared" si="16"/>
        <v>96</v>
      </c>
      <c r="E147" s="4">
        <v>2</v>
      </c>
      <c r="F147" s="4">
        <v>997</v>
      </c>
      <c r="G147" s="4">
        <v>-55</v>
      </c>
      <c r="H147" s="4">
        <v>-2</v>
      </c>
      <c r="I147" s="4" t="str">
        <f t="shared" si="17"/>
        <v xml:space="preserve"> 997 -55 -2 </v>
      </c>
      <c r="J147" s="4">
        <f t="shared" si="18"/>
        <v>0</v>
      </c>
      <c r="K147" s="4">
        <f t="shared" si="22"/>
        <v>97</v>
      </c>
      <c r="L147" s="4">
        <f t="shared" si="19"/>
        <v>-1</v>
      </c>
      <c r="M147" s="4">
        <f t="shared" si="20"/>
        <v>-1</v>
      </c>
      <c r="N147" s="4">
        <f t="shared" si="21"/>
        <v>-1</v>
      </c>
      <c r="O147" s="4" t="str">
        <f t="shared" si="23"/>
        <v/>
      </c>
    </row>
    <row r="148" spans="1:15" x14ac:dyDescent="0.25">
      <c r="A148" s="4"/>
      <c r="B148" s="4" t="s">
        <v>52</v>
      </c>
      <c r="C148" s="4">
        <v>0</v>
      </c>
      <c r="D148" s="4">
        <f t="shared" si="16"/>
        <v>96</v>
      </c>
      <c r="E148" s="4">
        <v>2</v>
      </c>
      <c r="F148" s="4">
        <v>998</v>
      </c>
      <c r="G148" s="4">
        <v>-55</v>
      </c>
      <c r="H148" s="4">
        <v>-2</v>
      </c>
      <c r="I148" s="4" t="str">
        <f t="shared" si="17"/>
        <v xml:space="preserve"> 998 -55 -2 </v>
      </c>
      <c r="J148" s="4">
        <f t="shared" si="18"/>
        <v>0</v>
      </c>
      <c r="K148" s="4">
        <f t="shared" si="22"/>
        <v>97</v>
      </c>
      <c r="L148" s="4">
        <f t="shared" si="19"/>
        <v>-1</v>
      </c>
      <c r="M148" s="4">
        <f t="shared" si="20"/>
        <v>-1</v>
      </c>
      <c r="N148" s="4">
        <f t="shared" si="21"/>
        <v>-1</v>
      </c>
      <c r="O148" s="4" t="str">
        <f t="shared" si="23"/>
        <v/>
      </c>
    </row>
    <row r="149" spans="1:15" x14ac:dyDescent="0.25">
      <c r="A149" s="4"/>
      <c r="B149" s="4" t="s">
        <v>52</v>
      </c>
      <c r="C149" s="4">
        <v>0</v>
      </c>
      <c r="D149" s="4">
        <f t="shared" si="16"/>
        <v>96</v>
      </c>
      <c r="E149" s="4">
        <v>2</v>
      </c>
      <c r="F149" s="4">
        <v>998</v>
      </c>
      <c r="G149" s="4">
        <v>-49</v>
      </c>
      <c r="H149" s="4">
        <v>-2</v>
      </c>
      <c r="I149" s="4" t="str">
        <f t="shared" si="17"/>
        <v xml:space="preserve"> 998 -49 -2 </v>
      </c>
      <c r="J149" s="4">
        <f t="shared" si="18"/>
        <v>0</v>
      </c>
      <c r="K149" s="4">
        <f t="shared" si="22"/>
        <v>97</v>
      </c>
      <c r="L149" s="4">
        <f t="shared" si="19"/>
        <v>-1</v>
      </c>
      <c r="M149" s="4">
        <f t="shared" si="20"/>
        <v>-1</v>
      </c>
      <c r="N149" s="4">
        <f t="shared" si="21"/>
        <v>-1</v>
      </c>
      <c r="O149" s="4" t="str">
        <f t="shared" si="23"/>
        <v/>
      </c>
    </row>
    <row r="150" spans="1:15" x14ac:dyDescent="0.25">
      <c r="A150" s="4"/>
      <c r="B150" s="4" t="s">
        <v>52</v>
      </c>
      <c r="C150" s="4">
        <v>0</v>
      </c>
      <c r="D150" s="4">
        <f t="shared" si="16"/>
        <v>96</v>
      </c>
      <c r="E150" s="4">
        <v>1</v>
      </c>
      <c r="F150" s="4">
        <v>1004</v>
      </c>
      <c r="G150" s="4">
        <v>-52</v>
      </c>
      <c r="H150" s="4">
        <v>-2</v>
      </c>
      <c r="I150" s="4" t="str">
        <f t="shared" si="17"/>
        <v xml:space="preserve"> 1004 -52 -2 </v>
      </c>
      <c r="J150" s="4">
        <f t="shared" si="18"/>
        <v>0</v>
      </c>
      <c r="K150" s="4">
        <f t="shared" si="22"/>
        <v>97</v>
      </c>
      <c r="L150" s="4">
        <f t="shared" si="19"/>
        <v>-1</v>
      </c>
      <c r="M150" s="4">
        <f t="shared" si="20"/>
        <v>-1</v>
      </c>
      <c r="N150" s="4">
        <f t="shared" si="21"/>
        <v>-1</v>
      </c>
      <c r="O150" s="4" t="str">
        <f t="shared" si="23"/>
        <v/>
      </c>
    </row>
    <row r="151" spans="1:15" x14ac:dyDescent="0.25">
      <c r="A151" s="4"/>
      <c r="B151" s="4" t="s">
        <v>52</v>
      </c>
      <c r="C151" s="4">
        <v>0</v>
      </c>
      <c r="D151" s="4">
        <f t="shared" si="16"/>
        <v>96</v>
      </c>
      <c r="E151" s="4">
        <v>1</v>
      </c>
      <c r="F151" s="4">
        <v>999</v>
      </c>
      <c r="G151" s="4">
        <v>-49</v>
      </c>
      <c r="H151" s="4">
        <v>-2</v>
      </c>
      <c r="I151" s="4" t="str">
        <f t="shared" si="17"/>
        <v xml:space="preserve"> 999 -49 -2 </v>
      </c>
      <c r="J151" s="4">
        <f t="shared" si="18"/>
        <v>0</v>
      </c>
      <c r="K151" s="4">
        <f t="shared" si="22"/>
        <v>97</v>
      </c>
      <c r="L151" s="4">
        <f t="shared" si="19"/>
        <v>-1</v>
      </c>
      <c r="M151" s="4">
        <f t="shared" si="20"/>
        <v>-1</v>
      </c>
      <c r="N151" s="4">
        <f t="shared" si="21"/>
        <v>-1</v>
      </c>
      <c r="O151" s="4" t="str">
        <f t="shared" si="23"/>
        <v/>
      </c>
    </row>
    <row r="152" spans="1:15" s="2" customFormat="1" x14ac:dyDescent="0.25">
      <c r="A152" s="5" t="s">
        <v>38</v>
      </c>
      <c r="B152" s="5" t="s">
        <v>53</v>
      </c>
      <c r="C152" s="5">
        <v>4</v>
      </c>
      <c r="D152" s="5">
        <f t="shared" si="16"/>
        <v>100</v>
      </c>
      <c r="E152" s="5">
        <v>100</v>
      </c>
      <c r="F152" s="5">
        <v>1001</v>
      </c>
      <c r="G152" s="5">
        <v>-55</v>
      </c>
      <c r="H152" s="5">
        <v>-2</v>
      </c>
      <c r="I152" s="5" t="str">
        <f t="shared" si="17"/>
        <v xml:space="preserve"> 1001 -55 -2 </v>
      </c>
      <c r="J152" s="5">
        <f t="shared" si="18"/>
        <v>4</v>
      </c>
      <c r="K152" s="5">
        <f t="shared" si="22"/>
        <v>1</v>
      </c>
      <c r="L152" s="5">
        <f t="shared" si="19"/>
        <v>1</v>
      </c>
      <c r="M152" s="5">
        <f t="shared" si="20"/>
        <v>4</v>
      </c>
      <c r="N152" s="5" t="str">
        <f t="shared" si="21"/>
        <v>1..4</v>
      </c>
      <c r="O152" s="5" t="str">
        <f t="shared" si="23"/>
        <v>execute @e[tag=conditional,scores={IS_AIR=1,PHASE=21..1000,RAND=1..4   }] ~ ~ ~ function skyblock_randchest</v>
      </c>
    </row>
    <row r="153" spans="1:15" s="2" customFormat="1" x14ac:dyDescent="0.25">
      <c r="A153" s="5" t="s">
        <v>15</v>
      </c>
      <c r="B153" s="5" t="s">
        <v>53</v>
      </c>
      <c r="C153" s="5">
        <v>15</v>
      </c>
      <c r="D153" s="5">
        <f t="shared" si="16"/>
        <v>100</v>
      </c>
      <c r="E153" s="5">
        <v>90</v>
      </c>
      <c r="F153" s="5">
        <v>1004</v>
      </c>
      <c r="G153" s="5">
        <v>-55</v>
      </c>
      <c r="H153" s="5">
        <v>-2</v>
      </c>
      <c r="I153" s="5" t="str">
        <f t="shared" si="17"/>
        <v xml:space="preserve"> 1004 -55 -2 </v>
      </c>
      <c r="J153" s="5">
        <f t="shared" si="18"/>
        <v>15</v>
      </c>
      <c r="K153" s="5">
        <f t="shared" si="22"/>
        <v>5</v>
      </c>
      <c r="L153" s="5">
        <f t="shared" si="19"/>
        <v>5</v>
      </c>
      <c r="M153" s="5">
        <f t="shared" si="20"/>
        <v>19</v>
      </c>
      <c r="N153" s="5" t="str">
        <f t="shared" si="21"/>
        <v>5..19</v>
      </c>
      <c r="O153" s="5" t="str">
        <f t="shared" si="23"/>
        <v>execute @e[tag=conditional,scores={IS_AIR=1,PHASE=21..1000,RAND=5..19   }] ~ ~ ~ setblock 0 150 0 wood 1 keep</v>
      </c>
    </row>
    <row r="154" spans="1:15" s="2" customFormat="1" x14ac:dyDescent="0.25">
      <c r="A154" s="5" t="s">
        <v>89</v>
      </c>
      <c r="B154" s="5" t="s">
        <v>53</v>
      </c>
      <c r="C154" s="5">
        <v>1</v>
      </c>
      <c r="D154" s="5">
        <f t="shared" si="16"/>
        <v>100</v>
      </c>
      <c r="E154" s="5">
        <v>90</v>
      </c>
      <c r="F154" s="5">
        <v>1006</v>
      </c>
      <c r="G154" s="5">
        <v>-55</v>
      </c>
      <c r="H154" s="5">
        <v>-2</v>
      </c>
      <c r="I154" s="5" t="str">
        <f t="shared" si="17"/>
        <v xml:space="preserve"> 1006 -55 -2 </v>
      </c>
      <c r="J154" s="5">
        <f t="shared" si="18"/>
        <v>1</v>
      </c>
      <c r="K154" s="5">
        <f t="shared" si="22"/>
        <v>20</v>
      </c>
      <c r="L154" s="5">
        <f t="shared" si="19"/>
        <v>20</v>
      </c>
      <c r="M154" s="5">
        <f t="shared" si="20"/>
        <v>20</v>
      </c>
      <c r="N154" s="5">
        <f t="shared" si="21"/>
        <v>20</v>
      </c>
      <c r="O154" s="5" t="str">
        <f t="shared" si="23"/>
        <v>execute @e[tag=conditional,scores={IS_AIR=1,PHASE=21..1000,RAND=20   }] ~ ~ ~ setblock 0 150 0 concrete 1 keep</v>
      </c>
    </row>
    <row r="155" spans="1:15" s="2" customFormat="1" x14ac:dyDescent="0.25">
      <c r="A155" s="5" t="s">
        <v>28</v>
      </c>
      <c r="B155" s="5" t="s">
        <v>53</v>
      </c>
      <c r="C155" s="5">
        <v>5</v>
      </c>
      <c r="D155" s="5">
        <f t="shared" si="16"/>
        <v>100</v>
      </c>
      <c r="E155" s="5">
        <v>90</v>
      </c>
      <c r="F155" s="5">
        <v>1006</v>
      </c>
      <c r="G155" s="5">
        <v>-49</v>
      </c>
      <c r="H155" s="5">
        <v>-2</v>
      </c>
      <c r="I155" s="5" t="str">
        <f t="shared" si="17"/>
        <v xml:space="preserve"> 1006 -49 -2 </v>
      </c>
      <c r="J155" s="5">
        <f t="shared" si="18"/>
        <v>5</v>
      </c>
      <c r="K155" s="5">
        <f t="shared" si="22"/>
        <v>21</v>
      </c>
      <c r="L155" s="5">
        <f t="shared" si="19"/>
        <v>21</v>
      </c>
      <c r="M155" s="5">
        <f t="shared" si="20"/>
        <v>25</v>
      </c>
      <c r="N155" s="5" t="str">
        <f t="shared" si="21"/>
        <v>21..25</v>
      </c>
      <c r="O155" s="5" t="str">
        <f t="shared" si="23"/>
        <v>execute @e[tag=conditional,scores={IS_AIR=1,PHASE=21..1000,RAND=21..25   }] ~ ~ ~ setblock 0 150 0 sapling 1 keep</v>
      </c>
    </row>
    <row r="156" spans="1:15" s="2" customFormat="1" x14ac:dyDescent="0.25">
      <c r="A156" s="5" t="s">
        <v>17</v>
      </c>
      <c r="B156" s="5" t="s">
        <v>53</v>
      </c>
      <c r="C156" s="5">
        <v>10</v>
      </c>
      <c r="D156" s="5">
        <f t="shared" si="16"/>
        <v>100</v>
      </c>
      <c r="E156" s="5">
        <v>90</v>
      </c>
      <c r="F156" s="5">
        <v>1004</v>
      </c>
      <c r="G156" s="5">
        <v>-49</v>
      </c>
      <c r="H156" s="5">
        <v>-2</v>
      </c>
      <c r="I156" s="5" t="str">
        <f t="shared" si="17"/>
        <v xml:space="preserve"> 1004 -49 -2 </v>
      </c>
      <c r="J156" s="5">
        <f t="shared" si="18"/>
        <v>10</v>
      </c>
      <c r="K156" s="5">
        <f t="shared" si="22"/>
        <v>26</v>
      </c>
      <c r="L156" s="5">
        <f t="shared" si="19"/>
        <v>26</v>
      </c>
      <c r="M156" s="5">
        <f t="shared" si="20"/>
        <v>35</v>
      </c>
      <c r="N156" s="5" t="str">
        <f t="shared" si="21"/>
        <v>26..35</v>
      </c>
      <c r="O156" s="5" t="str">
        <f t="shared" si="23"/>
        <v>execute @e[tag=conditional,scores={IS_AIR=1,PHASE=21..1000,RAND=26..35   }] ~ ~ ~ setblock 0 150 0 cobblestone 1 keep</v>
      </c>
    </row>
    <row r="157" spans="1:15" s="2" customFormat="1" x14ac:dyDescent="0.25">
      <c r="A157" s="5" t="s">
        <v>0</v>
      </c>
      <c r="B157" s="5" t="s">
        <v>53</v>
      </c>
      <c r="C157" s="5">
        <v>15</v>
      </c>
      <c r="D157" s="5">
        <f t="shared" si="16"/>
        <v>100</v>
      </c>
      <c r="E157" s="5">
        <v>90</v>
      </c>
      <c r="F157" s="5">
        <v>1002</v>
      </c>
      <c r="G157" s="5">
        <v>-49</v>
      </c>
      <c r="H157" s="5">
        <v>-2</v>
      </c>
      <c r="I157" s="5" t="str">
        <f t="shared" si="17"/>
        <v xml:space="preserve"> 1002 -49 -2 </v>
      </c>
      <c r="J157" s="5">
        <f t="shared" si="18"/>
        <v>15</v>
      </c>
      <c r="K157" s="5">
        <f t="shared" si="22"/>
        <v>36</v>
      </c>
      <c r="L157" s="5">
        <f t="shared" si="19"/>
        <v>36</v>
      </c>
      <c r="M157" s="5">
        <f t="shared" si="20"/>
        <v>50</v>
      </c>
      <c r="N157" s="5" t="str">
        <f t="shared" si="21"/>
        <v>36..50</v>
      </c>
      <c r="O157" s="5" t="str">
        <f t="shared" si="23"/>
        <v>execute @e[tag=conditional,scores={IS_AIR=1,PHASE=21..1000,RAND=36..50   }] ~ ~ ~ setblock 0 150 0 dirt 1 keep</v>
      </c>
    </row>
    <row r="158" spans="1:15" s="2" customFormat="1" x14ac:dyDescent="0.25">
      <c r="A158" s="5" t="s">
        <v>88</v>
      </c>
      <c r="B158" s="5" t="s">
        <v>53</v>
      </c>
      <c r="C158" s="5">
        <v>5</v>
      </c>
      <c r="D158" s="5">
        <f t="shared" si="16"/>
        <v>100</v>
      </c>
      <c r="E158" s="5">
        <v>80</v>
      </c>
      <c r="F158" s="5">
        <v>1005</v>
      </c>
      <c r="G158" s="5">
        <v>-55</v>
      </c>
      <c r="H158" s="5">
        <v>-2</v>
      </c>
      <c r="I158" s="5" t="str">
        <f t="shared" si="17"/>
        <v xml:space="preserve"> 1005 -55 -2 </v>
      </c>
      <c r="J158" s="5">
        <f t="shared" si="18"/>
        <v>5</v>
      </c>
      <c r="K158" s="5">
        <f t="shared" si="22"/>
        <v>51</v>
      </c>
      <c r="L158" s="5">
        <f t="shared" si="19"/>
        <v>51</v>
      </c>
      <c r="M158" s="5">
        <f t="shared" si="20"/>
        <v>55</v>
      </c>
      <c r="N158" s="5" t="str">
        <f t="shared" si="21"/>
        <v>51..55</v>
      </c>
      <c r="O158" s="5" t="str">
        <f t="shared" si="23"/>
        <v>execute @e[tag=conditional,scores={IS_AIR=1,PHASE=21..1000,RAND=51..55   }] ~ ~ ~ setblock 0 150 0 wool 1 keep</v>
      </c>
    </row>
    <row r="159" spans="1:15" s="2" customFormat="1" x14ac:dyDescent="0.25">
      <c r="A159" s="5" t="s">
        <v>90</v>
      </c>
      <c r="B159" s="5" t="s">
        <v>53</v>
      </c>
      <c r="C159" s="5">
        <v>1</v>
      </c>
      <c r="D159" s="5">
        <f t="shared" si="16"/>
        <v>100</v>
      </c>
      <c r="E159" s="5">
        <v>75</v>
      </c>
      <c r="F159" s="5">
        <v>1002</v>
      </c>
      <c r="G159" s="5">
        <v>-55</v>
      </c>
      <c r="H159" s="5">
        <v>-2</v>
      </c>
      <c r="I159" s="5" t="str">
        <f t="shared" si="17"/>
        <v xml:space="preserve"> 1002 -55 -2 </v>
      </c>
      <c r="J159" s="5">
        <f t="shared" si="18"/>
        <v>1</v>
      </c>
      <c r="K159" s="5">
        <f t="shared" si="22"/>
        <v>56</v>
      </c>
      <c r="L159" s="5">
        <f t="shared" si="19"/>
        <v>56</v>
      </c>
      <c r="M159" s="5">
        <f t="shared" si="20"/>
        <v>56</v>
      </c>
      <c r="N159" s="5">
        <f t="shared" si="21"/>
        <v>56</v>
      </c>
      <c r="O159" s="5" t="str">
        <f t="shared" si="23"/>
        <v>execute @e[tag=conditional,scores={IS_AIR=1,PHASE=21..1000,RAND=56   }] ~ ~ ~ setblock 0 150 0 sand 1 keep</v>
      </c>
    </row>
    <row r="160" spans="1:15" s="2" customFormat="1" x14ac:dyDescent="0.25">
      <c r="A160" s="5" t="s">
        <v>13</v>
      </c>
      <c r="B160" s="5" t="s">
        <v>53</v>
      </c>
      <c r="C160" s="5">
        <v>10</v>
      </c>
      <c r="D160" s="5">
        <f t="shared" si="16"/>
        <v>100</v>
      </c>
      <c r="E160" s="5">
        <v>75</v>
      </c>
      <c r="F160" s="5">
        <v>1000</v>
      </c>
      <c r="G160" s="5">
        <v>-55</v>
      </c>
      <c r="H160" s="5">
        <v>-2</v>
      </c>
      <c r="I160" s="5" t="str">
        <f t="shared" si="17"/>
        <v xml:space="preserve"> 1000 -55 -2 </v>
      </c>
      <c r="J160" s="5">
        <f t="shared" si="18"/>
        <v>10</v>
      </c>
      <c r="K160" s="5">
        <f t="shared" si="22"/>
        <v>57</v>
      </c>
      <c r="L160" s="5">
        <f t="shared" si="19"/>
        <v>57</v>
      </c>
      <c r="M160" s="5">
        <f t="shared" si="20"/>
        <v>66</v>
      </c>
      <c r="N160" s="5" t="str">
        <f t="shared" si="21"/>
        <v>57..66</v>
      </c>
      <c r="O160" s="5" t="str">
        <f t="shared" si="23"/>
        <v>execute @e[tag=conditional,scores={IS_AIR=1,PHASE=21..1000,RAND=57..66   }] ~ ~ ~ setblock 0 150 0 iron ore 1 keep</v>
      </c>
    </row>
    <row r="161" spans="1:15" s="2" customFormat="1" x14ac:dyDescent="0.25">
      <c r="A161" s="5" t="s">
        <v>91</v>
      </c>
      <c r="B161" s="5" t="s">
        <v>53</v>
      </c>
      <c r="C161" s="5">
        <v>10</v>
      </c>
      <c r="D161" s="5">
        <f t="shared" si="16"/>
        <v>100</v>
      </c>
      <c r="E161" s="5">
        <v>75</v>
      </c>
      <c r="F161" s="5">
        <v>1003</v>
      </c>
      <c r="G161" s="5">
        <v>-55</v>
      </c>
      <c r="H161" s="5">
        <v>-2</v>
      </c>
      <c r="I161" s="5" t="str">
        <f t="shared" si="17"/>
        <v xml:space="preserve"> 1003 -55 -2 </v>
      </c>
      <c r="J161" s="5">
        <f t="shared" si="18"/>
        <v>10</v>
      </c>
      <c r="K161" s="5">
        <f t="shared" si="22"/>
        <v>67</v>
      </c>
      <c r="L161" s="5">
        <f t="shared" si="19"/>
        <v>67</v>
      </c>
      <c r="M161" s="5">
        <f t="shared" si="20"/>
        <v>76</v>
      </c>
      <c r="N161" s="5" t="str">
        <f t="shared" si="21"/>
        <v>67..76</v>
      </c>
      <c r="O161" s="5" t="str">
        <f t="shared" si="23"/>
        <v>execute @e[tag=conditional,scores={IS_AIR=1,PHASE=21..1000,RAND=67..76   }] ~ ~ ~ setblock 0 150 0 coal_ore 1 keep</v>
      </c>
    </row>
    <row r="162" spans="1:15" s="2" customFormat="1" x14ac:dyDescent="0.25">
      <c r="A162" s="5" t="s">
        <v>92</v>
      </c>
      <c r="B162" s="5" t="s">
        <v>53</v>
      </c>
      <c r="C162" s="5">
        <v>2</v>
      </c>
      <c r="D162" s="5">
        <f t="shared" si="16"/>
        <v>100</v>
      </c>
      <c r="E162" s="5">
        <v>70</v>
      </c>
      <c r="F162" s="5">
        <v>1003</v>
      </c>
      <c r="G162" s="5">
        <v>-52</v>
      </c>
      <c r="H162" s="5">
        <v>-2</v>
      </c>
      <c r="I162" s="5" t="str">
        <f t="shared" si="17"/>
        <v xml:space="preserve"> 1003 -52 -2 </v>
      </c>
      <c r="J162" s="5">
        <f t="shared" si="18"/>
        <v>2</v>
      </c>
      <c r="K162" s="5">
        <f t="shared" si="22"/>
        <v>77</v>
      </c>
      <c r="L162" s="5">
        <f t="shared" si="19"/>
        <v>77</v>
      </c>
      <c r="M162" s="5">
        <f t="shared" si="20"/>
        <v>78</v>
      </c>
      <c r="N162" s="5" t="str">
        <f t="shared" si="21"/>
        <v>77..78</v>
      </c>
      <c r="O162" s="5" t="str">
        <f t="shared" si="23"/>
        <v>execute @e[tag=conditional,scores={IS_AIR=1,PHASE=21..1000,RAND=77..78   }] ~ ~ ~ setblock 0 150 0 emerald_ore 1 keep</v>
      </c>
    </row>
    <row r="163" spans="1:15" s="2" customFormat="1" x14ac:dyDescent="0.25">
      <c r="A163" s="5" t="s">
        <v>93</v>
      </c>
      <c r="B163" s="5" t="s">
        <v>53</v>
      </c>
      <c r="C163" s="5">
        <v>1</v>
      </c>
      <c r="D163" s="5">
        <f t="shared" si="16"/>
        <v>100</v>
      </c>
      <c r="E163" s="5">
        <v>70</v>
      </c>
      <c r="F163" s="5">
        <v>1002</v>
      </c>
      <c r="G163" s="5">
        <v>-52</v>
      </c>
      <c r="H163" s="5">
        <v>-2</v>
      </c>
      <c r="I163" s="5" t="str">
        <f t="shared" si="17"/>
        <v xml:space="preserve"> 1002 -52 -2 </v>
      </c>
      <c r="J163" s="5">
        <f t="shared" si="18"/>
        <v>1</v>
      </c>
      <c r="K163" s="5">
        <f t="shared" si="22"/>
        <v>79</v>
      </c>
      <c r="L163" s="5">
        <f t="shared" si="19"/>
        <v>79</v>
      </c>
      <c r="M163" s="5">
        <f t="shared" si="20"/>
        <v>79</v>
      </c>
      <c r="N163" s="5">
        <f t="shared" si="21"/>
        <v>79</v>
      </c>
      <c r="O163" s="5" t="str">
        <f t="shared" si="23"/>
        <v>execute @e[tag=conditional,scores={IS_AIR=1,PHASE=21..1000,RAND=79   }] ~ ~ ~ setblock 0 150 0 gold_ore 1 keep</v>
      </c>
    </row>
    <row r="164" spans="1:15" s="2" customFormat="1" x14ac:dyDescent="0.25">
      <c r="A164" s="5" t="s">
        <v>94</v>
      </c>
      <c r="B164" s="5" t="s">
        <v>53</v>
      </c>
      <c r="C164" s="5">
        <v>6</v>
      </c>
      <c r="D164" s="5">
        <f t="shared" si="16"/>
        <v>100</v>
      </c>
      <c r="E164" s="5">
        <v>70</v>
      </c>
      <c r="F164" s="5">
        <v>1001</v>
      </c>
      <c r="G164" s="5">
        <v>-52</v>
      </c>
      <c r="H164" s="5">
        <v>-2</v>
      </c>
      <c r="I164" s="5" t="str">
        <f t="shared" si="17"/>
        <v xml:space="preserve"> 1001 -52 -2 </v>
      </c>
      <c r="J164" s="5">
        <f t="shared" si="18"/>
        <v>6</v>
      </c>
      <c r="K164" s="5">
        <f t="shared" si="22"/>
        <v>80</v>
      </c>
      <c r="L164" s="5">
        <f t="shared" si="19"/>
        <v>80</v>
      </c>
      <c r="M164" s="5">
        <f t="shared" si="20"/>
        <v>85</v>
      </c>
      <c r="N164" s="5" t="str">
        <f t="shared" si="21"/>
        <v>80..85</v>
      </c>
      <c r="O164" s="5" t="str">
        <f t="shared" si="23"/>
        <v>execute @e[tag=conditional,scores={IS_AIR=1,PHASE=21..1000,RAND=80..85   }] ~ ~ ~ setblock 0 150 0 diamond_ore 1 keep</v>
      </c>
    </row>
    <row r="165" spans="1:15" s="2" customFormat="1" x14ac:dyDescent="0.25">
      <c r="A165" s="5" t="s">
        <v>95</v>
      </c>
      <c r="B165" s="5" t="s">
        <v>53</v>
      </c>
      <c r="C165" s="5">
        <v>1</v>
      </c>
      <c r="D165" s="5">
        <f t="shared" si="16"/>
        <v>100</v>
      </c>
      <c r="E165" s="5">
        <v>70</v>
      </c>
      <c r="F165" s="5">
        <v>1005</v>
      </c>
      <c r="G165" s="5">
        <v>-49</v>
      </c>
      <c r="H165" s="5">
        <v>-2</v>
      </c>
      <c r="I165" s="5" t="str">
        <f t="shared" si="17"/>
        <v xml:space="preserve"> 1005 -49 -2 </v>
      </c>
      <c r="J165" s="5">
        <f t="shared" si="18"/>
        <v>1</v>
      </c>
      <c r="K165" s="5">
        <f t="shared" si="22"/>
        <v>86</v>
      </c>
      <c r="L165" s="5">
        <f t="shared" si="19"/>
        <v>86</v>
      </c>
      <c r="M165" s="5">
        <f t="shared" si="20"/>
        <v>86</v>
      </c>
      <c r="N165" s="5">
        <f t="shared" si="21"/>
        <v>86</v>
      </c>
      <c r="O165" s="5" t="str">
        <f t="shared" si="23"/>
        <v>execute @e[tag=conditional,scores={IS_AIR=1,PHASE=21..1000,RAND=86   }] ~ ~ ~ setblock 0 150 0 glass 1 keep</v>
      </c>
    </row>
    <row r="166" spans="1:15" s="2" customFormat="1" x14ac:dyDescent="0.25">
      <c r="A166" s="5" t="s">
        <v>96</v>
      </c>
      <c r="B166" s="5" t="s">
        <v>53</v>
      </c>
      <c r="C166" s="5">
        <v>3</v>
      </c>
      <c r="D166" s="5">
        <f t="shared" si="16"/>
        <v>100</v>
      </c>
      <c r="E166" s="5">
        <v>70</v>
      </c>
      <c r="F166" s="5">
        <v>997</v>
      </c>
      <c r="G166" s="5">
        <v>-49</v>
      </c>
      <c r="H166" s="5">
        <v>-2</v>
      </c>
      <c r="I166" s="5" t="str">
        <f t="shared" si="17"/>
        <v xml:space="preserve"> 997 -49 -2 </v>
      </c>
      <c r="J166" s="5">
        <f t="shared" si="18"/>
        <v>3</v>
      </c>
      <c r="K166" s="5">
        <f t="shared" si="22"/>
        <v>87</v>
      </c>
      <c r="L166" s="5">
        <f t="shared" si="19"/>
        <v>87</v>
      </c>
      <c r="M166" s="5">
        <f t="shared" si="20"/>
        <v>89</v>
      </c>
      <c r="N166" s="5" t="str">
        <f t="shared" si="21"/>
        <v>87..89</v>
      </c>
      <c r="O166" s="5" t="str">
        <f t="shared" si="23"/>
        <v>execute @e[tag=conditional,scores={IS_AIR=1,PHASE=21..1000,RAND=87..89   }] ~ ~ ~ setblock 0 150 0 lapis_ore 1 keep</v>
      </c>
    </row>
    <row r="167" spans="1:15" s="2" customFormat="1" x14ac:dyDescent="0.25">
      <c r="A167" s="5" t="s">
        <v>97</v>
      </c>
      <c r="B167" s="5" t="s">
        <v>53</v>
      </c>
      <c r="C167" s="5">
        <v>1</v>
      </c>
      <c r="D167" s="5">
        <f t="shared" si="16"/>
        <v>100</v>
      </c>
      <c r="E167" s="5">
        <v>50</v>
      </c>
      <c r="F167" s="5">
        <v>999</v>
      </c>
      <c r="G167" s="5">
        <v>-55</v>
      </c>
      <c r="H167" s="5">
        <v>-2</v>
      </c>
      <c r="I167" s="5" t="str">
        <f t="shared" si="17"/>
        <v xml:space="preserve"> 999 -55 -2 </v>
      </c>
      <c r="J167" s="5">
        <f t="shared" si="18"/>
        <v>1</v>
      </c>
      <c r="K167" s="5">
        <f t="shared" si="22"/>
        <v>90</v>
      </c>
      <c r="L167" s="5">
        <f t="shared" si="19"/>
        <v>90</v>
      </c>
      <c r="M167" s="5">
        <f t="shared" si="20"/>
        <v>90</v>
      </c>
      <c r="N167" s="5">
        <f t="shared" si="21"/>
        <v>90</v>
      </c>
      <c r="O167" s="5" t="str">
        <f t="shared" si="23"/>
        <v>execute @e[tag=conditional,scores={IS_AIR=1,PHASE=21..1000,RAND=90   }] ~ ~ ~ setblock 0 150 0 sticky_piston 1 keep</v>
      </c>
    </row>
    <row r="168" spans="1:15" s="2" customFormat="1" x14ac:dyDescent="0.25">
      <c r="A168" s="5" t="s">
        <v>98</v>
      </c>
      <c r="B168" s="5" t="s">
        <v>53</v>
      </c>
      <c r="C168" s="5">
        <v>1</v>
      </c>
      <c r="D168" s="5">
        <f t="shared" si="16"/>
        <v>100</v>
      </c>
      <c r="E168" s="5">
        <v>25</v>
      </c>
      <c r="F168" s="5">
        <v>1003</v>
      </c>
      <c r="G168" s="5">
        <v>-49</v>
      </c>
      <c r="H168" s="5">
        <v>-2</v>
      </c>
      <c r="I168" s="5" t="str">
        <f t="shared" si="17"/>
        <v xml:space="preserve"> 1003 -49 -2 </v>
      </c>
      <c r="J168" s="5">
        <f t="shared" si="18"/>
        <v>1</v>
      </c>
      <c r="K168" s="5">
        <f t="shared" si="22"/>
        <v>91</v>
      </c>
      <c r="L168" s="5">
        <f t="shared" si="19"/>
        <v>91</v>
      </c>
      <c r="M168" s="5">
        <f t="shared" si="20"/>
        <v>91</v>
      </c>
      <c r="N168" s="5">
        <f t="shared" si="21"/>
        <v>91</v>
      </c>
      <c r="O168" s="5" t="str">
        <f t="shared" si="23"/>
        <v>execute @e[tag=conditional,scores={IS_AIR=1,PHASE=21..1000,RAND=91   }] ~ ~ ~ setblock 0 150 0 piston 1 keep</v>
      </c>
    </row>
    <row r="169" spans="1:15" s="2" customFormat="1" x14ac:dyDescent="0.25">
      <c r="A169" s="5" t="s">
        <v>99</v>
      </c>
      <c r="B169" s="5" t="s">
        <v>53</v>
      </c>
      <c r="C169" s="5">
        <v>1</v>
      </c>
      <c r="D169" s="5">
        <f t="shared" si="16"/>
        <v>100</v>
      </c>
      <c r="E169" s="5">
        <v>15</v>
      </c>
      <c r="F169" s="5">
        <v>1001</v>
      </c>
      <c r="G169" s="5">
        <v>-49</v>
      </c>
      <c r="H169" s="5">
        <v>-2</v>
      </c>
      <c r="I169" s="5" t="str">
        <f t="shared" si="17"/>
        <v xml:space="preserve"> 1001 -49 -2 </v>
      </c>
      <c r="J169" s="5">
        <f t="shared" si="18"/>
        <v>1</v>
      </c>
      <c r="K169" s="5">
        <f t="shared" si="22"/>
        <v>92</v>
      </c>
      <c r="L169" s="5">
        <f t="shared" si="19"/>
        <v>92</v>
      </c>
      <c r="M169" s="5">
        <f t="shared" si="20"/>
        <v>92</v>
      </c>
      <c r="N169" s="5">
        <f t="shared" si="21"/>
        <v>92</v>
      </c>
      <c r="O169" s="5" t="str">
        <f t="shared" si="23"/>
        <v>execute @e[tag=conditional,scores={IS_AIR=1,PHASE=21..1000,RAND=92   }] ~ ~ ~ setblock 0 150 0 yellow_flower 1 keep</v>
      </c>
    </row>
    <row r="170" spans="1:15" s="2" customFormat="1" x14ac:dyDescent="0.25">
      <c r="A170" s="5" t="s">
        <v>100</v>
      </c>
      <c r="B170" s="5" t="s">
        <v>53</v>
      </c>
      <c r="C170" s="5">
        <v>1</v>
      </c>
      <c r="D170" s="5">
        <f t="shared" si="16"/>
        <v>100</v>
      </c>
      <c r="E170" s="5">
        <v>10</v>
      </c>
      <c r="F170" s="5">
        <v>997</v>
      </c>
      <c r="G170" s="5">
        <v>-52</v>
      </c>
      <c r="H170" s="5">
        <v>-2</v>
      </c>
      <c r="I170" s="5" t="str">
        <f t="shared" si="17"/>
        <v xml:space="preserve"> 997 -52 -2 </v>
      </c>
      <c r="J170" s="5">
        <f t="shared" si="18"/>
        <v>1</v>
      </c>
      <c r="K170" s="5">
        <f t="shared" si="22"/>
        <v>93</v>
      </c>
      <c r="L170" s="5">
        <f t="shared" si="19"/>
        <v>93</v>
      </c>
      <c r="M170" s="5">
        <f t="shared" si="20"/>
        <v>93</v>
      </c>
      <c r="N170" s="5">
        <f t="shared" si="21"/>
        <v>93</v>
      </c>
      <c r="O170" s="5" t="str">
        <f t="shared" si="23"/>
        <v>execute @e[tag=conditional,scores={IS_AIR=1,PHASE=21..1000,RAND=93   }] ~ ~ ~ setblock 0 150 0 red_flower 1 keep</v>
      </c>
    </row>
    <row r="171" spans="1:15" s="2" customFormat="1" x14ac:dyDescent="0.25">
      <c r="A171" s="5" t="s">
        <v>101</v>
      </c>
      <c r="B171" s="5" t="s">
        <v>53</v>
      </c>
      <c r="C171" s="5">
        <v>1</v>
      </c>
      <c r="D171" s="5">
        <f t="shared" si="16"/>
        <v>100</v>
      </c>
      <c r="E171" s="5">
        <v>9</v>
      </c>
      <c r="F171" s="5">
        <v>1000</v>
      </c>
      <c r="G171" s="5">
        <v>-52</v>
      </c>
      <c r="H171" s="5">
        <v>-2</v>
      </c>
      <c r="I171" s="5" t="str">
        <f t="shared" si="17"/>
        <v xml:space="preserve"> 1000 -52 -2 </v>
      </c>
      <c r="J171" s="5">
        <f t="shared" si="18"/>
        <v>1</v>
      </c>
      <c r="K171" s="5">
        <f t="shared" si="22"/>
        <v>94</v>
      </c>
      <c r="L171" s="5">
        <f t="shared" si="19"/>
        <v>94</v>
      </c>
      <c r="M171" s="5">
        <f t="shared" si="20"/>
        <v>94</v>
      </c>
      <c r="N171" s="5">
        <f t="shared" si="21"/>
        <v>94</v>
      </c>
      <c r="O171" s="5" t="str">
        <f t="shared" si="23"/>
        <v>execute @e[tag=conditional,scores={IS_AIR=1,PHASE=21..1000,RAND=94   }] ~ ~ ~ setblock 0 150 0 slime 1 keep</v>
      </c>
    </row>
    <row r="172" spans="1:15" s="2" customFormat="1" x14ac:dyDescent="0.25">
      <c r="A172" s="5" t="s">
        <v>102</v>
      </c>
      <c r="B172" s="5" t="s">
        <v>53</v>
      </c>
      <c r="C172" s="5">
        <v>1</v>
      </c>
      <c r="D172" s="5">
        <f t="shared" si="16"/>
        <v>100</v>
      </c>
      <c r="E172" s="5">
        <v>9</v>
      </c>
      <c r="F172" s="5">
        <v>999</v>
      </c>
      <c r="G172" s="5">
        <v>-52</v>
      </c>
      <c r="H172" s="5">
        <v>-2</v>
      </c>
      <c r="I172" s="5" t="str">
        <f t="shared" si="17"/>
        <v xml:space="preserve"> 999 -52 -2 </v>
      </c>
      <c r="J172" s="5">
        <f t="shared" si="18"/>
        <v>1</v>
      </c>
      <c r="K172" s="5">
        <f t="shared" si="22"/>
        <v>95</v>
      </c>
      <c r="L172" s="5">
        <f t="shared" si="19"/>
        <v>95</v>
      </c>
      <c r="M172" s="5">
        <f t="shared" si="20"/>
        <v>95</v>
      </c>
      <c r="N172" s="5">
        <f t="shared" si="21"/>
        <v>95</v>
      </c>
      <c r="O172" s="5" t="str">
        <f t="shared" si="23"/>
        <v>execute @e[tag=conditional,scores={IS_AIR=1,PHASE=21..1000,RAND=95   }] ~ ~ ~ setblock 0 150 0 hay_block 1 keep</v>
      </c>
    </row>
    <row r="173" spans="1:15" s="2" customFormat="1" x14ac:dyDescent="0.25">
      <c r="A173" s="5" t="s">
        <v>105</v>
      </c>
      <c r="B173" s="5" t="s">
        <v>53</v>
      </c>
      <c r="C173" s="5">
        <v>1</v>
      </c>
      <c r="D173" s="5">
        <f t="shared" si="16"/>
        <v>100</v>
      </c>
      <c r="E173" s="5">
        <v>9</v>
      </c>
      <c r="F173" s="5">
        <v>998</v>
      </c>
      <c r="G173" s="5">
        <v>-52</v>
      </c>
      <c r="H173" s="5">
        <v>-2</v>
      </c>
      <c r="I173" s="5" t="str">
        <f t="shared" si="17"/>
        <v xml:space="preserve"> 998 -52 -2 </v>
      </c>
      <c r="J173" s="5">
        <f t="shared" si="18"/>
        <v>1</v>
      </c>
      <c r="K173" s="5">
        <f t="shared" si="22"/>
        <v>96</v>
      </c>
      <c r="L173" s="5">
        <f t="shared" si="19"/>
        <v>96</v>
      </c>
      <c r="M173" s="5">
        <f t="shared" si="20"/>
        <v>96</v>
      </c>
      <c r="N173" s="5">
        <f t="shared" si="21"/>
        <v>96</v>
      </c>
      <c r="O173" s="5" t="str">
        <f t="shared" si="23"/>
        <v>execute @e[tag=conditional,scores={IS_AIR=1,PHASE=21..1000,RAND=96   }] ~ ~ ~ setblock 0 150 0 shulker_box 1 keep</v>
      </c>
    </row>
    <row r="174" spans="1:15" s="2" customFormat="1" x14ac:dyDescent="0.25">
      <c r="A174" s="5" t="s">
        <v>106</v>
      </c>
      <c r="B174" s="5" t="s">
        <v>53</v>
      </c>
      <c r="C174" s="5">
        <v>2</v>
      </c>
      <c r="D174" s="5">
        <f t="shared" si="16"/>
        <v>100</v>
      </c>
      <c r="E174" s="5">
        <v>5</v>
      </c>
      <c r="F174" s="5">
        <v>1006</v>
      </c>
      <c r="G174" s="5">
        <v>-52</v>
      </c>
      <c r="H174" s="5">
        <v>-2</v>
      </c>
      <c r="I174" s="5" t="str">
        <f t="shared" si="17"/>
        <v xml:space="preserve"> 1006 -52 -2 </v>
      </c>
      <c r="J174" s="5">
        <f t="shared" si="18"/>
        <v>2</v>
      </c>
      <c r="K174" s="5">
        <f t="shared" si="22"/>
        <v>97</v>
      </c>
      <c r="L174" s="5">
        <f t="shared" si="19"/>
        <v>97</v>
      </c>
      <c r="M174" s="5">
        <f t="shared" si="20"/>
        <v>98</v>
      </c>
      <c r="N174" s="5" t="str">
        <f t="shared" si="21"/>
        <v>97..98</v>
      </c>
      <c r="O174" s="5" t="str">
        <f t="shared" si="23"/>
        <v>execute @e[tag=conditional,scores={IS_AIR=1,PHASE=21..1000,RAND=97..98   }] ~ ~ ~ setblock 0 150 0 end_portal_frame 1 keep</v>
      </c>
    </row>
    <row r="175" spans="1:15" s="2" customFormat="1" x14ac:dyDescent="0.25">
      <c r="A175" s="5" t="s">
        <v>103</v>
      </c>
      <c r="B175" s="5" t="s">
        <v>53</v>
      </c>
      <c r="C175" s="5">
        <v>1</v>
      </c>
      <c r="D175" s="5">
        <f t="shared" si="16"/>
        <v>100</v>
      </c>
      <c r="E175" s="5">
        <v>4</v>
      </c>
      <c r="F175" s="5">
        <v>1005</v>
      </c>
      <c r="G175" s="5">
        <v>-52</v>
      </c>
      <c r="H175" s="5">
        <v>-2</v>
      </c>
      <c r="I175" s="5" t="str">
        <f t="shared" si="17"/>
        <v xml:space="preserve"> 1005 -52 -2 </v>
      </c>
      <c r="J175" s="5">
        <f t="shared" si="18"/>
        <v>1</v>
      </c>
      <c r="K175" s="5">
        <f t="shared" si="22"/>
        <v>99</v>
      </c>
      <c r="L175" s="5">
        <f t="shared" si="19"/>
        <v>99</v>
      </c>
      <c r="M175" s="5">
        <f t="shared" si="20"/>
        <v>99</v>
      </c>
      <c r="N175" s="5">
        <f t="shared" si="21"/>
        <v>99</v>
      </c>
      <c r="O175" s="5" t="str">
        <f t="shared" si="23"/>
        <v>execute @e[tag=conditional,scores={IS_AIR=1,PHASE=21..1000,RAND=99   }] ~ ~ ~ setblock 0 150 0 stone 1 keep</v>
      </c>
    </row>
    <row r="176" spans="1:15" s="2" customFormat="1" x14ac:dyDescent="0.25">
      <c r="A176" s="5" t="s">
        <v>104</v>
      </c>
      <c r="B176" s="5" t="s">
        <v>53</v>
      </c>
      <c r="C176" s="5">
        <v>1</v>
      </c>
      <c r="D176" s="5">
        <f t="shared" si="16"/>
        <v>100</v>
      </c>
      <c r="E176" s="5">
        <v>4</v>
      </c>
      <c r="F176" s="5">
        <v>1000</v>
      </c>
      <c r="G176" s="5">
        <v>-49</v>
      </c>
      <c r="H176" s="5">
        <v>-2</v>
      </c>
      <c r="I176" s="5" t="str">
        <f t="shared" si="17"/>
        <v xml:space="preserve"> 1000 -49 -2 </v>
      </c>
      <c r="J176" s="5">
        <f t="shared" si="18"/>
        <v>1</v>
      </c>
      <c r="K176" s="5">
        <f t="shared" si="22"/>
        <v>100</v>
      </c>
      <c r="L176" s="5">
        <f t="shared" si="19"/>
        <v>100</v>
      </c>
      <c r="M176" s="5">
        <f t="shared" si="20"/>
        <v>100</v>
      </c>
      <c r="N176" s="5">
        <f t="shared" si="21"/>
        <v>100</v>
      </c>
      <c r="O176" s="5" t="str">
        <f t="shared" si="23"/>
        <v>execute @e[tag=conditional,scores={IS_AIR=1,PHASE=21..1000,RAND=100   }] ~ ~ ~ setblock 0 150 0 gravel 1 keep</v>
      </c>
    </row>
    <row r="177" spans="1:15" s="2" customFormat="1" x14ac:dyDescent="0.25">
      <c r="A177" s="5"/>
      <c r="B177" s="5" t="s">
        <v>53</v>
      </c>
      <c r="C177" s="5">
        <v>0</v>
      </c>
      <c r="D177" s="5">
        <f t="shared" si="16"/>
        <v>100</v>
      </c>
      <c r="E177" s="5">
        <v>2</v>
      </c>
      <c r="F177" s="5">
        <v>997</v>
      </c>
      <c r="G177" s="5">
        <v>-55</v>
      </c>
      <c r="H177" s="5">
        <v>-2</v>
      </c>
      <c r="I177" s="5" t="str">
        <f t="shared" si="17"/>
        <v xml:space="preserve"> 997 -55 -2 </v>
      </c>
      <c r="J177" s="5">
        <f t="shared" si="18"/>
        <v>0</v>
      </c>
      <c r="K177" s="5">
        <f t="shared" si="22"/>
        <v>101</v>
      </c>
      <c r="L177" s="5">
        <f t="shared" si="19"/>
        <v>-1</v>
      </c>
      <c r="M177" s="5">
        <f t="shared" si="20"/>
        <v>-1</v>
      </c>
      <c r="N177" s="5">
        <f t="shared" si="21"/>
        <v>-1</v>
      </c>
      <c r="O177" s="5" t="str">
        <f t="shared" si="23"/>
        <v/>
      </c>
    </row>
    <row r="178" spans="1:15" s="2" customFormat="1" x14ac:dyDescent="0.25">
      <c r="A178" s="5"/>
      <c r="B178" s="5" t="s">
        <v>53</v>
      </c>
      <c r="C178" s="5">
        <v>0</v>
      </c>
      <c r="D178" s="5">
        <f t="shared" si="16"/>
        <v>100</v>
      </c>
      <c r="E178" s="5">
        <v>2</v>
      </c>
      <c r="F178" s="5">
        <v>998</v>
      </c>
      <c r="G178" s="5">
        <v>-55</v>
      </c>
      <c r="H178" s="5">
        <v>-2</v>
      </c>
      <c r="I178" s="5" t="str">
        <f t="shared" si="17"/>
        <v xml:space="preserve"> 998 -55 -2 </v>
      </c>
      <c r="J178" s="5">
        <f t="shared" si="18"/>
        <v>0</v>
      </c>
      <c r="K178" s="5">
        <f t="shared" si="22"/>
        <v>101</v>
      </c>
      <c r="L178" s="5">
        <f t="shared" si="19"/>
        <v>-1</v>
      </c>
      <c r="M178" s="5">
        <f t="shared" si="20"/>
        <v>-1</v>
      </c>
      <c r="N178" s="5">
        <f t="shared" si="21"/>
        <v>-1</v>
      </c>
      <c r="O178" s="5" t="str">
        <f t="shared" si="23"/>
        <v/>
      </c>
    </row>
    <row r="179" spans="1:15" s="2" customFormat="1" x14ac:dyDescent="0.25">
      <c r="A179" s="5"/>
      <c r="B179" s="5" t="s">
        <v>53</v>
      </c>
      <c r="C179" s="5">
        <v>0</v>
      </c>
      <c r="D179" s="5">
        <f t="shared" si="16"/>
        <v>100</v>
      </c>
      <c r="E179" s="5">
        <v>2</v>
      </c>
      <c r="F179" s="5">
        <v>998</v>
      </c>
      <c r="G179" s="5">
        <v>-49</v>
      </c>
      <c r="H179" s="5">
        <v>-2</v>
      </c>
      <c r="I179" s="5" t="str">
        <f t="shared" si="17"/>
        <v xml:space="preserve"> 998 -49 -2 </v>
      </c>
      <c r="J179" s="5">
        <f t="shared" si="18"/>
        <v>0</v>
      </c>
      <c r="K179" s="5">
        <f t="shared" si="22"/>
        <v>101</v>
      </c>
      <c r="L179" s="5">
        <f t="shared" si="19"/>
        <v>-1</v>
      </c>
      <c r="M179" s="5">
        <f t="shared" si="20"/>
        <v>-1</v>
      </c>
      <c r="N179" s="5">
        <f t="shared" si="21"/>
        <v>-1</v>
      </c>
      <c r="O179" s="5" t="str">
        <f t="shared" si="23"/>
        <v/>
      </c>
    </row>
    <row r="180" spans="1:15" s="2" customFormat="1" x14ac:dyDescent="0.25">
      <c r="A180" s="5"/>
      <c r="B180" s="5" t="s">
        <v>53</v>
      </c>
      <c r="C180" s="5">
        <v>0</v>
      </c>
      <c r="D180" s="5">
        <f t="shared" si="16"/>
        <v>100</v>
      </c>
      <c r="E180" s="5">
        <v>1</v>
      </c>
      <c r="F180" s="5">
        <v>1004</v>
      </c>
      <c r="G180" s="5">
        <v>-52</v>
      </c>
      <c r="H180" s="5">
        <v>-2</v>
      </c>
      <c r="I180" s="5" t="str">
        <f t="shared" si="17"/>
        <v xml:space="preserve"> 1004 -52 -2 </v>
      </c>
      <c r="J180" s="5">
        <f t="shared" si="18"/>
        <v>0</v>
      </c>
      <c r="K180" s="5">
        <f t="shared" si="22"/>
        <v>101</v>
      </c>
      <c r="L180" s="5">
        <f t="shared" si="19"/>
        <v>-1</v>
      </c>
      <c r="M180" s="5">
        <f t="shared" si="20"/>
        <v>-1</v>
      </c>
      <c r="N180" s="5">
        <f t="shared" si="21"/>
        <v>-1</v>
      </c>
      <c r="O180" s="5" t="str">
        <f t="shared" si="23"/>
        <v/>
      </c>
    </row>
    <row r="181" spans="1:15" s="2" customFormat="1" x14ac:dyDescent="0.25">
      <c r="A181" s="5"/>
      <c r="B181" s="5" t="s">
        <v>53</v>
      </c>
      <c r="C181" s="5">
        <v>0</v>
      </c>
      <c r="D181" s="5">
        <f t="shared" si="16"/>
        <v>100</v>
      </c>
      <c r="E181" s="5">
        <v>1</v>
      </c>
      <c r="F181" s="5">
        <v>999</v>
      </c>
      <c r="G181" s="5">
        <v>-49</v>
      </c>
      <c r="H181" s="5">
        <v>-2</v>
      </c>
      <c r="I181" s="5" t="str">
        <f t="shared" si="17"/>
        <v xml:space="preserve"> 999 -49 -2 </v>
      </c>
      <c r="J181" s="5">
        <f t="shared" si="18"/>
        <v>0</v>
      </c>
      <c r="K181" s="5">
        <f t="shared" si="22"/>
        <v>101</v>
      </c>
      <c r="L181" s="5">
        <f t="shared" si="19"/>
        <v>-1</v>
      </c>
      <c r="M181" s="5">
        <f t="shared" si="20"/>
        <v>-1</v>
      </c>
      <c r="N181" s="5">
        <f t="shared" si="21"/>
        <v>-1</v>
      </c>
      <c r="O181" s="5" t="str">
        <f t="shared" si="23"/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9FE32-46EE-42DF-96C5-8FE91163A771}">
  <dimension ref="A1:L187"/>
  <sheetViews>
    <sheetView tabSelected="1" workbookViewId="0">
      <selection activeCell="J1" sqref="J1:J1048576"/>
    </sheetView>
  </sheetViews>
  <sheetFormatPr defaultRowHeight="15" x14ac:dyDescent="0.25"/>
  <cols>
    <col min="1" max="1" width="16.140625" bestFit="1" customWidth="1"/>
    <col min="2" max="2" width="8.140625" bestFit="1" customWidth="1"/>
    <col min="3" max="3" width="12.85546875" bestFit="1" customWidth="1"/>
    <col min="4" max="4" width="17.7109375" bestFit="1" customWidth="1"/>
    <col min="5" max="5" width="13.7109375" hidden="1" customWidth="1"/>
    <col min="6" max="6" width="9.28515625" hidden="1" customWidth="1"/>
    <col min="7" max="7" width="5" hidden="1" customWidth="1"/>
    <col min="8" max="8" width="4.42578125" hidden="1" customWidth="1"/>
    <col min="9" max="9" width="9.42578125" hidden="1" customWidth="1"/>
    <col min="10" max="10" width="139.28515625" bestFit="1" customWidth="1"/>
    <col min="11" max="11" width="141" bestFit="1" customWidth="1"/>
  </cols>
  <sheetData>
    <row r="1" spans="1:12" x14ac:dyDescent="0.25">
      <c r="A1" s="3" t="s">
        <v>38</v>
      </c>
      <c r="B1" s="3" t="s">
        <v>45</v>
      </c>
      <c r="C1" s="3" t="s">
        <v>54</v>
      </c>
      <c r="D1" s="3" t="s">
        <v>61</v>
      </c>
      <c r="E1" s="3" t="s">
        <v>54</v>
      </c>
      <c r="F1" s="3" t="s">
        <v>42</v>
      </c>
      <c r="G1" s="3" t="s">
        <v>40</v>
      </c>
      <c r="H1" s="3" t="s">
        <v>41</v>
      </c>
      <c r="I1" s="3" t="s">
        <v>43</v>
      </c>
      <c r="J1" s="3"/>
      <c r="K1" s="3"/>
      <c r="L1" s="3"/>
    </row>
    <row r="2" spans="1:12" s="1" customFormat="1" x14ac:dyDescent="0.25">
      <c r="A2" s="4" t="s">
        <v>56</v>
      </c>
      <c r="B2" s="4" t="s">
        <v>48</v>
      </c>
      <c r="C2" s="4">
        <v>1</v>
      </c>
      <c r="D2" s="4">
        <f t="shared" ref="D2:D33" si="0">SUMIFS(C:C,B:B,B2)</f>
        <v>7</v>
      </c>
      <c r="E2" s="4">
        <f>C2</f>
        <v>1</v>
      </c>
      <c r="F2" s="4">
        <f>IF(AND(ISNUMBER(F1),B1=B2),F1+E1,1)</f>
        <v>1</v>
      </c>
      <c r="G2" s="4">
        <f t="shared" ref="G2:G67" si="1">IF(E2=0,-1,F2)</f>
        <v>1</v>
      </c>
      <c r="H2" s="4">
        <f t="shared" ref="H2:H67" si="2">IF(E2=0,-1,F2+E2-1)</f>
        <v>1</v>
      </c>
      <c r="I2" s="4">
        <f t="shared" ref="I2:I67" si="3">IF(H2="NA","",IF(G2=H2,G2,CONCATENATE(G2,"..",H2)))</f>
        <v>1</v>
      </c>
      <c r="J2" s="4" t="str">
        <f>IF(E2=0,"",CONCATENATE("execute @e[tag=conditional,scores={PHASE=",B2,",RAND_MOB=",I2," }] ~ ~ ~ summon ",A2," 0 151 0 "))</f>
        <v xml:space="preserve">execute @e[tag=conditional,scores={PHASE=1..2,RAND_MOB=1 }] ~ ~ ~ summon sheep 0 151 0 </v>
      </c>
      <c r="K2" s="4"/>
      <c r="L2" s="4"/>
    </row>
    <row r="3" spans="1:12" s="1" customFormat="1" x14ac:dyDescent="0.25">
      <c r="A3" s="4" t="s">
        <v>57</v>
      </c>
      <c r="B3" s="4" t="s">
        <v>48</v>
      </c>
      <c r="C3" s="4">
        <v>1</v>
      </c>
      <c r="D3" s="4">
        <f t="shared" si="0"/>
        <v>7</v>
      </c>
      <c r="E3" s="4">
        <f t="shared" ref="E3:E7" si="4">C3</f>
        <v>1</v>
      </c>
      <c r="F3" s="4">
        <f>IF(AND(ISNUMBER(F2),B2=B3),F2+E2,1)</f>
        <v>2</v>
      </c>
      <c r="G3" s="4">
        <f t="shared" si="1"/>
        <v>2</v>
      </c>
      <c r="H3" s="4">
        <f t="shared" si="2"/>
        <v>2</v>
      </c>
      <c r="I3" s="4">
        <f t="shared" si="3"/>
        <v>2</v>
      </c>
      <c r="J3" s="4" t="str">
        <f t="shared" ref="J3:J32" si="5">IF(E3=0,"",CONCATENATE("execute @e[tag=conditional,scores={PHASE=",B3,",RAND_MOB=",I3," }] ~ ~ ~ summon ",A3," 0 151 0 "))</f>
        <v xml:space="preserve">execute @e[tag=conditional,scores={PHASE=1..2,RAND_MOB=2 }] ~ ~ ~ summon pig 0 151 0 </v>
      </c>
      <c r="K3" s="4"/>
      <c r="L3" s="4"/>
    </row>
    <row r="4" spans="1:12" s="1" customFormat="1" x14ac:dyDescent="0.25">
      <c r="A4" s="4" t="s">
        <v>60</v>
      </c>
      <c r="B4" s="4" t="s">
        <v>48</v>
      </c>
      <c r="C4" s="4">
        <v>1</v>
      </c>
      <c r="D4" s="4">
        <f t="shared" si="0"/>
        <v>7</v>
      </c>
      <c r="E4" s="4">
        <f t="shared" si="4"/>
        <v>1</v>
      </c>
      <c r="F4" s="4">
        <f>IF(AND(ISNUMBER(F3),B3=B4),F3+E3,1)</f>
        <v>3</v>
      </c>
      <c r="G4" s="4">
        <f t="shared" si="1"/>
        <v>3</v>
      </c>
      <c r="H4" s="4">
        <f t="shared" si="2"/>
        <v>3</v>
      </c>
      <c r="I4" s="4">
        <f t="shared" si="3"/>
        <v>3</v>
      </c>
      <c r="J4" s="4" t="str">
        <f t="shared" si="5"/>
        <v xml:space="preserve">execute @e[tag=conditional,scores={PHASE=1..2,RAND_MOB=3 }] ~ ~ ~ summon cow 0 151 0 </v>
      </c>
      <c r="K4" s="4"/>
      <c r="L4" s="4"/>
    </row>
    <row r="5" spans="1:12" s="1" customFormat="1" x14ac:dyDescent="0.25">
      <c r="A5" s="4" t="s">
        <v>62</v>
      </c>
      <c r="B5" s="4" t="s">
        <v>48</v>
      </c>
      <c r="C5" s="4"/>
      <c r="D5" s="4">
        <f t="shared" si="0"/>
        <v>7</v>
      </c>
      <c r="E5" s="4">
        <f t="shared" si="4"/>
        <v>0</v>
      </c>
      <c r="F5" s="4">
        <f>IF(AND(ISNUMBER(F4),B4=B5),F4+E4,1)</f>
        <v>4</v>
      </c>
      <c r="G5" s="4">
        <f t="shared" si="1"/>
        <v>-1</v>
      </c>
      <c r="H5" s="4">
        <f t="shared" si="2"/>
        <v>-1</v>
      </c>
      <c r="I5" s="4">
        <f t="shared" si="3"/>
        <v>-1</v>
      </c>
      <c r="J5" s="4" t="str">
        <f t="shared" si="5"/>
        <v/>
      </c>
      <c r="K5" s="4"/>
      <c r="L5" s="4"/>
    </row>
    <row r="6" spans="1:12" s="1" customFormat="1" x14ac:dyDescent="0.25">
      <c r="A6" s="4" t="s">
        <v>63</v>
      </c>
      <c r="B6" s="4" t="s">
        <v>48</v>
      </c>
      <c r="C6" s="4"/>
      <c r="D6" s="4">
        <f t="shared" si="0"/>
        <v>7</v>
      </c>
      <c r="E6" s="4">
        <f t="shared" si="4"/>
        <v>0</v>
      </c>
      <c r="F6" s="4">
        <f>IF(AND(ISNUMBER(F5),B5=B6),F5+E5,1)</f>
        <v>4</v>
      </c>
      <c r="G6" s="4">
        <f t="shared" si="1"/>
        <v>-1</v>
      </c>
      <c r="H6" s="4">
        <f t="shared" si="2"/>
        <v>-1</v>
      </c>
      <c r="I6" s="4">
        <f t="shared" si="3"/>
        <v>-1</v>
      </c>
      <c r="J6" s="4" t="str">
        <f t="shared" si="5"/>
        <v/>
      </c>
      <c r="K6" s="4"/>
      <c r="L6" s="4"/>
    </row>
    <row r="7" spans="1:12" s="1" customFormat="1" x14ac:dyDescent="0.25">
      <c r="A7" s="4" t="s">
        <v>64</v>
      </c>
      <c r="B7" s="4" t="s">
        <v>48</v>
      </c>
      <c r="C7" s="4">
        <v>1</v>
      </c>
      <c r="D7" s="4">
        <f t="shared" si="0"/>
        <v>7</v>
      </c>
      <c r="E7" s="4">
        <f t="shared" si="4"/>
        <v>1</v>
      </c>
      <c r="F7" s="4">
        <f t="shared" ref="F7:F61" si="6">IF(AND(ISNUMBER(F6),B6=B7),F6+E6,1)</f>
        <v>4</v>
      </c>
      <c r="G7" s="4">
        <f t="shared" ref="G7:G61" si="7">IF(E7=0,-1,F7)</f>
        <v>4</v>
      </c>
      <c r="H7" s="4">
        <f t="shared" ref="H7:H61" si="8">IF(E7=0,-1,F7+E7-1)</f>
        <v>4</v>
      </c>
      <c r="I7" s="4">
        <f t="shared" ref="I7:I61" si="9">IF(H7="NA","",IF(G7=H7,G7,CONCATENATE(G7,"..",H7)))</f>
        <v>4</v>
      </c>
      <c r="J7" s="4" t="str">
        <f t="shared" si="5"/>
        <v xml:space="preserve">execute @e[tag=conditional,scores={PHASE=1..2,RAND_MOB=4 }] ~ ~ ~ summon wolf 0 151 0 </v>
      </c>
      <c r="K7" s="4"/>
      <c r="L7" s="4"/>
    </row>
    <row r="8" spans="1:12" s="1" customFormat="1" x14ac:dyDescent="0.25">
      <c r="A8" s="4" t="s">
        <v>71</v>
      </c>
      <c r="B8" s="4" t="s">
        <v>48</v>
      </c>
      <c r="C8" s="4"/>
      <c r="D8" s="4">
        <f t="shared" si="0"/>
        <v>7</v>
      </c>
      <c r="E8" s="4">
        <f t="shared" ref="E8:E61" si="10">C8</f>
        <v>0</v>
      </c>
      <c r="F8" s="4">
        <f t="shared" si="6"/>
        <v>5</v>
      </c>
      <c r="G8" s="4">
        <f t="shared" si="7"/>
        <v>-1</v>
      </c>
      <c r="H8" s="4">
        <f t="shared" si="8"/>
        <v>-1</v>
      </c>
      <c r="I8" s="4">
        <f t="shared" si="9"/>
        <v>-1</v>
      </c>
      <c r="J8" s="4" t="str">
        <f t="shared" si="5"/>
        <v/>
      </c>
      <c r="K8" s="4"/>
      <c r="L8" s="4"/>
    </row>
    <row r="9" spans="1:12" s="1" customFormat="1" x14ac:dyDescent="0.25">
      <c r="A9" s="4" t="s">
        <v>72</v>
      </c>
      <c r="B9" s="4" t="s">
        <v>48</v>
      </c>
      <c r="C9" s="4">
        <v>1</v>
      </c>
      <c r="D9" s="4">
        <f t="shared" si="0"/>
        <v>7</v>
      </c>
      <c r="E9" s="4">
        <f t="shared" si="10"/>
        <v>1</v>
      </c>
      <c r="F9" s="4">
        <f t="shared" si="6"/>
        <v>5</v>
      </c>
      <c r="G9" s="4">
        <f t="shared" si="7"/>
        <v>5</v>
      </c>
      <c r="H9" s="4">
        <f t="shared" si="8"/>
        <v>5</v>
      </c>
      <c r="I9" s="4">
        <f t="shared" si="9"/>
        <v>5</v>
      </c>
      <c r="J9" s="4" t="str">
        <f t="shared" si="5"/>
        <v xml:space="preserve">execute @e[tag=conditional,scores={PHASE=1..2,RAND_MOB=5 }] ~ ~ ~ summon chicken 0 151 0 </v>
      </c>
      <c r="K9" s="4"/>
      <c r="L9" s="4"/>
    </row>
    <row r="10" spans="1:12" s="1" customFormat="1" x14ac:dyDescent="0.25">
      <c r="A10" s="4" t="s">
        <v>73</v>
      </c>
      <c r="B10" s="4" t="s">
        <v>48</v>
      </c>
      <c r="C10" s="4"/>
      <c r="D10" s="4">
        <f t="shared" si="0"/>
        <v>7</v>
      </c>
      <c r="E10" s="4">
        <f t="shared" si="10"/>
        <v>0</v>
      </c>
      <c r="F10" s="4">
        <f t="shared" si="6"/>
        <v>6</v>
      </c>
      <c r="G10" s="4">
        <f t="shared" si="7"/>
        <v>-1</v>
      </c>
      <c r="H10" s="4">
        <f t="shared" si="8"/>
        <v>-1</v>
      </c>
      <c r="I10" s="4">
        <f t="shared" si="9"/>
        <v>-1</v>
      </c>
      <c r="J10" s="4" t="str">
        <f t="shared" si="5"/>
        <v/>
      </c>
      <c r="K10" s="4"/>
      <c r="L10" s="4"/>
    </row>
    <row r="11" spans="1:12" s="1" customFormat="1" x14ac:dyDescent="0.25">
      <c r="A11" s="4" t="s">
        <v>74</v>
      </c>
      <c r="B11" s="4" t="s">
        <v>48</v>
      </c>
      <c r="C11" s="4"/>
      <c r="D11" s="4">
        <f t="shared" si="0"/>
        <v>7</v>
      </c>
      <c r="E11" s="4">
        <f t="shared" si="10"/>
        <v>0</v>
      </c>
      <c r="F11" s="4">
        <f t="shared" si="6"/>
        <v>6</v>
      </c>
      <c r="G11" s="4">
        <f t="shared" si="7"/>
        <v>-1</v>
      </c>
      <c r="H11" s="4">
        <f t="shared" si="8"/>
        <v>-1</v>
      </c>
      <c r="I11" s="4">
        <f t="shared" si="9"/>
        <v>-1</v>
      </c>
      <c r="J11" s="4" t="str">
        <f t="shared" si="5"/>
        <v/>
      </c>
      <c r="K11" s="4"/>
      <c r="L11" s="4"/>
    </row>
    <row r="12" spans="1:12" s="1" customFormat="1" x14ac:dyDescent="0.25">
      <c r="A12" s="4" t="s">
        <v>75</v>
      </c>
      <c r="B12" s="4" t="s">
        <v>48</v>
      </c>
      <c r="C12" s="4"/>
      <c r="D12" s="4">
        <f t="shared" si="0"/>
        <v>7</v>
      </c>
      <c r="E12" s="4">
        <f t="shared" si="10"/>
        <v>0</v>
      </c>
      <c r="F12" s="4">
        <f t="shared" si="6"/>
        <v>6</v>
      </c>
      <c r="G12" s="4">
        <f t="shared" si="7"/>
        <v>-1</v>
      </c>
      <c r="H12" s="4">
        <f t="shared" si="8"/>
        <v>-1</v>
      </c>
      <c r="I12" s="4">
        <f t="shared" si="9"/>
        <v>-1</v>
      </c>
      <c r="J12" s="4" t="str">
        <f t="shared" si="5"/>
        <v/>
      </c>
      <c r="K12" s="4"/>
      <c r="L12" s="4"/>
    </row>
    <row r="13" spans="1:12" s="1" customFormat="1" x14ac:dyDescent="0.25">
      <c r="A13" s="4" t="s">
        <v>76</v>
      </c>
      <c r="B13" s="4" t="s">
        <v>48</v>
      </c>
      <c r="C13" s="4"/>
      <c r="D13" s="4">
        <f t="shared" si="0"/>
        <v>7</v>
      </c>
      <c r="E13" s="4">
        <f t="shared" si="10"/>
        <v>0</v>
      </c>
      <c r="F13" s="4">
        <f t="shared" si="6"/>
        <v>6</v>
      </c>
      <c r="G13" s="4">
        <f t="shared" si="7"/>
        <v>-1</v>
      </c>
      <c r="H13" s="4">
        <f t="shared" si="8"/>
        <v>-1</v>
      </c>
      <c r="I13" s="4">
        <f t="shared" si="9"/>
        <v>-1</v>
      </c>
      <c r="J13" s="4" t="str">
        <f t="shared" si="5"/>
        <v/>
      </c>
      <c r="K13" s="4"/>
      <c r="L13" s="4"/>
    </row>
    <row r="14" spans="1:12" s="1" customFormat="1" x14ac:dyDescent="0.25">
      <c r="A14" s="4" t="s">
        <v>77</v>
      </c>
      <c r="B14" s="4" t="s">
        <v>48</v>
      </c>
      <c r="C14" s="4"/>
      <c r="D14" s="4">
        <f t="shared" si="0"/>
        <v>7</v>
      </c>
      <c r="E14" s="4">
        <f t="shared" si="10"/>
        <v>0</v>
      </c>
      <c r="F14" s="4">
        <f t="shared" si="6"/>
        <v>6</v>
      </c>
      <c r="G14" s="4">
        <f t="shared" si="7"/>
        <v>-1</v>
      </c>
      <c r="H14" s="4">
        <f t="shared" si="8"/>
        <v>-1</v>
      </c>
      <c r="I14" s="4">
        <f t="shared" si="9"/>
        <v>-1</v>
      </c>
      <c r="J14" s="4" t="str">
        <f t="shared" si="5"/>
        <v/>
      </c>
      <c r="K14" s="4"/>
      <c r="L14" s="4"/>
    </row>
    <row r="15" spans="1:12" s="1" customFormat="1" x14ac:dyDescent="0.25">
      <c r="A15" s="4" t="s">
        <v>78</v>
      </c>
      <c r="B15" s="4" t="s">
        <v>48</v>
      </c>
      <c r="C15" s="4"/>
      <c r="D15" s="4">
        <f t="shared" si="0"/>
        <v>7</v>
      </c>
      <c r="E15" s="4">
        <f t="shared" si="10"/>
        <v>0</v>
      </c>
      <c r="F15" s="4">
        <f t="shared" si="6"/>
        <v>6</v>
      </c>
      <c r="G15" s="4">
        <f t="shared" si="7"/>
        <v>-1</v>
      </c>
      <c r="H15" s="4">
        <f t="shared" si="8"/>
        <v>-1</v>
      </c>
      <c r="I15" s="4">
        <f t="shared" si="9"/>
        <v>-1</v>
      </c>
      <c r="J15" s="4" t="str">
        <f t="shared" si="5"/>
        <v/>
      </c>
      <c r="K15" s="4"/>
      <c r="L15" s="4"/>
    </row>
    <row r="16" spans="1:12" s="1" customFormat="1" x14ac:dyDescent="0.25">
      <c r="A16" s="4" t="s">
        <v>79</v>
      </c>
      <c r="B16" s="4" t="s">
        <v>48</v>
      </c>
      <c r="C16" s="4"/>
      <c r="D16" s="4">
        <f t="shared" si="0"/>
        <v>7</v>
      </c>
      <c r="E16" s="4">
        <f t="shared" si="10"/>
        <v>0</v>
      </c>
      <c r="F16" s="4">
        <f t="shared" si="6"/>
        <v>6</v>
      </c>
      <c r="G16" s="4">
        <f t="shared" si="7"/>
        <v>-1</v>
      </c>
      <c r="H16" s="4">
        <f t="shared" si="8"/>
        <v>-1</v>
      </c>
      <c r="I16" s="4">
        <f t="shared" si="9"/>
        <v>-1</v>
      </c>
      <c r="J16" s="4" t="str">
        <f t="shared" si="5"/>
        <v/>
      </c>
      <c r="K16" s="4"/>
      <c r="L16" s="4"/>
    </row>
    <row r="17" spans="1:12" s="1" customFormat="1" x14ac:dyDescent="0.25">
      <c r="A17" s="4" t="s">
        <v>80</v>
      </c>
      <c r="B17" s="4" t="s">
        <v>48</v>
      </c>
      <c r="C17" s="4"/>
      <c r="D17" s="4">
        <f t="shared" si="0"/>
        <v>7</v>
      </c>
      <c r="E17" s="4">
        <f t="shared" si="10"/>
        <v>0</v>
      </c>
      <c r="F17" s="4">
        <f t="shared" si="6"/>
        <v>6</v>
      </c>
      <c r="G17" s="4">
        <f t="shared" si="7"/>
        <v>-1</v>
      </c>
      <c r="H17" s="4">
        <f t="shared" si="8"/>
        <v>-1</v>
      </c>
      <c r="I17" s="4">
        <f t="shared" si="9"/>
        <v>-1</v>
      </c>
      <c r="J17" s="4" t="str">
        <f t="shared" si="5"/>
        <v/>
      </c>
      <c r="K17" s="4"/>
      <c r="L17" s="4"/>
    </row>
    <row r="18" spans="1:12" s="1" customFormat="1" x14ac:dyDescent="0.25">
      <c r="A18" s="4" t="s">
        <v>81</v>
      </c>
      <c r="B18" s="4" t="s">
        <v>48</v>
      </c>
      <c r="C18" s="4"/>
      <c r="D18" s="4">
        <f t="shared" si="0"/>
        <v>7</v>
      </c>
      <c r="E18" s="4">
        <f t="shared" si="10"/>
        <v>0</v>
      </c>
      <c r="F18" s="4">
        <f t="shared" si="6"/>
        <v>6</v>
      </c>
      <c r="G18" s="4">
        <f t="shared" si="7"/>
        <v>-1</v>
      </c>
      <c r="H18" s="4">
        <f t="shared" si="8"/>
        <v>-1</v>
      </c>
      <c r="I18" s="4">
        <f t="shared" si="9"/>
        <v>-1</v>
      </c>
      <c r="J18" s="4" t="str">
        <f t="shared" si="5"/>
        <v/>
      </c>
      <c r="K18" s="4"/>
      <c r="L18" s="4"/>
    </row>
    <row r="19" spans="1:12" s="1" customFormat="1" x14ac:dyDescent="0.25">
      <c r="A19" s="4" t="s">
        <v>82</v>
      </c>
      <c r="B19" s="4" t="s">
        <v>48</v>
      </c>
      <c r="C19" s="4"/>
      <c r="D19" s="4">
        <f t="shared" si="0"/>
        <v>7</v>
      </c>
      <c r="E19" s="4">
        <f t="shared" ref="E19" si="11">C19</f>
        <v>0</v>
      </c>
      <c r="F19" s="4">
        <f t="shared" ref="F19" si="12">IF(AND(ISNUMBER(F18),B18=B19),F18+E18,1)</f>
        <v>6</v>
      </c>
      <c r="G19" s="4">
        <f t="shared" ref="G19" si="13">IF(E19=0,-1,F19)</f>
        <v>-1</v>
      </c>
      <c r="H19" s="4">
        <f t="shared" ref="H19" si="14">IF(E19=0,-1,F19+E19-1)</f>
        <v>-1</v>
      </c>
      <c r="I19" s="4">
        <f t="shared" ref="I19" si="15">IF(H19="NA","",IF(G19=H19,G19,CONCATENATE(G19,"..",H19)))</f>
        <v>-1</v>
      </c>
      <c r="J19" s="4" t="str">
        <f t="shared" si="5"/>
        <v/>
      </c>
      <c r="K19" s="4"/>
      <c r="L19" s="4"/>
    </row>
    <row r="20" spans="1:12" s="1" customFormat="1" x14ac:dyDescent="0.25">
      <c r="A20" s="4" t="s">
        <v>83</v>
      </c>
      <c r="B20" s="4" t="s">
        <v>48</v>
      </c>
      <c r="C20" s="4"/>
      <c r="D20" s="4">
        <f t="shared" si="0"/>
        <v>7</v>
      </c>
      <c r="E20" s="4">
        <f>C20</f>
        <v>0</v>
      </c>
      <c r="F20" s="4">
        <f>IF(AND(ISNUMBER(F31),B31=B20),F31+E31,1)</f>
        <v>8</v>
      </c>
      <c r="G20" s="4">
        <f>IF(E20=0,-1,F20)</f>
        <v>-1</v>
      </c>
      <c r="H20" s="4">
        <f>IF(E20=0,-1,F20+E20-1)</f>
        <v>-1</v>
      </c>
      <c r="I20" s="4">
        <f>IF(H20="NA","",IF(G20=H20,G20,CONCATENATE(G20,"..",H20)))</f>
        <v>-1</v>
      </c>
      <c r="J20" s="4" t="str">
        <f t="shared" si="5"/>
        <v/>
      </c>
      <c r="K20" s="4"/>
      <c r="L20" s="4"/>
    </row>
    <row r="21" spans="1:12" s="1" customFormat="1" x14ac:dyDescent="0.25">
      <c r="A21" s="4" t="s">
        <v>84</v>
      </c>
      <c r="B21" s="4" t="s">
        <v>48</v>
      </c>
      <c r="C21" s="4"/>
      <c r="D21" s="4">
        <f t="shared" si="0"/>
        <v>7</v>
      </c>
      <c r="E21" s="4">
        <f>C21</f>
        <v>0</v>
      </c>
      <c r="F21" s="4">
        <f>IF(AND(ISNUMBER(F20),B20=B21),F20+E20,1)</f>
        <v>8</v>
      </c>
      <c r="G21" s="4">
        <f>IF(E21=0,-1,F21)</f>
        <v>-1</v>
      </c>
      <c r="H21" s="4">
        <f>IF(E21=0,-1,F21+E21-1)</f>
        <v>-1</v>
      </c>
      <c r="I21" s="4">
        <f>IF(H21="NA","",IF(G21=H21,G21,CONCATENATE(G21,"..",H21)))</f>
        <v>-1</v>
      </c>
      <c r="J21" s="4" t="str">
        <f t="shared" si="5"/>
        <v/>
      </c>
      <c r="K21" s="4"/>
      <c r="L21" s="4"/>
    </row>
    <row r="22" spans="1:12" s="1" customFormat="1" x14ac:dyDescent="0.25">
      <c r="A22" s="4" t="s">
        <v>85</v>
      </c>
      <c r="B22" s="4" t="s">
        <v>48</v>
      </c>
      <c r="C22" s="4"/>
      <c r="D22" s="4">
        <f t="shared" si="0"/>
        <v>7</v>
      </c>
      <c r="E22" s="4">
        <f>C22</f>
        <v>0</v>
      </c>
      <c r="F22" s="4">
        <f>IF(AND(ISNUMBER(F21),B21=B22),F21+E21,1)</f>
        <v>8</v>
      </c>
      <c r="G22" s="4">
        <f>IF(E22=0,-1,F22)</f>
        <v>-1</v>
      </c>
      <c r="H22" s="4">
        <f>IF(E22=0,-1,F22+E22-1)</f>
        <v>-1</v>
      </c>
      <c r="I22" s="4">
        <f>IF(H22="NA","",IF(G22=H22,G22,CONCATENATE(G22,"..",H22)))</f>
        <v>-1</v>
      </c>
      <c r="J22" s="4" t="str">
        <f t="shared" si="5"/>
        <v/>
      </c>
      <c r="K22" s="4"/>
      <c r="L22" s="4"/>
    </row>
    <row r="23" spans="1:12" s="1" customFormat="1" x14ac:dyDescent="0.25">
      <c r="A23" s="4" t="s">
        <v>59</v>
      </c>
      <c r="B23" s="4" t="s">
        <v>48</v>
      </c>
      <c r="C23" s="4"/>
      <c r="D23" s="4">
        <f t="shared" si="0"/>
        <v>7</v>
      </c>
      <c r="E23" s="4">
        <f>C23</f>
        <v>0</v>
      </c>
      <c r="F23" s="4">
        <f>IF(AND(ISNUMBER(F24),B24=B23),F24+E24,1)</f>
        <v>6</v>
      </c>
      <c r="G23" s="4">
        <f>IF(E23=0,-1,F23)</f>
        <v>-1</v>
      </c>
      <c r="H23" s="4">
        <f>IF(E23=0,-1,F23+E23-1)</f>
        <v>-1</v>
      </c>
      <c r="I23" s="4">
        <f>IF(H23="NA","",IF(G23=H23,G23,CONCATENATE(G23,"..",H23)))</f>
        <v>-1</v>
      </c>
      <c r="J23" s="4" t="str">
        <f t="shared" si="5"/>
        <v/>
      </c>
      <c r="K23" s="4"/>
      <c r="L23" s="4"/>
    </row>
    <row r="24" spans="1:12" s="1" customFormat="1" x14ac:dyDescent="0.25">
      <c r="A24" s="4" t="s">
        <v>86</v>
      </c>
      <c r="B24" s="4" t="s">
        <v>48</v>
      </c>
      <c r="C24" s="4"/>
      <c r="D24" s="4">
        <f t="shared" si="0"/>
        <v>7</v>
      </c>
      <c r="E24" s="4">
        <f t="shared" si="10"/>
        <v>0</v>
      </c>
      <c r="F24" s="4">
        <f>IF(AND(ISNUMBER(F18),B18=B24),F18+E18,1)</f>
        <v>6</v>
      </c>
      <c r="G24" s="4">
        <f t="shared" si="7"/>
        <v>-1</v>
      </c>
      <c r="H24" s="4">
        <f t="shared" si="8"/>
        <v>-1</v>
      </c>
      <c r="I24" s="4">
        <f t="shared" si="9"/>
        <v>-1</v>
      </c>
      <c r="J24" s="4" t="str">
        <f t="shared" si="5"/>
        <v/>
      </c>
      <c r="K24" s="4"/>
      <c r="L24" s="4"/>
    </row>
    <row r="25" spans="1:12" s="1" customFormat="1" x14ac:dyDescent="0.25">
      <c r="A25" s="4" t="s">
        <v>58</v>
      </c>
      <c r="B25" s="4" t="s">
        <v>48</v>
      </c>
      <c r="C25" s="4">
        <v>1</v>
      </c>
      <c r="D25" s="4">
        <f t="shared" si="0"/>
        <v>7</v>
      </c>
      <c r="E25" s="4">
        <f t="shared" si="10"/>
        <v>1</v>
      </c>
      <c r="F25" s="4">
        <f>IF(AND(ISNUMBER(F23),B23=B25),F23+E23,1)</f>
        <v>6</v>
      </c>
      <c r="G25" s="4">
        <f t="shared" si="7"/>
        <v>6</v>
      </c>
      <c r="H25" s="4">
        <f t="shared" si="8"/>
        <v>6</v>
      </c>
      <c r="I25" s="4">
        <f t="shared" si="9"/>
        <v>6</v>
      </c>
      <c r="J25" s="4" t="str">
        <f t="shared" si="5"/>
        <v xml:space="preserve">execute @e[tag=conditional,scores={PHASE=1..2,RAND_MOB=6 }] ~ ~ ~ summon zombie 0 151 0 </v>
      </c>
      <c r="K25" s="4"/>
      <c r="L25" s="4"/>
    </row>
    <row r="26" spans="1:12" s="1" customFormat="1" x14ac:dyDescent="0.25">
      <c r="A26" s="4" t="s">
        <v>65</v>
      </c>
      <c r="B26" s="4" t="s">
        <v>48</v>
      </c>
      <c r="C26" s="4"/>
      <c r="D26" s="4">
        <f t="shared" si="0"/>
        <v>7</v>
      </c>
      <c r="E26" s="4">
        <f t="shared" si="10"/>
        <v>0</v>
      </c>
      <c r="F26" s="4">
        <f t="shared" si="6"/>
        <v>7</v>
      </c>
      <c r="G26" s="4">
        <f t="shared" si="7"/>
        <v>-1</v>
      </c>
      <c r="H26" s="4">
        <f t="shared" si="8"/>
        <v>-1</v>
      </c>
      <c r="I26" s="4">
        <f t="shared" si="9"/>
        <v>-1</v>
      </c>
      <c r="J26" s="4" t="str">
        <f t="shared" si="5"/>
        <v/>
      </c>
      <c r="K26" s="4"/>
      <c r="L26" s="4"/>
    </row>
    <row r="27" spans="1:12" s="1" customFormat="1" x14ac:dyDescent="0.25">
      <c r="A27" s="4" t="s">
        <v>66</v>
      </c>
      <c r="B27" s="4" t="s">
        <v>48</v>
      </c>
      <c r="C27" s="4"/>
      <c r="D27" s="4">
        <f t="shared" si="0"/>
        <v>7</v>
      </c>
      <c r="E27" s="4">
        <f t="shared" si="10"/>
        <v>0</v>
      </c>
      <c r="F27" s="4">
        <f t="shared" si="6"/>
        <v>7</v>
      </c>
      <c r="G27" s="4">
        <f t="shared" si="7"/>
        <v>-1</v>
      </c>
      <c r="H27" s="4">
        <f t="shared" si="8"/>
        <v>-1</v>
      </c>
      <c r="I27" s="4">
        <f t="shared" si="9"/>
        <v>-1</v>
      </c>
      <c r="J27" s="4" t="str">
        <f t="shared" si="5"/>
        <v/>
      </c>
      <c r="K27" s="4"/>
      <c r="L27" s="4"/>
    </row>
    <row r="28" spans="1:12" s="1" customFormat="1" x14ac:dyDescent="0.25">
      <c r="A28" s="4" t="s">
        <v>87</v>
      </c>
      <c r="B28" s="4" t="s">
        <v>48</v>
      </c>
      <c r="C28" s="4">
        <v>1</v>
      </c>
      <c r="D28" s="4">
        <f t="shared" si="0"/>
        <v>7</v>
      </c>
      <c r="E28" s="4">
        <f t="shared" si="10"/>
        <v>1</v>
      </c>
      <c r="F28" s="4">
        <f t="shared" si="6"/>
        <v>7</v>
      </c>
      <c r="G28" s="4">
        <f t="shared" si="7"/>
        <v>7</v>
      </c>
      <c r="H28" s="4">
        <f t="shared" si="8"/>
        <v>7</v>
      </c>
      <c r="I28" s="4">
        <f t="shared" si="9"/>
        <v>7</v>
      </c>
      <c r="J28" s="4" t="str">
        <f t="shared" si="5"/>
        <v xml:space="preserve">execute @e[tag=conditional,scores={PHASE=1..2,RAND_MOB=7 }] ~ ~ ~ summon skeleton 0 151 0 </v>
      </c>
      <c r="K28" s="4"/>
      <c r="L28" s="4"/>
    </row>
    <row r="29" spans="1:12" s="1" customFormat="1" x14ac:dyDescent="0.25">
      <c r="A29" s="4" t="s">
        <v>67</v>
      </c>
      <c r="B29" s="4" t="s">
        <v>48</v>
      </c>
      <c r="C29" s="4"/>
      <c r="D29" s="4">
        <f t="shared" si="0"/>
        <v>7</v>
      </c>
      <c r="E29" s="4">
        <f t="shared" si="10"/>
        <v>0</v>
      </c>
      <c r="F29" s="4">
        <f t="shared" si="6"/>
        <v>8</v>
      </c>
      <c r="G29" s="4">
        <f t="shared" si="7"/>
        <v>-1</v>
      </c>
      <c r="H29" s="4">
        <f t="shared" si="8"/>
        <v>-1</v>
      </c>
      <c r="I29" s="4">
        <f t="shared" si="9"/>
        <v>-1</v>
      </c>
      <c r="J29" s="4" t="str">
        <f t="shared" si="5"/>
        <v/>
      </c>
      <c r="K29" s="4"/>
      <c r="L29" s="4"/>
    </row>
    <row r="30" spans="1:12" s="1" customFormat="1" x14ac:dyDescent="0.25">
      <c r="A30" s="4" t="s">
        <v>68</v>
      </c>
      <c r="B30" s="4" t="s">
        <v>48</v>
      </c>
      <c r="C30" s="4"/>
      <c r="D30" s="4">
        <f t="shared" si="0"/>
        <v>7</v>
      </c>
      <c r="E30" s="4">
        <f t="shared" si="10"/>
        <v>0</v>
      </c>
      <c r="F30" s="4">
        <f t="shared" si="6"/>
        <v>8</v>
      </c>
      <c r="G30" s="4">
        <f t="shared" si="7"/>
        <v>-1</v>
      </c>
      <c r="H30" s="4">
        <f t="shared" si="8"/>
        <v>-1</v>
      </c>
      <c r="I30" s="4">
        <f t="shared" si="9"/>
        <v>-1</v>
      </c>
      <c r="J30" s="4" t="str">
        <f t="shared" si="5"/>
        <v/>
      </c>
      <c r="K30" s="4"/>
      <c r="L30" s="4"/>
    </row>
    <row r="31" spans="1:12" s="1" customFormat="1" x14ac:dyDescent="0.25">
      <c r="A31" s="4" t="s">
        <v>69</v>
      </c>
      <c r="B31" s="4" t="s">
        <v>48</v>
      </c>
      <c r="C31" s="4"/>
      <c r="D31" s="4">
        <f t="shared" si="0"/>
        <v>7</v>
      </c>
      <c r="E31" s="4">
        <f t="shared" si="10"/>
        <v>0</v>
      </c>
      <c r="F31" s="4">
        <f t="shared" si="6"/>
        <v>8</v>
      </c>
      <c r="G31" s="4">
        <f t="shared" si="7"/>
        <v>-1</v>
      </c>
      <c r="H31" s="4">
        <f t="shared" si="8"/>
        <v>-1</v>
      </c>
      <c r="I31" s="4">
        <f t="shared" si="9"/>
        <v>-1</v>
      </c>
      <c r="J31" s="4" t="str">
        <f t="shared" si="5"/>
        <v/>
      </c>
      <c r="K31" s="4"/>
      <c r="L31" s="4"/>
    </row>
    <row r="32" spans="1:12" s="1" customFormat="1" x14ac:dyDescent="0.25">
      <c r="A32" s="4" t="s">
        <v>70</v>
      </c>
      <c r="B32" s="4" t="s">
        <v>48</v>
      </c>
      <c r="C32" s="4"/>
      <c r="D32" s="4">
        <f t="shared" si="0"/>
        <v>7</v>
      </c>
      <c r="E32" s="4">
        <f t="shared" si="10"/>
        <v>0</v>
      </c>
      <c r="F32" s="4">
        <f>IF(AND(ISNUMBER(F22),B22=B32),F22+E22,1)</f>
        <v>8</v>
      </c>
      <c r="G32" s="4">
        <f t="shared" si="7"/>
        <v>-1</v>
      </c>
      <c r="H32" s="4">
        <f t="shared" si="8"/>
        <v>-1</v>
      </c>
      <c r="I32" s="4">
        <f t="shared" si="9"/>
        <v>-1</v>
      </c>
      <c r="J32" s="4" t="str">
        <f t="shared" si="5"/>
        <v/>
      </c>
      <c r="K32" s="4"/>
      <c r="L32" s="4"/>
    </row>
    <row r="33" spans="1:12" s="2" customFormat="1" ht="15.75" customHeight="1" x14ac:dyDescent="0.25">
      <c r="A33" s="5" t="s">
        <v>56</v>
      </c>
      <c r="B33" s="5" t="s">
        <v>49</v>
      </c>
      <c r="C33" s="4">
        <v>1</v>
      </c>
      <c r="D33" s="5">
        <f t="shared" si="0"/>
        <v>12</v>
      </c>
      <c r="E33" s="5">
        <f t="shared" si="10"/>
        <v>1</v>
      </c>
      <c r="F33" s="5">
        <f t="shared" si="6"/>
        <v>1</v>
      </c>
      <c r="G33" s="5">
        <f t="shared" si="7"/>
        <v>1</v>
      </c>
      <c r="H33" s="5">
        <f t="shared" si="8"/>
        <v>1</v>
      </c>
      <c r="I33" s="5">
        <f t="shared" si="9"/>
        <v>1</v>
      </c>
      <c r="J33" s="5" t="str">
        <f t="shared" ref="J33:J72" si="16">IF(E33=0,"",CONCATENATE("execute @e[tag=conditional,scores={PHASE=",B33,",RAND_MOB=",I33," }] ~ ~ ~ summon ",A33," 0 151 0 "))</f>
        <v xml:space="preserve">execute @e[tag=conditional,scores={PHASE=3..4,RAND_MOB=1 }] ~ ~ ~ summon sheep 0 151 0 </v>
      </c>
      <c r="K33" s="5"/>
      <c r="L33" s="5"/>
    </row>
    <row r="34" spans="1:12" s="2" customFormat="1" x14ac:dyDescent="0.25">
      <c r="A34" s="5" t="s">
        <v>57</v>
      </c>
      <c r="B34" s="5" t="s">
        <v>49</v>
      </c>
      <c r="C34" s="4">
        <v>1</v>
      </c>
      <c r="D34" s="5">
        <f t="shared" ref="D34:D65" si="17">SUMIFS(C:C,B:B,B34)</f>
        <v>12</v>
      </c>
      <c r="E34" s="5">
        <f t="shared" si="10"/>
        <v>1</v>
      </c>
      <c r="F34" s="5">
        <f t="shared" si="6"/>
        <v>2</v>
      </c>
      <c r="G34" s="5">
        <f t="shared" si="7"/>
        <v>2</v>
      </c>
      <c r="H34" s="5">
        <f t="shared" si="8"/>
        <v>2</v>
      </c>
      <c r="I34" s="5">
        <f t="shared" si="9"/>
        <v>2</v>
      </c>
      <c r="J34" s="5" t="str">
        <f t="shared" si="16"/>
        <v xml:space="preserve">execute @e[tag=conditional,scores={PHASE=3..4,RAND_MOB=2 }] ~ ~ ~ summon pig 0 151 0 </v>
      </c>
      <c r="K34" s="5"/>
      <c r="L34" s="5"/>
    </row>
    <row r="35" spans="1:12" s="2" customFormat="1" x14ac:dyDescent="0.25">
      <c r="A35" s="5" t="s">
        <v>60</v>
      </c>
      <c r="B35" s="5" t="s">
        <v>49</v>
      </c>
      <c r="C35" s="4">
        <v>1</v>
      </c>
      <c r="D35" s="5">
        <f t="shared" si="17"/>
        <v>12</v>
      </c>
      <c r="E35" s="5">
        <f t="shared" si="10"/>
        <v>1</v>
      </c>
      <c r="F35" s="5">
        <f t="shared" si="6"/>
        <v>3</v>
      </c>
      <c r="G35" s="5">
        <f t="shared" si="7"/>
        <v>3</v>
      </c>
      <c r="H35" s="5">
        <f t="shared" si="8"/>
        <v>3</v>
      </c>
      <c r="I35" s="5">
        <f t="shared" si="9"/>
        <v>3</v>
      </c>
      <c r="J35" s="5" t="str">
        <f t="shared" si="16"/>
        <v xml:space="preserve">execute @e[tag=conditional,scores={PHASE=3..4,RAND_MOB=3 }] ~ ~ ~ summon cow 0 151 0 </v>
      </c>
      <c r="K35" s="5"/>
      <c r="L35" s="5"/>
    </row>
    <row r="36" spans="1:12" s="2" customFormat="1" x14ac:dyDescent="0.25">
      <c r="A36" s="5" t="s">
        <v>62</v>
      </c>
      <c r="B36" s="5" t="s">
        <v>49</v>
      </c>
      <c r="C36" s="4"/>
      <c r="D36" s="5">
        <f t="shared" si="17"/>
        <v>12</v>
      </c>
      <c r="E36" s="5">
        <f t="shared" si="10"/>
        <v>0</v>
      </c>
      <c r="F36" s="5">
        <f t="shared" si="6"/>
        <v>4</v>
      </c>
      <c r="G36" s="5">
        <f t="shared" si="7"/>
        <v>-1</v>
      </c>
      <c r="H36" s="5">
        <f t="shared" si="8"/>
        <v>-1</v>
      </c>
      <c r="I36" s="5">
        <f t="shared" si="9"/>
        <v>-1</v>
      </c>
      <c r="J36" s="5" t="str">
        <f t="shared" si="16"/>
        <v/>
      </c>
      <c r="K36" s="5"/>
      <c r="L36" s="5"/>
    </row>
    <row r="37" spans="1:12" s="2" customFormat="1" x14ac:dyDescent="0.25">
      <c r="A37" s="5" t="s">
        <v>63</v>
      </c>
      <c r="B37" s="5" t="s">
        <v>49</v>
      </c>
      <c r="C37" s="4"/>
      <c r="D37" s="5">
        <f t="shared" si="17"/>
        <v>12</v>
      </c>
      <c r="E37" s="5">
        <f t="shared" si="10"/>
        <v>0</v>
      </c>
      <c r="F37" s="5">
        <f t="shared" si="6"/>
        <v>4</v>
      </c>
      <c r="G37" s="5">
        <f t="shared" si="7"/>
        <v>-1</v>
      </c>
      <c r="H37" s="5">
        <f t="shared" si="8"/>
        <v>-1</v>
      </c>
      <c r="I37" s="5">
        <f t="shared" si="9"/>
        <v>-1</v>
      </c>
      <c r="J37" s="5" t="str">
        <f t="shared" si="16"/>
        <v/>
      </c>
      <c r="K37" s="5"/>
      <c r="L37" s="5"/>
    </row>
    <row r="38" spans="1:12" s="2" customFormat="1" x14ac:dyDescent="0.25">
      <c r="A38" s="5" t="s">
        <v>64</v>
      </c>
      <c r="B38" s="5" t="s">
        <v>49</v>
      </c>
      <c r="C38" s="4">
        <v>1</v>
      </c>
      <c r="D38" s="5">
        <f t="shared" si="17"/>
        <v>12</v>
      </c>
      <c r="E38" s="5">
        <f t="shared" si="10"/>
        <v>1</v>
      </c>
      <c r="F38" s="5">
        <f t="shared" si="6"/>
        <v>4</v>
      </c>
      <c r="G38" s="5">
        <f t="shared" si="7"/>
        <v>4</v>
      </c>
      <c r="H38" s="5">
        <f t="shared" si="8"/>
        <v>4</v>
      </c>
      <c r="I38" s="5">
        <f t="shared" si="9"/>
        <v>4</v>
      </c>
      <c r="J38" s="5" t="str">
        <f t="shared" si="16"/>
        <v xml:space="preserve">execute @e[tag=conditional,scores={PHASE=3..4,RAND_MOB=4 }] ~ ~ ~ summon wolf 0 151 0 </v>
      </c>
      <c r="K38" s="5"/>
      <c r="L38" s="5"/>
    </row>
    <row r="39" spans="1:12" s="2" customFormat="1" x14ac:dyDescent="0.25">
      <c r="A39" s="5" t="s">
        <v>71</v>
      </c>
      <c r="B39" s="5" t="s">
        <v>49</v>
      </c>
      <c r="C39" s="4"/>
      <c r="D39" s="5">
        <f t="shared" si="17"/>
        <v>12</v>
      </c>
      <c r="E39" s="5">
        <f t="shared" si="10"/>
        <v>0</v>
      </c>
      <c r="F39" s="5">
        <f t="shared" si="6"/>
        <v>5</v>
      </c>
      <c r="G39" s="5">
        <f t="shared" si="7"/>
        <v>-1</v>
      </c>
      <c r="H39" s="5">
        <f t="shared" si="8"/>
        <v>-1</v>
      </c>
      <c r="I39" s="5">
        <f t="shared" si="9"/>
        <v>-1</v>
      </c>
      <c r="J39" s="5" t="str">
        <f t="shared" si="16"/>
        <v/>
      </c>
      <c r="K39" s="5"/>
      <c r="L39" s="5"/>
    </row>
    <row r="40" spans="1:12" s="2" customFormat="1" x14ac:dyDescent="0.25">
      <c r="A40" s="5" t="s">
        <v>72</v>
      </c>
      <c r="B40" s="5" t="s">
        <v>49</v>
      </c>
      <c r="C40" s="4">
        <v>1</v>
      </c>
      <c r="D40" s="5">
        <f t="shared" si="17"/>
        <v>12</v>
      </c>
      <c r="E40" s="5">
        <f t="shared" si="10"/>
        <v>1</v>
      </c>
      <c r="F40" s="5">
        <f t="shared" si="6"/>
        <v>5</v>
      </c>
      <c r="G40" s="5">
        <f t="shared" si="7"/>
        <v>5</v>
      </c>
      <c r="H40" s="5">
        <f t="shared" si="8"/>
        <v>5</v>
      </c>
      <c r="I40" s="5">
        <f t="shared" si="9"/>
        <v>5</v>
      </c>
      <c r="J40" s="5" t="str">
        <f t="shared" si="16"/>
        <v xml:space="preserve">execute @e[tag=conditional,scores={PHASE=3..4,RAND_MOB=5 }] ~ ~ ~ summon chicken 0 151 0 </v>
      </c>
      <c r="K40" s="5"/>
      <c r="L40" s="5"/>
    </row>
    <row r="41" spans="1:12" s="2" customFormat="1" x14ac:dyDescent="0.25">
      <c r="A41" s="5" t="s">
        <v>73</v>
      </c>
      <c r="B41" s="5" t="s">
        <v>49</v>
      </c>
      <c r="C41" s="4">
        <v>1</v>
      </c>
      <c r="D41" s="5">
        <f t="shared" si="17"/>
        <v>12</v>
      </c>
      <c r="E41" s="5">
        <f t="shared" si="10"/>
        <v>1</v>
      </c>
      <c r="F41" s="5">
        <f t="shared" si="6"/>
        <v>6</v>
      </c>
      <c r="G41" s="5">
        <f t="shared" si="7"/>
        <v>6</v>
      </c>
      <c r="H41" s="5">
        <f t="shared" si="8"/>
        <v>6</v>
      </c>
      <c r="I41" s="5">
        <f t="shared" si="9"/>
        <v>6</v>
      </c>
      <c r="J41" s="5" t="str">
        <f t="shared" si="16"/>
        <v xml:space="preserve">execute @e[tag=conditional,scores={PHASE=3..4,RAND_MOB=6 }] ~ ~ ~ summon fox 0 151 0 </v>
      </c>
      <c r="K41" s="5"/>
      <c r="L41" s="5"/>
    </row>
    <row r="42" spans="1:12" s="2" customFormat="1" x14ac:dyDescent="0.25">
      <c r="A42" s="5" t="s">
        <v>74</v>
      </c>
      <c r="B42" s="5" t="s">
        <v>49</v>
      </c>
      <c r="C42" s="4"/>
      <c r="D42" s="5">
        <f t="shared" si="17"/>
        <v>12</v>
      </c>
      <c r="E42" s="5">
        <f t="shared" si="10"/>
        <v>0</v>
      </c>
      <c r="F42" s="5">
        <f t="shared" si="6"/>
        <v>7</v>
      </c>
      <c r="G42" s="5">
        <f t="shared" si="7"/>
        <v>-1</v>
      </c>
      <c r="H42" s="5">
        <f t="shared" si="8"/>
        <v>-1</v>
      </c>
      <c r="I42" s="5">
        <f t="shared" si="9"/>
        <v>-1</v>
      </c>
      <c r="J42" s="5" t="str">
        <f t="shared" si="16"/>
        <v/>
      </c>
      <c r="K42" s="5"/>
      <c r="L42" s="5"/>
    </row>
    <row r="43" spans="1:12" s="2" customFormat="1" x14ac:dyDescent="0.25">
      <c r="A43" s="5" t="s">
        <v>75</v>
      </c>
      <c r="B43" s="5" t="s">
        <v>49</v>
      </c>
      <c r="C43" s="4"/>
      <c r="D43" s="5">
        <f t="shared" si="17"/>
        <v>12</v>
      </c>
      <c r="E43" s="5">
        <f t="shared" si="10"/>
        <v>0</v>
      </c>
      <c r="F43" s="5">
        <f t="shared" si="6"/>
        <v>7</v>
      </c>
      <c r="G43" s="5">
        <f t="shared" si="7"/>
        <v>-1</v>
      </c>
      <c r="H43" s="5">
        <f t="shared" si="8"/>
        <v>-1</v>
      </c>
      <c r="I43" s="5">
        <f t="shared" si="9"/>
        <v>-1</v>
      </c>
      <c r="J43" s="5" t="str">
        <f t="shared" si="16"/>
        <v/>
      </c>
      <c r="K43" s="5"/>
      <c r="L43" s="5"/>
    </row>
    <row r="44" spans="1:12" s="2" customFormat="1" x14ac:dyDescent="0.25">
      <c r="A44" s="5" t="s">
        <v>76</v>
      </c>
      <c r="B44" s="5" t="s">
        <v>49</v>
      </c>
      <c r="C44" s="4"/>
      <c r="D44" s="5">
        <f t="shared" si="17"/>
        <v>12</v>
      </c>
      <c r="E44" s="5">
        <f t="shared" si="10"/>
        <v>0</v>
      </c>
      <c r="F44" s="5">
        <f t="shared" si="6"/>
        <v>7</v>
      </c>
      <c r="G44" s="5">
        <f t="shared" si="7"/>
        <v>-1</v>
      </c>
      <c r="H44" s="5">
        <f t="shared" si="8"/>
        <v>-1</v>
      </c>
      <c r="I44" s="5">
        <f t="shared" si="9"/>
        <v>-1</v>
      </c>
      <c r="J44" s="5" t="str">
        <f t="shared" si="16"/>
        <v/>
      </c>
      <c r="K44" s="5"/>
      <c r="L44" s="5"/>
    </row>
    <row r="45" spans="1:12" s="2" customFormat="1" x14ac:dyDescent="0.25">
      <c r="A45" s="5" t="s">
        <v>77</v>
      </c>
      <c r="B45" s="5" t="s">
        <v>49</v>
      </c>
      <c r="C45" s="4"/>
      <c r="D45" s="5">
        <f t="shared" si="17"/>
        <v>12</v>
      </c>
      <c r="E45" s="5">
        <f t="shared" si="10"/>
        <v>0</v>
      </c>
      <c r="F45" s="5">
        <f t="shared" si="6"/>
        <v>7</v>
      </c>
      <c r="G45" s="5">
        <f t="shared" si="7"/>
        <v>-1</v>
      </c>
      <c r="H45" s="5">
        <f t="shared" si="8"/>
        <v>-1</v>
      </c>
      <c r="I45" s="5">
        <f t="shared" si="9"/>
        <v>-1</v>
      </c>
      <c r="J45" s="5" t="str">
        <f t="shared" si="16"/>
        <v/>
      </c>
      <c r="K45" s="5"/>
      <c r="L45" s="5"/>
    </row>
    <row r="46" spans="1:12" s="2" customFormat="1" x14ac:dyDescent="0.25">
      <c r="A46" s="5" t="s">
        <v>78</v>
      </c>
      <c r="B46" s="5" t="s">
        <v>49</v>
      </c>
      <c r="C46" s="4"/>
      <c r="D46" s="5">
        <f t="shared" si="17"/>
        <v>12</v>
      </c>
      <c r="E46" s="5">
        <f t="shared" si="10"/>
        <v>0</v>
      </c>
      <c r="F46" s="5">
        <f t="shared" si="6"/>
        <v>7</v>
      </c>
      <c r="G46" s="5">
        <f t="shared" si="7"/>
        <v>-1</v>
      </c>
      <c r="H46" s="5">
        <f t="shared" si="8"/>
        <v>-1</v>
      </c>
      <c r="I46" s="5">
        <f t="shared" si="9"/>
        <v>-1</v>
      </c>
      <c r="J46" s="5" t="str">
        <f t="shared" si="16"/>
        <v/>
      </c>
      <c r="K46" s="5"/>
      <c r="L46" s="5"/>
    </row>
    <row r="47" spans="1:12" s="2" customFormat="1" x14ac:dyDescent="0.25">
      <c r="A47" s="5" t="s">
        <v>79</v>
      </c>
      <c r="B47" s="5" t="s">
        <v>49</v>
      </c>
      <c r="C47" s="4"/>
      <c r="D47" s="5">
        <f t="shared" si="17"/>
        <v>12</v>
      </c>
      <c r="E47" s="5">
        <f t="shared" si="10"/>
        <v>0</v>
      </c>
      <c r="F47" s="5">
        <f t="shared" si="6"/>
        <v>7</v>
      </c>
      <c r="G47" s="5">
        <f t="shared" si="7"/>
        <v>-1</v>
      </c>
      <c r="H47" s="5">
        <f t="shared" si="8"/>
        <v>-1</v>
      </c>
      <c r="I47" s="5">
        <f t="shared" si="9"/>
        <v>-1</v>
      </c>
      <c r="J47" s="5" t="str">
        <f t="shared" si="16"/>
        <v/>
      </c>
      <c r="K47" s="5"/>
      <c r="L47" s="5"/>
    </row>
    <row r="48" spans="1:12" s="2" customFormat="1" x14ac:dyDescent="0.25">
      <c r="A48" s="5" t="s">
        <v>80</v>
      </c>
      <c r="B48" s="5" t="s">
        <v>49</v>
      </c>
      <c r="C48" s="4"/>
      <c r="D48" s="5">
        <f t="shared" si="17"/>
        <v>12</v>
      </c>
      <c r="E48" s="5">
        <f t="shared" si="10"/>
        <v>0</v>
      </c>
      <c r="F48" s="5">
        <f t="shared" si="6"/>
        <v>7</v>
      </c>
      <c r="G48" s="5">
        <f t="shared" si="7"/>
        <v>-1</v>
      </c>
      <c r="H48" s="5">
        <f t="shared" si="8"/>
        <v>-1</v>
      </c>
      <c r="I48" s="5">
        <f t="shared" si="9"/>
        <v>-1</v>
      </c>
      <c r="J48" s="5" t="str">
        <f t="shared" si="16"/>
        <v/>
      </c>
      <c r="K48" s="5"/>
      <c r="L48" s="5"/>
    </row>
    <row r="49" spans="1:12" s="2" customFormat="1" x14ac:dyDescent="0.25">
      <c r="A49" s="5" t="s">
        <v>81</v>
      </c>
      <c r="B49" s="5" t="s">
        <v>49</v>
      </c>
      <c r="C49" s="4"/>
      <c r="D49" s="5">
        <f t="shared" si="17"/>
        <v>12</v>
      </c>
      <c r="E49" s="5">
        <f t="shared" si="10"/>
        <v>0</v>
      </c>
      <c r="F49" s="5">
        <f t="shared" si="6"/>
        <v>7</v>
      </c>
      <c r="G49" s="5">
        <f t="shared" si="7"/>
        <v>-1</v>
      </c>
      <c r="H49" s="5">
        <f t="shared" si="8"/>
        <v>-1</v>
      </c>
      <c r="I49" s="5">
        <f t="shared" si="9"/>
        <v>-1</v>
      </c>
      <c r="J49" s="5" t="str">
        <f t="shared" si="16"/>
        <v/>
      </c>
      <c r="K49" s="5"/>
      <c r="L49" s="5"/>
    </row>
    <row r="50" spans="1:12" s="2" customFormat="1" x14ac:dyDescent="0.25">
      <c r="A50" s="5" t="s">
        <v>82</v>
      </c>
      <c r="B50" s="5" t="s">
        <v>49</v>
      </c>
      <c r="C50" s="4"/>
      <c r="D50" s="5">
        <f t="shared" si="17"/>
        <v>12</v>
      </c>
      <c r="E50" s="5">
        <f t="shared" si="10"/>
        <v>0</v>
      </c>
      <c r="F50" s="5">
        <f t="shared" si="6"/>
        <v>7</v>
      </c>
      <c r="G50" s="5">
        <f t="shared" si="7"/>
        <v>-1</v>
      </c>
      <c r="H50" s="5">
        <f t="shared" si="8"/>
        <v>-1</v>
      </c>
      <c r="I50" s="5">
        <f t="shared" si="9"/>
        <v>-1</v>
      </c>
      <c r="J50" s="5" t="str">
        <f t="shared" si="16"/>
        <v/>
      </c>
      <c r="K50" s="5"/>
      <c r="L50" s="5"/>
    </row>
    <row r="51" spans="1:12" s="2" customFormat="1" x14ac:dyDescent="0.25">
      <c r="A51" s="5" t="s">
        <v>83</v>
      </c>
      <c r="B51" s="5" t="s">
        <v>49</v>
      </c>
      <c r="C51" s="4"/>
      <c r="D51" s="5">
        <f t="shared" si="17"/>
        <v>12</v>
      </c>
      <c r="E51" s="5">
        <f t="shared" si="10"/>
        <v>0</v>
      </c>
      <c r="F51" s="5">
        <f t="shared" si="6"/>
        <v>7</v>
      </c>
      <c r="G51" s="5">
        <f t="shared" si="7"/>
        <v>-1</v>
      </c>
      <c r="H51" s="5">
        <f t="shared" si="8"/>
        <v>-1</v>
      </c>
      <c r="I51" s="5">
        <f t="shared" si="9"/>
        <v>-1</v>
      </c>
      <c r="J51" s="5" t="str">
        <f t="shared" si="16"/>
        <v/>
      </c>
      <c r="K51" s="5"/>
      <c r="L51" s="5"/>
    </row>
    <row r="52" spans="1:12" s="2" customFormat="1" x14ac:dyDescent="0.25">
      <c r="A52" s="5" t="s">
        <v>84</v>
      </c>
      <c r="B52" s="5" t="s">
        <v>49</v>
      </c>
      <c r="C52" s="4"/>
      <c r="D52" s="5">
        <f t="shared" si="17"/>
        <v>12</v>
      </c>
      <c r="E52" s="5">
        <f t="shared" si="10"/>
        <v>0</v>
      </c>
      <c r="F52" s="5">
        <f t="shared" si="6"/>
        <v>7</v>
      </c>
      <c r="G52" s="5">
        <f t="shared" si="7"/>
        <v>-1</v>
      </c>
      <c r="H52" s="5">
        <f t="shared" si="8"/>
        <v>-1</v>
      </c>
      <c r="I52" s="5">
        <f t="shared" si="9"/>
        <v>-1</v>
      </c>
      <c r="J52" s="5" t="str">
        <f t="shared" si="16"/>
        <v/>
      </c>
      <c r="K52" s="5"/>
      <c r="L52" s="5"/>
    </row>
    <row r="53" spans="1:12" s="2" customFormat="1" x14ac:dyDescent="0.25">
      <c r="A53" s="5" t="s">
        <v>85</v>
      </c>
      <c r="B53" s="5" t="s">
        <v>49</v>
      </c>
      <c r="C53" s="4"/>
      <c r="D53" s="5">
        <f t="shared" si="17"/>
        <v>12</v>
      </c>
      <c r="E53" s="5">
        <f t="shared" si="10"/>
        <v>0</v>
      </c>
      <c r="F53" s="5">
        <f t="shared" si="6"/>
        <v>7</v>
      </c>
      <c r="G53" s="5">
        <f t="shared" si="7"/>
        <v>-1</v>
      </c>
      <c r="H53" s="5">
        <f t="shared" si="8"/>
        <v>-1</v>
      </c>
      <c r="I53" s="5">
        <f t="shared" si="9"/>
        <v>-1</v>
      </c>
      <c r="J53" s="5" t="str">
        <f t="shared" si="16"/>
        <v/>
      </c>
      <c r="K53" s="5"/>
      <c r="L53" s="5"/>
    </row>
    <row r="54" spans="1:12" s="2" customFormat="1" x14ac:dyDescent="0.25">
      <c r="A54" s="5" t="s">
        <v>59</v>
      </c>
      <c r="B54" s="5" t="s">
        <v>49</v>
      </c>
      <c r="C54" s="4"/>
      <c r="D54" s="5">
        <f t="shared" si="17"/>
        <v>12</v>
      </c>
      <c r="E54" s="5">
        <f t="shared" si="10"/>
        <v>0</v>
      </c>
      <c r="F54" s="5">
        <f t="shared" si="6"/>
        <v>7</v>
      </c>
      <c r="G54" s="5">
        <f t="shared" si="7"/>
        <v>-1</v>
      </c>
      <c r="H54" s="5">
        <f t="shared" si="8"/>
        <v>-1</v>
      </c>
      <c r="I54" s="5">
        <f t="shared" si="9"/>
        <v>-1</v>
      </c>
      <c r="J54" s="5" t="str">
        <f t="shared" si="16"/>
        <v/>
      </c>
      <c r="K54" s="5"/>
      <c r="L54" s="5"/>
    </row>
    <row r="55" spans="1:12" s="2" customFormat="1" x14ac:dyDescent="0.25">
      <c r="A55" s="5" t="s">
        <v>86</v>
      </c>
      <c r="B55" s="5" t="s">
        <v>49</v>
      </c>
      <c r="C55" s="4"/>
      <c r="D55" s="5">
        <f t="shared" si="17"/>
        <v>12</v>
      </c>
      <c r="E55" s="5">
        <f t="shared" si="10"/>
        <v>0</v>
      </c>
      <c r="F55" s="5">
        <f t="shared" si="6"/>
        <v>7</v>
      </c>
      <c r="G55" s="5">
        <f t="shared" si="7"/>
        <v>-1</v>
      </c>
      <c r="H55" s="5">
        <f t="shared" si="8"/>
        <v>-1</v>
      </c>
      <c r="I55" s="5">
        <f t="shared" si="9"/>
        <v>-1</v>
      </c>
      <c r="J55" s="5" t="str">
        <f t="shared" si="16"/>
        <v/>
      </c>
      <c r="K55" s="5"/>
      <c r="L55" s="5"/>
    </row>
    <row r="56" spans="1:12" s="2" customFormat="1" x14ac:dyDescent="0.25">
      <c r="A56" s="5" t="s">
        <v>58</v>
      </c>
      <c r="B56" s="5" t="s">
        <v>49</v>
      </c>
      <c r="C56" s="4">
        <v>3</v>
      </c>
      <c r="D56" s="5">
        <f t="shared" si="17"/>
        <v>12</v>
      </c>
      <c r="E56" s="5">
        <f t="shared" si="10"/>
        <v>3</v>
      </c>
      <c r="F56" s="5">
        <f t="shared" si="6"/>
        <v>7</v>
      </c>
      <c r="G56" s="5">
        <f t="shared" si="7"/>
        <v>7</v>
      </c>
      <c r="H56" s="5">
        <f t="shared" si="8"/>
        <v>9</v>
      </c>
      <c r="I56" s="5" t="str">
        <f t="shared" si="9"/>
        <v>7..9</v>
      </c>
      <c r="J56" s="5" t="str">
        <f t="shared" si="16"/>
        <v xml:space="preserve">execute @e[tag=conditional,scores={PHASE=3..4,RAND_MOB=7..9 }] ~ ~ ~ summon zombie 0 151 0 </v>
      </c>
      <c r="K56" s="5"/>
      <c r="L56" s="5"/>
    </row>
    <row r="57" spans="1:12" s="2" customFormat="1" x14ac:dyDescent="0.25">
      <c r="A57" s="5" t="s">
        <v>65</v>
      </c>
      <c r="B57" s="5" t="s">
        <v>49</v>
      </c>
      <c r="C57" s="4"/>
      <c r="D57" s="5">
        <f t="shared" si="17"/>
        <v>12</v>
      </c>
      <c r="E57" s="5">
        <f t="shared" si="10"/>
        <v>0</v>
      </c>
      <c r="F57" s="5">
        <f t="shared" si="6"/>
        <v>10</v>
      </c>
      <c r="G57" s="5">
        <f t="shared" si="7"/>
        <v>-1</v>
      </c>
      <c r="H57" s="5">
        <f t="shared" si="8"/>
        <v>-1</v>
      </c>
      <c r="I57" s="5">
        <f t="shared" si="9"/>
        <v>-1</v>
      </c>
      <c r="J57" s="5" t="str">
        <f t="shared" si="16"/>
        <v/>
      </c>
      <c r="K57" s="5"/>
      <c r="L57" s="5"/>
    </row>
    <row r="58" spans="1:12" s="2" customFormat="1" x14ac:dyDescent="0.25">
      <c r="A58" s="5" t="s">
        <v>66</v>
      </c>
      <c r="B58" s="5" t="s">
        <v>49</v>
      </c>
      <c r="C58" s="4"/>
      <c r="D58" s="5">
        <f t="shared" si="17"/>
        <v>12</v>
      </c>
      <c r="E58" s="5">
        <f t="shared" si="10"/>
        <v>0</v>
      </c>
      <c r="F58" s="5">
        <f t="shared" si="6"/>
        <v>10</v>
      </c>
      <c r="G58" s="5">
        <f t="shared" si="7"/>
        <v>-1</v>
      </c>
      <c r="H58" s="5">
        <f t="shared" si="8"/>
        <v>-1</v>
      </c>
      <c r="I58" s="5">
        <f t="shared" si="9"/>
        <v>-1</v>
      </c>
      <c r="J58" s="5" t="str">
        <f t="shared" si="16"/>
        <v/>
      </c>
      <c r="K58" s="5"/>
      <c r="L58" s="5"/>
    </row>
    <row r="59" spans="1:12" s="2" customFormat="1" x14ac:dyDescent="0.25">
      <c r="A59" s="5" t="s">
        <v>87</v>
      </c>
      <c r="B59" s="5" t="s">
        <v>49</v>
      </c>
      <c r="C59" s="4">
        <v>3</v>
      </c>
      <c r="D59" s="5">
        <f t="shared" si="17"/>
        <v>12</v>
      </c>
      <c r="E59" s="5">
        <f t="shared" si="10"/>
        <v>3</v>
      </c>
      <c r="F59" s="5">
        <f t="shared" si="6"/>
        <v>10</v>
      </c>
      <c r="G59" s="5">
        <f t="shared" si="7"/>
        <v>10</v>
      </c>
      <c r="H59" s="5">
        <f t="shared" si="8"/>
        <v>12</v>
      </c>
      <c r="I59" s="5" t="str">
        <f t="shared" si="9"/>
        <v>10..12</v>
      </c>
      <c r="J59" s="5" t="str">
        <f t="shared" si="16"/>
        <v xml:space="preserve">execute @e[tag=conditional,scores={PHASE=3..4,RAND_MOB=10..12 }] ~ ~ ~ summon skeleton 0 151 0 </v>
      </c>
      <c r="K59" s="5"/>
      <c r="L59" s="5"/>
    </row>
    <row r="60" spans="1:12" s="2" customFormat="1" x14ac:dyDescent="0.25">
      <c r="A60" s="5" t="s">
        <v>67</v>
      </c>
      <c r="B60" s="5" t="s">
        <v>49</v>
      </c>
      <c r="C60" s="4"/>
      <c r="D60" s="5">
        <f t="shared" si="17"/>
        <v>12</v>
      </c>
      <c r="E60" s="5">
        <f t="shared" si="10"/>
        <v>0</v>
      </c>
      <c r="F60" s="5">
        <f t="shared" si="6"/>
        <v>13</v>
      </c>
      <c r="G60" s="5">
        <f t="shared" si="7"/>
        <v>-1</v>
      </c>
      <c r="H60" s="5">
        <f t="shared" si="8"/>
        <v>-1</v>
      </c>
      <c r="I60" s="5">
        <f t="shared" si="9"/>
        <v>-1</v>
      </c>
      <c r="J60" s="5" t="str">
        <f t="shared" si="16"/>
        <v/>
      </c>
      <c r="K60" s="5"/>
      <c r="L60" s="5"/>
    </row>
    <row r="61" spans="1:12" s="2" customFormat="1" x14ac:dyDescent="0.25">
      <c r="A61" s="5" t="s">
        <v>68</v>
      </c>
      <c r="B61" s="5" t="s">
        <v>49</v>
      </c>
      <c r="C61" s="4"/>
      <c r="D61" s="5">
        <f t="shared" si="17"/>
        <v>12</v>
      </c>
      <c r="E61" s="5">
        <f t="shared" si="10"/>
        <v>0</v>
      </c>
      <c r="F61" s="5">
        <f t="shared" si="6"/>
        <v>13</v>
      </c>
      <c r="G61" s="5">
        <f t="shared" si="7"/>
        <v>-1</v>
      </c>
      <c r="H61" s="5">
        <f t="shared" si="8"/>
        <v>-1</v>
      </c>
      <c r="I61" s="5">
        <f t="shared" si="9"/>
        <v>-1</v>
      </c>
      <c r="J61" s="5" t="str">
        <f t="shared" si="16"/>
        <v/>
      </c>
      <c r="K61" s="5"/>
      <c r="L61" s="5"/>
    </row>
    <row r="62" spans="1:12" s="2" customFormat="1" x14ac:dyDescent="0.25">
      <c r="A62" s="5" t="s">
        <v>69</v>
      </c>
      <c r="B62" s="5" t="s">
        <v>49</v>
      </c>
      <c r="C62" s="4"/>
      <c r="D62" s="5">
        <f t="shared" si="17"/>
        <v>12</v>
      </c>
      <c r="E62" s="5">
        <f t="shared" ref="E62:E63" si="18">C62</f>
        <v>0</v>
      </c>
      <c r="F62" s="5">
        <f t="shared" ref="F62:F63" si="19">IF(AND(ISNUMBER(F61),B61=B62),F61+E61,1)</f>
        <v>13</v>
      </c>
      <c r="G62" s="5">
        <f t="shared" ref="G62:G63" si="20">IF(E62=0,-1,F62)</f>
        <v>-1</v>
      </c>
      <c r="H62" s="5">
        <f t="shared" ref="H62:H63" si="21">IF(E62=0,-1,F62+E62-1)</f>
        <v>-1</v>
      </c>
      <c r="I62" s="5">
        <f t="shared" ref="I62:I63" si="22">IF(H62="NA","",IF(G62=H62,G62,CONCATENATE(G62,"..",H62)))</f>
        <v>-1</v>
      </c>
      <c r="J62" s="5" t="str">
        <f t="shared" ref="J62:J63" si="23">IF(E62=0,"",CONCATENATE("execute @e[tag=conditional,scores={PHASE=",B62,",RAND_MOB=",I62," }] ~ ~ ~ summon ",A62," 0 151 0 "))</f>
        <v/>
      </c>
      <c r="K62" s="5"/>
      <c r="L62" s="5"/>
    </row>
    <row r="63" spans="1:12" s="2" customFormat="1" x14ac:dyDescent="0.25">
      <c r="A63" s="5" t="s">
        <v>70</v>
      </c>
      <c r="B63" s="5" t="s">
        <v>49</v>
      </c>
      <c r="C63" s="4"/>
      <c r="D63" s="5">
        <f t="shared" si="17"/>
        <v>12</v>
      </c>
      <c r="E63" s="5">
        <f t="shared" si="18"/>
        <v>0</v>
      </c>
      <c r="F63" s="5">
        <f t="shared" si="19"/>
        <v>13</v>
      </c>
      <c r="G63" s="5">
        <f t="shared" si="20"/>
        <v>-1</v>
      </c>
      <c r="H63" s="5">
        <f t="shared" si="21"/>
        <v>-1</v>
      </c>
      <c r="I63" s="5">
        <f t="shared" si="22"/>
        <v>-1</v>
      </c>
      <c r="J63" s="5" t="str">
        <f t="shared" si="23"/>
        <v/>
      </c>
      <c r="K63" s="5"/>
      <c r="L63" s="5"/>
    </row>
    <row r="64" spans="1:12" s="1" customFormat="1" x14ac:dyDescent="0.25">
      <c r="A64" s="4" t="s">
        <v>56</v>
      </c>
      <c r="B64" s="4" t="s">
        <v>50</v>
      </c>
      <c r="C64" s="4">
        <v>1</v>
      </c>
      <c r="D64" s="4">
        <f t="shared" si="17"/>
        <v>14</v>
      </c>
      <c r="E64" s="4">
        <f t="shared" ref="E64:E92" si="24">FLOOR(C64/D64*100,1)</f>
        <v>7</v>
      </c>
      <c r="F64" s="4">
        <f t="shared" ref="F64:F92" si="25">IF(AND(ISNUMBER(F63),B63=B64),F63+E63,1)</f>
        <v>1</v>
      </c>
      <c r="G64" s="4">
        <f t="shared" si="1"/>
        <v>1</v>
      </c>
      <c r="H64" s="4">
        <f t="shared" si="2"/>
        <v>7</v>
      </c>
      <c r="I64" s="4" t="str">
        <f t="shared" si="3"/>
        <v>1..7</v>
      </c>
      <c r="J64" s="4" t="str">
        <f t="shared" si="16"/>
        <v xml:space="preserve">execute @e[tag=conditional,scores={PHASE=5..10,RAND_MOB=1..7 }] ~ ~ ~ summon sheep 0 151 0 </v>
      </c>
      <c r="K64" s="4"/>
      <c r="L64" s="4"/>
    </row>
    <row r="65" spans="1:12" s="1" customFormat="1" x14ac:dyDescent="0.25">
      <c r="A65" s="4" t="s">
        <v>57</v>
      </c>
      <c r="B65" s="4" t="s">
        <v>50</v>
      </c>
      <c r="C65" s="4">
        <v>1</v>
      </c>
      <c r="D65" s="4">
        <f t="shared" si="17"/>
        <v>14</v>
      </c>
      <c r="E65" s="4">
        <f t="shared" si="24"/>
        <v>7</v>
      </c>
      <c r="F65" s="4">
        <f t="shared" si="25"/>
        <v>8</v>
      </c>
      <c r="G65" s="4">
        <f t="shared" si="1"/>
        <v>8</v>
      </c>
      <c r="H65" s="4">
        <f t="shared" si="2"/>
        <v>14</v>
      </c>
      <c r="I65" s="4" t="str">
        <f t="shared" si="3"/>
        <v>8..14</v>
      </c>
      <c r="J65" s="4" t="str">
        <f t="shared" si="16"/>
        <v xml:space="preserve">execute @e[tag=conditional,scores={PHASE=5..10,RAND_MOB=8..14 }] ~ ~ ~ summon pig 0 151 0 </v>
      </c>
      <c r="K65" s="4"/>
      <c r="L65" s="4"/>
    </row>
    <row r="66" spans="1:12" s="1" customFormat="1" x14ac:dyDescent="0.25">
      <c r="A66" s="4" t="s">
        <v>60</v>
      </c>
      <c r="B66" s="4" t="s">
        <v>50</v>
      </c>
      <c r="C66" s="4">
        <v>1</v>
      </c>
      <c r="D66" s="4">
        <f t="shared" ref="D66:D97" si="26">SUMIFS(C:C,B:B,B66)</f>
        <v>14</v>
      </c>
      <c r="E66" s="4">
        <f t="shared" si="24"/>
        <v>7</v>
      </c>
      <c r="F66" s="4">
        <f t="shared" si="25"/>
        <v>15</v>
      </c>
      <c r="G66" s="4">
        <f t="shared" si="1"/>
        <v>15</v>
      </c>
      <c r="H66" s="4">
        <f t="shared" si="2"/>
        <v>21</v>
      </c>
      <c r="I66" s="4" t="str">
        <f t="shared" si="3"/>
        <v>15..21</v>
      </c>
      <c r="J66" s="4" t="str">
        <f t="shared" si="16"/>
        <v xml:space="preserve">execute @e[tag=conditional,scores={PHASE=5..10,RAND_MOB=15..21 }] ~ ~ ~ summon cow 0 151 0 </v>
      </c>
      <c r="K66" s="4"/>
      <c r="L66" s="4"/>
    </row>
    <row r="67" spans="1:12" s="1" customFormat="1" x14ac:dyDescent="0.25">
      <c r="A67" s="4" t="s">
        <v>62</v>
      </c>
      <c r="B67" s="4" t="s">
        <v>50</v>
      </c>
      <c r="C67" s="4"/>
      <c r="D67" s="4">
        <f t="shared" si="26"/>
        <v>14</v>
      </c>
      <c r="E67" s="4">
        <f t="shared" si="24"/>
        <v>0</v>
      </c>
      <c r="F67" s="4">
        <f t="shared" si="25"/>
        <v>22</v>
      </c>
      <c r="G67" s="4">
        <f t="shared" si="1"/>
        <v>-1</v>
      </c>
      <c r="H67" s="4">
        <f t="shared" si="2"/>
        <v>-1</v>
      </c>
      <c r="I67" s="4">
        <f t="shared" si="3"/>
        <v>-1</v>
      </c>
      <c r="J67" s="4" t="str">
        <f t="shared" si="16"/>
        <v/>
      </c>
      <c r="K67" s="4"/>
      <c r="L67" s="4"/>
    </row>
    <row r="68" spans="1:12" s="1" customFormat="1" x14ac:dyDescent="0.25">
      <c r="A68" s="4" t="s">
        <v>63</v>
      </c>
      <c r="B68" s="4" t="s">
        <v>50</v>
      </c>
      <c r="C68" s="4">
        <v>1</v>
      </c>
      <c r="D68" s="4">
        <f t="shared" si="26"/>
        <v>14</v>
      </c>
      <c r="E68" s="4">
        <f t="shared" si="24"/>
        <v>7</v>
      </c>
      <c r="F68" s="4">
        <f t="shared" si="25"/>
        <v>22</v>
      </c>
      <c r="G68" s="4">
        <f t="shared" ref="G68:G133" si="27">IF(E68=0,-1,F68)</f>
        <v>22</v>
      </c>
      <c r="H68" s="4">
        <f t="shared" ref="H68:H133" si="28">IF(E68=0,-1,F68+E68-1)</f>
        <v>28</v>
      </c>
      <c r="I68" s="4" t="str">
        <f t="shared" ref="I68:I133" si="29">IF(H68="NA","",IF(G68=H68,G68,CONCATENATE(G68,"..",H68)))</f>
        <v>22..28</v>
      </c>
      <c r="J68" s="4" t="str">
        <f t="shared" si="16"/>
        <v xml:space="preserve">execute @e[tag=conditional,scores={PHASE=5..10,RAND_MOB=22..28 }] ~ ~ ~ summon panda 0 151 0 </v>
      </c>
      <c r="K68" s="4"/>
      <c r="L68" s="4"/>
    </row>
    <row r="69" spans="1:12" s="1" customFormat="1" x14ac:dyDescent="0.25">
      <c r="A69" s="4" t="s">
        <v>64</v>
      </c>
      <c r="B69" s="4" t="s">
        <v>50</v>
      </c>
      <c r="C69" s="4">
        <v>1</v>
      </c>
      <c r="D69" s="4">
        <f t="shared" si="26"/>
        <v>14</v>
      </c>
      <c r="E69" s="4">
        <f t="shared" si="24"/>
        <v>7</v>
      </c>
      <c r="F69" s="4">
        <f t="shared" si="25"/>
        <v>29</v>
      </c>
      <c r="G69" s="4">
        <f t="shared" si="27"/>
        <v>29</v>
      </c>
      <c r="H69" s="4">
        <f t="shared" si="28"/>
        <v>35</v>
      </c>
      <c r="I69" s="4" t="str">
        <f t="shared" si="29"/>
        <v>29..35</v>
      </c>
      <c r="J69" s="4" t="str">
        <f t="shared" si="16"/>
        <v xml:space="preserve">execute @e[tag=conditional,scores={PHASE=5..10,RAND_MOB=29..35 }] ~ ~ ~ summon wolf 0 151 0 </v>
      </c>
      <c r="K69" s="4"/>
      <c r="L69" s="4"/>
    </row>
    <row r="70" spans="1:12" s="1" customFormat="1" x14ac:dyDescent="0.25">
      <c r="A70" s="4" t="s">
        <v>71</v>
      </c>
      <c r="B70" s="4" t="s">
        <v>50</v>
      </c>
      <c r="C70" s="4"/>
      <c r="D70" s="4">
        <f t="shared" si="26"/>
        <v>14</v>
      </c>
      <c r="E70" s="4">
        <f t="shared" si="24"/>
        <v>0</v>
      </c>
      <c r="F70" s="4">
        <f t="shared" si="25"/>
        <v>36</v>
      </c>
      <c r="G70" s="4">
        <f t="shared" si="27"/>
        <v>-1</v>
      </c>
      <c r="H70" s="4">
        <f t="shared" si="28"/>
        <v>-1</v>
      </c>
      <c r="I70" s="4">
        <f t="shared" si="29"/>
        <v>-1</v>
      </c>
      <c r="J70" s="4" t="str">
        <f t="shared" si="16"/>
        <v/>
      </c>
      <c r="K70" s="4"/>
      <c r="L70" s="4"/>
    </row>
    <row r="71" spans="1:12" s="1" customFormat="1" x14ac:dyDescent="0.25">
      <c r="A71" s="4" t="s">
        <v>72</v>
      </c>
      <c r="B71" s="4" t="s">
        <v>50</v>
      </c>
      <c r="C71" s="4">
        <v>1</v>
      </c>
      <c r="D71" s="4">
        <f t="shared" si="26"/>
        <v>14</v>
      </c>
      <c r="E71" s="4">
        <f t="shared" si="24"/>
        <v>7</v>
      </c>
      <c r="F71" s="4">
        <f t="shared" si="25"/>
        <v>36</v>
      </c>
      <c r="G71" s="4">
        <f t="shared" si="27"/>
        <v>36</v>
      </c>
      <c r="H71" s="4">
        <f t="shared" si="28"/>
        <v>42</v>
      </c>
      <c r="I71" s="4" t="str">
        <f t="shared" si="29"/>
        <v>36..42</v>
      </c>
      <c r="J71" s="4" t="str">
        <f t="shared" si="16"/>
        <v xml:space="preserve">execute @e[tag=conditional,scores={PHASE=5..10,RAND_MOB=36..42 }] ~ ~ ~ summon chicken 0 151 0 </v>
      </c>
      <c r="K71" s="4"/>
      <c r="L71" s="4"/>
    </row>
    <row r="72" spans="1:12" s="1" customFormat="1" x14ac:dyDescent="0.25">
      <c r="A72" s="4" t="s">
        <v>73</v>
      </c>
      <c r="B72" s="4" t="s">
        <v>50</v>
      </c>
      <c r="C72" s="4">
        <v>1</v>
      </c>
      <c r="D72" s="4">
        <f t="shared" si="26"/>
        <v>14</v>
      </c>
      <c r="E72" s="4">
        <f t="shared" si="24"/>
        <v>7</v>
      </c>
      <c r="F72" s="4">
        <f t="shared" si="25"/>
        <v>43</v>
      </c>
      <c r="G72" s="4">
        <f t="shared" si="27"/>
        <v>43</v>
      </c>
      <c r="H72" s="4">
        <f t="shared" si="28"/>
        <v>49</v>
      </c>
      <c r="I72" s="4" t="str">
        <f t="shared" si="29"/>
        <v>43..49</v>
      </c>
      <c r="J72" s="4" t="str">
        <f t="shared" si="16"/>
        <v xml:space="preserve">execute @e[tag=conditional,scores={PHASE=5..10,RAND_MOB=43..49 }] ~ ~ ~ summon fox 0 151 0 </v>
      </c>
      <c r="K72" s="4"/>
      <c r="L72" s="4"/>
    </row>
    <row r="73" spans="1:12" s="1" customFormat="1" x14ac:dyDescent="0.25">
      <c r="A73" s="4" t="s">
        <v>74</v>
      </c>
      <c r="B73" s="4" t="s">
        <v>50</v>
      </c>
      <c r="C73" s="4"/>
      <c r="D73" s="4">
        <f t="shared" si="26"/>
        <v>14</v>
      </c>
      <c r="E73" s="4">
        <f t="shared" si="24"/>
        <v>0</v>
      </c>
      <c r="F73" s="4">
        <f t="shared" si="25"/>
        <v>50</v>
      </c>
      <c r="G73" s="4">
        <f t="shared" si="27"/>
        <v>-1</v>
      </c>
      <c r="H73" s="4">
        <f t="shared" si="28"/>
        <v>-1</v>
      </c>
      <c r="I73" s="4">
        <f t="shared" si="29"/>
        <v>-1</v>
      </c>
      <c r="J73" s="4" t="str">
        <f t="shared" ref="J73:J138" si="30">IF(E73=0,"",CONCATENATE("execute @e[tag=conditional,scores={PHASE=",B73,",RAND_MOB=",I73," }] ~ ~ ~ summon ",A73," 0 151 0 "))</f>
        <v/>
      </c>
      <c r="K73" s="4"/>
      <c r="L73" s="4"/>
    </row>
    <row r="74" spans="1:12" s="1" customFormat="1" x14ac:dyDescent="0.25">
      <c r="A74" s="4" t="s">
        <v>75</v>
      </c>
      <c r="B74" s="4" t="s">
        <v>50</v>
      </c>
      <c r="C74" s="4"/>
      <c r="D74" s="4">
        <f t="shared" si="26"/>
        <v>14</v>
      </c>
      <c r="E74" s="4">
        <f t="shared" si="24"/>
        <v>0</v>
      </c>
      <c r="F74" s="4">
        <f t="shared" si="25"/>
        <v>50</v>
      </c>
      <c r="G74" s="4">
        <f t="shared" si="27"/>
        <v>-1</v>
      </c>
      <c r="H74" s="4">
        <f t="shared" si="28"/>
        <v>-1</v>
      </c>
      <c r="I74" s="4">
        <f t="shared" si="29"/>
        <v>-1</v>
      </c>
      <c r="J74" s="4" t="str">
        <f t="shared" si="30"/>
        <v/>
      </c>
      <c r="K74" s="4"/>
      <c r="L74" s="4"/>
    </row>
    <row r="75" spans="1:12" s="1" customFormat="1" x14ac:dyDescent="0.25">
      <c r="A75" s="4" t="s">
        <v>76</v>
      </c>
      <c r="B75" s="4" t="s">
        <v>50</v>
      </c>
      <c r="C75" s="4"/>
      <c r="D75" s="4">
        <f t="shared" si="26"/>
        <v>14</v>
      </c>
      <c r="E75" s="4">
        <f t="shared" si="24"/>
        <v>0</v>
      </c>
      <c r="F75" s="4">
        <f t="shared" si="25"/>
        <v>50</v>
      </c>
      <c r="G75" s="4">
        <f t="shared" si="27"/>
        <v>-1</v>
      </c>
      <c r="H75" s="4">
        <f t="shared" si="28"/>
        <v>-1</v>
      </c>
      <c r="I75" s="4">
        <f t="shared" si="29"/>
        <v>-1</v>
      </c>
      <c r="J75" s="4" t="str">
        <f t="shared" si="30"/>
        <v/>
      </c>
      <c r="K75" s="4"/>
      <c r="L75" s="4"/>
    </row>
    <row r="76" spans="1:12" s="1" customFormat="1" x14ac:dyDescent="0.25">
      <c r="A76" s="4" t="s">
        <v>77</v>
      </c>
      <c r="B76" s="4" t="s">
        <v>50</v>
      </c>
      <c r="C76" s="4"/>
      <c r="D76" s="4">
        <f t="shared" si="26"/>
        <v>14</v>
      </c>
      <c r="E76" s="4">
        <f t="shared" si="24"/>
        <v>0</v>
      </c>
      <c r="F76" s="4">
        <f t="shared" si="25"/>
        <v>50</v>
      </c>
      <c r="G76" s="4">
        <f t="shared" si="27"/>
        <v>-1</v>
      </c>
      <c r="H76" s="4">
        <f t="shared" si="28"/>
        <v>-1</v>
      </c>
      <c r="I76" s="4">
        <f t="shared" si="29"/>
        <v>-1</v>
      </c>
      <c r="J76" s="4" t="str">
        <f t="shared" si="30"/>
        <v/>
      </c>
      <c r="K76" s="4"/>
      <c r="L76" s="4"/>
    </row>
    <row r="77" spans="1:12" s="1" customFormat="1" x14ac:dyDescent="0.25">
      <c r="A77" s="4" t="s">
        <v>78</v>
      </c>
      <c r="B77" s="4" t="s">
        <v>50</v>
      </c>
      <c r="C77" s="4"/>
      <c r="D77" s="4">
        <f t="shared" si="26"/>
        <v>14</v>
      </c>
      <c r="E77" s="4">
        <f t="shared" si="24"/>
        <v>0</v>
      </c>
      <c r="F77" s="4">
        <f t="shared" si="25"/>
        <v>50</v>
      </c>
      <c r="G77" s="4">
        <f t="shared" si="27"/>
        <v>-1</v>
      </c>
      <c r="H77" s="4">
        <f t="shared" si="28"/>
        <v>-1</v>
      </c>
      <c r="I77" s="4">
        <f t="shared" si="29"/>
        <v>-1</v>
      </c>
      <c r="J77" s="4" t="str">
        <f t="shared" si="30"/>
        <v/>
      </c>
      <c r="K77" s="4"/>
      <c r="L77" s="4"/>
    </row>
    <row r="78" spans="1:12" s="1" customFormat="1" x14ac:dyDescent="0.25">
      <c r="A78" s="4" t="s">
        <v>79</v>
      </c>
      <c r="B78" s="4" t="s">
        <v>50</v>
      </c>
      <c r="C78" s="4"/>
      <c r="D78" s="4">
        <f t="shared" si="26"/>
        <v>14</v>
      </c>
      <c r="E78" s="4">
        <f t="shared" si="24"/>
        <v>0</v>
      </c>
      <c r="F78" s="4">
        <f t="shared" si="25"/>
        <v>50</v>
      </c>
      <c r="G78" s="4">
        <f t="shared" si="27"/>
        <v>-1</v>
      </c>
      <c r="H78" s="4">
        <f t="shared" si="28"/>
        <v>-1</v>
      </c>
      <c r="I78" s="4">
        <f t="shared" si="29"/>
        <v>-1</v>
      </c>
      <c r="J78" s="4" t="str">
        <f t="shared" si="30"/>
        <v/>
      </c>
      <c r="K78" s="4"/>
      <c r="L78" s="4"/>
    </row>
    <row r="79" spans="1:12" s="1" customFormat="1" x14ac:dyDescent="0.25">
      <c r="A79" s="4" t="s">
        <v>80</v>
      </c>
      <c r="B79" s="4" t="s">
        <v>50</v>
      </c>
      <c r="C79" s="4"/>
      <c r="D79" s="4">
        <f t="shared" si="26"/>
        <v>14</v>
      </c>
      <c r="E79" s="4">
        <f t="shared" si="24"/>
        <v>0</v>
      </c>
      <c r="F79" s="4">
        <f t="shared" si="25"/>
        <v>50</v>
      </c>
      <c r="G79" s="4">
        <f t="shared" si="27"/>
        <v>-1</v>
      </c>
      <c r="H79" s="4">
        <f t="shared" si="28"/>
        <v>-1</v>
      </c>
      <c r="I79" s="4">
        <f t="shared" si="29"/>
        <v>-1</v>
      </c>
      <c r="J79" s="4" t="str">
        <f t="shared" si="30"/>
        <v/>
      </c>
      <c r="K79" s="4"/>
      <c r="L79" s="4"/>
    </row>
    <row r="80" spans="1:12" s="1" customFormat="1" x14ac:dyDescent="0.25">
      <c r="A80" s="4" t="s">
        <v>81</v>
      </c>
      <c r="B80" s="4" t="s">
        <v>50</v>
      </c>
      <c r="C80" s="4"/>
      <c r="D80" s="4">
        <f t="shared" si="26"/>
        <v>14</v>
      </c>
      <c r="E80" s="4">
        <f t="shared" si="24"/>
        <v>0</v>
      </c>
      <c r="F80" s="4">
        <f t="shared" si="25"/>
        <v>50</v>
      </c>
      <c r="G80" s="4">
        <f t="shared" si="27"/>
        <v>-1</v>
      </c>
      <c r="H80" s="4">
        <f t="shared" si="28"/>
        <v>-1</v>
      </c>
      <c r="I80" s="4">
        <f t="shared" si="29"/>
        <v>-1</v>
      </c>
      <c r="J80" s="4" t="str">
        <f t="shared" si="30"/>
        <v/>
      </c>
      <c r="K80" s="4"/>
      <c r="L80" s="4"/>
    </row>
    <row r="81" spans="1:12" s="1" customFormat="1" x14ac:dyDescent="0.25">
      <c r="A81" s="4" t="s">
        <v>82</v>
      </c>
      <c r="B81" s="4" t="s">
        <v>50</v>
      </c>
      <c r="C81" s="4"/>
      <c r="D81" s="4">
        <f t="shared" si="26"/>
        <v>14</v>
      </c>
      <c r="E81" s="4">
        <f t="shared" si="24"/>
        <v>0</v>
      </c>
      <c r="F81" s="4">
        <f t="shared" si="25"/>
        <v>50</v>
      </c>
      <c r="G81" s="4">
        <f t="shared" si="27"/>
        <v>-1</v>
      </c>
      <c r="H81" s="4">
        <f t="shared" si="28"/>
        <v>-1</v>
      </c>
      <c r="I81" s="4">
        <f t="shared" si="29"/>
        <v>-1</v>
      </c>
      <c r="J81" s="4" t="str">
        <f t="shared" si="30"/>
        <v/>
      </c>
      <c r="K81" s="4"/>
      <c r="L81" s="4"/>
    </row>
    <row r="82" spans="1:12" s="1" customFormat="1" x14ac:dyDescent="0.25">
      <c r="A82" s="4" t="s">
        <v>83</v>
      </c>
      <c r="B82" s="4" t="s">
        <v>50</v>
      </c>
      <c r="C82" s="4"/>
      <c r="D82" s="4">
        <f t="shared" si="26"/>
        <v>14</v>
      </c>
      <c r="E82" s="4">
        <f t="shared" si="24"/>
        <v>0</v>
      </c>
      <c r="F82" s="4">
        <f t="shared" si="25"/>
        <v>50</v>
      </c>
      <c r="G82" s="4">
        <f t="shared" si="27"/>
        <v>-1</v>
      </c>
      <c r="H82" s="4">
        <f t="shared" si="28"/>
        <v>-1</v>
      </c>
      <c r="I82" s="4">
        <f t="shared" si="29"/>
        <v>-1</v>
      </c>
      <c r="J82" s="4" t="str">
        <f t="shared" si="30"/>
        <v/>
      </c>
      <c r="K82" s="4"/>
      <c r="L82" s="4"/>
    </row>
    <row r="83" spans="1:12" s="1" customFormat="1" x14ac:dyDescent="0.25">
      <c r="A83" s="4" t="s">
        <v>84</v>
      </c>
      <c r="B83" s="4" t="s">
        <v>50</v>
      </c>
      <c r="C83" s="4"/>
      <c r="D83" s="4">
        <f t="shared" si="26"/>
        <v>14</v>
      </c>
      <c r="E83" s="4">
        <f t="shared" si="24"/>
        <v>0</v>
      </c>
      <c r="F83" s="4">
        <f t="shared" si="25"/>
        <v>50</v>
      </c>
      <c r="G83" s="4">
        <f t="shared" si="27"/>
        <v>-1</v>
      </c>
      <c r="H83" s="4">
        <f t="shared" si="28"/>
        <v>-1</v>
      </c>
      <c r="I83" s="4">
        <f t="shared" si="29"/>
        <v>-1</v>
      </c>
      <c r="J83" s="4" t="str">
        <f t="shared" si="30"/>
        <v/>
      </c>
      <c r="K83" s="4"/>
      <c r="L83" s="4"/>
    </row>
    <row r="84" spans="1:12" s="1" customFormat="1" x14ac:dyDescent="0.25">
      <c r="A84" s="4" t="s">
        <v>85</v>
      </c>
      <c r="B84" s="4" t="s">
        <v>50</v>
      </c>
      <c r="C84" s="4"/>
      <c r="D84" s="4">
        <f t="shared" si="26"/>
        <v>14</v>
      </c>
      <c r="E84" s="4">
        <f t="shared" si="24"/>
        <v>0</v>
      </c>
      <c r="F84" s="4">
        <f t="shared" si="25"/>
        <v>50</v>
      </c>
      <c r="G84" s="4">
        <f t="shared" si="27"/>
        <v>-1</v>
      </c>
      <c r="H84" s="4">
        <f t="shared" si="28"/>
        <v>-1</v>
      </c>
      <c r="I84" s="4">
        <f t="shared" si="29"/>
        <v>-1</v>
      </c>
      <c r="J84" s="4" t="str">
        <f t="shared" si="30"/>
        <v/>
      </c>
      <c r="K84" s="4"/>
      <c r="L84" s="4"/>
    </row>
    <row r="85" spans="1:12" s="1" customFormat="1" x14ac:dyDescent="0.25">
      <c r="A85" s="4" t="s">
        <v>59</v>
      </c>
      <c r="B85" s="4" t="s">
        <v>50</v>
      </c>
      <c r="C85" s="4">
        <v>1</v>
      </c>
      <c r="D85" s="4">
        <f t="shared" si="26"/>
        <v>14</v>
      </c>
      <c r="E85" s="4">
        <f t="shared" si="24"/>
        <v>7</v>
      </c>
      <c r="F85" s="4">
        <f t="shared" si="25"/>
        <v>50</v>
      </c>
      <c r="G85" s="4">
        <f t="shared" si="27"/>
        <v>50</v>
      </c>
      <c r="H85" s="4">
        <f t="shared" si="28"/>
        <v>56</v>
      </c>
      <c r="I85" s="4" t="str">
        <f t="shared" si="29"/>
        <v>50..56</v>
      </c>
      <c r="J85" s="4" t="str">
        <f t="shared" si="30"/>
        <v xml:space="preserve">execute @e[tag=conditional,scores={PHASE=5..10,RAND_MOB=50..56 }] ~ ~ ~ summon villager 0 151 0 </v>
      </c>
      <c r="K85" s="4"/>
      <c r="L85" s="4"/>
    </row>
    <row r="86" spans="1:12" s="1" customFormat="1" x14ac:dyDescent="0.25">
      <c r="A86" s="4" t="s">
        <v>86</v>
      </c>
      <c r="B86" s="4" t="s">
        <v>50</v>
      </c>
      <c r="C86" s="4"/>
      <c r="D86" s="4">
        <f t="shared" si="26"/>
        <v>14</v>
      </c>
      <c r="E86" s="4">
        <f t="shared" si="24"/>
        <v>0</v>
      </c>
      <c r="F86" s="4">
        <f t="shared" si="25"/>
        <v>57</v>
      </c>
      <c r="G86" s="4">
        <f t="shared" si="27"/>
        <v>-1</v>
      </c>
      <c r="H86" s="4">
        <f t="shared" si="28"/>
        <v>-1</v>
      </c>
      <c r="I86" s="4">
        <f t="shared" si="29"/>
        <v>-1</v>
      </c>
      <c r="J86" s="4" t="str">
        <f t="shared" si="30"/>
        <v/>
      </c>
      <c r="K86" s="4"/>
      <c r="L86" s="4"/>
    </row>
    <row r="87" spans="1:12" s="1" customFormat="1" x14ac:dyDescent="0.25">
      <c r="A87" s="4" t="s">
        <v>58</v>
      </c>
      <c r="B87" s="4" t="s">
        <v>50</v>
      </c>
      <c r="C87" s="4">
        <v>2</v>
      </c>
      <c r="D87" s="4">
        <f t="shared" si="26"/>
        <v>14</v>
      </c>
      <c r="E87" s="4">
        <f t="shared" si="24"/>
        <v>14</v>
      </c>
      <c r="F87" s="4">
        <f t="shared" si="25"/>
        <v>57</v>
      </c>
      <c r="G87" s="4">
        <f t="shared" si="27"/>
        <v>57</v>
      </c>
      <c r="H87" s="4">
        <f t="shared" si="28"/>
        <v>70</v>
      </c>
      <c r="I87" s="4" t="str">
        <f t="shared" si="29"/>
        <v>57..70</v>
      </c>
      <c r="J87" s="4" t="str">
        <f t="shared" si="30"/>
        <v xml:space="preserve">execute @e[tag=conditional,scores={PHASE=5..10,RAND_MOB=57..70 }] ~ ~ ~ summon zombie 0 151 0 </v>
      </c>
      <c r="K87" s="4"/>
      <c r="L87" s="4"/>
    </row>
    <row r="88" spans="1:12" s="1" customFormat="1" x14ac:dyDescent="0.25">
      <c r="A88" s="4" t="s">
        <v>65</v>
      </c>
      <c r="B88" s="4" t="s">
        <v>50</v>
      </c>
      <c r="C88" s="4">
        <v>2</v>
      </c>
      <c r="D88" s="4">
        <f t="shared" si="26"/>
        <v>14</v>
      </c>
      <c r="E88" s="4">
        <f t="shared" si="24"/>
        <v>14</v>
      </c>
      <c r="F88" s="4">
        <f t="shared" si="25"/>
        <v>71</v>
      </c>
      <c r="G88" s="4">
        <f t="shared" si="27"/>
        <v>71</v>
      </c>
      <c r="H88" s="4">
        <f t="shared" si="28"/>
        <v>84</v>
      </c>
      <c r="I88" s="4" t="str">
        <f t="shared" si="29"/>
        <v>71..84</v>
      </c>
      <c r="J88" s="4" t="str">
        <f t="shared" si="30"/>
        <v xml:space="preserve">execute @e[tag=conditional,scores={PHASE=5..10,RAND_MOB=71..84 }] ~ ~ ~ summon creeper 0 151 0 </v>
      </c>
      <c r="K88" s="4"/>
      <c r="L88" s="4"/>
    </row>
    <row r="89" spans="1:12" s="1" customFormat="1" x14ac:dyDescent="0.25">
      <c r="A89" s="4" t="s">
        <v>66</v>
      </c>
      <c r="B89" s="4" t="s">
        <v>50</v>
      </c>
      <c r="C89" s="4"/>
      <c r="D89" s="4">
        <f t="shared" si="26"/>
        <v>14</v>
      </c>
      <c r="E89" s="4">
        <f t="shared" si="24"/>
        <v>0</v>
      </c>
      <c r="F89" s="4">
        <f t="shared" si="25"/>
        <v>85</v>
      </c>
      <c r="G89" s="4">
        <f t="shared" si="27"/>
        <v>-1</v>
      </c>
      <c r="H89" s="4">
        <f t="shared" si="28"/>
        <v>-1</v>
      </c>
      <c r="I89" s="4">
        <f t="shared" si="29"/>
        <v>-1</v>
      </c>
      <c r="J89" s="4" t="str">
        <f t="shared" si="30"/>
        <v/>
      </c>
      <c r="K89" s="4"/>
      <c r="L89" s="4"/>
    </row>
    <row r="90" spans="1:12" s="1" customFormat="1" x14ac:dyDescent="0.25">
      <c r="A90" s="4" t="s">
        <v>87</v>
      </c>
      <c r="B90" s="4" t="s">
        <v>50</v>
      </c>
      <c r="C90" s="4">
        <v>2</v>
      </c>
      <c r="D90" s="4">
        <f t="shared" si="26"/>
        <v>14</v>
      </c>
      <c r="E90" s="4">
        <f t="shared" si="24"/>
        <v>14</v>
      </c>
      <c r="F90" s="4">
        <f t="shared" si="25"/>
        <v>85</v>
      </c>
      <c r="G90" s="4">
        <f t="shared" si="27"/>
        <v>85</v>
      </c>
      <c r="H90" s="4">
        <f t="shared" si="28"/>
        <v>98</v>
      </c>
      <c r="I90" s="4" t="str">
        <f t="shared" si="29"/>
        <v>85..98</v>
      </c>
      <c r="J90" s="4" t="str">
        <f t="shared" si="30"/>
        <v xml:space="preserve">execute @e[tag=conditional,scores={PHASE=5..10,RAND_MOB=85..98 }] ~ ~ ~ summon skeleton 0 151 0 </v>
      </c>
      <c r="K90" s="4"/>
      <c r="L90" s="4"/>
    </row>
    <row r="91" spans="1:12" s="1" customFormat="1" x14ac:dyDescent="0.25">
      <c r="A91" s="4" t="s">
        <v>67</v>
      </c>
      <c r="B91" s="4" t="s">
        <v>50</v>
      </c>
      <c r="C91" s="4"/>
      <c r="D91" s="4">
        <f t="shared" si="26"/>
        <v>14</v>
      </c>
      <c r="E91" s="4">
        <f t="shared" si="24"/>
        <v>0</v>
      </c>
      <c r="F91" s="4">
        <f t="shared" si="25"/>
        <v>99</v>
      </c>
      <c r="G91" s="4">
        <f t="shared" si="27"/>
        <v>-1</v>
      </c>
      <c r="H91" s="4">
        <f t="shared" si="28"/>
        <v>-1</v>
      </c>
      <c r="I91" s="4">
        <f t="shared" si="29"/>
        <v>-1</v>
      </c>
      <c r="J91" s="4" t="str">
        <f t="shared" si="30"/>
        <v/>
      </c>
      <c r="K91" s="4"/>
      <c r="L91" s="4"/>
    </row>
    <row r="92" spans="1:12" s="1" customFormat="1" x14ac:dyDescent="0.25">
      <c r="A92" s="4" t="s">
        <v>68</v>
      </c>
      <c r="B92" s="4" t="s">
        <v>50</v>
      </c>
      <c r="C92" s="4"/>
      <c r="D92" s="4">
        <f t="shared" si="26"/>
        <v>14</v>
      </c>
      <c r="E92" s="4">
        <f t="shared" si="24"/>
        <v>0</v>
      </c>
      <c r="F92" s="4">
        <f t="shared" si="25"/>
        <v>99</v>
      </c>
      <c r="G92" s="4">
        <f t="shared" si="27"/>
        <v>-1</v>
      </c>
      <c r="H92" s="4">
        <f t="shared" si="28"/>
        <v>-1</v>
      </c>
      <c r="I92" s="4">
        <f t="shared" si="29"/>
        <v>-1</v>
      </c>
      <c r="J92" s="4" t="str">
        <f t="shared" si="30"/>
        <v/>
      </c>
      <c r="K92" s="4"/>
      <c r="L92" s="4"/>
    </row>
    <row r="93" spans="1:12" s="1" customFormat="1" x14ac:dyDescent="0.25">
      <c r="A93" s="4" t="s">
        <v>69</v>
      </c>
      <c r="B93" s="4" t="s">
        <v>50</v>
      </c>
      <c r="C93" s="4"/>
      <c r="D93" s="4">
        <f t="shared" si="26"/>
        <v>14</v>
      </c>
      <c r="E93" s="4">
        <f t="shared" ref="E93:E94" si="31">FLOOR(C93/D93*100,1)</f>
        <v>0</v>
      </c>
      <c r="F93" s="4">
        <f t="shared" ref="F93:F94" si="32">IF(AND(ISNUMBER(F92),B92=B93),F92+E92,1)</f>
        <v>99</v>
      </c>
      <c r="G93" s="4">
        <f t="shared" ref="G93:G94" si="33">IF(E93=0,-1,F93)</f>
        <v>-1</v>
      </c>
      <c r="H93" s="4">
        <f t="shared" ref="H93:H94" si="34">IF(E93=0,-1,F93+E93-1)</f>
        <v>-1</v>
      </c>
      <c r="I93" s="4">
        <f t="shared" ref="I93:I94" si="35">IF(H93="NA","",IF(G93=H93,G93,CONCATENATE(G93,"..",H93)))</f>
        <v>-1</v>
      </c>
      <c r="J93" s="4" t="str">
        <f t="shared" ref="J93:J94" si="36">IF(E93=0,"",CONCATENATE("execute @e[tag=conditional,scores={PHASE=",B93,",RAND_MOB=",I93," }] ~ ~ ~ summon ",A93," 0 151 0 "))</f>
        <v/>
      </c>
      <c r="K93" s="4"/>
      <c r="L93" s="4"/>
    </row>
    <row r="94" spans="1:12" s="1" customFormat="1" x14ac:dyDescent="0.25">
      <c r="A94" s="4" t="s">
        <v>70</v>
      </c>
      <c r="B94" s="4" t="s">
        <v>50</v>
      </c>
      <c r="C94" s="4"/>
      <c r="D94" s="4">
        <f t="shared" si="26"/>
        <v>14</v>
      </c>
      <c r="E94" s="4">
        <f t="shared" si="31"/>
        <v>0</v>
      </c>
      <c r="F94" s="4">
        <f t="shared" si="32"/>
        <v>99</v>
      </c>
      <c r="G94" s="4">
        <f t="shared" si="33"/>
        <v>-1</v>
      </c>
      <c r="H94" s="4">
        <f t="shared" si="34"/>
        <v>-1</v>
      </c>
      <c r="I94" s="4">
        <f t="shared" si="35"/>
        <v>-1</v>
      </c>
      <c r="J94" s="4" t="str">
        <f t="shared" si="36"/>
        <v/>
      </c>
      <c r="K94" s="4"/>
      <c r="L94" s="4"/>
    </row>
    <row r="95" spans="1:12" s="2" customFormat="1" x14ac:dyDescent="0.25">
      <c r="A95" s="5" t="s">
        <v>56</v>
      </c>
      <c r="B95" s="5" t="s">
        <v>51</v>
      </c>
      <c r="C95" s="4">
        <v>1</v>
      </c>
      <c r="D95" s="5">
        <f t="shared" si="26"/>
        <v>15</v>
      </c>
      <c r="E95" s="5">
        <f t="shared" ref="E95:E126" si="37">FLOOR(C95/D95*100,1)</f>
        <v>6</v>
      </c>
      <c r="F95" s="5">
        <f t="shared" ref="F95:F124" si="38">IF(AND(ISNUMBER(F94),B94=B95),F94+E94,1)</f>
        <v>1</v>
      </c>
      <c r="G95" s="5">
        <f t="shared" si="27"/>
        <v>1</v>
      </c>
      <c r="H95" s="5">
        <f t="shared" si="28"/>
        <v>6</v>
      </c>
      <c r="I95" s="5" t="str">
        <f t="shared" si="29"/>
        <v>1..6</v>
      </c>
      <c r="J95" s="5" t="str">
        <f t="shared" si="30"/>
        <v xml:space="preserve">execute @e[tag=conditional,scores={PHASE=11..15,RAND_MOB=1..6 }] ~ ~ ~ summon sheep 0 151 0 </v>
      </c>
      <c r="K95" s="5"/>
      <c r="L95" s="5"/>
    </row>
    <row r="96" spans="1:12" s="2" customFormat="1" x14ac:dyDescent="0.25">
      <c r="A96" s="5" t="s">
        <v>57</v>
      </c>
      <c r="B96" s="5" t="s">
        <v>51</v>
      </c>
      <c r="C96" s="4">
        <v>1</v>
      </c>
      <c r="D96" s="5">
        <f t="shared" si="26"/>
        <v>15</v>
      </c>
      <c r="E96" s="5">
        <f t="shared" si="37"/>
        <v>6</v>
      </c>
      <c r="F96" s="5">
        <f t="shared" si="38"/>
        <v>7</v>
      </c>
      <c r="G96" s="5">
        <f t="shared" si="27"/>
        <v>7</v>
      </c>
      <c r="H96" s="5">
        <f t="shared" si="28"/>
        <v>12</v>
      </c>
      <c r="I96" s="5" t="str">
        <f t="shared" si="29"/>
        <v>7..12</v>
      </c>
      <c r="J96" s="5" t="str">
        <f t="shared" si="30"/>
        <v xml:space="preserve">execute @e[tag=conditional,scores={PHASE=11..15,RAND_MOB=7..12 }] ~ ~ ~ summon pig 0 151 0 </v>
      </c>
      <c r="K96" s="5"/>
      <c r="L96" s="5"/>
    </row>
    <row r="97" spans="1:12" s="2" customFormat="1" x14ac:dyDescent="0.25">
      <c r="A97" s="5" t="s">
        <v>60</v>
      </c>
      <c r="B97" s="5" t="s">
        <v>51</v>
      </c>
      <c r="C97" s="4">
        <v>1</v>
      </c>
      <c r="D97" s="5">
        <f t="shared" si="26"/>
        <v>15</v>
      </c>
      <c r="E97" s="5">
        <f t="shared" si="37"/>
        <v>6</v>
      </c>
      <c r="F97" s="5">
        <f t="shared" si="38"/>
        <v>13</v>
      </c>
      <c r="G97" s="5">
        <f t="shared" si="27"/>
        <v>13</v>
      </c>
      <c r="H97" s="5">
        <f t="shared" si="28"/>
        <v>18</v>
      </c>
      <c r="I97" s="5" t="str">
        <f t="shared" si="29"/>
        <v>13..18</v>
      </c>
      <c r="J97" s="5" t="str">
        <f t="shared" si="30"/>
        <v xml:space="preserve">execute @e[tag=conditional,scores={PHASE=11..15,RAND_MOB=13..18 }] ~ ~ ~ summon cow 0 151 0 </v>
      </c>
      <c r="K97" s="5"/>
      <c r="L97" s="5"/>
    </row>
    <row r="98" spans="1:12" s="2" customFormat="1" x14ac:dyDescent="0.25">
      <c r="A98" s="5" t="s">
        <v>62</v>
      </c>
      <c r="B98" s="5" t="s">
        <v>51</v>
      </c>
      <c r="C98" s="4"/>
      <c r="D98" s="5">
        <f t="shared" ref="D98:D129" si="39">SUMIFS(C:C,B:B,B98)</f>
        <v>15</v>
      </c>
      <c r="E98" s="5">
        <f t="shared" si="37"/>
        <v>0</v>
      </c>
      <c r="F98" s="5">
        <f t="shared" si="38"/>
        <v>19</v>
      </c>
      <c r="G98" s="5">
        <f t="shared" si="27"/>
        <v>-1</v>
      </c>
      <c r="H98" s="5">
        <f t="shared" si="28"/>
        <v>-1</v>
      </c>
      <c r="I98" s="5">
        <f t="shared" si="29"/>
        <v>-1</v>
      </c>
      <c r="J98" s="5" t="str">
        <f t="shared" si="30"/>
        <v/>
      </c>
      <c r="K98" s="5"/>
      <c r="L98" s="5"/>
    </row>
    <row r="99" spans="1:12" s="2" customFormat="1" x14ac:dyDescent="0.25">
      <c r="A99" s="5" t="s">
        <v>63</v>
      </c>
      <c r="B99" s="5" t="s">
        <v>51</v>
      </c>
      <c r="C99" s="4">
        <v>1</v>
      </c>
      <c r="D99" s="5">
        <f t="shared" si="39"/>
        <v>15</v>
      </c>
      <c r="E99" s="5">
        <f t="shared" si="37"/>
        <v>6</v>
      </c>
      <c r="F99" s="5">
        <f t="shared" si="38"/>
        <v>19</v>
      </c>
      <c r="G99" s="5">
        <f t="shared" si="27"/>
        <v>19</v>
      </c>
      <c r="H99" s="5">
        <f t="shared" si="28"/>
        <v>24</v>
      </c>
      <c r="I99" s="5" t="str">
        <f t="shared" si="29"/>
        <v>19..24</v>
      </c>
      <c r="J99" s="5" t="str">
        <f t="shared" si="30"/>
        <v xml:space="preserve">execute @e[tag=conditional,scores={PHASE=11..15,RAND_MOB=19..24 }] ~ ~ ~ summon panda 0 151 0 </v>
      </c>
      <c r="K99" s="5"/>
      <c r="L99" s="5"/>
    </row>
    <row r="100" spans="1:12" s="2" customFormat="1" x14ac:dyDescent="0.25">
      <c r="A100" s="5" t="s">
        <v>64</v>
      </c>
      <c r="B100" s="5" t="s">
        <v>51</v>
      </c>
      <c r="C100" s="4">
        <v>1</v>
      </c>
      <c r="D100" s="5">
        <f t="shared" si="39"/>
        <v>15</v>
      </c>
      <c r="E100" s="5">
        <f t="shared" si="37"/>
        <v>6</v>
      </c>
      <c r="F100" s="5">
        <f t="shared" si="38"/>
        <v>25</v>
      </c>
      <c r="G100" s="5">
        <f t="shared" si="27"/>
        <v>25</v>
      </c>
      <c r="H100" s="5">
        <f t="shared" si="28"/>
        <v>30</v>
      </c>
      <c r="I100" s="5" t="str">
        <f t="shared" si="29"/>
        <v>25..30</v>
      </c>
      <c r="J100" s="5" t="str">
        <f t="shared" si="30"/>
        <v xml:space="preserve">execute @e[tag=conditional,scores={PHASE=11..15,RAND_MOB=25..30 }] ~ ~ ~ summon wolf 0 151 0 </v>
      </c>
      <c r="K100" s="5"/>
      <c r="L100" s="5"/>
    </row>
    <row r="101" spans="1:12" s="2" customFormat="1" x14ac:dyDescent="0.25">
      <c r="A101" s="5" t="s">
        <v>71</v>
      </c>
      <c r="B101" s="5" t="s">
        <v>51</v>
      </c>
      <c r="C101" s="4"/>
      <c r="D101" s="5">
        <f t="shared" si="39"/>
        <v>15</v>
      </c>
      <c r="E101" s="5">
        <f t="shared" si="37"/>
        <v>0</v>
      </c>
      <c r="F101" s="5">
        <f t="shared" si="38"/>
        <v>31</v>
      </c>
      <c r="G101" s="5">
        <f t="shared" si="27"/>
        <v>-1</v>
      </c>
      <c r="H101" s="5">
        <f t="shared" si="28"/>
        <v>-1</v>
      </c>
      <c r="I101" s="5">
        <f t="shared" si="29"/>
        <v>-1</v>
      </c>
      <c r="J101" s="5" t="str">
        <f t="shared" si="30"/>
        <v/>
      </c>
      <c r="K101" s="5"/>
      <c r="L101" s="5"/>
    </row>
    <row r="102" spans="1:12" s="2" customFormat="1" x14ac:dyDescent="0.25">
      <c r="A102" s="5" t="s">
        <v>72</v>
      </c>
      <c r="B102" s="5" t="s">
        <v>51</v>
      </c>
      <c r="C102" s="4">
        <v>1</v>
      </c>
      <c r="D102" s="5">
        <f t="shared" si="39"/>
        <v>15</v>
      </c>
      <c r="E102" s="5">
        <f t="shared" si="37"/>
        <v>6</v>
      </c>
      <c r="F102" s="5">
        <f t="shared" si="38"/>
        <v>31</v>
      </c>
      <c r="G102" s="5">
        <f t="shared" si="27"/>
        <v>31</v>
      </c>
      <c r="H102" s="5">
        <f t="shared" si="28"/>
        <v>36</v>
      </c>
      <c r="I102" s="5" t="str">
        <f t="shared" si="29"/>
        <v>31..36</v>
      </c>
      <c r="J102" s="5" t="str">
        <f t="shared" si="30"/>
        <v xml:space="preserve">execute @e[tag=conditional,scores={PHASE=11..15,RAND_MOB=31..36 }] ~ ~ ~ summon chicken 0 151 0 </v>
      </c>
      <c r="K102" s="5"/>
      <c r="L102" s="5"/>
    </row>
    <row r="103" spans="1:12" s="2" customFormat="1" x14ac:dyDescent="0.25">
      <c r="A103" s="5" t="s">
        <v>73</v>
      </c>
      <c r="B103" s="5" t="s">
        <v>51</v>
      </c>
      <c r="C103" s="4">
        <v>1</v>
      </c>
      <c r="D103" s="5">
        <f t="shared" si="39"/>
        <v>15</v>
      </c>
      <c r="E103" s="5">
        <f t="shared" si="37"/>
        <v>6</v>
      </c>
      <c r="F103" s="5">
        <f t="shared" si="38"/>
        <v>37</v>
      </c>
      <c r="G103" s="5">
        <f t="shared" si="27"/>
        <v>37</v>
      </c>
      <c r="H103" s="5">
        <f t="shared" si="28"/>
        <v>42</v>
      </c>
      <c r="I103" s="5" t="str">
        <f t="shared" si="29"/>
        <v>37..42</v>
      </c>
      <c r="J103" s="5" t="str">
        <f t="shared" si="30"/>
        <v xml:space="preserve">execute @e[tag=conditional,scores={PHASE=11..15,RAND_MOB=37..42 }] ~ ~ ~ summon fox 0 151 0 </v>
      </c>
      <c r="K103" s="5"/>
      <c r="L103" s="5"/>
    </row>
    <row r="104" spans="1:12" s="2" customFormat="1" x14ac:dyDescent="0.25">
      <c r="A104" s="5" t="s">
        <v>74</v>
      </c>
      <c r="B104" s="5" t="s">
        <v>51</v>
      </c>
      <c r="C104" s="4">
        <v>1</v>
      </c>
      <c r="D104" s="5">
        <f t="shared" si="39"/>
        <v>15</v>
      </c>
      <c r="E104" s="5">
        <f t="shared" si="37"/>
        <v>6</v>
      </c>
      <c r="F104" s="5">
        <f t="shared" si="38"/>
        <v>43</v>
      </c>
      <c r="G104" s="5">
        <f t="shared" si="27"/>
        <v>43</v>
      </c>
      <c r="H104" s="5">
        <f t="shared" si="28"/>
        <v>48</v>
      </c>
      <c r="I104" s="5" t="str">
        <f t="shared" si="29"/>
        <v>43..48</v>
      </c>
      <c r="J104" s="5" t="str">
        <f t="shared" si="30"/>
        <v xml:space="preserve">execute @e[tag=conditional,scores={PHASE=11..15,RAND_MOB=43..48 }] ~ ~ ~ summon wandering_trader 0 151 0 </v>
      </c>
      <c r="K104" s="5"/>
      <c r="L104" s="5"/>
    </row>
    <row r="105" spans="1:12" s="2" customFormat="1" x14ac:dyDescent="0.25">
      <c r="A105" s="5" t="s">
        <v>75</v>
      </c>
      <c r="B105" s="5" t="s">
        <v>51</v>
      </c>
      <c r="C105" s="4"/>
      <c r="D105" s="5">
        <f t="shared" si="39"/>
        <v>15</v>
      </c>
      <c r="E105" s="5">
        <f t="shared" si="37"/>
        <v>0</v>
      </c>
      <c r="F105" s="5">
        <f t="shared" si="38"/>
        <v>49</v>
      </c>
      <c r="G105" s="5">
        <f t="shared" si="27"/>
        <v>-1</v>
      </c>
      <c r="H105" s="5">
        <f t="shared" si="28"/>
        <v>-1</v>
      </c>
      <c r="I105" s="5">
        <f t="shared" si="29"/>
        <v>-1</v>
      </c>
      <c r="J105" s="5" t="str">
        <f t="shared" si="30"/>
        <v/>
      </c>
      <c r="K105" s="5"/>
      <c r="L105" s="5"/>
    </row>
    <row r="106" spans="1:12" s="2" customFormat="1" x14ac:dyDescent="0.25">
      <c r="A106" s="5" t="s">
        <v>76</v>
      </c>
      <c r="B106" s="5" t="s">
        <v>51</v>
      </c>
      <c r="C106" s="4"/>
      <c r="D106" s="5">
        <f t="shared" si="39"/>
        <v>15</v>
      </c>
      <c r="E106" s="5">
        <f t="shared" si="37"/>
        <v>0</v>
      </c>
      <c r="F106" s="5">
        <f t="shared" si="38"/>
        <v>49</v>
      </c>
      <c r="G106" s="5">
        <f t="shared" si="27"/>
        <v>-1</v>
      </c>
      <c r="H106" s="5">
        <f t="shared" si="28"/>
        <v>-1</v>
      </c>
      <c r="I106" s="5">
        <f t="shared" si="29"/>
        <v>-1</v>
      </c>
      <c r="J106" s="5" t="str">
        <f t="shared" si="30"/>
        <v/>
      </c>
      <c r="K106" s="5"/>
      <c r="L106" s="5"/>
    </row>
    <row r="107" spans="1:12" s="2" customFormat="1" x14ac:dyDescent="0.25">
      <c r="A107" s="5" t="s">
        <v>77</v>
      </c>
      <c r="B107" s="5" t="s">
        <v>51</v>
      </c>
      <c r="C107" s="4"/>
      <c r="D107" s="5">
        <f t="shared" si="39"/>
        <v>15</v>
      </c>
      <c r="E107" s="5">
        <f t="shared" si="37"/>
        <v>0</v>
      </c>
      <c r="F107" s="5">
        <f t="shared" si="38"/>
        <v>49</v>
      </c>
      <c r="G107" s="5">
        <f t="shared" si="27"/>
        <v>-1</v>
      </c>
      <c r="H107" s="5">
        <f t="shared" si="28"/>
        <v>-1</v>
      </c>
      <c r="I107" s="5">
        <f t="shared" si="29"/>
        <v>-1</v>
      </c>
      <c r="J107" s="5" t="str">
        <f t="shared" si="30"/>
        <v/>
      </c>
      <c r="K107" s="5"/>
      <c r="L107" s="5"/>
    </row>
    <row r="108" spans="1:12" s="2" customFormat="1" x14ac:dyDescent="0.25">
      <c r="A108" s="5" t="s">
        <v>78</v>
      </c>
      <c r="B108" s="5" t="s">
        <v>51</v>
      </c>
      <c r="C108" s="4"/>
      <c r="D108" s="5">
        <f t="shared" si="39"/>
        <v>15</v>
      </c>
      <c r="E108" s="5">
        <f t="shared" si="37"/>
        <v>0</v>
      </c>
      <c r="F108" s="5">
        <f t="shared" si="38"/>
        <v>49</v>
      </c>
      <c r="G108" s="5">
        <f t="shared" si="27"/>
        <v>-1</v>
      </c>
      <c r="H108" s="5">
        <f t="shared" si="28"/>
        <v>-1</v>
      </c>
      <c r="I108" s="5">
        <f t="shared" si="29"/>
        <v>-1</v>
      </c>
      <c r="J108" s="5" t="str">
        <f t="shared" si="30"/>
        <v/>
      </c>
      <c r="K108" s="5"/>
      <c r="L108" s="5"/>
    </row>
    <row r="109" spans="1:12" s="2" customFormat="1" x14ac:dyDescent="0.25">
      <c r="A109" s="5" t="s">
        <v>79</v>
      </c>
      <c r="B109" s="5" t="s">
        <v>51</v>
      </c>
      <c r="C109" s="4"/>
      <c r="D109" s="5">
        <f t="shared" si="39"/>
        <v>15</v>
      </c>
      <c r="E109" s="5">
        <f t="shared" si="37"/>
        <v>0</v>
      </c>
      <c r="F109" s="5">
        <f t="shared" si="38"/>
        <v>49</v>
      </c>
      <c r="G109" s="5">
        <f t="shared" si="27"/>
        <v>-1</v>
      </c>
      <c r="H109" s="5">
        <f t="shared" si="28"/>
        <v>-1</v>
      </c>
      <c r="I109" s="5">
        <f t="shared" si="29"/>
        <v>-1</v>
      </c>
      <c r="J109" s="5" t="str">
        <f t="shared" si="30"/>
        <v/>
      </c>
      <c r="K109" s="5"/>
      <c r="L109" s="5"/>
    </row>
    <row r="110" spans="1:12" s="2" customFormat="1" x14ac:dyDescent="0.25">
      <c r="A110" s="5" t="s">
        <v>80</v>
      </c>
      <c r="B110" s="5" t="s">
        <v>51</v>
      </c>
      <c r="C110" s="4"/>
      <c r="D110" s="5">
        <f t="shared" si="39"/>
        <v>15</v>
      </c>
      <c r="E110" s="5">
        <f t="shared" si="37"/>
        <v>0</v>
      </c>
      <c r="F110" s="5">
        <f t="shared" si="38"/>
        <v>49</v>
      </c>
      <c r="G110" s="5">
        <f t="shared" si="27"/>
        <v>-1</v>
      </c>
      <c r="H110" s="5">
        <f t="shared" si="28"/>
        <v>-1</v>
      </c>
      <c r="I110" s="5">
        <f t="shared" si="29"/>
        <v>-1</v>
      </c>
      <c r="J110" s="5" t="str">
        <f t="shared" si="30"/>
        <v/>
      </c>
      <c r="K110" s="5"/>
      <c r="L110" s="5"/>
    </row>
    <row r="111" spans="1:12" s="2" customFormat="1" x14ac:dyDescent="0.25">
      <c r="A111" s="5" t="s">
        <v>81</v>
      </c>
      <c r="B111" s="5" t="s">
        <v>51</v>
      </c>
      <c r="C111" s="4"/>
      <c r="D111" s="5">
        <f t="shared" si="39"/>
        <v>15</v>
      </c>
      <c r="E111" s="5">
        <f t="shared" si="37"/>
        <v>0</v>
      </c>
      <c r="F111" s="5">
        <f t="shared" si="38"/>
        <v>49</v>
      </c>
      <c r="G111" s="5">
        <f t="shared" si="27"/>
        <v>-1</v>
      </c>
      <c r="H111" s="5">
        <f t="shared" si="28"/>
        <v>-1</v>
      </c>
      <c r="I111" s="5">
        <f t="shared" si="29"/>
        <v>-1</v>
      </c>
      <c r="J111" s="5" t="str">
        <f t="shared" si="30"/>
        <v/>
      </c>
      <c r="K111" s="5"/>
      <c r="L111" s="5"/>
    </row>
    <row r="112" spans="1:12" s="2" customFormat="1" x14ac:dyDescent="0.25">
      <c r="A112" s="5" t="s">
        <v>82</v>
      </c>
      <c r="B112" s="5" t="s">
        <v>51</v>
      </c>
      <c r="C112" s="4"/>
      <c r="D112" s="5">
        <f t="shared" si="39"/>
        <v>15</v>
      </c>
      <c r="E112" s="5">
        <f t="shared" si="37"/>
        <v>0</v>
      </c>
      <c r="F112" s="5">
        <f t="shared" si="38"/>
        <v>49</v>
      </c>
      <c r="G112" s="5">
        <f t="shared" si="27"/>
        <v>-1</v>
      </c>
      <c r="H112" s="5">
        <f t="shared" si="28"/>
        <v>-1</v>
      </c>
      <c r="I112" s="5">
        <f t="shared" si="29"/>
        <v>-1</v>
      </c>
      <c r="J112" s="5" t="str">
        <f t="shared" si="30"/>
        <v/>
      </c>
      <c r="K112" s="5"/>
      <c r="L112" s="5"/>
    </row>
    <row r="113" spans="1:12" s="2" customFormat="1" x14ac:dyDescent="0.25">
      <c r="A113" s="5" t="s">
        <v>83</v>
      </c>
      <c r="B113" s="5" t="s">
        <v>51</v>
      </c>
      <c r="C113" s="4"/>
      <c r="D113" s="5">
        <f t="shared" si="39"/>
        <v>15</v>
      </c>
      <c r="E113" s="5">
        <f t="shared" si="37"/>
        <v>0</v>
      </c>
      <c r="F113" s="5">
        <f t="shared" si="38"/>
        <v>49</v>
      </c>
      <c r="G113" s="5">
        <f t="shared" si="27"/>
        <v>-1</v>
      </c>
      <c r="H113" s="5">
        <f t="shared" si="28"/>
        <v>-1</v>
      </c>
      <c r="I113" s="5">
        <f t="shared" si="29"/>
        <v>-1</v>
      </c>
      <c r="J113" s="5" t="str">
        <f t="shared" si="30"/>
        <v/>
      </c>
      <c r="K113" s="5"/>
      <c r="L113" s="5"/>
    </row>
    <row r="114" spans="1:12" s="2" customFormat="1" x14ac:dyDescent="0.25">
      <c r="A114" s="5" t="s">
        <v>84</v>
      </c>
      <c r="B114" s="5" t="s">
        <v>51</v>
      </c>
      <c r="C114" s="4"/>
      <c r="D114" s="5">
        <f t="shared" si="39"/>
        <v>15</v>
      </c>
      <c r="E114" s="5">
        <f t="shared" si="37"/>
        <v>0</v>
      </c>
      <c r="F114" s="5">
        <f t="shared" si="38"/>
        <v>49</v>
      </c>
      <c r="G114" s="5">
        <f t="shared" si="27"/>
        <v>-1</v>
      </c>
      <c r="H114" s="5">
        <f t="shared" si="28"/>
        <v>-1</v>
      </c>
      <c r="I114" s="5">
        <f t="shared" si="29"/>
        <v>-1</v>
      </c>
      <c r="J114" s="5" t="str">
        <f t="shared" si="30"/>
        <v/>
      </c>
      <c r="K114" s="5"/>
      <c r="L114" s="5"/>
    </row>
    <row r="115" spans="1:12" s="2" customFormat="1" x14ac:dyDescent="0.25">
      <c r="A115" s="5" t="s">
        <v>85</v>
      </c>
      <c r="B115" s="5" t="s">
        <v>51</v>
      </c>
      <c r="C115" s="4"/>
      <c r="D115" s="5">
        <f t="shared" si="39"/>
        <v>15</v>
      </c>
      <c r="E115" s="5">
        <f t="shared" si="37"/>
        <v>0</v>
      </c>
      <c r="F115" s="5">
        <f t="shared" si="38"/>
        <v>49</v>
      </c>
      <c r="G115" s="5">
        <f t="shared" si="27"/>
        <v>-1</v>
      </c>
      <c r="H115" s="5">
        <f t="shared" si="28"/>
        <v>-1</v>
      </c>
      <c r="I115" s="5">
        <f t="shared" si="29"/>
        <v>-1</v>
      </c>
      <c r="J115" s="5" t="str">
        <f t="shared" si="30"/>
        <v/>
      </c>
      <c r="K115" s="5"/>
      <c r="L115" s="5"/>
    </row>
    <row r="116" spans="1:12" s="2" customFormat="1" x14ac:dyDescent="0.25">
      <c r="A116" s="5" t="s">
        <v>59</v>
      </c>
      <c r="B116" s="5" t="s">
        <v>51</v>
      </c>
      <c r="C116" s="4">
        <v>1</v>
      </c>
      <c r="D116" s="5">
        <f t="shared" si="39"/>
        <v>15</v>
      </c>
      <c r="E116" s="5">
        <f t="shared" si="37"/>
        <v>6</v>
      </c>
      <c r="F116" s="5">
        <f t="shared" si="38"/>
        <v>49</v>
      </c>
      <c r="G116" s="5">
        <f t="shared" si="27"/>
        <v>49</v>
      </c>
      <c r="H116" s="5">
        <f t="shared" si="28"/>
        <v>54</v>
      </c>
      <c r="I116" s="5" t="str">
        <f t="shared" si="29"/>
        <v>49..54</v>
      </c>
      <c r="J116" s="5" t="str">
        <f t="shared" si="30"/>
        <v xml:space="preserve">execute @e[tag=conditional,scores={PHASE=11..15,RAND_MOB=49..54 }] ~ ~ ~ summon villager 0 151 0 </v>
      </c>
      <c r="K116" s="5"/>
      <c r="L116" s="5"/>
    </row>
    <row r="117" spans="1:12" s="2" customFormat="1" x14ac:dyDescent="0.25">
      <c r="A117" s="5" t="s">
        <v>86</v>
      </c>
      <c r="B117" s="5" t="s">
        <v>51</v>
      </c>
      <c r="C117" s="4"/>
      <c r="D117" s="5">
        <f t="shared" si="39"/>
        <v>15</v>
      </c>
      <c r="E117" s="5">
        <f t="shared" si="37"/>
        <v>0</v>
      </c>
      <c r="F117" s="5">
        <f t="shared" si="38"/>
        <v>55</v>
      </c>
      <c r="G117" s="5">
        <f t="shared" si="27"/>
        <v>-1</v>
      </c>
      <c r="H117" s="5">
        <f t="shared" si="28"/>
        <v>-1</v>
      </c>
      <c r="I117" s="5">
        <f t="shared" si="29"/>
        <v>-1</v>
      </c>
      <c r="J117" s="5" t="str">
        <f t="shared" si="30"/>
        <v/>
      </c>
      <c r="K117" s="5"/>
      <c r="L117" s="5"/>
    </row>
    <row r="118" spans="1:12" s="2" customFormat="1" x14ac:dyDescent="0.25">
      <c r="A118" s="5" t="s">
        <v>58</v>
      </c>
      <c r="B118" s="5" t="s">
        <v>51</v>
      </c>
      <c r="C118" s="4">
        <v>2</v>
      </c>
      <c r="D118" s="5">
        <f t="shared" si="39"/>
        <v>15</v>
      </c>
      <c r="E118" s="5">
        <f t="shared" si="37"/>
        <v>13</v>
      </c>
      <c r="F118" s="5">
        <f t="shared" si="38"/>
        <v>55</v>
      </c>
      <c r="G118" s="5">
        <f t="shared" si="27"/>
        <v>55</v>
      </c>
      <c r="H118" s="5">
        <f t="shared" si="28"/>
        <v>67</v>
      </c>
      <c r="I118" s="5" t="str">
        <f t="shared" si="29"/>
        <v>55..67</v>
      </c>
      <c r="J118" s="5" t="str">
        <f t="shared" si="30"/>
        <v xml:space="preserve">execute @e[tag=conditional,scores={PHASE=11..15,RAND_MOB=55..67 }] ~ ~ ~ summon zombie 0 151 0 </v>
      </c>
      <c r="K118" s="5"/>
      <c r="L118" s="5"/>
    </row>
    <row r="119" spans="1:12" s="2" customFormat="1" x14ac:dyDescent="0.25">
      <c r="A119" s="5" t="s">
        <v>65</v>
      </c>
      <c r="B119" s="5" t="s">
        <v>51</v>
      </c>
      <c r="C119" s="4">
        <v>2</v>
      </c>
      <c r="D119" s="5">
        <f t="shared" si="39"/>
        <v>15</v>
      </c>
      <c r="E119" s="5">
        <f t="shared" si="37"/>
        <v>13</v>
      </c>
      <c r="F119" s="5">
        <f t="shared" si="38"/>
        <v>68</v>
      </c>
      <c r="G119" s="5">
        <f t="shared" si="27"/>
        <v>68</v>
      </c>
      <c r="H119" s="5">
        <f t="shared" si="28"/>
        <v>80</v>
      </c>
      <c r="I119" s="5" t="str">
        <f t="shared" si="29"/>
        <v>68..80</v>
      </c>
      <c r="J119" s="5" t="str">
        <f t="shared" si="30"/>
        <v xml:space="preserve">execute @e[tag=conditional,scores={PHASE=11..15,RAND_MOB=68..80 }] ~ ~ ~ summon creeper 0 151 0 </v>
      </c>
      <c r="K119" s="5"/>
      <c r="L119" s="5"/>
    </row>
    <row r="120" spans="1:12" s="2" customFormat="1" x14ac:dyDescent="0.25">
      <c r="A120" s="5" t="s">
        <v>66</v>
      </c>
      <c r="B120" s="5" t="s">
        <v>51</v>
      </c>
      <c r="C120" s="4"/>
      <c r="D120" s="5">
        <f t="shared" si="39"/>
        <v>15</v>
      </c>
      <c r="E120" s="5">
        <f t="shared" si="37"/>
        <v>0</v>
      </c>
      <c r="F120" s="5">
        <f t="shared" si="38"/>
        <v>81</v>
      </c>
      <c r="G120" s="5">
        <f t="shared" si="27"/>
        <v>-1</v>
      </c>
      <c r="H120" s="5">
        <f t="shared" si="28"/>
        <v>-1</v>
      </c>
      <c r="I120" s="5">
        <f t="shared" si="29"/>
        <v>-1</v>
      </c>
      <c r="J120" s="5" t="str">
        <f t="shared" si="30"/>
        <v/>
      </c>
      <c r="K120" s="5"/>
      <c r="L120" s="5"/>
    </row>
    <row r="121" spans="1:12" s="2" customFormat="1" x14ac:dyDescent="0.25">
      <c r="A121" s="5" t="s">
        <v>87</v>
      </c>
      <c r="B121" s="5" t="s">
        <v>51</v>
      </c>
      <c r="C121" s="4">
        <v>2</v>
      </c>
      <c r="D121" s="5">
        <f t="shared" si="39"/>
        <v>15</v>
      </c>
      <c r="E121" s="5">
        <f t="shared" si="37"/>
        <v>13</v>
      </c>
      <c r="F121" s="5">
        <f t="shared" si="38"/>
        <v>81</v>
      </c>
      <c r="G121" s="5">
        <f t="shared" si="27"/>
        <v>81</v>
      </c>
      <c r="H121" s="5">
        <f t="shared" si="28"/>
        <v>93</v>
      </c>
      <c r="I121" s="5" t="str">
        <f t="shared" si="29"/>
        <v>81..93</v>
      </c>
      <c r="J121" s="5" t="str">
        <f t="shared" si="30"/>
        <v xml:space="preserve">execute @e[tag=conditional,scores={PHASE=11..15,RAND_MOB=81..93 }] ~ ~ ~ summon skeleton 0 151 0 </v>
      </c>
      <c r="K121" s="5"/>
      <c r="L121" s="5"/>
    </row>
    <row r="122" spans="1:12" s="2" customFormat="1" x14ac:dyDescent="0.25">
      <c r="A122" s="5" t="s">
        <v>67</v>
      </c>
      <c r="B122" s="5" t="s">
        <v>51</v>
      </c>
      <c r="C122" s="4"/>
      <c r="D122" s="5">
        <f t="shared" si="39"/>
        <v>15</v>
      </c>
      <c r="E122" s="5">
        <f t="shared" si="37"/>
        <v>0</v>
      </c>
      <c r="F122" s="5">
        <f t="shared" si="38"/>
        <v>94</v>
      </c>
      <c r="G122" s="5">
        <f t="shared" si="27"/>
        <v>-1</v>
      </c>
      <c r="H122" s="5">
        <f t="shared" si="28"/>
        <v>-1</v>
      </c>
      <c r="I122" s="5">
        <f t="shared" si="29"/>
        <v>-1</v>
      </c>
      <c r="J122" s="5" t="str">
        <f t="shared" si="30"/>
        <v/>
      </c>
      <c r="K122" s="5"/>
      <c r="L122" s="5"/>
    </row>
    <row r="123" spans="1:12" s="2" customFormat="1" x14ac:dyDescent="0.25">
      <c r="A123" s="5" t="s">
        <v>68</v>
      </c>
      <c r="B123" s="5" t="s">
        <v>51</v>
      </c>
      <c r="C123" s="4"/>
      <c r="D123" s="5">
        <f t="shared" si="39"/>
        <v>15</v>
      </c>
      <c r="E123" s="5">
        <f t="shared" si="37"/>
        <v>0</v>
      </c>
      <c r="F123" s="5">
        <f t="shared" si="38"/>
        <v>94</v>
      </c>
      <c r="G123" s="5">
        <f t="shared" si="27"/>
        <v>-1</v>
      </c>
      <c r="H123" s="5">
        <f t="shared" si="28"/>
        <v>-1</v>
      </c>
      <c r="I123" s="5">
        <f t="shared" si="29"/>
        <v>-1</v>
      </c>
      <c r="J123" s="5" t="str">
        <f t="shared" si="30"/>
        <v/>
      </c>
      <c r="K123" s="5"/>
      <c r="L123" s="5"/>
    </row>
    <row r="124" spans="1:12" s="2" customFormat="1" x14ac:dyDescent="0.25">
      <c r="A124" s="5" t="s">
        <v>69</v>
      </c>
      <c r="B124" s="5" t="s">
        <v>51</v>
      </c>
      <c r="C124" s="4"/>
      <c r="D124" s="5">
        <f t="shared" si="39"/>
        <v>15</v>
      </c>
      <c r="E124" s="5">
        <f t="shared" si="37"/>
        <v>0</v>
      </c>
      <c r="F124" s="5">
        <f t="shared" si="38"/>
        <v>94</v>
      </c>
      <c r="G124" s="5">
        <f t="shared" ref="G124" si="40">IF(E124=0,-1,F124)</f>
        <v>-1</v>
      </c>
      <c r="H124" s="5">
        <f t="shared" ref="H124" si="41">IF(E124=0,-1,F124+E124-1)</f>
        <v>-1</v>
      </c>
      <c r="I124" s="5">
        <f t="shared" ref="I124" si="42">IF(H124="NA","",IF(G124=H124,G124,CONCATENATE(G124,"..",H124)))</f>
        <v>-1</v>
      </c>
      <c r="J124" s="5" t="str">
        <f t="shared" ref="J124" si="43">IF(E124=0,"",CONCATENATE("execute @e[tag=conditional,scores={PHASE=",B124,",RAND_MOB=",I124," }] ~ ~ ~ summon ",A124," 0 151 0 "))</f>
        <v/>
      </c>
      <c r="K124" s="5"/>
      <c r="L124" s="5"/>
    </row>
    <row r="125" spans="1:12" s="2" customFormat="1" x14ac:dyDescent="0.25">
      <c r="A125" s="5" t="s">
        <v>70</v>
      </c>
      <c r="B125" s="5" t="s">
        <v>51</v>
      </c>
      <c r="C125" s="4"/>
      <c r="D125" s="5">
        <f t="shared" si="39"/>
        <v>15</v>
      </c>
      <c r="E125" s="5">
        <f t="shared" si="37"/>
        <v>0</v>
      </c>
      <c r="F125" s="5">
        <f>IF(AND(ISNUMBER(F123),B123=B125),F123+E123,1)</f>
        <v>94</v>
      </c>
      <c r="G125" s="5">
        <f t="shared" si="27"/>
        <v>-1</v>
      </c>
      <c r="H125" s="5">
        <f t="shared" si="28"/>
        <v>-1</v>
      </c>
      <c r="I125" s="5">
        <f t="shared" si="29"/>
        <v>-1</v>
      </c>
      <c r="J125" s="5" t="str">
        <f t="shared" si="30"/>
        <v/>
      </c>
      <c r="K125" s="5"/>
      <c r="L125" s="5"/>
    </row>
    <row r="126" spans="1:12" s="1" customFormat="1" x14ac:dyDescent="0.25">
      <c r="A126" s="4" t="s">
        <v>56</v>
      </c>
      <c r="B126" s="4" t="s">
        <v>52</v>
      </c>
      <c r="C126" s="4">
        <v>1</v>
      </c>
      <c r="D126" s="4">
        <f t="shared" si="39"/>
        <v>16</v>
      </c>
      <c r="E126" s="4">
        <f t="shared" si="37"/>
        <v>6</v>
      </c>
      <c r="F126" s="4">
        <f t="shared" ref="F126:F154" si="44">IF(AND(ISNUMBER(F125),B125=B126),F125+E125,1)</f>
        <v>1</v>
      </c>
      <c r="G126" s="4">
        <f t="shared" si="27"/>
        <v>1</v>
      </c>
      <c r="H126" s="4">
        <f t="shared" si="28"/>
        <v>6</v>
      </c>
      <c r="I126" s="4" t="str">
        <f t="shared" si="29"/>
        <v>1..6</v>
      </c>
      <c r="J126" s="4" t="str">
        <f t="shared" si="30"/>
        <v xml:space="preserve">execute @e[tag=conditional,scores={PHASE=16..20,RAND_MOB=1..6 }] ~ ~ ~ summon sheep 0 151 0 </v>
      </c>
      <c r="K126" s="4"/>
      <c r="L126" s="4"/>
    </row>
    <row r="127" spans="1:12" s="1" customFormat="1" x14ac:dyDescent="0.25">
      <c r="A127" s="4" t="s">
        <v>57</v>
      </c>
      <c r="B127" s="4" t="s">
        <v>52</v>
      </c>
      <c r="C127" s="4">
        <v>1</v>
      </c>
      <c r="D127" s="4">
        <f t="shared" si="39"/>
        <v>16</v>
      </c>
      <c r="E127" s="4">
        <f t="shared" ref="E127:E154" si="45">FLOOR(C127/D127*100,1)</f>
        <v>6</v>
      </c>
      <c r="F127" s="4">
        <f t="shared" si="44"/>
        <v>7</v>
      </c>
      <c r="G127" s="4">
        <f t="shared" si="27"/>
        <v>7</v>
      </c>
      <c r="H127" s="4">
        <f t="shared" si="28"/>
        <v>12</v>
      </c>
      <c r="I127" s="4" t="str">
        <f t="shared" si="29"/>
        <v>7..12</v>
      </c>
      <c r="J127" s="4" t="str">
        <f t="shared" si="30"/>
        <v xml:space="preserve">execute @e[tag=conditional,scores={PHASE=16..20,RAND_MOB=7..12 }] ~ ~ ~ summon pig 0 151 0 </v>
      </c>
      <c r="K127" s="4"/>
      <c r="L127" s="4"/>
    </row>
    <row r="128" spans="1:12" s="1" customFormat="1" x14ac:dyDescent="0.25">
      <c r="A128" s="4" t="s">
        <v>60</v>
      </c>
      <c r="B128" s="4" t="s">
        <v>52</v>
      </c>
      <c r="C128" s="4">
        <v>1</v>
      </c>
      <c r="D128" s="4">
        <f t="shared" si="39"/>
        <v>16</v>
      </c>
      <c r="E128" s="4">
        <f t="shared" si="45"/>
        <v>6</v>
      </c>
      <c r="F128" s="4">
        <f t="shared" si="44"/>
        <v>13</v>
      </c>
      <c r="G128" s="4">
        <f t="shared" si="27"/>
        <v>13</v>
      </c>
      <c r="H128" s="4">
        <f t="shared" si="28"/>
        <v>18</v>
      </c>
      <c r="I128" s="4" t="str">
        <f t="shared" si="29"/>
        <v>13..18</v>
      </c>
      <c r="J128" s="4" t="str">
        <f t="shared" si="30"/>
        <v xml:space="preserve">execute @e[tag=conditional,scores={PHASE=16..20,RAND_MOB=13..18 }] ~ ~ ~ summon cow 0 151 0 </v>
      </c>
      <c r="K128" s="4"/>
      <c r="L128" s="4"/>
    </row>
    <row r="129" spans="1:12" s="1" customFormat="1" x14ac:dyDescent="0.25">
      <c r="A129" s="4" t="s">
        <v>62</v>
      </c>
      <c r="B129" s="4" t="s">
        <v>52</v>
      </c>
      <c r="C129" s="4">
        <v>1</v>
      </c>
      <c r="D129" s="4">
        <f t="shared" si="39"/>
        <v>16</v>
      </c>
      <c r="E129" s="4">
        <f t="shared" si="45"/>
        <v>6</v>
      </c>
      <c r="F129" s="4">
        <f t="shared" si="44"/>
        <v>19</v>
      </c>
      <c r="G129" s="4">
        <f t="shared" si="27"/>
        <v>19</v>
      </c>
      <c r="H129" s="4">
        <f t="shared" si="28"/>
        <v>24</v>
      </c>
      <c r="I129" s="4" t="str">
        <f t="shared" si="29"/>
        <v>19..24</v>
      </c>
      <c r="J129" s="4" t="str">
        <f t="shared" si="30"/>
        <v xml:space="preserve">execute @e[tag=conditional,scores={PHASE=16..20,RAND_MOB=19..24 }] ~ ~ ~ summon bee 0 151 0 </v>
      </c>
      <c r="K129" s="4"/>
      <c r="L129" s="4"/>
    </row>
    <row r="130" spans="1:12" s="1" customFormat="1" x14ac:dyDescent="0.25">
      <c r="A130" s="4" t="s">
        <v>63</v>
      </c>
      <c r="B130" s="4" t="s">
        <v>52</v>
      </c>
      <c r="C130" s="4"/>
      <c r="D130" s="4">
        <f t="shared" ref="D130:D154" si="46">SUMIFS(C:C,B:B,B130)</f>
        <v>16</v>
      </c>
      <c r="E130" s="4">
        <f t="shared" si="45"/>
        <v>0</v>
      </c>
      <c r="F130" s="4">
        <f t="shared" si="44"/>
        <v>25</v>
      </c>
      <c r="G130" s="4">
        <f t="shared" si="27"/>
        <v>-1</v>
      </c>
      <c r="H130" s="4">
        <f t="shared" si="28"/>
        <v>-1</v>
      </c>
      <c r="I130" s="4">
        <f t="shared" si="29"/>
        <v>-1</v>
      </c>
      <c r="J130" s="4" t="str">
        <f t="shared" si="30"/>
        <v/>
      </c>
      <c r="K130" s="4"/>
      <c r="L130" s="4"/>
    </row>
    <row r="131" spans="1:12" s="1" customFormat="1" x14ac:dyDescent="0.25">
      <c r="A131" s="4" t="s">
        <v>64</v>
      </c>
      <c r="B131" s="4" t="s">
        <v>52</v>
      </c>
      <c r="C131" s="4">
        <v>1</v>
      </c>
      <c r="D131" s="4">
        <f t="shared" si="46"/>
        <v>16</v>
      </c>
      <c r="E131" s="4">
        <f t="shared" si="45"/>
        <v>6</v>
      </c>
      <c r="F131" s="4">
        <f t="shared" si="44"/>
        <v>25</v>
      </c>
      <c r="G131" s="4">
        <f t="shared" si="27"/>
        <v>25</v>
      </c>
      <c r="H131" s="4">
        <f t="shared" si="28"/>
        <v>30</v>
      </c>
      <c r="I131" s="4" t="str">
        <f t="shared" si="29"/>
        <v>25..30</v>
      </c>
      <c r="J131" s="4" t="str">
        <f t="shared" si="30"/>
        <v xml:space="preserve">execute @e[tag=conditional,scores={PHASE=16..20,RAND_MOB=25..30 }] ~ ~ ~ summon wolf 0 151 0 </v>
      </c>
      <c r="K131" s="4"/>
      <c r="L131" s="4"/>
    </row>
    <row r="132" spans="1:12" s="1" customFormat="1" x14ac:dyDescent="0.25">
      <c r="A132" s="4" t="s">
        <v>71</v>
      </c>
      <c r="B132" s="4" t="s">
        <v>52</v>
      </c>
      <c r="C132" s="4">
        <v>1</v>
      </c>
      <c r="D132" s="4">
        <f t="shared" si="46"/>
        <v>16</v>
      </c>
      <c r="E132" s="4">
        <f t="shared" si="45"/>
        <v>6</v>
      </c>
      <c r="F132" s="4">
        <f t="shared" si="44"/>
        <v>31</v>
      </c>
      <c r="G132" s="4">
        <f t="shared" si="27"/>
        <v>31</v>
      </c>
      <c r="H132" s="4">
        <f t="shared" si="28"/>
        <v>36</v>
      </c>
      <c r="I132" s="4" t="str">
        <f t="shared" si="29"/>
        <v>31..36</v>
      </c>
      <c r="J132" s="4" t="str">
        <f t="shared" si="30"/>
        <v xml:space="preserve">execute @e[tag=conditional,scores={PHASE=16..20,RAND_MOB=31..36 }] ~ ~ ~ summon cat 0 151 0 </v>
      </c>
      <c r="K132" s="4"/>
      <c r="L132" s="4"/>
    </row>
    <row r="133" spans="1:12" s="1" customFormat="1" x14ac:dyDescent="0.25">
      <c r="A133" s="4" t="s">
        <v>72</v>
      </c>
      <c r="B133" s="4" t="s">
        <v>52</v>
      </c>
      <c r="C133" s="4">
        <v>1</v>
      </c>
      <c r="D133" s="4">
        <f t="shared" si="46"/>
        <v>16</v>
      </c>
      <c r="E133" s="4">
        <f t="shared" si="45"/>
        <v>6</v>
      </c>
      <c r="F133" s="4">
        <f t="shared" si="44"/>
        <v>37</v>
      </c>
      <c r="G133" s="4">
        <f t="shared" si="27"/>
        <v>37</v>
      </c>
      <c r="H133" s="4">
        <f t="shared" si="28"/>
        <v>42</v>
      </c>
      <c r="I133" s="4" t="str">
        <f t="shared" si="29"/>
        <v>37..42</v>
      </c>
      <c r="J133" s="4" t="str">
        <f t="shared" si="30"/>
        <v xml:space="preserve">execute @e[tag=conditional,scores={PHASE=16..20,RAND_MOB=37..42 }] ~ ~ ~ summon chicken 0 151 0 </v>
      </c>
      <c r="K133" s="4"/>
      <c r="L133" s="4"/>
    </row>
    <row r="134" spans="1:12" s="1" customFormat="1" x14ac:dyDescent="0.25">
      <c r="A134" s="4" t="s">
        <v>73</v>
      </c>
      <c r="B134" s="4" t="s">
        <v>52</v>
      </c>
      <c r="C134" s="4"/>
      <c r="D134" s="4">
        <f t="shared" si="46"/>
        <v>16</v>
      </c>
      <c r="E134" s="4">
        <f t="shared" si="45"/>
        <v>0</v>
      </c>
      <c r="F134" s="4">
        <f t="shared" si="44"/>
        <v>43</v>
      </c>
      <c r="G134" s="4">
        <f t="shared" ref="G134:G185" si="47">IF(E134=0,-1,F134)</f>
        <v>-1</v>
      </c>
      <c r="H134" s="4">
        <f t="shared" ref="H134:H185" si="48">IF(E134=0,-1,F134+E134-1)</f>
        <v>-1</v>
      </c>
      <c r="I134" s="4">
        <f t="shared" ref="I134:I185" si="49">IF(H134="NA","",IF(G134=H134,G134,CONCATENATE(G134,"..",H134)))</f>
        <v>-1</v>
      </c>
      <c r="J134" s="4" t="str">
        <f t="shared" si="30"/>
        <v/>
      </c>
      <c r="K134" s="4"/>
      <c r="L134" s="4"/>
    </row>
    <row r="135" spans="1:12" s="1" customFormat="1" x14ac:dyDescent="0.25">
      <c r="A135" s="4" t="s">
        <v>74</v>
      </c>
      <c r="B135" s="4" t="s">
        <v>52</v>
      </c>
      <c r="C135" s="4">
        <v>1</v>
      </c>
      <c r="D135" s="4">
        <f t="shared" si="46"/>
        <v>16</v>
      </c>
      <c r="E135" s="4">
        <f t="shared" si="45"/>
        <v>6</v>
      </c>
      <c r="F135" s="4">
        <f t="shared" si="44"/>
        <v>43</v>
      </c>
      <c r="G135" s="4">
        <f t="shared" si="47"/>
        <v>43</v>
      </c>
      <c r="H135" s="4">
        <f t="shared" si="48"/>
        <v>48</v>
      </c>
      <c r="I135" s="4" t="str">
        <f t="shared" si="49"/>
        <v>43..48</v>
      </c>
      <c r="J135" s="4" t="str">
        <f t="shared" si="30"/>
        <v xml:space="preserve">execute @e[tag=conditional,scores={PHASE=16..20,RAND_MOB=43..48 }] ~ ~ ~ summon wandering_trader 0 151 0 </v>
      </c>
      <c r="K135" s="4"/>
      <c r="L135" s="4"/>
    </row>
    <row r="136" spans="1:12" s="1" customFormat="1" x14ac:dyDescent="0.25">
      <c r="A136" s="4" t="s">
        <v>75</v>
      </c>
      <c r="B136" s="4" t="s">
        <v>52</v>
      </c>
      <c r="C136" s="4"/>
      <c r="D136" s="4">
        <f t="shared" si="46"/>
        <v>16</v>
      </c>
      <c r="E136" s="4">
        <f t="shared" si="45"/>
        <v>0</v>
      </c>
      <c r="F136" s="4">
        <f t="shared" si="44"/>
        <v>49</v>
      </c>
      <c r="G136" s="4">
        <f t="shared" si="47"/>
        <v>-1</v>
      </c>
      <c r="H136" s="4">
        <f t="shared" si="48"/>
        <v>-1</v>
      </c>
      <c r="I136" s="4">
        <f t="shared" si="49"/>
        <v>-1</v>
      </c>
      <c r="J136" s="4" t="str">
        <f t="shared" si="30"/>
        <v/>
      </c>
      <c r="K136" s="4"/>
      <c r="L136" s="4"/>
    </row>
    <row r="137" spans="1:12" s="1" customFormat="1" x14ac:dyDescent="0.25">
      <c r="A137" s="4" t="s">
        <v>76</v>
      </c>
      <c r="B137" s="4" t="s">
        <v>52</v>
      </c>
      <c r="C137" s="4"/>
      <c r="D137" s="4">
        <f t="shared" si="46"/>
        <v>16</v>
      </c>
      <c r="E137" s="4">
        <f t="shared" si="45"/>
        <v>0</v>
      </c>
      <c r="F137" s="4">
        <f t="shared" si="44"/>
        <v>49</v>
      </c>
      <c r="G137" s="4">
        <f t="shared" si="47"/>
        <v>-1</v>
      </c>
      <c r="H137" s="4">
        <f t="shared" si="48"/>
        <v>-1</v>
      </c>
      <c r="I137" s="4">
        <f t="shared" si="49"/>
        <v>-1</v>
      </c>
      <c r="J137" s="4" t="str">
        <f t="shared" si="30"/>
        <v/>
      </c>
      <c r="K137" s="4"/>
      <c r="L137" s="4"/>
    </row>
    <row r="138" spans="1:12" s="1" customFormat="1" x14ac:dyDescent="0.25">
      <c r="A138" s="4" t="s">
        <v>77</v>
      </c>
      <c r="B138" s="4" t="s">
        <v>52</v>
      </c>
      <c r="C138" s="4"/>
      <c r="D138" s="4">
        <f t="shared" si="46"/>
        <v>16</v>
      </c>
      <c r="E138" s="4">
        <f t="shared" si="45"/>
        <v>0</v>
      </c>
      <c r="F138" s="4">
        <f t="shared" si="44"/>
        <v>49</v>
      </c>
      <c r="G138" s="4">
        <f t="shared" si="47"/>
        <v>-1</v>
      </c>
      <c r="H138" s="4">
        <f t="shared" si="48"/>
        <v>-1</v>
      </c>
      <c r="I138" s="4">
        <f t="shared" si="49"/>
        <v>-1</v>
      </c>
      <c r="J138" s="4" t="str">
        <f t="shared" si="30"/>
        <v/>
      </c>
      <c r="K138" s="4"/>
      <c r="L138" s="4"/>
    </row>
    <row r="139" spans="1:12" s="1" customFormat="1" x14ac:dyDescent="0.25">
      <c r="A139" s="4" t="s">
        <v>78</v>
      </c>
      <c r="B139" s="4" t="s">
        <v>52</v>
      </c>
      <c r="C139" s="4"/>
      <c r="D139" s="4">
        <f t="shared" si="46"/>
        <v>16</v>
      </c>
      <c r="E139" s="4">
        <f t="shared" si="45"/>
        <v>0</v>
      </c>
      <c r="F139" s="4">
        <f t="shared" si="44"/>
        <v>49</v>
      </c>
      <c r="G139" s="4">
        <f t="shared" si="47"/>
        <v>-1</v>
      </c>
      <c r="H139" s="4">
        <f t="shared" si="48"/>
        <v>-1</v>
      </c>
      <c r="I139" s="4">
        <f t="shared" si="49"/>
        <v>-1</v>
      </c>
      <c r="J139" s="4" t="str">
        <f t="shared" ref="J139:J185" si="50">IF(E139=0,"",CONCATENATE("execute @e[tag=conditional,scores={PHASE=",B139,",RAND_MOB=",I139," }] ~ ~ ~ summon ",A139," 0 151 0 "))</f>
        <v/>
      </c>
      <c r="K139" s="4"/>
      <c r="L139" s="4"/>
    </row>
    <row r="140" spans="1:12" s="1" customFormat="1" x14ac:dyDescent="0.25">
      <c r="A140" s="4" t="s">
        <v>79</v>
      </c>
      <c r="B140" s="4" t="s">
        <v>52</v>
      </c>
      <c r="C140" s="4"/>
      <c r="D140" s="4">
        <f t="shared" si="46"/>
        <v>16</v>
      </c>
      <c r="E140" s="4">
        <f t="shared" si="45"/>
        <v>0</v>
      </c>
      <c r="F140" s="4">
        <f t="shared" si="44"/>
        <v>49</v>
      </c>
      <c r="G140" s="4">
        <f t="shared" si="47"/>
        <v>-1</v>
      </c>
      <c r="H140" s="4">
        <f t="shared" si="48"/>
        <v>-1</v>
      </c>
      <c r="I140" s="4">
        <f t="shared" si="49"/>
        <v>-1</v>
      </c>
      <c r="J140" s="4" t="str">
        <f t="shared" si="50"/>
        <v/>
      </c>
      <c r="K140" s="4"/>
      <c r="L140" s="4"/>
    </row>
    <row r="141" spans="1:12" s="1" customFormat="1" x14ac:dyDescent="0.25">
      <c r="A141" s="4" t="s">
        <v>80</v>
      </c>
      <c r="B141" s="4" t="s">
        <v>52</v>
      </c>
      <c r="C141" s="4"/>
      <c r="D141" s="4">
        <f t="shared" si="46"/>
        <v>16</v>
      </c>
      <c r="E141" s="4">
        <f t="shared" si="45"/>
        <v>0</v>
      </c>
      <c r="F141" s="4">
        <f t="shared" si="44"/>
        <v>49</v>
      </c>
      <c r="G141" s="4">
        <f t="shared" si="47"/>
        <v>-1</v>
      </c>
      <c r="H141" s="4">
        <f t="shared" si="48"/>
        <v>-1</v>
      </c>
      <c r="I141" s="4">
        <f t="shared" si="49"/>
        <v>-1</v>
      </c>
      <c r="J141" s="4" t="str">
        <f t="shared" si="50"/>
        <v/>
      </c>
      <c r="K141" s="4"/>
      <c r="L141" s="4"/>
    </row>
    <row r="142" spans="1:12" s="1" customFormat="1" x14ac:dyDescent="0.25">
      <c r="A142" s="4" t="s">
        <v>81</v>
      </c>
      <c r="B142" s="4" t="s">
        <v>52</v>
      </c>
      <c r="C142" s="4"/>
      <c r="D142" s="4">
        <f t="shared" si="46"/>
        <v>16</v>
      </c>
      <c r="E142" s="4">
        <f t="shared" si="45"/>
        <v>0</v>
      </c>
      <c r="F142" s="4">
        <f t="shared" si="44"/>
        <v>49</v>
      </c>
      <c r="G142" s="4">
        <f t="shared" si="47"/>
        <v>-1</v>
      </c>
      <c r="H142" s="4">
        <f t="shared" si="48"/>
        <v>-1</v>
      </c>
      <c r="I142" s="4">
        <f t="shared" si="49"/>
        <v>-1</v>
      </c>
      <c r="J142" s="4" t="str">
        <f t="shared" si="50"/>
        <v/>
      </c>
      <c r="K142" s="4"/>
      <c r="L142" s="4"/>
    </row>
    <row r="143" spans="1:12" s="1" customFormat="1" x14ac:dyDescent="0.25">
      <c r="A143" s="4" t="s">
        <v>82</v>
      </c>
      <c r="B143" s="4" t="s">
        <v>52</v>
      </c>
      <c r="C143" s="4"/>
      <c r="D143" s="4">
        <f t="shared" si="46"/>
        <v>16</v>
      </c>
      <c r="E143" s="4">
        <f t="shared" si="45"/>
        <v>0</v>
      </c>
      <c r="F143" s="4">
        <f t="shared" si="44"/>
        <v>49</v>
      </c>
      <c r="G143" s="4">
        <f t="shared" si="47"/>
        <v>-1</v>
      </c>
      <c r="H143" s="4">
        <f t="shared" si="48"/>
        <v>-1</v>
      </c>
      <c r="I143" s="4">
        <f t="shared" si="49"/>
        <v>-1</v>
      </c>
      <c r="J143" s="4" t="str">
        <f t="shared" si="50"/>
        <v/>
      </c>
      <c r="K143" s="4"/>
      <c r="L143" s="4"/>
    </row>
    <row r="144" spans="1:12" s="1" customFormat="1" x14ac:dyDescent="0.25">
      <c r="A144" s="4" t="s">
        <v>83</v>
      </c>
      <c r="B144" s="4" t="s">
        <v>52</v>
      </c>
      <c r="C144" s="4"/>
      <c r="D144" s="4">
        <f t="shared" si="46"/>
        <v>16</v>
      </c>
      <c r="E144" s="4">
        <f t="shared" si="45"/>
        <v>0</v>
      </c>
      <c r="F144" s="4">
        <f t="shared" si="44"/>
        <v>49</v>
      </c>
      <c r="G144" s="4">
        <f t="shared" si="47"/>
        <v>-1</v>
      </c>
      <c r="H144" s="4">
        <f t="shared" si="48"/>
        <v>-1</v>
      </c>
      <c r="I144" s="4">
        <f t="shared" si="49"/>
        <v>-1</v>
      </c>
      <c r="J144" s="4" t="str">
        <f t="shared" si="50"/>
        <v/>
      </c>
      <c r="K144" s="4"/>
      <c r="L144" s="4"/>
    </row>
    <row r="145" spans="1:12" s="1" customFormat="1" x14ac:dyDescent="0.25">
      <c r="A145" s="4" t="s">
        <v>84</v>
      </c>
      <c r="B145" s="4" t="s">
        <v>52</v>
      </c>
      <c r="C145" s="4"/>
      <c r="D145" s="4">
        <f t="shared" si="46"/>
        <v>16</v>
      </c>
      <c r="E145" s="4">
        <f t="shared" si="45"/>
        <v>0</v>
      </c>
      <c r="F145" s="4">
        <f t="shared" si="44"/>
        <v>49</v>
      </c>
      <c r="G145" s="4">
        <f t="shared" si="47"/>
        <v>-1</v>
      </c>
      <c r="H145" s="4">
        <f t="shared" si="48"/>
        <v>-1</v>
      </c>
      <c r="I145" s="4">
        <f t="shared" si="49"/>
        <v>-1</v>
      </c>
      <c r="J145" s="4" t="str">
        <f t="shared" si="50"/>
        <v/>
      </c>
      <c r="K145" s="4"/>
      <c r="L145" s="4"/>
    </row>
    <row r="146" spans="1:12" s="1" customFormat="1" x14ac:dyDescent="0.25">
      <c r="A146" s="4" t="s">
        <v>85</v>
      </c>
      <c r="B146" s="4" t="s">
        <v>52</v>
      </c>
      <c r="C146" s="4"/>
      <c r="D146" s="4">
        <f t="shared" si="46"/>
        <v>16</v>
      </c>
      <c r="E146" s="4">
        <f t="shared" si="45"/>
        <v>0</v>
      </c>
      <c r="F146" s="4">
        <f t="shared" si="44"/>
        <v>49</v>
      </c>
      <c r="G146" s="4">
        <f t="shared" si="47"/>
        <v>-1</v>
      </c>
      <c r="H146" s="4">
        <f t="shared" si="48"/>
        <v>-1</v>
      </c>
      <c r="I146" s="4">
        <f t="shared" si="49"/>
        <v>-1</v>
      </c>
      <c r="J146" s="4" t="str">
        <f t="shared" si="50"/>
        <v/>
      </c>
      <c r="K146" s="4"/>
      <c r="L146" s="4"/>
    </row>
    <row r="147" spans="1:12" s="1" customFormat="1" x14ac:dyDescent="0.25">
      <c r="A147" s="4" t="s">
        <v>59</v>
      </c>
      <c r="B147" s="4" t="s">
        <v>52</v>
      </c>
      <c r="C147" s="4">
        <v>1</v>
      </c>
      <c r="D147" s="4">
        <f t="shared" si="46"/>
        <v>16</v>
      </c>
      <c r="E147" s="4">
        <f t="shared" si="45"/>
        <v>6</v>
      </c>
      <c r="F147" s="4">
        <f t="shared" si="44"/>
        <v>49</v>
      </c>
      <c r="G147" s="4">
        <f t="shared" si="47"/>
        <v>49</v>
      </c>
      <c r="H147" s="4">
        <f t="shared" si="48"/>
        <v>54</v>
      </c>
      <c r="I147" s="4" t="str">
        <f t="shared" si="49"/>
        <v>49..54</v>
      </c>
      <c r="J147" s="4" t="str">
        <f t="shared" si="50"/>
        <v xml:space="preserve">execute @e[tag=conditional,scores={PHASE=16..20,RAND_MOB=49..54 }] ~ ~ ~ summon villager 0 151 0 </v>
      </c>
      <c r="K147" s="4"/>
      <c r="L147" s="4"/>
    </row>
    <row r="148" spans="1:12" s="1" customFormat="1" x14ac:dyDescent="0.25">
      <c r="A148" s="4" t="s">
        <v>86</v>
      </c>
      <c r="B148" s="4" t="s">
        <v>52</v>
      </c>
      <c r="C148" s="4"/>
      <c r="D148" s="4">
        <f t="shared" si="46"/>
        <v>16</v>
      </c>
      <c r="E148" s="4">
        <f t="shared" si="45"/>
        <v>0</v>
      </c>
      <c r="F148" s="4">
        <f t="shared" si="44"/>
        <v>55</v>
      </c>
      <c r="G148" s="4">
        <f t="shared" si="47"/>
        <v>-1</v>
      </c>
      <c r="H148" s="4">
        <f t="shared" si="48"/>
        <v>-1</v>
      </c>
      <c r="I148" s="4">
        <f t="shared" si="49"/>
        <v>-1</v>
      </c>
      <c r="J148" s="4" t="str">
        <f t="shared" si="50"/>
        <v/>
      </c>
      <c r="K148" s="4"/>
      <c r="L148" s="4"/>
    </row>
    <row r="149" spans="1:12" s="1" customFormat="1" x14ac:dyDescent="0.25">
      <c r="A149" s="4" t="s">
        <v>58</v>
      </c>
      <c r="B149" s="4" t="s">
        <v>52</v>
      </c>
      <c r="C149" s="4">
        <v>1</v>
      </c>
      <c r="D149" s="4">
        <f t="shared" si="46"/>
        <v>16</v>
      </c>
      <c r="E149" s="4">
        <f t="shared" si="45"/>
        <v>6</v>
      </c>
      <c r="F149" s="4">
        <f t="shared" si="44"/>
        <v>55</v>
      </c>
      <c r="G149" s="4">
        <f t="shared" si="47"/>
        <v>55</v>
      </c>
      <c r="H149" s="4">
        <f t="shared" si="48"/>
        <v>60</v>
      </c>
      <c r="I149" s="4" t="str">
        <f t="shared" si="49"/>
        <v>55..60</v>
      </c>
      <c r="J149" s="4" t="str">
        <f t="shared" si="50"/>
        <v xml:space="preserve">execute @e[tag=conditional,scores={PHASE=16..20,RAND_MOB=55..60 }] ~ ~ ~ summon zombie 0 151 0 </v>
      </c>
      <c r="K149" s="4"/>
      <c r="L149" s="4"/>
    </row>
    <row r="150" spans="1:12" s="1" customFormat="1" x14ac:dyDescent="0.25">
      <c r="A150" s="4" t="s">
        <v>65</v>
      </c>
      <c r="B150" s="4" t="s">
        <v>52</v>
      </c>
      <c r="C150" s="4">
        <v>1</v>
      </c>
      <c r="D150" s="4">
        <f t="shared" si="46"/>
        <v>16</v>
      </c>
      <c r="E150" s="4">
        <f t="shared" si="45"/>
        <v>6</v>
      </c>
      <c r="F150" s="4">
        <f t="shared" si="44"/>
        <v>61</v>
      </c>
      <c r="G150" s="4">
        <f t="shared" si="47"/>
        <v>61</v>
      </c>
      <c r="H150" s="4">
        <f t="shared" si="48"/>
        <v>66</v>
      </c>
      <c r="I150" s="4" t="str">
        <f t="shared" si="49"/>
        <v>61..66</v>
      </c>
      <c r="J150" s="4" t="str">
        <f t="shared" si="50"/>
        <v xml:space="preserve">execute @e[tag=conditional,scores={PHASE=16..20,RAND_MOB=61..66 }] ~ ~ ~ summon creeper 0 151 0 </v>
      </c>
      <c r="K150" s="4"/>
      <c r="L150" s="4"/>
    </row>
    <row r="151" spans="1:12" s="1" customFormat="1" x14ac:dyDescent="0.25">
      <c r="A151" s="4" t="s">
        <v>66</v>
      </c>
      <c r="B151" s="4" t="s">
        <v>52</v>
      </c>
      <c r="C151" s="4">
        <v>1</v>
      </c>
      <c r="D151" s="4">
        <f t="shared" si="46"/>
        <v>16</v>
      </c>
      <c r="E151" s="4">
        <f t="shared" si="45"/>
        <v>6</v>
      </c>
      <c r="F151" s="4">
        <f t="shared" si="44"/>
        <v>67</v>
      </c>
      <c r="G151" s="4">
        <f t="shared" si="47"/>
        <v>67</v>
      </c>
      <c r="H151" s="4">
        <f t="shared" si="48"/>
        <v>72</v>
      </c>
      <c r="I151" s="4" t="str">
        <f t="shared" si="49"/>
        <v>67..72</v>
      </c>
      <c r="J151" s="4" t="str">
        <f t="shared" si="50"/>
        <v xml:space="preserve">execute @e[tag=conditional,scores={PHASE=16..20,RAND_MOB=67..72 }] ~ ~ ~ summon evoker 0 151 0 </v>
      </c>
      <c r="K151" s="4"/>
      <c r="L151" s="4"/>
    </row>
    <row r="152" spans="1:12" s="1" customFormat="1" x14ac:dyDescent="0.25">
      <c r="A152" s="4" t="s">
        <v>87</v>
      </c>
      <c r="B152" s="4" t="s">
        <v>52</v>
      </c>
      <c r="C152" s="4">
        <v>1</v>
      </c>
      <c r="D152" s="4">
        <f t="shared" si="46"/>
        <v>16</v>
      </c>
      <c r="E152" s="4">
        <f t="shared" si="45"/>
        <v>6</v>
      </c>
      <c r="F152" s="4">
        <f t="shared" si="44"/>
        <v>73</v>
      </c>
      <c r="G152" s="4">
        <f t="shared" si="47"/>
        <v>73</v>
      </c>
      <c r="H152" s="4">
        <f t="shared" si="48"/>
        <v>78</v>
      </c>
      <c r="I152" s="4" t="str">
        <f t="shared" si="49"/>
        <v>73..78</v>
      </c>
      <c r="J152" s="4" t="str">
        <f t="shared" si="50"/>
        <v xml:space="preserve">execute @e[tag=conditional,scores={PHASE=16..20,RAND_MOB=73..78 }] ~ ~ ~ summon skeleton 0 151 0 </v>
      </c>
      <c r="K152" s="4"/>
      <c r="L152" s="4"/>
    </row>
    <row r="153" spans="1:12" s="1" customFormat="1" x14ac:dyDescent="0.25">
      <c r="A153" s="4" t="s">
        <v>67</v>
      </c>
      <c r="B153" s="4" t="s">
        <v>52</v>
      </c>
      <c r="C153" s="4">
        <v>1</v>
      </c>
      <c r="D153" s="4">
        <f t="shared" si="46"/>
        <v>16</v>
      </c>
      <c r="E153" s="4">
        <f t="shared" si="45"/>
        <v>6</v>
      </c>
      <c r="F153" s="4">
        <f t="shared" si="44"/>
        <v>79</v>
      </c>
      <c r="G153" s="4">
        <f t="shared" si="47"/>
        <v>79</v>
      </c>
      <c r="H153" s="4">
        <f t="shared" si="48"/>
        <v>84</v>
      </c>
      <c r="I153" s="4" t="str">
        <f t="shared" si="49"/>
        <v>79..84</v>
      </c>
      <c r="J153" s="4" t="str">
        <f t="shared" si="50"/>
        <v xml:space="preserve">execute @e[tag=conditional,scores={PHASE=16..20,RAND_MOB=79..84 }] ~ ~ ~ summon pillager 0 151 0 </v>
      </c>
      <c r="K153" s="4"/>
      <c r="L153" s="4"/>
    </row>
    <row r="154" spans="1:12" s="1" customFormat="1" x14ac:dyDescent="0.25">
      <c r="A154" s="4" t="s">
        <v>68</v>
      </c>
      <c r="B154" s="4" t="s">
        <v>52</v>
      </c>
      <c r="C154" s="4"/>
      <c r="D154" s="4">
        <f t="shared" si="46"/>
        <v>16</v>
      </c>
      <c r="E154" s="4">
        <f t="shared" si="45"/>
        <v>0</v>
      </c>
      <c r="F154" s="4">
        <f t="shared" si="44"/>
        <v>85</v>
      </c>
      <c r="G154" s="4">
        <f t="shared" si="47"/>
        <v>-1</v>
      </c>
      <c r="H154" s="4">
        <f t="shared" si="48"/>
        <v>-1</v>
      </c>
      <c r="I154" s="4">
        <f t="shared" si="49"/>
        <v>-1</v>
      </c>
      <c r="J154" s="4" t="str">
        <f t="shared" si="50"/>
        <v/>
      </c>
      <c r="K154" s="4"/>
      <c r="L154" s="4"/>
    </row>
    <row r="155" spans="1:12" s="1" customFormat="1" x14ac:dyDescent="0.25">
      <c r="A155" s="4" t="s">
        <v>69</v>
      </c>
      <c r="B155" s="4" t="s">
        <v>52</v>
      </c>
      <c r="C155" s="4">
        <v>1</v>
      </c>
      <c r="D155" s="4">
        <f t="shared" ref="D155:D156" si="51">SUMIFS(C:C,B:B,B155)</f>
        <v>16</v>
      </c>
      <c r="E155" s="4">
        <f t="shared" ref="E155:E156" si="52">FLOOR(C155/D155*100,1)</f>
        <v>6</v>
      </c>
      <c r="F155" s="4">
        <f t="shared" ref="F155:F156" si="53">IF(AND(ISNUMBER(F154),B154=B155),F154+E154,1)</f>
        <v>85</v>
      </c>
      <c r="G155" s="4">
        <f t="shared" ref="G155:G156" si="54">IF(E155=0,-1,F155)</f>
        <v>85</v>
      </c>
      <c r="H155" s="4">
        <f t="shared" ref="H155:H156" si="55">IF(E155=0,-1,F155+E155-1)</f>
        <v>90</v>
      </c>
      <c r="I155" s="4" t="str">
        <f t="shared" ref="I155:I156" si="56">IF(H155="NA","",IF(G155=H155,G155,CONCATENATE(G155,"..",H155)))</f>
        <v>85..90</v>
      </c>
      <c r="J155" s="4" t="str">
        <f t="shared" ref="J155:J156" si="57">IF(E155=0,"",CONCATENATE("execute @e[tag=conditional,scores={PHASE=",B155,",RAND_MOB=",I155," }] ~ ~ ~ summon ",A155," 0 151 0 "))</f>
        <v xml:space="preserve">execute @e[tag=conditional,scores={PHASE=16..20,RAND_MOB=85..90 }] ~ ~ ~ summon witch 0 151 0 </v>
      </c>
      <c r="K155" s="4"/>
      <c r="L155" s="4"/>
    </row>
    <row r="156" spans="1:12" s="1" customFormat="1" x14ac:dyDescent="0.25">
      <c r="A156" s="4" t="s">
        <v>70</v>
      </c>
      <c r="B156" s="4" t="s">
        <v>52</v>
      </c>
      <c r="C156" s="4">
        <v>1</v>
      </c>
      <c r="D156" s="4">
        <f t="shared" si="51"/>
        <v>16</v>
      </c>
      <c r="E156" s="4">
        <f t="shared" si="52"/>
        <v>6</v>
      </c>
      <c r="F156" s="4">
        <f t="shared" si="53"/>
        <v>91</v>
      </c>
      <c r="G156" s="4">
        <f t="shared" si="54"/>
        <v>91</v>
      </c>
      <c r="H156" s="4">
        <f t="shared" si="55"/>
        <v>96</v>
      </c>
      <c r="I156" s="4" t="str">
        <f t="shared" si="56"/>
        <v>91..96</v>
      </c>
      <c r="J156" s="4" t="str">
        <f t="shared" si="57"/>
        <v xml:space="preserve">execute @e[tag=conditional,scores={PHASE=16..20,RAND_MOB=91..96 }] ~ ~ ~ summon vindicator 0 151 0 </v>
      </c>
      <c r="K156" s="4"/>
      <c r="L156" s="4"/>
    </row>
    <row r="157" spans="1:12" s="2" customFormat="1" x14ac:dyDescent="0.25">
      <c r="A157" s="5" t="s">
        <v>56</v>
      </c>
      <c r="B157" s="5" t="s">
        <v>53</v>
      </c>
      <c r="C157" s="4">
        <v>1</v>
      </c>
      <c r="D157" s="5">
        <f t="shared" ref="D157:D185" si="58">SUMIFS(C:C,B:B,B157)</f>
        <v>31</v>
      </c>
      <c r="E157" s="5">
        <f t="shared" ref="E157:E185" si="59">FLOOR(C157/D157*100,1)</f>
        <v>3</v>
      </c>
      <c r="F157" s="5">
        <f t="shared" ref="F157:F185" si="60">IF(AND(ISNUMBER(F156),B156=B157),F156+E156,1)</f>
        <v>1</v>
      </c>
      <c r="G157" s="5">
        <f t="shared" si="47"/>
        <v>1</v>
      </c>
      <c r="H157" s="5">
        <f t="shared" si="48"/>
        <v>3</v>
      </c>
      <c r="I157" s="5" t="str">
        <f t="shared" si="49"/>
        <v>1..3</v>
      </c>
      <c r="J157" s="5" t="str">
        <f t="shared" si="50"/>
        <v xml:space="preserve">execute @e[tag=conditional,scores={PHASE=21..1000,RAND_MOB=1..3 }] ~ ~ ~ summon sheep 0 151 0 </v>
      </c>
      <c r="K157" s="5"/>
      <c r="L157" s="5"/>
    </row>
    <row r="158" spans="1:12" s="2" customFormat="1" x14ac:dyDescent="0.25">
      <c r="A158" s="5" t="s">
        <v>57</v>
      </c>
      <c r="B158" s="5" t="s">
        <v>53</v>
      </c>
      <c r="C158" s="4">
        <v>1</v>
      </c>
      <c r="D158" s="5">
        <f t="shared" si="58"/>
        <v>31</v>
      </c>
      <c r="E158" s="5">
        <f t="shared" si="59"/>
        <v>3</v>
      </c>
      <c r="F158" s="5">
        <f t="shared" si="60"/>
        <v>4</v>
      </c>
      <c r="G158" s="5">
        <f t="shared" si="47"/>
        <v>4</v>
      </c>
      <c r="H158" s="5">
        <f t="shared" si="48"/>
        <v>6</v>
      </c>
      <c r="I158" s="5" t="str">
        <f t="shared" si="49"/>
        <v>4..6</v>
      </c>
      <c r="J158" s="5" t="str">
        <f t="shared" si="50"/>
        <v xml:space="preserve">execute @e[tag=conditional,scores={PHASE=21..1000,RAND_MOB=4..6 }] ~ ~ ~ summon pig 0 151 0 </v>
      </c>
      <c r="K158" s="5"/>
      <c r="L158" s="5"/>
    </row>
    <row r="159" spans="1:12" s="2" customFormat="1" x14ac:dyDescent="0.25">
      <c r="A159" s="5" t="s">
        <v>60</v>
      </c>
      <c r="B159" s="5" t="s">
        <v>53</v>
      </c>
      <c r="C159" s="4">
        <v>1</v>
      </c>
      <c r="D159" s="5">
        <f t="shared" si="58"/>
        <v>31</v>
      </c>
      <c r="E159" s="5">
        <f t="shared" si="59"/>
        <v>3</v>
      </c>
      <c r="F159" s="5">
        <f t="shared" si="60"/>
        <v>7</v>
      </c>
      <c r="G159" s="5">
        <f t="shared" si="47"/>
        <v>7</v>
      </c>
      <c r="H159" s="5">
        <f t="shared" si="48"/>
        <v>9</v>
      </c>
      <c r="I159" s="5" t="str">
        <f t="shared" si="49"/>
        <v>7..9</v>
      </c>
      <c r="J159" s="5" t="str">
        <f t="shared" si="50"/>
        <v xml:space="preserve">execute @e[tag=conditional,scores={PHASE=21..1000,RAND_MOB=7..9 }] ~ ~ ~ summon cow 0 151 0 </v>
      </c>
      <c r="K159" s="5"/>
      <c r="L159" s="5"/>
    </row>
    <row r="160" spans="1:12" s="2" customFormat="1" x14ac:dyDescent="0.25">
      <c r="A160" s="5" t="s">
        <v>62</v>
      </c>
      <c r="B160" s="5" t="s">
        <v>53</v>
      </c>
      <c r="C160" s="4">
        <v>1</v>
      </c>
      <c r="D160" s="5">
        <f t="shared" si="58"/>
        <v>31</v>
      </c>
      <c r="E160" s="5">
        <f t="shared" si="59"/>
        <v>3</v>
      </c>
      <c r="F160" s="5">
        <f t="shared" si="60"/>
        <v>10</v>
      </c>
      <c r="G160" s="5">
        <f t="shared" si="47"/>
        <v>10</v>
      </c>
      <c r="H160" s="5">
        <f t="shared" si="48"/>
        <v>12</v>
      </c>
      <c r="I160" s="5" t="str">
        <f t="shared" si="49"/>
        <v>10..12</v>
      </c>
      <c r="J160" s="5" t="str">
        <f t="shared" si="50"/>
        <v xml:space="preserve">execute @e[tag=conditional,scores={PHASE=21..1000,RAND_MOB=10..12 }] ~ ~ ~ summon bee 0 151 0 </v>
      </c>
      <c r="K160" s="5"/>
      <c r="L160" s="5"/>
    </row>
    <row r="161" spans="1:12" s="2" customFormat="1" x14ac:dyDescent="0.25">
      <c r="A161" s="5" t="s">
        <v>63</v>
      </c>
      <c r="B161" s="5" t="s">
        <v>53</v>
      </c>
      <c r="C161" s="4">
        <v>1</v>
      </c>
      <c r="D161" s="5">
        <f t="shared" si="58"/>
        <v>31</v>
      </c>
      <c r="E161" s="5">
        <f t="shared" si="59"/>
        <v>3</v>
      </c>
      <c r="F161" s="5">
        <f t="shared" si="60"/>
        <v>13</v>
      </c>
      <c r="G161" s="5">
        <f t="shared" si="47"/>
        <v>13</v>
      </c>
      <c r="H161" s="5">
        <f t="shared" si="48"/>
        <v>15</v>
      </c>
      <c r="I161" s="5" t="str">
        <f t="shared" si="49"/>
        <v>13..15</v>
      </c>
      <c r="J161" s="5" t="str">
        <f t="shared" si="50"/>
        <v xml:space="preserve">execute @e[tag=conditional,scores={PHASE=21..1000,RAND_MOB=13..15 }] ~ ~ ~ summon panda 0 151 0 </v>
      </c>
      <c r="K161" s="5"/>
      <c r="L161" s="5"/>
    </row>
    <row r="162" spans="1:12" s="2" customFormat="1" x14ac:dyDescent="0.25">
      <c r="A162" s="5" t="s">
        <v>64</v>
      </c>
      <c r="B162" s="5" t="s">
        <v>53</v>
      </c>
      <c r="C162" s="4">
        <v>1</v>
      </c>
      <c r="D162" s="5">
        <f t="shared" si="58"/>
        <v>31</v>
      </c>
      <c r="E162" s="5">
        <f t="shared" si="59"/>
        <v>3</v>
      </c>
      <c r="F162" s="5">
        <f t="shared" si="60"/>
        <v>16</v>
      </c>
      <c r="G162" s="5">
        <f t="shared" si="47"/>
        <v>16</v>
      </c>
      <c r="H162" s="5">
        <f t="shared" si="48"/>
        <v>18</v>
      </c>
      <c r="I162" s="5" t="str">
        <f t="shared" si="49"/>
        <v>16..18</v>
      </c>
      <c r="J162" s="5" t="str">
        <f t="shared" si="50"/>
        <v xml:space="preserve">execute @e[tag=conditional,scores={PHASE=21..1000,RAND_MOB=16..18 }] ~ ~ ~ summon wolf 0 151 0 </v>
      </c>
      <c r="K162" s="5"/>
      <c r="L162" s="5"/>
    </row>
    <row r="163" spans="1:12" s="2" customFormat="1" x14ac:dyDescent="0.25">
      <c r="A163" s="5" t="s">
        <v>71</v>
      </c>
      <c r="B163" s="5" t="s">
        <v>53</v>
      </c>
      <c r="C163" s="4">
        <v>1</v>
      </c>
      <c r="D163" s="5">
        <f t="shared" si="58"/>
        <v>31</v>
      </c>
      <c r="E163" s="5">
        <f t="shared" si="59"/>
        <v>3</v>
      </c>
      <c r="F163" s="5">
        <f t="shared" si="60"/>
        <v>19</v>
      </c>
      <c r="G163" s="5">
        <f t="shared" si="47"/>
        <v>19</v>
      </c>
      <c r="H163" s="5">
        <f t="shared" si="48"/>
        <v>21</v>
      </c>
      <c r="I163" s="5" t="str">
        <f t="shared" si="49"/>
        <v>19..21</v>
      </c>
      <c r="J163" s="5" t="str">
        <f t="shared" si="50"/>
        <v xml:space="preserve">execute @e[tag=conditional,scores={PHASE=21..1000,RAND_MOB=19..21 }] ~ ~ ~ summon cat 0 151 0 </v>
      </c>
      <c r="K163" s="5"/>
      <c r="L163" s="5"/>
    </row>
    <row r="164" spans="1:12" s="2" customFormat="1" x14ac:dyDescent="0.25">
      <c r="A164" s="5" t="s">
        <v>72</v>
      </c>
      <c r="B164" s="5" t="s">
        <v>53</v>
      </c>
      <c r="C164" s="4">
        <v>1</v>
      </c>
      <c r="D164" s="5">
        <f t="shared" si="58"/>
        <v>31</v>
      </c>
      <c r="E164" s="5">
        <f t="shared" si="59"/>
        <v>3</v>
      </c>
      <c r="F164" s="5">
        <f t="shared" si="60"/>
        <v>22</v>
      </c>
      <c r="G164" s="5">
        <f t="shared" si="47"/>
        <v>22</v>
      </c>
      <c r="H164" s="5">
        <f t="shared" si="48"/>
        <v>24</v>
      </c>
      <c r="I164" s="5" t="str">
        <f t="shared" si="49"/>
        <v>22..24</v>
      </c>
      <c r="J164" s="5" t="str">
        <f t="shared" si="50"/>
        <v xml:space="preserve">execute @e[tag=conditional,scores={PHASE=21..1000,RAND_MOB=22..24 }] ~ ~ ~ summon chicken 0 151 0 </v>
      </c>
      <c r="K164" s="5"/>
      <c r="L164" s="5"/>
    </row>
    <row r="165" spans="1:12" s="2" customFormat="1" x14ac:dyDescent="0.25">
      <c r="A165" s="5" t="s">
        <v>73</v>
      </c>
      <c r="B165" s="5" t="s">
        <v>53</v>
      </c>
      <c r="C165" s="4">
        <v>1</v>
      </c>
      <c r="D165" s="5">
        <f t="shared" si="58"/>
        <v>31</v>
      </c>
      <c r="E165" s="5">
        <f t="shared" si="59"/>
        <v>3</v>
      </c>
      <c r="F165" s="5">
        <f t="shared" si="60"/>
        <v>25</v>
      </c>
      <c r="G165" s="5">
        <f t="shared" si="47"/>
        <v>25</v>
      </c>
      <c r="H165" s="5">
        <f t="shared" si="48"/>
        <v>27</v>
      </c>
      <c r="I165" s="5" t="str">
        <f t="shared" si="49"/>
        <v>25..27</v>
      </c>
      <c r="J165" s="5" t="str">
        <f t="shared" si="50"/>
        <v xml:space="preserve">execute @e[tag=conditional,scores={PHASE=21..1000,RAND_MOB=25..27 }] ~ ~ ~ summon fox 0 151 0 </v>
      </c>
      <c r="K165" s="5"/>
      <c r="L165" s="5"/>
    </row>
    <row r="166" spans="1:12" s="2" customFormat="1" x14ac:dyDescent="0.25">
      <c r="A166" s="5" t="s">
        <v>74</v>
      </c>
      <c r="B166" s="5" t="s">
        <v>53</v>
      </c>
      <c r="C166" s="4">
        <v>1</v>
      </c>
      <c r="D166" s="5">
        <f t="shared" si="58"/>
        <v>31</v>
      </c>
      <c r="E166" s="5">
        <f t="shared" si="59"/>
        <v>3</v>
      </c>
      <c r="F166" s="5">
        <f t="shared" si="60"/>
        <v>28</v>
      </c>
      <c r="G166" s="5">
        <f t="shared" si="47"/>
        <v>28</v>
      </c>
      <c r="H166" s="5">
        <f t="shared" si="48"/>
        <v>30</v>
      </c>
      <c r="I166" s="5" t="str">
        <f t="shared" si="49"/>
        <v>28..30</v>
      </c>
      <c r="J166" s="5" t="str">
        <f t="shared" si="50"/>
        <v xml:space="preserve">execute @e[tag=conditional,scores={PHASE=21..1000,RAND_MOB=28..30 }] ~ ~ ~ summon wandering_trader 0 151 0 </v>
      </c>
      <c r="K166" s="5"/>
      <c r="L166" s="5"/>
    </row>
    <row r="167" spans="1:12" s="2" customFormat="1" x14ac:dyDescent="0.25">
      <c r="A167" s="5" t="s">
        <v>75</v>
      </c>
      <c r="B167" s="5" t="s">
        <v>53</v>
      </c>
      <c r="C167" s="4">
        <v>1</v>
      </c>
      <c r="D167" s="5">
        <f t="shared" si="58"/>
        <v>31</v>
      </c>
      <c r="E167" s="5">
        <f t="shared" si="59"/>
        <v>3</v>
      </c>
      <c r="F167" s="5">
        <f t="shared" si="60"/>
        <v>31</v>
      </c>
      <c r="G167" s="5">
        <f t="shared" si="47"/>
        <v>31</v>
      </c>
      <c r="H167" s="5">
        <f t="shared" si="48"/>
        <v>33</v>
      </c>
      <c r="I167" s="5" t="str">
        <f t="shared" si="49"/>
        <v>31..33</v>
      </c>
      <c r="J167" s="5" t="str">
        <f t="shared" si="50"/>
        <v xml:space="preserve">execute @e[tag=conditional,scores={PHASE=21..1000,RAND_MOB=31..33 }] ~ ~ ~ summon ocelot 0 151 0 </v>
      </c>
      <c r="K167" s="5"/>
      <c r="L167" s="5"/>
    </row>
    <row r="168" spans="1:12" s="2" customFormat="1" x14ac:dyDescent="0.25">
      <c r="A168" s="5" t="s">
        <v>76</v>
      </c>
      <c r="B168" s="5" t="s">
        <v>53</v>
      </c>
      <c r="C168" s="4">
        <v>1</v>
      </c>
      <c r="D168" s="5">
        <f t="shared" si="58"/>
        <v>31</v>
      </c>
      <c r="E168" s="5">
        <f t="shared" si="59"/>
        <v>3</v>
      </c>
      <c r="F168" s="5">
        <f t="shared" si="60"/>
        <v>34</v>
      </c>
      <c r="G168" s="5">
        <f t="shared" si="47"/>
        <v>34</v>
      </c>
      <c r="H168" s="5">
        <f t="shared" si="48"/>
        <v>36</v>
      </c>
      <c r="I168" s="5" t="str">
        <f t="shared" si="49"/>
        <v>34..36</v>
      </c>
      <c r="J168" s="5" t="str">
        <f t="shared" si="50"/>
        <v xml:space="preserve">execute @e[tag=conditional,scores={PHASE=21..1000,RAND_MOB=34..36 }] ~ ~ ~ summon axolotl 0 151 0 </v>
      </c>
      <c r="K168" s="5"/>
      <c r="L168" s="5"/>
    </row>
    <row r="169" spans="1:12" s="2" customFormat="1" x14ac:dyDescent="0.25">
      <c r="A169" s="5" t="s">
        <v>77</v>
      </c>
      <c r="B169" s="5" t="s">
        <v>53</v>
      </c>
      <c r="C169" s="4">
        <v>1</v>
      </c>
      <c r="D169" s="5">
        <f t="shared" si="58"/>
        <v>31</v>
      </c>
      <c r="E169" s="5">
        <f t="shared" si="59"/>
        <v>3</v>
      </c>
      <c r="F169" s="5">
        <f t="shared" si="60"/>
        <v>37</v>
      </c>
      <c r="G169" s="5">
        <f t="shared" si="47"/>
        <v>37</v>
      </c>
      <c r="H169" s="5">
        <f t="shared" si="48"/>
        <v>39</v>
      </c>
      <c r="I169" s="5" t="str">
        <f t="shared" si="49"/>
        <v>37..39</v>
      </c>
      <c r="J169" s="5" t="str">
        <f t="shared" si="50"/>
        <v xml:space="preserve">execute @e[tag=conditional,scores={PHASE=21..1000,RAND_MOB=37..39 }] ~ ~ ~ summon bat 0 151 0 </v>
      </c>
      <c r="K169" s="5"/>
      <c r="L169" s="5"/>
    </row>
    <row r="170" spans="1:12" s="2" customFormat="1" x14ac:dyDescent="0.25">
      <c r="A170" s="5" t="s">
        <v>78</v>
      </c>
      <c r="B170" s="5" t="s">
        <v>53</v>
      </c>
      <c r="C170" s="4">
        <v>1</v>
      </c>
      <c r="D170" s="5">
        <f t="shared" si="58"/>
        <v>31</v>
      </c>
      <c r="E170" s="5">
        <f t="shared" si="59"/>
        <v>3</v>
      </c>
      <c r="F170" s="5">
        <f t="shared" si="60"/>
        <v>40</v>
      </c>
      <c r="G170" s="5">
        <f t="shared" si="47"/>
        <v>40</v>
      </c>
      <c r="H170" s="5">
        <f t="shared" si="48"/>
        <v>42</v>
      </c>
      <c r="I170" s="5" t="str">
        <f t="shared" si="49"/>
        <v>40..42</v>
      </c>
      <c r="J170" s="5" t="str">
        <f t="shared" si="50"/>
        <v xml:space="preserve">execute @e[tag=conditional,scores={PHASE=21..1000,RAND_MOB=40..42 }] ~ ~ ~ summon donkey 0 151 0 </v>
      </c>
      <c r="K170" s="5"/>
      <c r="L170" s="5"/>
    </row>
    <row r="171" spans="1:12" s="2" customFormat="1" x14ac:dyDescent="0.25">
      <c r="A171" s="5" t="s">
        <v>79</v>
      </c>
      <c r="B171" s="5" t="s">
        <v>53</v>
      </c>
      <c r="C171" s="4">
        <v>1</v>
      </c>
      <c r="D171" s="5">
        <f t="shared" si="58"/>
        <v>31</v>
      </c>
      <c r="E171" s="5">
        <f t="shared" si="59"/>
        <v>3</v>
      </c>
      <c r="F171" s="5">
        <f t="shared" si="60"/>
        <v>43</v>
      </c>
      <c r="G171" s="5">
        <f t="shared" si="47"/>
        <v>43</v>
      </c>
      <c r="H171" s="5">
        <f t="shared" si="48"/>
        <v>45</v>
      </c>
      <c r="I171" s="5" t="str">
        <f t="shared" si="49"/>
        <v>43..45</v>
      </c>
      <c r="J171" s="5" t="str">
        <f t="shared" si="50"/>
        <v xml:space="preserve">execute @e[tag=conditional,scores={PHASE=21..1000,RAND_MOB=43..45 }] ~ ~ ~ summon horse 0 151 0 </v>
      </c>
      <c r="K171" s="5"/>
      <c r="L171" s="5"/>
    </row>
    <row r="172" spans="1:12" s="2" customFormat="1" x14ac:dyDescent="0.25">
      <c r="A172" s="5" t="s">
        <v>80</v>
      </c>
      <c r="B172" s="5" t="s">
        <v>53</v>
      </c>
      <c r="C172" s="4">
        <v>1</v>
      </c>
      <c r="D172" s="5">
        <f t="shared" si="58"/>
        <v>31</v>
      </c>
      <c r="E172" s="5">
        <f t="shared" si="59"/>
        <v>3</v>
      </c>
      <c r="F172" s="5">
        <f t="shared" si="60"/>
        <v>46</v>
      </c>
      <c r="G172" s="5">
        <f t="shared" si="47"/>
        <v>46</v>
      </c>
      <c r="H172" s="5">
        <f t="shared" si="48"/>
        <v>48</v>
      </c>
      <c r="I172" s="5" t="str">
        <f t="shared" si="49"/>
        <v>46..48</v>
      </c>
      <c r="J172" s="5" t="str">
        <f t="shared" si="50"/>
        <v xml:space="preserve">execute @e[tag=conditional,scores={PHASE=21..1000,RAND_MOB=46..48 }] ~ ~ ~ summon mooshroom 0 151 0 </v>
      </c>
      <c r="K172" s="5"/>
      <c r="L172" s="5"/>
    </row>
    <row r="173" spans="1:12" s="2" customFormat="1" x14ac:dyDescent="0.25">
      <c r="A173" s="5" t="s">
        <v>81</v>
      </c>
      <c r="B173" s="5" t="s">
        <v>53</v>
      </c>
      <c r="C173" s="4">
        <v>1</v>
      </c>
      <c r="D173" s="5">
        <f t="shared" si="58"/>
        <v>31</v>
      </c>
      <c r="E173" s="5">
        <f t="shared" si="59"/>
        <v>3</v>
      </c>
      <c r="F173" s="5">
        <f t="shared" si="60"/>
        <v>49</v>
      </c>
      <c r="G173" s="5">
        <f t="shared" si="47"/>
        <v>49</v>
      </c>
      <c r="H173" s="5">
        <f t="shared" si="48"/>
        <v>51</v>
      </c>
      <c r="I173" s="5" t="str">
        <f t="shared" si="49"/>
        <v>49..51</v>
      </c>
      <c r="J173" s="5" t="str">
        <f t="shared" si="50"/>
        <v xml:space="preserve">execute @e[tag=conditional,scores={PHASE=21..1000,RAND_MOB=49..51 }] ~ ~ ~ summon mule 0 151 0 </v>
      </c>
      <c r="K173" s="5"/>
      <c r="L173" s="5"/>
    </row>
    <row r="174" spans="1:12" s="2" customFormat="1" x14ac:dyDescent="0.25">
      <c r="A174" s="5" t="s">
        <v>82</v>
      </c>
      <c r="B174" s="5" t="s">
        <v>53</v>
      </c>
      <c r="C174" s="4">
        <v>1</v>
      </c>
      <c r="D174" s="5">
        <f t="shared" si="58"/>
        <v>31</v>
      </c>
      <c r="E174" s="5">
        <f t="shared" si="59"/>
        <v>3</v>
      </c>
      <c r="F174" s="5">
        <f t="shared" si="60"/>
        <v>52</v>
      </c>
      <c r="G174" s="5">
        <f t="shared" si="47"/>
        <v>52</v>
      </c>
      <c r="H174" s="5">
        <f t="shared" si="48"/>
        <v>54</v>
      </c>
      <c r="I174" s="5" t="str">
        <f t="shared" si="49"/>
        <v>52..54</v>
      </c>
      <c r="J174" s="5" t="str">
        <f t="shared" si="50"/>
        <v xml:space="preserve">execute @e[tag=conditional,scores={PHASE=21..1000,RAND_MOB=52..54 }] ~ ~ ~ summon rabbit 0 151 0 </v>
      </c>
      <c r="K174" s="5"/>
      <c r="L174" s="5"/>
    </row>
    <row r="175" spans="1:12" s="2" customFormat="1" x14ac:dyDescent="0.25">
      <c r="A175" s="5" t="s">
        <v>83</v>
      </c>
      <c r="B175" s="5" t="s">
        <v>53</v>
      </c>
      <c r="C175" s="4">
        <v>1</v>
      </c>
      <c r="D175" s="5">
        <f t="shared" si="58"/>
        <v>31</v>
      </c>
      <c r="E175" s="5">
        <f t="shared" si="59"/>
        <v>3</v>
      </c>
      <c r="F175" s="5">
        <f t="shared" si="60"/>
        <v>55</v>
      </c>
      <c r="G175" s="5">
        <f t="shared" si="47"/>
        <v>55</v>
      </c>
      <c r="H175" s="5">
        <f t="shared" si="48"/>
        <v>57</v>
      </c>
      <c r="I175" s="5" t="str">
        <f t="shared" si="49"/>
        <v>55..57</v>
      </c>
      <c r="J175" s="5" t="str">
        <f t="shared" si="50"/>
        <v xml:space="preserve">execute @e[tag=conditional,scores={PHASE=21..1000,RAND_MOB=55..57 }] ~ ~ ~ summon spider 0 151 0 </v>
      </c>
      <c r="K175" s="5"/>
      <c r="L175" s="5"/>
    </row>
    <row r="176" spans="1:12" s="2" customFormat="1" x14ac:dyDescent="0.25">
      <c r="A176" s="5" t="s">
        <v>84</v>
      </c>
      <c r="B176" s="5" t="s">
        <v>53</v>
      </c>
      <c r="C176" s="4">
        <v>1</v>
      </c>
      <c r="D176" s="5">
        <f t="shared" si="58"/>
        <v>31</v>
      </c>
      <c r="E176" s="5">
        <f t="shared" si="59"/>
        <v>3</v>
      </c>
      <c r="F176" s="5">
        <f t="shared" si="60"/>
        <v>58</v>
      </c>
      <c r="G176" s="5">
        <f t="shared" si="47"/>
        <v>58</v>
      </c>
      <c r="H176" s="5">
        <f t="shared" si="48"/>
        <v>60</v>
      </c>
      <c r="I176" s="5" t="str">
        <f t="shared" si="49"/>
        <v>58..60</v>
      </c>
      <c r="J176" s="5" t="str">
        <f t="shared" si="50"/>
        <v xml:space="preserve">execute @e[tag=conditional,scores={PHASE=21..1000,RAND_MOB=58..60 }] ~ ~ ~ summon enderman 0 151 0 </v>
      </c>
      <c r="K176" s="5"/>
      <c r="L176" s="5"/>
    </row>
    <row r="177" spans="1:12" s="2" customFormat="1" x14ac:dyDescent="0.25">
      <c r="A177" s="5" t="s">
        <v>85</v>
      </c>
      <c r="B177" s="5" t="s">
        <v>53</v>
      </c>
      <c r="C177" s="4">
        <v>1</v>
      </c>
      <c r="D177" s="5">
        <f t="shared" si="58"/>
        <v>31</v>
      </c>
      <c r="E177" s="5">
        <f t="shared" si="59"/>
        <v>3</v>
      </c>
      <c r="F177" s="5">
        <f t="shared" si="60"/>
        <v>61</v>
      </c>
      <c r="G177" s="5">
        <f t="shared" si="47"/>
        <v>61</v>
      </c>
      <c r="H177" s="5">
        <f t="shared" si="48"/>
        <v>63</v>
      </c>
      <c r="I177" s="5" t="str">
        <f t="shared" si="49"/>
        <v>61..63</v>
      </c>
      <c r="J177" s="5" t="str">
        <f t="shared" si="50"/>
        <v xml:space="preserve">execute @e[tag=conditional,scores={PHASE=21..1000,RAND_MOB=61..63 }] ~ ~ ~ summon llama 0 151 0 </v>
      </c>
      <c r="K177" s="5"/>
      <c r="L177" s="5"/>
    </row>
    <row r="178" spans="1:12" s="2" customFormat="1" x14ac:dyDescent="0.25">
      <c r="A178" s="5" t="s">
        <v>59</v>
      </c>
      <c r="B178" s="5" t="s">
        <v>53</v>
      </c>
      <c r="C178" s="4">
        <v>1</v>
      </c>
      <c r="D178" s="5">
        <f t="shared" si="58"/>
        <v>31</v>
      </c>
      <c r="E178" s="5">
        <f t="shared" si="59"/>
        <v>3</v>
      </c>
      <c r="F178" s="5">
        <f t="shared" si="60"/>
        <v>64</v>
      </c>
      <c r="G178" s="5">
        <f t="shared" si="47"/>
        <v>64</v>
      </c>
      <c r="H178" s="5">
        <f t="shared" si="48"/>
        <v>66</v>
      </c>
      <c r="I178" s="5" t="str">
        <f t="shared" si="49"/>
        <v>64..66</v>
      </c>
      <c r="J178" s="5" t="str">
        <f t="shared" si="50"/>
        <v xml:space="preserve">execute @e[tag=conditional,scores={PHASE=21..1000,RAND_MOB=64..66 }] ~ ~ ~ summon villager 0 151 0 </v>
      </c>
      <c r="K178" s="5"/>
      <c r="L178" s="5"/>
    </row>
    <row r="179" spans="1:12" s="2" customFormat="1" x14ac:dyDescent="0.25">
      <c r="A179" s="5" t="s">
        <v>86</v>
      </c>
      <c r="B179" s="5" t="s">
        <v>53</v>
      </c>
      <c r="C179" s="4">
        <v>1</v>
      </c>
      <c r="D179" s="5">
        <f t="shared" si="58"/>
        <v>31</v>
      </c>
      <c r="E179" s="5">
        <f t="shared" si="59"/>
        <v>3</v>
      </c>
      <c r="F179" s="5">
        <f t="shared" si="60"/>
        <v>67</v>
      </c>
      <c r="G179" s="5">
        <f t="shared" si="47"/>
        <v>67</v>
      </c>
      <c r="H179" s="5">
        <f t="shared" si="48"/>
        <v>69</v>
      </c>
      <c r="I179" s="5" t="str">
        <f t="shared" si="49"/>
        <v>67..69</v>
      </c>
      <c r="J179" s="5" t="str">
        <f t="shared" si="50"/>
        <v xml:space="preserve">execute @e[tag=conditional,scores={PHASE=21..1000,RAND_MOB=67..69 }] ~ ~ ~ summon piglin 0 151 0 </v>
      </c>
      <c r="K179" s="5"/>
      <c r="L179" s="5"/>
    </row>
    <row r="180" spans="1:12" s="2" customFormat="1" x14ac:dyDescent="0.25">
      <c r="A180" s="5" t="s">
        <v>58</v>
      </c>
      <c r="B180" s="5" t="s">
        <v>53</v>
      </c>
      <c r="C180" s="4">
        <v>1</v>
      </c>
      <c r="D180" s="5">
        <f t="shared" si="58"/>
        <v>31</v>
      </c>
      <c r="E180" s="5">
        <f t="shared" si="59"/>
        <v>3</v>
      </c>
      <c r="F180" s="5">
        <f t="shared" si="60"/>
        <v>70</v>
      </c>
      <c r="G180" s="5">
        <f t="shared" si="47"/>
        <v>70</v>
      </c>
      <c r="H180" s="5">
        <f t="shared" si="48"/>
        <v>72</v>
      </c>
      <c r="I180" s="5" t="str">
        <f t="shared" si="49"/>
        <v>70..72</v>
      </c>
      <c r="J180" s="5" t="str">
        <f t="shared" si="50"/>
        <v xml:space="preserve">execute @e[tag=conditional,scores={PHASE=21..1000,RAND_MOB=70..72 }] ~ ~ ~ summon zombie 0 151 0 </v>
      </c>
      <c r="K180" s="5"/>
      <c r="L180" s="5"/>
    </row>
    <row r="181" spans="1:12" s="2" customFormat="1" x14ac:dyDescent="0.25">
      <c r="A181" s="5" t="s">
        <v>65</v>
      </c>
      <c r="B181" s="5" t="s">
        <v>53</v>
      </c>
      <c r="C181" s="4">
        <v>1</v>
      </c>
      <c r="D181" s="5">
        <f t="shared" si="58"/>
        <v>31</v>
      </c>
      <c r="E181" s="5">
        <f t="shared" si="59"/>
        <v>3</v>
      </c>
      <c r="F181" s="5">
        <f t="shared" si="60"/>
        <v>73</v>
      </c>
      <c r="G181" s="5">
        <f t="shared" si="47"/>
        <v>73</v>
      </c>
      <c r="H181" s="5">
        <f t="shared" si="48"/>
        <v>75</v>
      </c>
      <c r="I181" s="5" t="str">
        <f t="shared" si="49"/>
        <v>73..75</v>
      </c>
      <c r="J181" s="5" t="str">
        <f t="shared" si="50"/>
        <v xml:space="preserve">execute @e[tag=conditional,scores={PHASE=21..1000,RAND_MOB=73..75 }] ~ ~ ~ summon creeper 0 151 0 </v>
      </c>
      <c r="K181" s="5"/>
      <c r="L181" s="5"/>
    </row>
    <row r="182" spans="1:12" s="2" customFormat="1" x14ac:dyDescent="0.25">
      <c r="A182" s="5" t="s">
        <v>66</v>
      </c>
      <c r="B182" s="5" t="s">
        <v>53</v>
      </c>
      <c r="C182" s="4">
        <v>1</v>
      </c>
      <c r="D182" s="5">
        <f t="shared" si="58"/>
        <v>31</v>
      </c>
      <c r="E182" s="5">
        <f t="shared" si="59"/>
        <v>3</v>
      </c>
      <c r="F182" s="5">
        <f t="shared" si="60"/>
        <v>76</v>
      </c>
      <c r="G182" s="5">
        <f t="shared" si="47"/>
        <v>76</v>
      </c>
      <c r="H182" s="5">
        <f t="shared" si="48"/>
        <v>78</v>
      </c>
      <c r="I182" s="5" t="str">
        <f t="shared" si="49"/>
        <v>76..78</v>
      </c>
      <c r="J182" s="5" t="str">
        <f t="shared" si="50"/>
        <v xml:space="preserve">execute @e[tag=conditional,scores={PHASE=21..1000,RAND_MOB=76..78 }] ~ ~ ~ summon evoker 0 151 0 </v>
      </c>
      <c r="K182" s="5"/>
      <c r="L182" s="5"/>
    </row>
    <row r="183" spans="1:12" s="2" customFormat="1" x14ac:dyDescent="0.25">
      <c r="A183" s="5" t="s">
        <v>87</v>
      </c>
      <c r="B183" s="5" t="s">
        <v>53</v>
      </c>
      <c r="C183" s="4">
        <v>1</v>
      </c>
      <c r="D183" s="5">
        <f t="shared" si="58"/>
        <v>31</v>
      </c>
      <c r="E183" s="5">
        <f t="shared" si="59"/>
        <v>3</v>
      </c>
      <c r="F183" s="5">
        <f t="shared" si="60"/>
        <v>79</v>
      </c>
      <c r="G183" s="5">
        <f t="shared" si="47"/>
        <v>79</v>
      </c>
      <c r="H183" s="5">
        <f t="shared" si="48"/>
        <v>81</v>
      </c>
      <c r="I183" s="5" t="str">
        <f t="shared" si="49"/>
        <v>79..81</v>
      </c>
      <c r="J183" s="5" t="str">
        <f t="shared" si="50"/>
        <v xml:space="preserve">execute @e[tag=conditional,scores={PHASE=21..1000,RAND_MOB=79..81 }] ~ ~ ~ summon skeleton 0 151 0 </v>
      </c>
      <c r="K183" s="5"/>
      <c r="L183" s="5"/>
    </row>
    <row r="184" spans="1:12" s="2" customFormat="1" x14ac:dyDescent="0.25">
      <c r="A184" s="5" t="s">
        <v>67</v>
      </c>
      <c r="B184" s="5" t="s">
        <v>53</v>
      </c>
      <c r="C184" s="4">
        <v>1</v>
      </c>
      <c r="D184" s="5">
        <f t="shared" si="58"/>
        <v>31</v>
      </c>
      <c r="E184" s="5">
        <f t="shared" si="59"/>
        <v>3</v>
      </c>
      <c r="F184" s="5">
        <f t="shared" si="60"/>
        <v>82</v>
      </c>
      <c r="G184" s="5">
        <f t="shared" si="47"/>
        <v>82</v>
      </c>
      <c r="H184" s="5">
        <f t="shared" si="48"/>
        <v>84</v>
      </c>
      <c r="I184" s="5" t="str">
        <f t="shared" si="49"/>
        <v>82..84</v>
      </c>
      <c r="J184" s="5" t="str">
        <f t="shared" si="50"/>
        <v xml:space="preserve">execute @e[tag=conditional,scores={PHASE=21..1000,RAND_MOB=82..84 }] ~ ~ ~ summon pillager 0 151 0 </v>
      </c>
      <c r="K184" s="5"/>
      <c r="L184" s="5"/>
    </row>
    <row r="185" spans="1:12" s="2" customFormat="1" x14ac:dyDescent="0.25">
      <c r="A185" s="5" t="s">
        <v>68</v>
      </c>
      <c r="B185" s="5" t="s">
        <v>53</v>
      </c>
      <c r="C185" s="4">
        <v>1</v>
      </c>
      <c r="D185" s="5">
        <f t="shared" si="58"/>
        <v>31</v>
      </c>
      <c r="E185" s="5">
        <f t="shared" si="59"/>
        <v>3</v>
      </c>
      <c r="F185" s="5">
        <f t="shared" si="60"/>
        <v>85</v>
      </c>
      <c r="G185" s="5">
        <f t="shared" si="47"/>
        <v>85</v>
      </c>
      <c r="H185" s="5">
        <f t="shared" si="48"/>
        <v>87</v>
      </c>
      <c r="I185" s="5" t="str">
        <f t="shared" si="49"/>
        <v>85..87</v>
      </c>
      <c r="J185" s="5" t="str">
        <f t="shared" si="50"/>
        <v xml:space="preserve">execute @e[tag=conditional,scores={PHASE=21..1000,RAND_MOB=85..87 }] ~ ~ ~ summon zombie_villager 0 151 0 </v>
      </c>
      <c r="K185" s="5"/>
      <c r="L185" s="5"/>
    </row>
    <row r="186" spans="1:12" s="2" customFormat="1" x14ac:dyDescent="0.25">
      <c r="A186" s="5" t="s">
        <v>69</v>
      </c>
      <c r="B186" s="5" t="s">
        <v>53</v>
      </c>
      <c r="C186" s="4">
        <v>1</v>
      </c>
      <c r="D186" s="5">
        <f t="shared" ref="D186:D187" si="61">SUMIFS(C:C,B:B,B186)</f>
        <v>31</v>
      </c>
      <c r="E186" s="5">
        <f t="shared" ref="E186:E187" si="62">FLOOR(C186/D186*100,1)</f>
        <v>3</v>
      </c>
      <c r="F186" s="5">
        <f t="shared" ref="F186:F187" si="63">IF(AND(ISNUMBER(F185),B185=B186),F185+E185,1)</f>
        <v>88</v>
      </c>
      <c r="G186" s="5">
        <f t="shared" ref="G186:G187" si="64">IF(E186=0,-1,F186)</f>
        <v>88</v>
      </c>
      <c r="H186" s="5">
        <f t="shared" ref="H186:H187" si="65">IF(E186=0,-1,F186+E186-1)</f>
        <v>90</v>
      </c>
      <c r="I186" s="5" t="str">
        <f t="shared" ref="I186:I187" si="66">IF(H186="NA","",IF(G186=H186,G186,CONCATENATE(G186,"..",H186)))</f>
        <v>88..90</v>
      </c>
      <c r="J186" s="5" t="str">
        <f t="shared" ref="J186:J187" si="67">IF(E186=0,"",CONCATENATE("execute @e[tag=conditional,scores={PHASE=",B186,",RAND_MOB=",I186," }] ~ ~ ~ summon ",A186," 0 151 0 "))</f>
        <v xml:space="preserve">execute @e[tag=conditional,scores={PHASE=21..1000,RAND_MOB=88..90 }] ~ ~ ~ summon witch 0 151 0 </v>
      </c>
      <c r="K186" s="5"/>
      <c r="L186" s="5"/>
    </row>
    <row r="187" spans="1:12" s="2" customFormat="1" x14ac:dyDescent="0.25">
      <c r="A187" s="5" t="s">
        <v>70</v>
      </c>
      <c r="B187" s="5" t="s">
        <v>53</v>
      </c>
      <c r="C187" s="4">
        <v>1</v>
      </c>
      <c r="D187" s="5">
        <f t="shared" si="61"/>
        <v>31</v>
      </c>
      <c r="E187" s="5">
        <f t="shared" si="62"/>
        <v>3</v>
      </c>
      <c r="F187" s="5">
        <f t="shared" si="63"/>
        <v>91</v>
      </c>
      <c r="G187" s="5">
        <f t="shared" si="64"/>
        <v>91</v>
      </c>
      <c r="H187" s="5">
        <f t="shared" si="65"/>
        <v>93</v>
      </c>
      <c r="I187" s="5" t="str">
        <f t="shared" si="66"/>
        <v>91..93</v>
      </c>
      <c r="J187" s="5" t="str">
        <f t="shared" si="67"/>
        <v xml:space="preserve">execute @e[tag=conditional,scores={PHASE=21..1000,RAND_MOB=91..93 }] ~ ~ ~ summon vindicator 0 151 0 </v>
      </c>
      <c r="K187" s="5"/>
      <c r="L187" s="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7B572-2EC3-4010-9FFE-7ADA4A307E7A}">
  <dimension ref="A1:P199"/>
  <sheetViews>
    <sheetView workbookViewId="0">
      <pane ySplit="1" topLeftCell="A146" activePane="bottomLeft" state="frozen"/>
      <selection pane="bottomLeft" activeCell="D5" sqref="D5"/>
    </sheetView>
  </sheetViews>
  <sheetFormatPr defaultRowHeight="15" x14ac:dyDescent="0.25"/>
  <cols>
    <col min="1" max="1" width="16.140625" bestFit="1" customWidth="1"/>
    <col min="2" max="2" width="8.140625" bestFit="1" customWidth="1"/>
    <col min="3" max="3" width="12.85546875" bestFit="1" customWidth="1"/>
    <col min="4" max="4" width="17.7109375" bestFit="1" customWidth="1"/>
    <col min="5" max="5" width="5" hidden="1" customWidth="1"/>
    <col min="6" max="6" width="3.7109375" hidden="1" customWidth="1"/>
    <col min="7" max="7" width="2.7109375" hidden="1" customWidth="1"/>
    <col min="8" max="8" width="11.140625" hidden="1" customWidth="1"/>
    <col min="9" max="9" width="13.7109375" hidden="1" customWidth="1"/>
    <col min="10" max="10" width="9.28515625" hidden="1" customWidth="1"/>
    <col min="11" max="11" width="5" hidden="1" customWidth="1"/>
    <col min="12" max="12" width="4.42578125" hidden="1" customWidth="1"/>
    <col min="13" max="13" width="9.42578125" hidden="1" customWidth="1"/>
    <col min="14" max="15" width="32.42578125" customWidth="1"/>
  </cols>
  <sheetData>
    <row r="1" spans="1:16" x14ac:dyDescent="0.25">
      <c r="A1" s="3" t="s">
        <v>38</v>
      </c>
      <c r="B1" s="3" t="s">
        <v>45</v>
      </c>
      <c r="C1" s="3" t="s">
        <v>46</v>
      </c>
      <c r="D1" s="3" t="s">
        <v>55</v>
      </c>
      <c r="E1" s="3" t="s">
        <v>1</v>
      </c>
      <c r="F1" s="3" t="s">
        <v>2</v>
      </c>
      <c r="G1" s="3" t="s">
        <v>8</v>
      </c>
      <c r="H1" s="3" t="s">
        <v>39</v>
      </c>
      <c r="I1" s="3" t="s">
        <v>54</v>
      </c>
      <c r="J1" s="3" t="s">
        <v>42</v>
      </c>
      <c r="K1" s="3" t="s">
        <v>40</v>
      </c>
      <c r="L1" s="3" t="s">
        <v>41</v>
      </c>
      <c r="M1" s="3" t="s">
        <v>43</v>
      </c>
      <c r="N1" s="3"/>
      <c r="O1" s="3"/>
      <c r="P1" s="3" t="s">
        <v>44</v>
      </c>
    </row>
    <row r="2" spans="1:16" s="1" customFormat="1" x14ac:dyDescent="0.25">
      <c r="A2" s="4" t="s">
        <v>17</v>
      </c>
      <c r="B2" s="4" t="s">
        <v>48</v>
      </c>
      <c r="C2" s="4">
        <v>25</v>
      </c>
      <c r="D2" s="4">
        <f>SUMIFS(C:C,B:B,B2)</f>
        <v>100</v>
      </c>
      <c r="E2" s="4">
        <v>1001</v>
      </c>
      <c r="F2" s="4">
        <v>-55</v>
      </c>
      <c r="G2" s="4">
        <v>-2</v>
      </c>
      <c r="H2" s="4" t="str">
        <f t="shared" ref="H2:H36" si="0">CONCATENATE(" ", E2," ", F2, " ", G2, " ")</f>
        <v xml:space="preserve"> 1001 -55 -2 </v>
      </c>
      <c r="I2" s="4">
        <f>FLOOR(C2/D2*100,1)</f>
        <v>25</v>
      </c>
      <c r="J2" s="4">
        <f>IF(AND(ISNUMBER(J1),B1=B2),J1+I1,1)</f>
        <v>1</v>
      </c>
      <c r="K2" s="4">
        <f t="shared" ref="K2:K36" si="1">IF(I2=0,-1,J2)</f>
        <v>1</v>
      </c>
      <c r="L2" s="4">
        <f t="shared" ref="L2:L36" si="2">IF(I2=0,-1,J2+I2-1)</f>
        <v>25</v>
      </c>
      <c r="M2" s="4" t="str">
        <f t="shared" ref="M2:M36" si="3">IF(L2="NA","",IF(K2=L2,K2,CONCATENATE(K2,"..",L2)))</f>
        <v>1..25</v>
      </c>
      <c r="N2" s="4" t="str">
        <f>IF(I2=0,"",CONCATENATE("execute @e[tag=conditional,scores={PHASE=",B2,",CHEST_STEP=3,RAND_ITEM=",M2,"       }] ~ ~ ~ clone 1006 -55 -1 1006 -55 -1  ",H2," replace move"))</f>
        <v>execute @e[tag=conditional,scores={PHASE=1..2,CHEST_STEP=3,RAND_ITEM=1..25       }] ~ ~ ~ clone 1006 -55 -1 1006 -55 -1   1001 -55 -2  replace move</v>
      </c>
      <c r="O2" s="4" t="str">
        <f>IF(I2=0,"",CONCATENATE("execute @e[tag=conditional,scores={PHASE=",B2,",CHEST_STEP=4,RAND_ITEM=",M2,"       }] ~ ~ ~ clone  ",H2,"  ",H2," 1006 -55 -1  replace move"))</f>
        <v>execute @e[tag=conditional,scores={PHASE=1..2,CHEST_STEP=4,RAND_ITEM=1..25       }] ~ ~ ~ clone   1001 -55 -2    1001 -55 -2  1006 -55 -1  replace move</v>
      </c>
      <c r="P2" s="4" t="s">
        <v>44</v>
      </c>
    </row>
    <row r="3" spans="1:16" s="1" customFormat="1" x14ac:dyDescent="0.25">
      <c r="A3" s="4" t="s">
        <v>15</v>
      </c>
      <c r="B3" s="4" t="s">
        <v>48</v>
      </c>
      <c r="C3" s="4">
        <v>20</v>
      </c>
      <c r="D3" s="4">
        <f>SUMIFS(C:C,B:B,B3)</f>
        <v>100</v>
      </c>
      <c r="E3" s="4">
        <v>1004</v>
      </c>
      <c r="F3" s="4">
        <v>-55</v>
      </c>
      <c r="G3" s="4">
        <v>-2</v>
      </c>
      <c r="H3" s="4" t="str">
        <f t="shared" si="0"/>
        <v xml:space="preserve"> 1004 -55 -2 </v>
      </c>
      <c r="I3" s="4">
        <f>FLOOR(C3/D3*100,1)</f>
        <v>20</v>
      </c>
      <c r="J3" s="4">
        <f>IF(AND(ISNUMBER(J2),B2=B3),J2+I2,1)</f>
        <v>26</v>
      </c>
      <c r="K3" s="4">
        <f t="shared" si="1"/>
        <v>26</v>
      </c>
      <c r="L3" s="4">
        <f t="shared" si="2"/>
        <v>45</v>
      </c>
      <c r="M3" s="4" t="str">
        <f t="shared" si="3"/>
        <v>26..45</v>
      </c>
      <c r="N3" s="4" t="str">
        <f>IF(I3=0,"",CONCATENATE("execute @e[tag=conditional,scores={PHASE=",B3,",CHEST_STEP=3,RAND_ITEM=",M3,"       }] ~ ~ ~ clone 1006 -55 -1 1006 -55 -1  ",H3," replace move"))</f>
        <v>execute @e[tag=conditional,scores={PHASE=1..2,CHEST_STEP=3,RAND_ITEM=26..45       }] ~ ~ ~ clone 1006 -55 -1 1006 -55 -1   1004 -55 -2  replace move</v>
      </c>
      <c r="O3" s="4" t="str">
        <f>IF(I3=0,"",CONCATENATE("execute @e[tag=conditional,scores={PHASE=",B3,",CHEST_STEP=4,RAND_ITEM=",M3,"       }] ~ ~ ~ clone  ",H3,"  ",H3," 1006 -55 -1  replace move"))</f>
        <v>execute @e[tag=conditional,scores={PHASE=1..2,CHEST_STEP=4,RAND_ITEM=26..45       }] ~ ~ ~ clone   1004 -55 -2    1004 -55 -2  1006 -55 -1  replace move</v>
      </c>
      <c r="P3" s="4" t="s">
        <v>44</v>
      </c>
    </row>
    <row r="4" spans="1:16" s="1" customFormat="1" x14ac:dyDescent="0.25">
      <c r="A4" s="4" t="s">
        <v>16</v>
      </c>
      <c r="B4" s="4" t="s">
        <v>48</v>
      </c>
      <c r="C4" s="4">
        <v>10</v>
      </c>
      <c r="D4" s="4">
        <f>SUMIFS(C:C,B:B,B4)</f>
        <v>100</v>
      </c>
      <c r="E4" s="4">
        <v>1006</v>
      </c>
      <c r="F4" s="4">
        <v>-55</v>
      </c>
      <c r="G4" s="4">
        <v>-2</v>
      </c>
      <c r="H4" s="4" t="str">
        <f t="shared" si="0"/>
        <v xml:space="preserve"> 1006 -55 -2 </v>
      </c>
      <c r="I4" s="4">
        <f>FLOOR(C4/D4*100,1)</f>
        <v>10</v>
      </c>
      <c r="J4" s="4">
        <f>IF(AND(ISNUMBER(J3),B3=B4),J3+I3,1)</f>
        <v>46</v>
      </c>
      <c r="K4" s="4">
        <f t="shared" si="1"/>
        <v>46</v>
      </c>
      <c r="L4" s="4">
        <f t="shared" si="2"/>
        <v>55</v>
      </c>
      <c r="M4" s="4" t="str">
        <f t="shared" si="3"/>
        <v>46..55</v>
      </c>
      <c r="N4" s="4" t="str">
        <f>IF(I4=0,"",CONCATENATE("execute @e[tag=conditional,scores={PHASE=",B4,",CHEST_STEP=3,RAND_ITEM=",M4,"       }] ~ ~ ~ clone 1006 -55 -1 1006 -55 -1  ",H4," replace move"))</f>
        <v>execute @e[tag=conditional,scores={PHASE=1..2,CHEST_STEP=3,RAND_ITEM=46..55       }] ~ ~ ~ clone 1006 -55 -1 1006 -55 -1   1006 -55 -2  replace move</v>
      </c>
      <c r="O4" s="4" t="str">
        <f>IF(I4=0,"",CONCATENATE("execute @e[tag=conditional,scores={PHASE=",B4,",CHEST_STEP=4,RAND_ITEM=",M4,"       }] ~ ~ ~ clone  ",H4,"  ",H4," 1006 -55 -1  replace move"))</f>
        <v>execute @e[tag=conditional,scores={PHASE=1..2,CHEST_STEP=4,RAND_ITEM=46..55       }] ~ ~ ~ clone   1006 -55 -2    1006 -55 -2  1006 -55 -1  replace move</v>
      </c>
      <c r="P4" s="4" t="s">
        <v>44</v>
      </c>
    </row>
    <row r="5" spans="1:16" s="1" customFormat="1" x14ac:dyDescent="0.25">
      <c r="A5" s="4" t="s">
        <v>28</v>
      </c>
      <c r="B5" s="4" t="s">
        <v>48</v>
      </c>
      <c r="C5" s="4">
        <v>5</v>
      </c>
      <c r="D5" s="4">
        <f>SUMIFS(C:C,B:B,B5)</f>
        <v>100</v>
      </c>
      <c r="E5" s="4">
        <v>1006</v>
      </c>
      <c r="F5" s="4">
        <v>-49</v>
      </c>
      <c r="G5" s="4">
        <v>-2</v>
      </c>
      <c r="H5" s="4" t="str">
        <f t="shared" si="0"/>
        <v xml:space="preserve"> 1006 -49 -2 </v>
      </c>
      <c r="I5" s="4">
        <f>FLOOR(C5/D5*100,1)</f>
        <v>5</v>
      </c>
      <c r="J5" s="4">
        <f>IF(AND(ISNUMBER(J4),B4=B5),J4+I4,1)</f>
        <v>56</v>
      </c>
      <c r="K5" s="4">
        <f t="shared" si="1"/>
        <v>56</v>
      </c>
      <c r="L5" s="4">
        <f t="shared" si="2"/>
        <v>60</v>
      </c>
      <c r="M5" s="4" t="str">
        <f t="shared" si="3"/>
        <v>56..60</v>
      </c>
      <c r="N5" s="4" t="str">
        <f>IF(I5=0,"",CONCATENATE("execute @e[tag=conditional,scores={PHASE=",B5,",CHEST_STEP=3,RAND_ITEM=",M5,"       }] ~ ~ ~ clone 1006 -55 -1 1006 -55 -1  ",H5," replace move"))</f>
        <v>execute @e[tag=conditional,scores={PHASE=1..2,CHEST_STEP=3,RAND_ITEM=56..60       }] ~ ~ ~ clone 1006 -55 -1 1006 -55 -1   1006 -49 -2  replace move</v>
      </c>
      <c r="O5" s="4" t="str">
        <f>IF(I5=0,"",CONCATENATE("execute @e[tag=conditional,scores={PHASE=",B5,",CHEST_STEP=4,RAND_ITEM=",M5,"       }] ~ ~ ~ clone  ",H5,"  ",H5," 1006 -55 -1  replace move"))</f>
        <v>execute @e[tag=conditional,scores={PHASE=1..2,CHEST_STEP=4,RAND_ITEM=56..60       }] ~ ~ ~ clone   1006 -49 -2    1006 -49 -2  1006 -55 -1  replace move</v>
      </c>
      <c r="P5" s="4" t="s">
        <v>44</v>
      </c>
    </row>
    <row r="6" spans="1:16" s="1" customFormat="1" x14ac:dyDescent="0.25">
      <c r="A6" s="4" t="s">
        <v>30</v>
      </c>
      <c r="B6" s="4" t="s">
        <v>48</v>
      </c>
      <c r="C6" s="4">
        <v>5</v>
      </c>
      <c r="D6" s="4">
        <f>SUMIFS(C:C,B:B,B6)</f>
        <v>100</v>
      </c>
      <c r="E6" s="4">
        <v>1004</v>
      </c>
      <c r="F6" s="4">
        <v>-49</v>
      </c>
      <c r="G6" s="4">
        <v>-2</v>
      </c>
      <c r="H6" s="4" t="str">
        <f t="shared" si="0"/>
        <v xml:space="preserve"> 1004 -49 -2 </v>
      </c>
      <c r="I6" s="4">
        <f>FLOOR(C6/D6*100,1)</f>
        <v>5</v>
      </c>
      <c r="J6" s="4">
        <f>IF(AND(ISNUMBER(J5),B5=B6),J5+I5,1)</f>
        <v>61</v>
      </c>
      <c r="K6" s="4">
        <f t="shared" si="1"/>
        <v>61</v>
      </c>
      <c r="L6" s="4">
        <f t="shared" si="2"/>
        <v>65</v>
      </c>
      <c r="M6" s="4" t="str">
        <f t="shared" si="3"/>
        <v>61..65</v>
      </c>
      <c r="N6" s="4" t="str">
        <f>IF(I6=0,"",CONCATENATE("execute @e[tag=conditional,scores={PHASE=",B6,",CHEST_STEP=3,RAND_ITEM=",M6,"       }] ~ ~ ~ clone 1006 -55 -1 1006 -55 -1  ",H6," replace move"))</f>
        <v>execute @e[tag=conditional,scores={PHASE=1..2,CHEST_STEP=3,RAND_ITEM=61..65       }] ~ ~ ~ clone 1006 -55 -1 1006 -55 -1   1004 -49 -2  replace move</v>
      </c>
      <c r="O6" s="4" t="str">
        <f>IF(I6=0,"",CONCATENATE("execute @e[tag=conditional,scores={PHASE=",B6,",CHEST_STEP=4,RAND_ITEM=",M6,"       }] ~ ~ ~ clone  ",H6,"  ",H6," 1006 -55 -1  replace move"))</f>
        <v>execute @e[tag=conditional,scores={PHASE=1..2,CHEST_STEP=4,RAND_ITEM=61..65       }] ~ ~ ~ clone   1004 -49 -2    1004 -49 -2  1006 -55 -1  replace move</v>
      </c>
      <c r="P6" s="4" t="s">
        <v>44</v>
      </c>
    </row>
    <row r="7" spans="1:16" s="1" customFormat="1" x14ac:dyDescent="0.25">
      <c r="A7" s="4" t="s">
        <v>32</v>
      </c>
      <c r="B7" s="4" t="s">
        <v>48</v>
      </c>
      <c r="C7" s="4">
        <v>6</v>
      </c>
      <c r="D7" s="4">
        <f>SUMIFS(C:C,B:B,B7)</f>
        <v>100</v>
      </c>
      <c r="E7" s="4">
        <v>1002</v>
      </c>
      <c r="F7" s="4">
        <v>-49</v>
      </c>
      <c r="G7" s="4">
        <v>-2</v>
      </c>
      <c r="H7" s="4" t="str">
        <f t="shared" si="0"/>
        <v xml:space="preserve"> 1002 -49 -2 </v>
      </c>
      <c r="I7" s="4">
        <f>FLOOR(C7/D7*100,1)</f>
        <v>6</v>
      </c>
      <c r="J7" s="4">
        <f>IF(AND(ISNUMBER(J6),B6=B7),J6+I6,1)</f>
        <v>66</v>
      </c>
      <c r="K7" s="4">
        <f t="shared" si="1"/>
        <v>66</v>
      </c>
      <c r="L7" s="4">
        <f t="shared" si="2"/>
        <v>71</v>
      </c>
      <c r="M7" s="4" t="str">
        <f t="shared" si="3"/>
        <v>66..71</v>
      </c>
      <c r="N7" s="4" t="str">
        <f>IF(I7=0,"",CONCATENATE("execute @e[tag=conditional,scores={PHASE=",B7,",CHEST_STEP=3,RAND_ITEM=",M7,"       }] ~ ~ ~ clone 1006 -55 -1 1006 -55 -1  ",H7," replace move"))</f>
        <v>execute @e[tag=conditional,scores={PHASE=1..2,CHEST_STEP=3,RAND_ITEM=66..71       }] ~ ~ ~ clone 1006 -55 -1 1006 -55 -1   1002 -49 -2  replace move</v>
      </c>
      <c r="O7" s="4" t="str">
        <f>IF(I7=0,"",CONCATENATE("execute @e[tag=conditional,scores={PHASE=",B7,",CHEST_STEP=4,RAND_ITEM=",M7,"       }] ~ ~ ~ clone  ",H7,"  ",H7," 1006 -55 -1  replace move"))</f>
        <v>execute @e[tag=conditional,scores={PHASE=1..2,CHEST_STEP=4,RAND_ITEM=66..71       }] ~ ~ ~ clone   1002 -49 -2    1002 -49 -2  1006 -55 -1  replace move</v>
      </c>
      <c r="P7" s="4" t="s">
        <v>44</v>
      </c>
    </row>
    <row r="8" spans="1:16" s="1" customFormat="1" x14ac:dyDescent="0.25">
      <c r="A8" s="4" t="s">
        <v>0</v>
      </c>
      <c r="B8" s="4" t="s">
        <v>48</v>
      </c>
      <c r="C8" s="4">
        <v>6</v>
      </c>
      <c r="D8" s="4">
        <f>SUMIFS(C:C,B:B,B8)</f>
        <v>100</v>
      </c>
      <c r="E8" s="4">
        <v>1005</v>
      </c>
      <c r="F8" s="4">
        <v>-55</v>
      </c>
      <c r="G8" s="4">
        <v>-2</v>
      </c>
      <c r="H8" s="4" t="str">
        <f t="shared" si="0"/>
        <v xml:space="preserve"> 1005 -55 -2 </v>
      </c>
      <c r="I8" s="4">
        <f>FLOOR(C8/D8*100,1)</f>
        <v>6</v>
      </c>
      <c r="J8" s="4">
        <f>IF(AND(ISNUMBER(J7),B7=B8),J7+I7,1)</f>
        <v>72</v>
      </c>
      <c r="K8" s="4">
        <f t="shared" si="1"/>
        <v>72</v>
      </c>
      <c r="L8" s="4">
        <f t="shared" si="2"/>
        <v>77</v>
      </c>
      <c r="M8" s="4" t="str">
        <f t="shared" si="3"/>
        <v>72..77</v>
      </c>
      <c r="N8" s="4" t="str">
        <f>IF(I8=0,"",CONCATENATE("execute @e[tag=conditional,scores={PHASE=",B8,",CHEST_STEP=3,RAND_ITEM=",M8,"       }] ~ ~ ~ clone 1006 -55 -1 1006 -55 -1  ",H8," replace move"))</f>
        <v>execute @e[tag=conditional,scores={PHASE=1..2,CHEST_STEP=3,RAND_ITEM=72..77       }] ~ ~ ~ clone 1006 -55 -1 1006 -55 -1   1005 -55 -2  replace move</v>
      </c>
      <c r="O8" s="4" t="str">
        <f>IF(I8=0,"",CONCATENATE("execute @e[tag=conditional,scores={PHASE=",B8,",CHEST_STEP=4,RAND_ITEM=",M8,"       }] ~ ~ ~ clone  ",H8,"  ",H8," 1006 -55 -1  replace move"))</f>
        <v>execute @e[tag=conditional,scores={PHASE=1..2,CHEST_STEP=4,RAND_ITEM=72..77       }] ~ ~ ~ clone   1005 -55 -2    1005 -55 -2  1006 -55 -1  replace move</v>
      </c>
      <c r="P8" s="4" t="s">
        <v>44</v>
      </c>
    </row>
    <row r="9" spans="1:16" s="1" customFormat="1" x14ac:dyDescent="0.25">
      <c r="A9" s="4" t="s">
        <v>12</v>
      </c>
      <c r="B9" s="4" t="s">
        <v>48</v>
      </c>
      <c r="C9" s="4">
        <v>5</v>
      </c>
      <c r="D9" s="4">
        <f>SUMIFS(C:C,B:B,B9)</f>
        <v>100</v>
      </c>
      <c r="E9" s="4">
        <v>1002</v>
      </c>
      <c r="F9" s="4">
        <v>-55</v>
      </c>
      <c r="G9" s="4">
        <v>-2</v>
      </c>
      <c r="H9" s="4" t="str">
        <f t="shared" si="0"/>
        <v xml:space="preserve"> 1002 -55 -2 </v>
      </c>
      <c r="I9" s="4">
        <f>FLOOR(C9/D9*100,1)</f>
        <v>5</v>
      </c>
      <c r="J9" s="4">
        <f>IF(AND(ISNUMBER(J8),B8=B9),J8+I8,1)</f>
        <v>78</v>
      </c>
      <c r="K9" s="4">
        <f t="shared" si="1"/>
        <v>78</v>
      </c>
      <c r="L9" s="4">
        <f t="shared" si="2"/>
        <v>82</v>
      </c>
      <c r="M9" s="4" t="str">
        <f t="shared" si="3"/>
        <v>78..82</v>
      </c>
      <c r="N9" s="4" t="str">
        <f>IF(I9=0,"",CONCATENATE("execute @e[tag=conditional,scores={PHASE=",B9,",CHEST_STEP=3,RAND_ITEM=",M9,"       }] ~ ~ ~ clone 1006 -55 -1 1006 -55 -1  ",H9," replace move"))</f>
        <v>execute @e[tag=conditional,scores={PHASE=1..2,CHEST_STEP=3,RAND_ITEM=78..82       }] ~ ~ ~ clone 1006 -55 -1 1006 -55 -1   1002 -55 -2  replace move</v>
      </c>
      <c r="O9" s="4" t="str">
        <f>IF(I9=0,"",CONCATENATE("execute @e[tag=conditional,scores={PHASE=",B9,",CHEST_STEP=4,RAND_ITEM=",M9,"       }] ~ ~ ~ clone  ",H9,"  ",H9," 1006 -55 -1  replace move"))</f>
        <v>execute @e[tag=conditional,scores={PHASE=1..2,CHEST_STEP=4,RAND_ITEM=78..82       }] ~ ~ ~ clone   1002 -55 -2    1002 -55 -2  1006 -55 -1  replace move</v>
      </c>
      <c r="P9" s="4" t="s">
        <v>44</v>
      </c>
    </row>
    <row r="10" spans="1:16" s="1" customFormat="1" x14ac:dyDescent="0.25">
      <c r="A10" s="4" t="s">
        <v>13</v>
      </c>
      <c r="B10" s="4" t="s">
        <v>48</v>
      </c>
      <c r="C10" s="4">
        <v>5</v>
      </c>
      <c r="D10" s="4">
        <f>SUMIFS(C:C,B:B,B10)</f>
        <v>100</v>
      </c>
      <c r="E10" s="4">
        <v>1000</v>
      </c>
      <c r="F10" s="4">
        <v>-55</v>
      </c>
      <c r="G10" s="4">
        <v>-2</v>
      </c>
      <c r="H10" s="4" t="str">
        <f t="shared" si="0"/>
        <v xml:space="preserve"> 1000 -55 -2 </v>
      </c>
      <c r="I10" s="4">
        <f>FLOOR(C10/D10*100,1)</f>
        <v>5</v>
      </c>
      <c r="J10" s="4">
        <f>IF(AND(ISNUMBER(J9),B9=B10),J9+I9,1)</f>
        <v>83</v>
      </c>
      <c r="K10" s="4">
        <f t="shared" si="1"/>
        <v>83</v>
      </c>
      <c r="L10" s="4">
        <f t="shared" si="2"/>
        <v>87</v>
      </c>
      <c r="M10" s="4" t="str">
        <f t="shared" si="3"/>
        <v>83..87</v>
      </c>
      <c r="N10" s="4" t="str">
        <f>IF(I10=0,"",CONCATENATE("execute @e[tag=conditional,scores={PHASE=",B10,",CHEST_STEP=3,RAND_ITEM=",M10,"       }] ~ ~ ~ clone 1006 -55 -1 1006 -55 -1  ",H10," replace move"))</f>
        <v>execute @e[tag=conditional,scores={PHASE=1..2,CHEST_STEP=3,RAND_ITEM=83..87       }] ~ ~ ~ clone 1006 -55 -1 1006 -55 -1   1000 -55 -2  replace move</v>
      </c>
      <c r="O10" s="4" t="str">
        <f>IF(I10=0,"",CONCATENATE("execute @e[tag=conditional,scores={PHASE=",B10,",CHEST_STEP=4,RAND_ITEM=",M10,"       }] ~ ~ ~ clone  ",H10,"  ",H10," 1006 -55 -1  replace move"))</f>
        <v>execute @e[tag=conditional,scores={PHASE=1..2,CHEST_STEP=4,RAND_ITEM=83..87       }] ~ ~ ~ clone   1000 -55 -2    1000 -55 -2  1006 -55 -1  replace move</v>
      </c>
      <c r="P10" s="4" t="s">
        <v>44</v>
      </c>
    </row>
    <row r="11" spans="1:16" s="1" customFormat="1" x14ac:dyDescent="0.25">
      <c r="A11" s="4" t="s">
        <v>14</v>
      </c>
      <c r="B11" s="4" t="s">
        <v>48</v>
      </c>
      <c r="C11" s="4">
        <v>4</v>
      </c>
      <c r="D11" s="4">
        <f>SUMIFS(C:C,B:B,B11)</f>
        <v>100</v>
      </c>
      <c r="E11" s="4">
        <v>1003</v>
      </c>
      <c r="F11" s="4">
        <v>-55</v>
      </c>
      <c r="G11" s="4">
        <v>-2</v>
      </c>
      <c r="H11" s="4" t="str">
        <f t="shared" si="0"/>
        <v xml:space="preserve"> 1003 -55 -2 </v>
      </c>
      <c r="I11" s="4">
        <f>FLOOR(C11/D11*100,1)</f>
        <v>4</v>
      </c>
      <c r="J11" s="4">
        <f>IF(AND(ISNUMBER(J10),B10=B11),J10+I10,1)</f>
        <v>88</v>
      </c>
      <c r="K11" s="4">
        <f t="shared" si="1"/>
        <v>88</v>
      </c>
      <c r="L11" s="4">
        <f t="shared" si="2"/>
        <v>91</v>
      </c>
      <c r="M11" s="4" t="str">
        <f t="shared" si="3"/>
        <v>88..91</v>
      </c>
      <c r="N11" s="4" t="str">
        <f>IF(I11=0,"",CONCATENATE("execute @e[tag=conditional,scores={PHASE=",B11,",CHEST_STEP=3,RAND_ITEM=",M11,"       }] ~ ~ ~ clone 1006 -55 -1 1006 -55 -1  ",H11," replace move"))</f>
        <v>execute @e[tag=conditional,scores={PHASE=1..2,CHEST_STEP=3,RAND_ITEM=88..91       }] ~ ~ ~ clone 1006 -55 -1 1006 -55 -1   1003 -55 -2  replace move</v>
      </c>
      <c r="O11" s="4" t="str">
        <f>IF(I11=0,"",CONCATENATE("execute @e[tag=conditional,scores={PHASE=",B11,",CHEST_STEP=4,RAND_ITEM=",M11,"       }] ~ ~ ~ clone  ",H11,"  ",H11," 1006 -55 -1  replace move"))</f>
        <v>execute @e[tag=conditional,scores={PHASE=1..2,CHEST_STEP=4,RAND_ITEM=88..91       }] ~ ~ ~ clone   1003 -55 -2    1003 -55 -2  1006 -55 -1  replace move</v>
      </c>
      <c r="P11" s="4" t="s">
        <v>44</v>
      </c>
    </row>
    <row r="12" spans="1:16" s="1" customFormat="1" x14ac:dyDescent="0.25">
      <c r="A12" s="4" t="s">
        <v>21</v>
      </c>
      <c r="B12" s="4" t="s">
        <v>48</v>
      </c>
      <c r="C12" s="4">
        <v>2</v>
      </c>
      <c r="D12" s="4">
        <f>SUMIFS(C:C,B:B,B12)</f>
        <v>100</v>
      </c>
      <c r="E12" s="4">
        <v>1003</v>
      </c>
      <c r="F12" s="4">
        <v>-52</v>
      </c>
      <c r="G12" s="4">
        <v>-2</v>
      </c>
      <c r="H12" s="4" t="str">
        <f t="shared" si="0"/>
        <v xml:space="preserve"> 1003 -52 -2 </v>
      </c>
      <c r="I12" s="4">
        <f>FLOOR(C12/D12*100,1)</f>
        <v>2</v>
      </c>
      <c r="J12" s="4">
        <f>IF(AND(ISNUMBER(J11),B11=B12),J11+I11,1)</f>
        <v>92</v>
      </c>
      <c r="K12" s="4">
        <f t="shared" si="1"/>
        <v>92</v>
      </c>
      <c r="L12" s="4">
        <f t="shared" si="2"/>
        <v>93</v>
      </c>
      <c r="M12" s="4" t="str">
        <f t="shared" si="3"/>
        <v>92..93</v>
      </c>
      <c r="N12" s="4" t="str">
        <f>IF(I12=0,"",CONCATENATE("execute @e[tag=conditional,scores={PHASE=",B12,",CHEST_STEP=3,RAND_ITEM=",M12,"       }] ~ ~ ~ clone 1006 -55 -1 1006 -55 -1  ",H12," replace move"))</f>
        <v>execute @e[tag=conditional,scores={PHASE=1..2,CHEST_STEP=3,RAND_ITEM=92..93       }] ~ ~ ~ clone 1006 -55 -1 1006 -55 -1   1003 -52 -2  replace move</v>
      </c>
      <c r="O12" s="4" t="str">
        <f>IF(I12=0,"",CONCATENATE("execute @e[tag=conditional,scores={PHASE=",B12,",CHEST_STEP=4,RAND_ITEM=",M12,"       }] ~ ~ ~ clone  ",H12,"  ",H12," 1006 -55 -1  replace move"))</f>
        <v>execute @e[tag=conditional,scores={PHASE=1..2,CHEST_STEP=4,RAND_ITEM=92..93       }] ~ ~ ~ clone   1003 -52 -2    1003 -52 -2  1006 -55 -1  replace move</v>
      </c>
      <c r="P12" s="4" t="s">
        <v>44</v>
      </c>
    </row>
    <row r="13" spans="1:16" s="1" customFormat="1" x14ac:dyDescent="0.25">
      <c r="A13" s="4" t="s">
        <v>22</v>
      </c>
      <c r="B13" s="4" t="s">
        <v>48</v>
      </c>
      <c r="C13" s="4">
        <v>2</v>
      </c>
      <c r="D13" s="4">
        <f>SUMIFS(C:C,B:B,B13)</f>
        <v>100</v>
      </c>
      <c r="E13" s="4">
        <v>1002</v>
      </c>
      <c r="F13" s="4">
        <v>-52</v>
      </c>
      <c r="G13" s="4">
        <v>-2</v>
      </c>
      <c r="H13" s="4" t="str">
        <f t="shared" si="0"/>
        <v xml:space="preserve"> 1002 -52 -2 </v>
      </c>
      <c r="I13" s="4">
        <f>FLOOR(C13/D13*100,1)</f>
        <v>2</v>
      </c>
      <c r="J13" s="4">
        <f>IF(AND(ISNUMBER(J12),B12=B13),J12+I12,1)</f>
        <v>94</v>
      </c>
      <c r="K13" s="4">
        <f t="shared" si="1"/>
        <v>94</v>
      </c>
      <c r="L13" s="4">
        <f t="shared" si="2"/>
        <v>95</v>
      </c>
      <c r="M13" s="4" t="str">
        <f t="shared" si="3"/>
        <v>94..95</v>
      </c>
      <c r="N13" s="4" t="str">
        <f>IF(I13=0,"",CONCATENATE("execute @e[tag=conditional,scores={PHASE=",B13,",CHEST_STEP=3,RAND_ITEM=",M13,"       }] ~ ~ ~ clone 1006 -55 -1 1006 -55 -1  ",H13," replace move"))</f>
        <v>execute @e[tag=conditional,scores={PHASE=1..2,CHEST_STEP=3,RAND_ITEM=94..95       }] ~ ~ ~ clone 1006 -55 -1 1006 -55 -1   1002 -52 -2  replace move</v>
      </c>
      <c r="O13" s="4" t="str">
        <f>IF(I13=0,"",CONCATENATE("execute @e[tag=conditional,scores={PHASE=",B13,",CHEST_STEP=4,RAND_ITEM=",M13,"       }] ~ ~ ~ clone  ",H13,"  ",H13," 1006 -55 -1  replace move"))</f>
        <v>execute @e[tag=conditional,scores={PHASE=1..2,CHEST_STEP=4,RAND_ITEM=94..95       }] ~ ~ ~ clone   1002 -52 -2    1002 -52 -2  1006 -55 -1  replace move</v>
      </c>
      <c r="P13" s="4" t="s">
        <v>44</v>
      </c>
    </row>
    <row r="14" spans="1:16" s="1" customFormat="1" x14ac:dyDescent="0.25">
      <c r="A14" s="4" t="s">
        <v>23</v>
      </c>
      <c r="B14" s="4" t="s">
        <v>48</v>
      </c>
      <c r="C14" s="4">
        <v>2</v>
      </c>
      <c r="D14" s="4">
        <f>SUMIFS(C:C,B:B,B14)</f>
        <v>100</v>
      </c>
      <c r="E14" s="4">
        <v>1001</v>
      </c>
      <c r="F14" s="4">
        <v>-52</v>
      </c>
      <c r="G14" s="4">
        <v>-2</v>
      </c>
      <c r="H14" s="4" t="str">
        <f t="shared" si="0"/>
        <v xml:space="preserve"> 1001 -52 -2 </v>
      </c>
      <c r="I14" s="4">
        <f>FLOOR(C14/D14*100,1)</f>
        <v>2</v>
      </c>
      <c r="J14" s="4">
        <f>IF(AND(ISNUMBER(J13),B13=B14),J13+I13,1)</f>
        <v>96</v>
      </c>
      <c r="K14" s="4">
        <f t="shared" si="1"/>
        <v>96</v>
      </c>
      <c r="L14" s="4">
        <f t="shared" si="2"/>
        <v>97</v>
      </c>
      <c r="M14" s="4" t="str">
        <f t="shared" si="3"/>
        <v>96..97</v>
      </c>
      <c r="N14" s="4" t="str">
        <f>IF(I14=0,"",CONCATENATE("execute @e[tag=conditional,scores={PHASE=",B14,",CHEST_STEP=3,RAND_ITEM=",M14,"       }] ~ ~ ~ clone 1006 -55 -1 1006 -55 -1  ",H14," replace move"))</f>
        <v>execute @e[tag=conditional,scores={PHASE=1..2,CHEST_STEP=3,RAND_ITEM=96..97       }] ~ ~ ~ clone 1006 -55 -1 1006 -55 -1   1001 -52 -2  replace move</v>
      </c>
      <c r="O14" s="4" t="str">
        <f>IF(I14=0,"",CONCATENATE("execute @e[tag=conditional,scores={PHASE=",B14,",CHEST_STEP=4,RAND_ITEM=",M14,"       }] ~ ~ ~ clone  ",H14,"  ",H14," 1006 -55 -1  replace move"))</f>
        <v>execute @e[tag=conditional,scores={PHASE=1..2,CHEST_STEP=4,RAND_ITEM=96..97       }] ~ ~ ~ clone   1001 -52 -2    1001 -52 -2  1006 -55 -1  replace move</v>
      </c>
      <c r="P14" s="4" t="s">
        <v>44</v>
      </c>
    </row>
    <row r="15" spans="1:16" s="1" customFormat="1" x14ac:dyDescent="0.25">
      <c r="A15" s="4" t="s">
        <v>29</v>
      </c>
      <c r="B15" s="4" t="s">
        <v>48</v>
      </c>
      <c r="C15" s="4">
        <v>0</v>
      </c>
      <c r="D15" s="4">
        <f>SUMIFS(C:C,B:B,B15)</f>
        <v>100</v>
      </c>
      <c r="E15" s="4">
        <v>1005</v>
      </c>
      <c r="F15" s="4">
        <v>-49</v>
      </c>
      <c r="G15" s="4">
        <v>-2</v>
      </c>
      <c r="H15" s="4" t="str">
        <f t="shared" si="0"/>
        <v xml:space="preserve"> 1005 -49 -2 </v>
      </c>
      <c r="I15" s="4">
        <f>FLOOR(C15/D15*100,1)</f>
        <v>0</v>
      </c>
      <c r="J15" s="4">
        <f>IF(AND(ISNUMBER(J14),B14=B15),J14+I14,1)</f>
        <v>98</v>
      </c>
      <c r="K15" s="4">
        <f t="shared" si="1"/>
        <v>-1</v>
      </c>
      <c r="L15" s="4">
        <f t="shared" si="2"/>
        <v>-1</v>
      </c>
      <c r="M15" s="4">
        <f t="shared" si="3"/>
        <v>-1</v>
      </c>
      <c r="N15" s="4" t="str">
        <f>IF(I15=0,"",CONCATENATE("execute @e[tag=conditional,scores={PHASE=",B15,",CHEST_STEP=3,RAND_ITEM=",M15,"       }] ~ ~ ~ clone 1006 -55 -1 1006 -55 -1  ",H15," replace move"))</f>
        <v/>
      </c>
      <c r="O15" s="4" t="str">
        <f>IF(I15=0,"",CONCATENATE("execute @e[tag=conditional,scores={PHASE=",B15,",CHEST_STEP=4,RAND_ITEM=",M15,"       }] ~ ~ ~ clone  ",H15,"  ",H15," 1006 -55 -1  replace move"))</f>
        <v/>
      </c>
      <c r="P15" s="4" t="s">
        <v>44</v>
      </c>
    </row>
    <row r="16" spans="1:16" s="1" customFormat="1" x14ac:dyDescent="0.25">
      <c r="A16" s="4" t="s">
        <v>37</v>
      </c>
      <c r="B16" s="4" t="s">
        <v>48</v>
      </c>
      <c r="C16" s="4">
        <v>0</v>
      </c>
      <c r="D16" s="4">
        <f>SUMIFS(C:C,B:B,B16)</f>
        <v>100</v>
      </c>
      <c r="E16" s="4">
        <v>997</v>
      </c>
      <c r="F16" s="4">
        <v>-49</v>
      </c>
      <c r="G16" s="4">
        <v>-2</v>
      </c>
      <c r="H16" s="4" t="str">
        <f t="shared" si="0"/>
        <v xml:space="preserve"> 997 -49 -2 </v>
      </c>
      <c r="I16" s="4">
        <f>FLOOR(C16/D16*100,1)</f>
        <v>0</v>
      </c>
      <c r="J16" s="4">
        <f>IF(AND(ISNUMBER(J15),B15=B16),J15+I15,1)</f>
        <v>98</v>
      </c>
      <c r="K16" s="4">
        <f t="shared" si="1"/>
        <v>-1</v>
      </c>
      <c r="L16" s="4">
        <f t="shared" si="2"/>
        <v>-1</v>
      </c>
      <c r="M16" s="4">
        <f t="shared" si="3"/>
        <v>-1</v>
      </c>
      <c r="N16" s="4" t="str">
        <f>IF(I16=0,"",CONCATENATE("execute @e[tag=conditional,scores={PHASE=",B16,",CHEST_STEP=3,RAND_ITEM=",M16,"       }] ~ ~ ~ clone 1006 -55 -1 1006 -55 -1  ",H16," replace move"))</f>
        <v/>
      </c>
      <c r="O16" s="4" t="str">
        <f>IF(I16=0,"",CONCATENATE("execute @e[tag=conditional,scores={PHASE=",B16,",CHEST_STEP=4,RAND_ITEM=",M16,"       }] ~ ~ ~ clone  ",H16,"  ",H16," 1006 -55 -1  replace move"))</f>
        <v/>
      </c>
      <c r="P16" s="4" t="s">
        <v>44</v>
      </c>
    </row>
    <row r="17" spans="1:16" s="1" customFormat="1" x14ac:dyDescent="0.25">
      <c r="A17" s="4" t="s">
        <v>11</v>
      </c>
      <c r="B17" s="4" t="s">
        <v>48</v>
      </c>
      <c r="C17" s="4">
        <v>0</v>
      </c>
      <c r="D17" s="4">
        <f>SUMIFS(C:C,B:B,B17)</f>
        <v>100</v>
      </c>
      <c r="E17" s="4">
        <v>999</v>
      </c>
      <c r="F17" s="4">
        <v>-55</v>
      </c>
      <c r="G17" s="4">
        <v>-2</v>
      </c>
      <c r="H17" s="4" t="str">
        <f t="shared" si="0"/>
        <v xml:space="preserve"> 999 -55 -2 </v>
      </c>
      <c r="I17" s="4">
        <f>FLOOR(C17/D17*100,1)</f>
        <v>0</v>
      </c>
      <c r="J17" s="4">
        <f>IF(AND(ISNUMBER(J16),B16=B17),J16+I16,1)</f>
        <v>98</v>
      </c>
      <c r="K17" s="4">
        <f t="shared" si="1"/>
        <v>-1</v>
      </c>
      <c r="L17" s="4">
        <f t="shared" si="2"/>
        <v>-1</v>
      </c>
      <c r="M17" s="4">
        <f t="shared" si="3"/>
        <v>-1</v>
      </c>
      <c r="N17" s="4" t="str">
        <f>IF(I17=0,"",CONCATENATE("execute @e[tag=conditional,scores={PHASE=",B17,",CHEST_STEP=3,RAND_ITEM=",M17,"       }] ~ ~ ~ clone 1006 -55 -1 1006 -55 -1  ",H17," replace move"))</f>
        <v/>
      </c>
      <c r="O17" s="4" t="str">
        <f>IF(I17=0,"",CONCATENATE("execute @e[tag=conditional,scores={PHASE=",B17,",CHEST_STEP=4,RAND_ITEM=",M17,"       }] ~ ~ ~ clone  ",H17,"  ",H17," 1006 -55 -1  replace move"))</f>
        <v/>
      </c>
      <c r="P17" s="4" t="s">
        <v>44</v>
      </c>
    </row>
    <row r="18" spans="1:16" s="1" customFormat="1" x14ac:dyDescent="0.25">
      <c r="A18" s="4" t="s">
        <v>31</v>
      </c>
      <c r="B18" s="4" t="s">
        <v>48</v>
      </c>
      <c r="C18" s="4">
        <v>0</v>
      </c>
      <c r="D18" s="4">
        <f>SUMIFS(C:C,B:B,B18)</f>
        <v>100</v>
      </c>
      <c r="E18" s="4">
        <v>1003</v>
      </c>
      <c r="F18" s="4">
        <v>-49</v>
      </c>
      <c r="G18" s="4">
        <v>-2</v>
      </c>
      <c r="H18" s="4" t="str">
        <f t="shared" si="0"/>
        <v xml:space="preserve"> 1003 -49 -2 </v>
      </c>
      <c r="I18" s="4">
        <f>FLOOR(C18/D18*100,1)</f>
        <v>0</v>
      </c>
      <c r="J18" s="4">
        <f>IF(AND(ISNUMBER(J17),B17=B18),J17+I17,1)</f>
        <v>98</v>
      </c>
      <c r="K18" s="4">
        <f t="shared" si="1"/>
        <v>-1</v>
      </c>
      <c r="L18" s="4">
        <f t="shared" si="2"/>
        <v>-1</v>
      </c>
      <c r="M18" s="4">
        <f t="shared" si="3"/>
        <v>-1</v>
      </c>
      <c r="N18" s="4" t="str">
        <f>IF(I18=0,"",CONCATENATE("execute @e[tag=conditional,scores={PHASE=",B18,",CHEST_STEP=3,RAND_ITEM=",M18,"       }] ~ ~ ~ clone 1006 -55 -1 1006 -55 -1  ",H18," replace move"))</f>
        <v/>
      </c>
      <c r="O18" s="4" t="str">
        <f>IF(I18=0,"",CONCATENATE("execute @e[tag=conditional,scores={PHASE=",B18,",CHEST_STEP=4,RAND_ITEM=",M18,"       }] ~ ~ ~ clone  ",H18,"  ",H18," 1006 -55 -1  replace move"))</f>
        <v/>
      </c>
      <c r="P18" s="4" t="s">
        <v>44</v>
      </c>
    </row>
    <row r="19" spans="1:16" s="1" customFormat="1" x14ac:dyDescent="0.25">
      <c r="A19" s="4" t="s">
        <v>33</v>
      </c>
      <c r="B19" s="4" t="s">
        <v>48</v>
      </c>
      <c r="C19" s="4">
        <v>0</v>
      </c>
      <c r="D19" s="4">
        <f>SUMIFS(C:C,B:B,B19)</f>
        <v>100</v>
      </c>
      <c r="E19" s="4">
        <v>1001</v>
      </c>
      <c r="F19" s="4">
        <v>-49</v>
      </c>
      <c r="G19" s="4">
        <v>-2</v>
      </c>
      <c r="H19" s="4" t="str">
        <f t="shared" si="0"/>
        <v xml:space="preserve"> 1001 -49 -2 </v>
      </c>
      <c r="I19" s="4">
        <f>FLOOR(C19/D19*100,1)</f>
        <v>0</v>
      </c>
      <c r="J19" s="4">
        <f>IF(AND(ISNUMBER(J18),B18=B19),J18+I18,1)</f>
        <v>98</v>
      </c>
      <c r="K19" s="4">
        <f t="shared" si="1"/>
        <v>-1</v>
      </c>
      <c r="L19" s="4">
        <f t="shared" si="2"/>
        <v>-1</v>
      </c>
      <c r="M19" s="4">
        <f t="shared" si="3"/>
        <v>-1</v>
      </c>
      <c r="N19" s="4" t="str">
        <f>IF(I19=0,"",CONCATENATE("execute @e[tag=conditional,scores={PHASE=",B19,",CHEST_STEP=3,RAND_ITEM=",M19,"       }] ~ ~ ~ clone 1006 -55 -1 1006 -55 -1  ",H19," replace move"))</f>
        <v/>
      </c>
      <c r="O19" s="4" t="str">
        <f>IF(I19=0,"",CONCATENATE("execute @e[tag=conditional,scores={PHASE=",B19,",CHEST_STEP=4,RAND_ITEM=",M19,"       }] ~ ~ ~ clone  ",H19,"  ",H19," 1006 -55 -1  replace move"))</f>
        <v/>
      </c>
      <c r="P19" s="4" t="s">
        <v>44</v>
      </c>
    </row>
    <row r="20" spans="1:16" s="1" customFormat="1" x14ac:dyDescent="0.25">
      <c r="A20" s="4" t="s">
        <v>27</v>
      </c>
      <c r="B20" s="4" t="s">
        <v>48</v>
      </c>
      <c r="C20" s="4">
        <v>0</v>
      </c>
      <c r="D20" s="4">
        <f>SUMIFS(C:C,B:B,B20)</f>
        <v>100</v>
      </c>
      <c r="E20" s="4">
        <v>997</v>
      </c>
      <c r="F20" s="4">
        <v>-52</v>
      </c>
      <c r="G20" s="4">
        <v>-2</v>
      </c>
      <c r="H20" s="4" t="str">
        <f t="shared" si="0"/>
        <v xml:space="preserve"> 997 -52 -2 </v>
      </c>
      <c r="I20" s="4">
        <f>FLOOR(C20/D20*100,1)</f>
        <v>0</v>
      </c>
      <c r="J20" s="4">
        <f>IF(AND(ISNUMBER(J19),B19=B20),J19+I19,1)</f>
        <v>98</v>
      </c>
      <c r="K20" s="4">
        <f t="shared" si="1"/>
        <v>-1</v>
      </c>
      <c r="L20" s="4">
        <f t="shared" si="2"/>
        <v>-1</v>
      </c>
      <c r="M20" s="4">
        <f t="shared" si="3"/>
        <v>-1</v>
      </c>
      <c r="N20" s="4" t="str">
        <f>IF(I20=0,"",CONCATENATE("execute @e[tag=conditional,scores={PHASE=",B20,",CHEST_STEP=3,RAND_ITEM=",M20,"       }] ~ ~ ~ clone 1006 -55 -1 1006 -55 -1  ",H20," replace move"))</f>
        <v/>
      </c>
      <c r="O20" s="4" t="str">
        <f>IF(I20=0,"",CONCATENATE("execute @e[tag=conditional,scores={PHASE=",B20,",CHEST_STEP=4,RAND_ITEM=",M20,"       }] ~ ~ ~ clone  ",H20,"  ",H20," 1006 -55 -1  replace move"))</f>
        <v/>
      </c>
      <c r="P20" s="4" t="s">
        <v>44</v>
      </c>
    </row>
    <row r="21" spans="1:16" s="1" customFormat="1" x14ac:dyDescent="0.25">
      <c r="A21" s="4" t="s">
        <v>26</v>
      </c>
      <c r="B21" s="4" t="s">
        <v>48</v>
      </c>
      <c r="C21" s="4">
        <v>0</v>
      </c>
      <c r="D21" s="4">
        <f>SUMIFS(C:C,B:B,B21)</f>
        <v>100</v>
      </c>
      <c r="E21" s="4">
        <v>1000</v>
      </c>
      <c r="F21" s="4">
        <v>-52</v>
      </c>
      <c r="G21" s="4">
        <v>-2</v>
      </c>
      <c r="H21" s="4" t="str">
        <f t="shared" si="0"/>
        <v xml:space="preserve"> 1000 -52 -2 </v>
      </c>
      <c r="I21" s="4">
        <f>FLOOR(C21/D21*100,1)</f>
        <v>0</v>
      </c>
      <c r="J21" s="4">
        <f>IF(AND(ISNUMBER(J20),B20=B21),J20+I20,1)</f>
        <v>98</v>
      </c>
      <c r="K21" s="4">
        <f t="shared" si="1"/>
        <v>-1</v>
      </c>
      <c r="L21" s="4">
        <f t="shared" si="2"/>
        <v>-1</v>
      </c>
      <c r="M21" s="4">
        <f t="shared" si="3"/>
        <v>-1</v>
      </c>
      <c r="N21" s="4" t="str">
        <f>IF(I21=0,"",CONCATENATE("execute @e[tag=conditional,scores={PHASE=",B21,",CHEST_STEP=3,RAND_ITEM=",M21,"       }] ~ ~ ~ clone 1006 -55 -1 1006 -55 -1  ",H21," replace move"))</f>
        <v/>
      </c>
      <c r="O21" s="4" t="str">
        <f>IF(I21=0,"",CONCATENATE("execute @e[tag=conditional,scores={PHASE=",B21,",CHEST_STEP=4,RAND_ITEM=",M21,"       }] ~ ~ ~ clone  ",H21,"  ",H21," 1006 -55 -1  replace move"))</f>
        <v/>
      </c>
      <c r="P21" s="4" t="s">
        <v>44</v>
      </c>
    </row>
    <row r="22" spans="1:16" s="1" customFormat="1" x14ac:dyDescent="0.25">
      <c r="A22" s="4" t="s">
        <v>24</v>
      </c>
      <c r="B22" s="4" t="s">
        <v>48</v>
      </c>
      <c r="C22" s="4">
        <v>0</v>
      </c>
      <c r="D22" s="4">
        <f>SUMIFS(C:C,B:B,B22)</f>
        <v>100</v>
      </c>
      <c r="E22" s="4">
        <v>999</v>
      </c>
      <c r="F22" s="4">
        <v>-52</v>
      </c>
      <c r="G22" s="4">
        <v>-2</v>
      </c>
      <c r="H22" s="4" t="str">
        <f t="shared" si="0"/>
        <v xml:space="preserve"> 999 -52 -2 </v>
      </c>
      <c r="I22" s="4">
        <f>FLOOR(C22/D22*100,1)</f>
        <v>0</v>
      </c>
      <c r="J22" s="4">
        <f>IF(AND(ISNUMBER(J21),B21=B22),J21+I21,1)</f>
        <v>98</v>
      </c>
      <c r="K22" s="4">
        <f t="shared" si="1"/>
        <v>-1</v>
      </c>
      <c r="L22" s="4">
        <f t="shared" si="2"/>
        <v>-1</v>
      </c>
      <c r="M22" s="4">
        <f t="shared" si="3"/>
        <v>-1</v>
      </c>
      <c r="N22" s="4" t="str">
        <f>IF(I22=0,"",CONCATENATE("execute @e[tag=conditional,scores={PHASE=",B22,",CHEST_STEP=3,RAND_ITEM=",M22,"       }] ~ ~ ~ clone 1006 -55 -1 1006 -55 -1  ",H22," replace move"))</f>
        <v/>
      </c>
      <c r="O22" s="4" t="str">
        <f>IF(I22=0,"",CONCATENATE("execute @e[tag=conditional,scores={PHASE=",B22,",CHEST_STEP=4,RAND_ITEM=",M22,"       }] ~ ~ ~ clone  ",H22,"  ",H22," 1006 -55 -1  replace move"))</f>
        <v/>
      </c>
      <c r="P22" s="4" t="s">
        <v>44</v>
      </c>
    </row>
    <row r="23" spans="1:16" s="1" customFormat="1" x14ac:dyDescent="0.25">
      <c r="A23" s="4" t="s">
        <v>25</v>
      </c>
      <c r="B23" s="4" t="s">
        <v>48</v>
      </c>
      <c r="C23" s="4">
        <v>0</v>
      </c>
      <c r="D23" s="4">
        <f>SUMIFS(C:C,B:B,B23)</f>
        <v>100</v>
      </c>
      <c r="E23" s="4">
        <v>998</v>
      </c>
      <c r="F23" s="4">
        <v>-52</v>
      </c>
      <c r="G23" s="4">
        <v>-2</v>
      </c>
      <c r="H23" s="4" t="str">
        <f t="shared" si="0"/>
        <v xml:space="preserve"> 998 -52 -2 </v>
      </c>
      <c r="I23" s="4">
        <f>FLOOR(C23/D23*100,1)</f>
        <v>0</v>
      </c>
      <c r="J23" s="4">
        <f>IF(AND(ISNUMBER(J22),B22=B23),J22+I22,1)</f>
        <v>98</v>
      </c>
      <c r="K23" s="4">
        <f t="shared" si="1"/>
        <v>-1</v>
      </c>
      <c r="L23" s="4">
        <f t="shared" si="2"/>
        <v>-1</v>
      </c>
      <c r="M23" s="4">
        <f t="shared" si="3"/>
        <v>-1</v>
      </c>
      <c r="N23" s="4" t="str">
        <f>IF(I23=0,"",CONCATENATE("execute @e[tag=conditional,scores={PHASE=",B23,",CHEST_STEP=3,RAND_ITEM=",M23,"       }] ~ ~ ~ clone 1006 -55 -1 1006 -55 -1  ",H23," replace move"))</f>
        <v/>
      </c>
      <c r="O23" s="4" t="str">
        <f>IF(I23=0,"",CONCATENATE("execute @e[tag=conditional,scores={PHASE=",B23,",CHEST_STEP=4,RAND_ITEM=",M23,"       }] ~ ~ ~ clone  ",H23,"  ",H23," 1006 -55 -1  replace move"))</f>
        <v/>
      </c>
      <c r="P23" s="4" t="s">
        <v>44</v>
      </c>
    </row>
    <row r="24" spans="1:16" s="1" customFormat="1" x14ac:dyDescent="0.25">
      <c r="A24" s="4" t="s">
        <v>18</v>
      </c>
      <c r="B24" s="4" t="s">
        <v>48</v>
      </c>
      <c r="C24" s="4">
        <v>0</v>
      </c>
      <c r="D24" s="4">
        <f>SUMIFS(C:C,B:B,B24)</f>
        <v>100</v>
      </c>
      <c r="E24" s="4">
        <v>1006</v>
      </c>
      <c r="F24" s="4">
        <v>-52</v>
      </c>
      <c r="G24" s="4">
        <v>-2</v>
      </c>
      <c r="H24" s="4" t="str">
        <f t="shared" si="0"/>
        <v xml:space="preserve"> 1006 -52 -2 </v>
      </c>
      <c r="I24" s="4">
        <f>FLOOR(C24/D24*100,1)</f>
        <v>0</v>
      </c>
      <c r="J24" s="4">
        <f>IF(AND(ISNUMBER(J23),B23=B24),J23+I23,1)</f>
        <v>98</v>
      </c>
      <c r="K24" s="4">
        <f t="shared" si="1"/>
        <v>-1</v>
      </c>
      <c r="L24" s="4">
        <f t="shared" si="2"/>
        <v>-1</v>
      </c>
      <c r="M24" s="4">
        <f t="shared" si="3"/>
        <v>-1</v>
      </c>
      <c r="N24" s="4" t="str">
        <f>IF(I24=0,"",CONCATENATE("execute @e[tag=conditional,scores={PHASE=",B24,",CHEST_STEP=3,RAND_ITEM=",M24,"       }] ~ ~ ~ clone 1006 -55 -1 1006 -55 -1  ",H24," replace move"))</f>
        <v/>
      </c>
      <c r="O24" s="4" t="str">
        <f>IF(I24=0,"",CONCATENATE("execute @e[tag=conditional,scores={PHASE=",B24,",CHEST_STEP=4,RAND_ITEM=",M24,"       }] ~ ~ ~ clone  ",H24,"  ",H24," 1006 -55 -1  replace move"))</f>
        <v/>
      </c>
      <c r="P24" s="4" t="s">
        <v>44</v>
      </c>
    </row>
    <row r="25" spans="1:16" s="1" customFormat="1" x14ac:dyDescent="0.25">
      <c r="A25" s="4" t="s">
        <v>19</v>
      </c>
      <c r="B25" s="4" t="s">
        <v>48</v>
      </c>
      <c r="C25" s="4">
        <v>0</v>
      </c>
      <c r="D25" s="4">
        <f>SUMIFS(C:C,B:B,B25)</f>
        <v>100</v>
      </c>
      <c r="E25" s="4">
        <v>1005</v>
      </c>
      <c r="F25" s="4">
        <v>-52</v>
      </c>
      <c r="G25" s="4">
        <v>-2</v>
      </c>
      <c r="H25" s="4" t="str">
        <f t="shared" si="0"/>
        <v xml:space="preserve"> 1005 -52 -2 </v>
      </c>
      <c r="I25" s="4">
        <f>FLOOR(C25/D25*100,1)</f>
        <v>0</v>
      </c>
      <c r="J25" s="4">
        <f>IF(AND(ISNUMBER(J24),B24=B25),J24+I24,1)</f>
        <v>98</v>
      </c>
      <c r="K25" s="4">
        <f t="shared" si="1"/>
        <v>-1</v>
      </c>
      <c r="L25" s="4">
        <f t="shared" si="2"/>
        <v>-1</v>
      </c>
      <c r="M25" s="4">
        <f t="shared" si="3"/>
        <v>-1</v>
      </c>
      <c r="N25" s="4" t="str">
        <f>IF(I25=0,"",CONCATENATE("execute @e[tag=conditional,scores={PHASE=",B25,",CHEST_STEP=3,RAND_ITEM=",M25,"       }] ~ ~ ~ clone 1006 -55 -1 1006 -55 -1  ",H25," replace move"))</f>
        <v/>
      </c>
      <c r="O25" s="4" t="str">
        <f>IF(I25=0,"",CONCATENATE("execute @e[tag=conditional,scores={PHASE=",B25,",CHEST_STEP=4,RAND_ITEM=",M25,"       }] ~ ~ ~ clone  ",H25,"  ",H25," 1006 -55 -1  replace move"))</f>
        <v/>
      </c>
      <c r="P25" s="4" t="s">
        <v>44</v>
      </c>
    </row>
    <row r="26" spans="1:16" s="1" customFormat="1" x14ac:dyDescent="0.25">
      <c r="A26" s="4" t="s">
        <v>34</v>
      </c>
      <c r="B26" s="4" t="s">
        <v>48</v>
      </c>
      <c r="C26" s="4">
        <v>0</v>
      </c>
      <c r="D26" s="4">
        <f>SUMIFS(C:C,B:B,B26)</f>
        <v>100</v>
      </c>
      <c r="E26" s="4">
        <v>1000</v>
      </c>
      <c r="F26" s="4">
        <v>-49</v>
      </c>
      <c r="G26" s="4">
        <v>-2</v>
      </c>
      <c r="H26" s="4" t="str">
        <f t="shared" si="0"/>
        <v xml:space="preserve"> 1000 -49 -2 </v>
      </c>
      <c r="I26" s="4">
        <f>FLOOR(C26/D26*100,1)</f>
        <v>0</v>
      </c>
      <c r="J26" s="4">
        <f>IF(AND(ISNUMBER(J25),B25=B26),J25+I25,1)</f>
        <v>98</v>
      </c>
      <c r="K26" s="4">
        <f t="shared" si="1"/>
        <v>-1</v>
      </c>
      <c r="L26" s="4">
        <f t="shared" si="2"/>
        <v>-1</v>
      </c>
      <c r="M26" s="4">
        <f t="shared" si="3"/>
        <v>-1</v>
      </c>
      <c r="N26" s="4" t="str">
        <f>IF(I26=0,"",CONCATENATE("execute @e[tag=conditional,scores={PHASE=",B26,",CHEST_STEP=3,RAND_ITEM=",M26,"       }] ~ ~ ~ clone 1006 -55 -1 1006 -55 -1  ",H26," replace move"))</f>
        <v/>
      </c>
      <c r="O26" s="4" t="str">
        <f>IF(I26=0,"",CONCATENATE("execute @e[tag=conditional,scores={PHASE=",B26,",CHEST_STEP=4,RAND_ITEM=",M26,"       }] ~ ~ ~ clone  ",H26,"  ",H26," 1006 -55 -1  replace move"))</f>
        <v/>
      </c>
      <c r="P26" s="4" t="s">
        <v>44</v>
      </c>
    </row>
    <row r="27" spans="1:16" s="1" customFormat="1" x14ac:dyDescent="0.25">
      <c r="A27" s="4" t="s">
        <v>9</v>
      </c>
      <c r="B27" s="4" t="s">
        <v>48</v>
      </c>
      <c r="C27" s="4">
        <v>0</v>
      </c>
      <c r="D27" s="4">
        <f>SUMIFS(C:C,B:B,B27)</f>
        <v>100</v>
      </c>
      <c r="E27" s="4">
        <v>997</v>
      </c>
      <c r="F27" s="4">
        <v>-55</v>
      </c>
      <c r="G27" s="4">
        <v>-2</v>
      </c>
      <c r="H27" s="4" t="str">
        <f t="shared" si="0"/>
        <v xml:space="preserve"> 997 -55 -2 </v>
      </c>
      <c r="I27" s="4">
        <f>FLOOR(C27/D27*100,1)</f>
        <v>0</v>
      </c>
      <c r="J27" s="4">
        <f>IF(AND(ISNUMBER(J26),B26=B27),J26+I26,1)</f>
        <v>98</v>
      </c>
      <c r="K27" s="4">
        <f t="shared" si="1"/>
        <v>-1</v>
      </c>
      <c r="L27" s="4">
        <f t="shared" si="2"/>
        <v>-1</v>
      </c>
      <c r="M27" s="4">
        <f t="shared" si="3"/>
        <v>-1</v>
      </c>
      <c r="N27" s="4" t="str">
        <f>IF(I27=0,"",CONCATENATE("execute @e[tag=conditional,scores={PHASE=",B27,",CHEST_STEP=3,RAND_ITEM=",M27,"       }] ~ ~ ~ clone 1006 -55 -1 1006 -55 -1  ",H27," replace move"))</f>
        <v/>
      </c>
      <c r="O27" s="4" t="str">
        <f>IF(I27=0,"",CONCATENATE("execute @e[tag=conditional,scores={PHASE=",B27,",CHEST_STEP=4,RAND_ITEM=",M27,"       }] ~ ~ ~ clone  ",H27,"  ",H27," 1006 -55 -1  replace move"))</f>
        <v/>
      </c>
      <c r="P27" s="4" t="s">
        <v>44</v>
      </c>
    </row>
    <row r="28" spans="1:16" s="1" customFormat="1" x14ac:dyDescent="0.25">
      <c r="A28" s="4" t="s">
        <v>10</v>
      </c>
      <c r="B28" s="4" t="s">
        <v>48</v>
      </c>
      <c r="C28" s="4">
        <v>0</v>
      </c>
      <c r="D28" s="4">
        <f>SUMIFS(C:C,B:B,B28)</f>
        <v>100</v>
      </c>
      <c r="E28" s="4">
        <v>998</v>
      </c>
      <c r="F28" s="4">
        <v>-55</v>
      </c>
      <c r="G28" s="4">
        <v>-2</v>
      </c>
      <c r="H28" s="4" t="str">
        <f t="shared" si="0"/>
        <v xml:space="preserve"> 998 -55 -2 </v>
      </c>
      <c r="I28" s="4">
        <f>FLOOR(C28/D28*100,1)</f>
        <v>0</v>
      </c>
      <c r="J28" s="4">
        <f>IF(AND(ISNUMBER(J27),B27=B28),J27+I27,1)</f>
        <v>98</v>
      </c>
      <c r="K28" s="4">
        <f t="shared" si="1"/>
        <v>-1</v>
      </c>
      <c r="L28" s="4">
        <f t="shared" si="2"/>
        <v>-1</v>
      </c>
      <c r="M28" s="4">
        <f t="shared" si="3"/>
        <v>-1</v>
      </c>
      <c r="N28" s="4" t="str">
        <f>IF(I28=0,"",CONCATENATE("execute @e[tag=conditional,scores={PHASE=",B28,",CHEST_STEP=3,RAND_ITEM=",M28,"       }] ~ ~ ~ clone 1006 -55 -1 1006 -55 -1  ",H28," replace move"))</f>
        <v/>
      </c>
      <c r="O28" s="4" t="str">
        <f>IF(I28=0,"",CONCATENATE("execute @e[tag=conditional,scores={PHASE=",B28,",CHEST_STEP=4,RAND_ITEM=",M28,"       }] ~ ~ ~ clone  ",H28,"  ",H28," 1006 -55 -1  replace move"))</f>
        <v/>
      </c>
      <c r="P28" s="4" t="s">
        <v>44</v>
      </c>
    </row>
    <row r="29" spans="1:16" s="1" customFormat="1" x14ac:dyDescent="0.25">
      <c r="A29" s="4" t="s">
        <v>36</v>
      </c>
      <c r="B29" s="4" t="s">
        <v>48</v>
      </c>
      <c r="C29" s="4">
        <v>0</v>
      </c>
      <c r="D29" s="4">
        <f>SUMIFS(C:C,B:B,B29)</f>
        <v>100</v>
      </c>
      <c r="E29" s="4">
        <v>998</v>
      </c>
      <c r="F29" s="4">
        <v>-49</v>
      </c>
      <c r="G29" s="4">
        <v>-2</v>
      </c>
      <c r="H29" s="4" t="str">
        <f t="shared" si="0"/>
        <v xml:space="preserve"> 998 -49 -2 </v>
      </c>
      <c r="I29" s="4">
        <f>FLOOR(C29/D29*100,1)</f>
        <v>0</v>
      </c>
      <c r="J29" s="4">
        <f>IF(AND(ISNUMBER(J28),B28=B29),J28+I28,1)</f>
        <v>98</v>
      </c>
      <c r="K29" s="4">
        <f t="shared" si="1"/>
        <v>-1</v>
      </c>
      <c r="L29" s="4">
        <f t="shared" si="2"/>
        <v>-1</v>
      </c>
      <c r="M29" s="4">
        <f t="shared" si="3"/>
        <v>-1</v>
      </c>
      <c r="N29" s="4" t="str">
        <f>IF(I29=0,"",CONCATENATE("execute @e[tag=conditional,scores={PHASE=",B29,",CHEST_STEP=3,RAND_ITEM=",M29,"       }] ~ ~ ~ clone 1006 -55 -1 1006 -55 -1  ",H29," replace move"))</f>
        <v/>
      </c>
      <c r="O29" s="4" t="str">
        <f>IF(I29=0,"",CONCATENATE("execute @e[tag=conditional,scores={PHASE=",B29,",CHEST_STEP=4,RAND_ITEM=",M29,"       }] ~ ~ ~ clone  ",H29,"  ",H29," 1006 -55 -1  replace move"))</f>
        <v/>
      </c>
      <c r="P29" s="4" t="s">
        <v>44</v>
      </c>
    </row>
    <row r="30" spans="1:16" s="1" customFormat="1" x14ac:dyDescent="0.25">
      <c r="A30" s="4" t="s">
        <v>20</v>
      </c>
      <c r="B30" s="4" t="s">
        <v>48</v>
      </c>
      <c r="C30" s="4">
        <v>0</v>
      </c>
      <c r="D30" s="4">
        <f>SUMIFS(C:C,B:B,B30)</f>
        <v>100</v>
      </c>
      <c r="E30" s="4">
        <v>1004</v>
      </c>
      <c r="F30" s="4">
        <v>-52</v>
      </c>
      <c r="G30" s="4">
        <v>-2</v>
      </c>
      <c r="H30" s="4" t="str">
        <f t="shared" si="0"/>
        <v xml:space="preserve"> 1004 -52 -2 </v>
      </c>
      <c r="I30" s="4">
        <f>FLOOR(C30/D30*100,1)</f>
        <v>0</v>
      </c>
      <c r="J30" s="4">
        <f>IF(AND(ISNUMBER(J29),B29=B30),J29+I29,1)</f>
        <v>98</v>
      </c>
      <c r="K30" s="4">
        <f t="shared" si="1"/>
        <v>-1</v>
      </c>
      <c r="L30" s="4">
        <f t="shared" si="2"/>
        <v>-1</v>
      </c>
      <c r="M30" s="4">
        <f t="shared" si="3"/>
        <v>-1</v>
      </c>
      <c r="N30" s="4" t="str">
        <f>IF(I30=0,"",CONCATENATE("execute @e[tag=conditional,scores={PHASE=",B30,",CHEST_STEP=3,RAND_ITEM=",M30,"       }] ~ ~ ~ clone 1006 -55 -1 1006 -55 -1  ",H30," replace move"))</f>
        <v/>
      </c>
      <c r="O30" s="4" t="str">
        <f>IF(I30=0,"",CONCATENATE("execute @e[tag=conditional,scores={PHASE=",B30,",CHEST_STEP=4,RAND_ITEM=",M30,"       }] ~ ~ ~ clone  ",H30,"  ",H30," 1006 -55 -1  replace move"))</f>
        <v/>
      </c>
      <c r="P30" s="4" t="s">
        <v>44</v>
      </c>
    </row>
    <row r="31" spans="1:16" s="1" customFormat="1" x14ac:dyDescent="0.25">
      <c r="A31" s="4" t="s">
        <v>35</v>
      </c>
      <c r="B31" s="4" t="s">
        <v>48</v>
      </c>
      <c r="C31" s="4">
        <v>0</v>
      </c>
      <c r="D31" s="4">
        <f>SUMIFS(C:C,B:B,B31)</f>
        <v>100</v>
      </c>
      <c r="E31" s="4">
        <v>999</v>
      </c>
      <c r="F31" s="4">
        <v>-49</v>
      </c>
      <c r="G31" s="4">
        <v>-2</v>
      </c>
      <c r="H31" s="4" t="str">
        <f t="shared" si="0"/>
        <v xml:space="preserve"> 999 -49 -2 </v>
      </c>
      <c r="I31" s="4">
        <f>FLOOR(C31/D31*100,1)</f>
        <v>0</v>
      </c>
      <c r="J31" s="4">
        <f>IF(AND(ISNUMBER(J30),B30=B31),J30+I30,1)</f>
        <v>98</v>
      </c>
      <c r="K31" s="4">
        <f t="shared" si="1"/>
        <v>-1</v>
      </c>
      <c r="L31" s="4">
        <f t="shared" si="2"/>
        <v>-1</v>
      </c>
      <c r="M31" s="4">
        <f t="shared" si="3"/>
        <v>-1</v>
      </c>
      <c r="N31" s="4" t="str">
        <f>IF(I31=0,"",CONCATENATE("execute @e[tag=conditional,scores={PHASE=",B31,",CHEST_STEP=3,RAND_ITEM=",M31,"       }] ~ ~ ~ clone 1006 -55 -1 1006 -55 -1  ",H31," replace move"))</f>
        <v/>
      </c>
      <c r="O31" s="4" t="str">
        <f>IF(I31=0,"",CONCATENATE("execute @e[tag=conditional,scores={PHASE=",B31,",CHEST_STEP=4,RAND_ITEM=",M31,"       }] ~ ~ ~ clone  ",H31,"  ",H31," 1006 -55 -1  replace move"))</f>
        <v/>
      </c>
      <c r="P31" s="4" t="s">
        <v>44</v>
      </c>
    </row>
    <row r="32" spans="1:16" s="1" customFormat="1" x14ac:dyDescent="0.25">
      <c r="A32" s="4" t="s">
        <v>107</v>
      </c>
      <c r="B32" s="4" t="s">
        <v>48</v>
      </c>
      <c r="C32" s="4">
        <v>1</v>
      </c>
      <c r="D32" s="4">
        <f t="shared" ref="D32:D34" si="4">SUMIFS(C:C,B:B,B32)</f>
        <v>100</v>
      </c>
      <c r="E32" s="4">
        <v>996</v>
      </c>
      <c r="F32" s="4">
        <v>-55</v>
      </c>
      <c r="G32" s="4">
        <v>-2</v>
      </c>
      <c r="H32" s="4" t="str">
        <f t="shared" ref="H32:H34" si="5">CONCATENATE(" ", E32," ", F32, " ", G32, " ")</f>
        <v xml:space="preserve"> 996 -55 -2 </v>
      </c>
      <c r="I32" s="4">
        <f>FLOOR(C32/D32*100,1)</f>
        <v>1</v>
      </c>
      <c r="J32" s="4">
        <f>IF(AND(ISNUMBER(J31),B31=B32),J31+I31,1)</f>
        <v>98</v>
      </c>
      <c r="K32" s="4">
        <f t="shared" ref="K32:K34" si="6">IF(I32=0,-1,J32)</f>
        <v>98</v>
      </c>
      <c r="L32" s="4">
        <f t="shared" ref="L32:L34" si="7">IF(I32=0,-1,J32+I32-1)</f>
        <v>98</v>
      </c>
      <c r="M32" s="4">
        <f t="shared" ref="M32:M34" si="8">IF(L32="NA","",IF(K32=L32,K32,CONCATENATE(K32,"..",L32)))</f>
        <v>98</v>
      </c>
      <c r="N32" s="4" t="str">
        <f>IF(I32=0,"",CONCATENATE("execute @e[tag=conditional,scores={PHASE=",B32,",CHEST_STEP=3,RAND_ITEM=",M32,"       }] ~ ~ ~ clone 1006 -55 -1 1006 -55 -1  ",H32," replace move"))</f>
        <v>execute @e[tag=conditional,scores={PHASE=1..2,CHEST_STEP=3,RAND_ITEM=98       }] ~ ~ ~ clone 1006 -55 -1 1006 -55 -1   996 -55 -2  replace move</v>
      </c>
      <c r="O32" s="4" t="str">
        <f>IF(I32=0,"",CONCATENATE("execute @e[tag=conditional,scores={PHASE=",B32,",CHEST_STEP=4,RAND_ITEM=",M32,"       }] ~ ~ ~ clone  ",H32,"  ",H32," 1006 -55 -1  replace move"))</f>
        <v>execute @e[tag=conditional,scores={PHASE=1..2,CHEST_STEP=4,RAND_ITEM=98       }] ~ ~ ~ clone   996 -55 -2    996 -55 -2  1006 -55 -1  replace move</v>
      </c>
      <c r="P32" s="4" t="s">
        <v>44</v>
      </c>
    </row>
    <row r="33" spans="1:16" s="1" customFormat="1" x14ac:dyDescent="0.25">
      <c r="A33" s="4" t="s">
        <v>108</v>
      </c>
      <c r="B33" s="4" t="s">
        <v>48</v>
      </c>
      <c r="C33" s="4">
        <v>1</v>
      </c>
      <c r="D33" s="4">
        <f t="shared" si="4"/>
        <v>100</v>
      </c>
      <c r="E33" s="4">
        <v>996</v>
      </c>
      <c r="F33" s="4">
        <v>-52</v>
      </c>
      <c r="G33" s="4">
        <v>-2</v>
      </c>
      <c r="H33" s="4" t="str">
        <f t="shared" si="5"/>
        <v xml:space="preserve"> 996 -52 -2 </v>
      </c>
      <c r="I33" s="4">
        <f>FLOOR(C33/D33*100,1)</f>
        <v>1</v>
      </c>
      <c r="J33" s="4">
        <f>IF(AND(ISNUMBER(J32),B32=B33),J32+I32,1)</f>
        <v>99</v>
      </c>
      <c r="K33" s="4">
        <f t="shared" si="6"/>
        <v>99</v>
      </c>
      <c r="L33" s="4">
        <f t="shared" si="7"/>
        <v>99</v>
      </c>
      <c r="M33" s="4">
        <f t="shared" si="8"/>
        <v>99</v>
      </c>
      <c r="N33" s="4" t="str">
        <f>IF(I33=0,"",CONCATENATE("execute @e[tag=conditional,scores={PHASE=",B33,",CHEST_STEP=3,RAND_ITEM=",M33,"       }] ~ ~ ~ clone 1006 -55 -1 1006 -55 -1  ",H33," replace move"))</f>
        <v>execute @e[tag=conditional,scores={PHASE=1..2,CHEST_STEP=3,RAND_ITEM=99       }] ~ ~ ~ clone 1006 -55 -1 1006 -55 -1   996 -52 -2  replace move</v>
      </c>
      <c r="O33" s="4" t="str">
        <f>IF(I33=0,"",CONCATENATE("execute @e[tag=conditional,scores={PHASE=",B33,",CHEST_STEP=4,RAND_ITEM=",M33,"       }] ~ ~ ~ clone  ",H33,"  ",H33," 1006 -55 -1  replace move"))</f>
        <v>execute @e[tag=conditional,scores={PHASE=1..2,CHEST_STEP=4,RAND_ITEM=99       }] ~ ~ ~ clone   996 -52 -2    996 -52 -2  1006 -55 -1  replace move</v>
      </c>
      <c r="P33" s="4" t="s">
        <v>44</v>
      </c>
    </row>
    <row r="34" spans="1:16" s="1" customFormat="1" x14ac:dyDescent="0.25">
      <c r="A34" s="4" t="s">
        <v>109</v>
      </c>
      <c r="B34" s="4" t="s">
        <v>48</v>
      </c>
      <c r="C34" s="4">
        <v>1</v>
      </c>
      <c r="D34" s="4">
        <f t="shared" si="4"/>
        <v>100</v>
      </c>
      <c r="E34" s="4">
        <v>996</v>
      </c>
      <c r="F34" s="4">
        <v>-49</v>
      </c>
      <c r="G34" s="4">
        <v>-2</v>
      </c>
      <c r="H34" s="4" t="str">
        <f t="shared" si="5"/>
        <v xml:space="preserve"> 996 -49 -2 </v>
      </c>
      <c r="I34" s="4">
        <f>FLOOR(C34/D34*100,1)</f>
        <v>1</v>
      </c>
      <c r="J34" s="4">
        <f>IF(AND(ISNUMBER(J33),B33=B34),J33+I33,1)</f>
        <v>100</v>
      </c>
      <c r="K34" s="4">
        <f t="shared" si="6"/>
        <v>100</v>
      </c>
      <c r="L34" s="4">
        <f t="shared" si="7"/>
        <v>100</v>
      </c>
      <c r="M34" s="4">
        <f t="shared" si="8"/>
        <v>100</v>
      </c>
      <c r="N34" s="4" t="str">
        <f>IF(I34=0,"",CONCATENATE("execute @e[tag=conditional,scores={PHASE=",B34,",CHEST_STEP=3,RAND_ITEM=",M34,"       }] ~ ~ ~ clone 1006 -55 -1 1006 -55 -1  ",H34," replace move"))</f>
        <v>execute @e[tag=conditional,scores={PHASE=1..2,CHEST_STEP=3,RAND_ITEM=100       }] ~ ~ ~ clone 1006 -55 -1 1006 -55 -1   996 -49 -2  replace move</v>
      </c>
      <c r="O34" s="4" t="str">
        <f>IF(I34=0,"",CONCATENATE("execute @e[tag=conditional,scores={PHASE=",B34,",CHEST_STEP=4,RAND_ITEM=",M34,"       }] ~ ~ ~ clone  ",H34,"  ",H34," 1006 -55 -1  replace move"))</f>
        <v>execute @e[tag=conditional,scores={PHASE=1..2,CHEST_STEP=4,RAND_ITEM=100       }] ~ ~ ~ clone   996 -49 -2    996 -49 -2  1006 -55 -1  replace move</v>
      </c>
      <c r="P34" s="4" t="s">
        <v>44</v>
      </c>
    </row>
    <row r="35" spans="1:16" s="2" customFormat="1" ht="15.75" customHeight="1" x14ac:dyDescent="0.25">
      <c r="A35" s="5" t="s">
        <v>17</v>
      </c>
      <c r="B35" s="5" t="s">
        <v>49</v>
      </c>
      <c r="C35" s="5">
        <v>19</v>
      </c>
      <c r="D35" s="5">
        <f>SUMIFS(C:C,B:B,B35)</f>
        <v>100</v>
      </c>
      <c r="E35" s="5">
        <v>1001</v>
      </c>
      <c r="F35" s="5">
        <v>-55</v>
      </c>
      <c r="G35" s="5">
        <v>-2</v>
      </c>
      <c r="H35" s="5" t="str">
        <f t="shared" si="0"/>
        <v xml:space="preserve"> 1001 -55 -2 </v>
      </c>
      <c r="I35" s="5">
        <f>FLOOR(C35/D35*100,1)</f>
        <v>19</v>
      </c>
      <c r="J35" s="5">
        <f>IF(AND(ISNUMBER(J31),B31=B35),J31+I31,1)</f>
        <v>1</v>
      </c>
      <c r="K35" s="5">
        <f t="shared" si="1"/>
        <v>1</v>
      </c>
      <c r="L35" s="5">
        <f t="shared" si="2"/>
        <v>19</v>
      </c>
      <c r="M35" s="5" t="str">
        <f t="shared" si="3"/>
        <v>1..19</v>
      </c>
      <c r="N35" s="5" t="str">
        <f>IF(I35=0,"",CONCATENATE("execute @e[tag=conditional,scores={PHASE=",B35,",CHEST_STEP=3,RAND_ITEM=",M35,"       }] ~ ~ ~ clone 1006 -55 -1 1006 -55 -1  ",H35," replace move"))</f>
        <v>execute @e[tag=conditional,scores={PHASE=3..4,CHEST_STEP=3,RAND_ITEM=1..19       }] ~ ~ ~ clone 1006 -55 -1 1006 -55 -1   1001 -55 -2  replace move</v>
      </c>
      <c r="O35" s="5" t="str">
        <f>IF(I35=0,"",CONCATENATE("execute @e[tag=conditional,scores={PHASE=",B35,",CHEST_STEP=4,RAND_ITEM=",M35,"       }] ~ ~ ~ clone  ",H35,"  ",H35," 1006 -55 -1  replace move"))</f>
        <v>execute @e[tag=conditional,scores={PHASE=3..4,CHEST_STEP=4,RAND_ITEM=1..19       }] ~ ~ ~ clone   1001 -55 -2    1001 -55 -2  1006 -55 -1  replace move</v>
      </c>
      <c r="P35" s="5" t="s">
        <v>44</v>
      </c>
    </row>
    <row r="36" spans="1:16" s="2" customFormat="1" x14ac:dyDescent="0.25">
      <c r="A36" s="5" t="s">
        <v>15</v>
      </c>
      <c r="B36" s="5" t="s">
        <v>49</v>
      </c>
      <c r="C36" s="5">
        <v>19</v>
      </c>
      <c r="D36" s="5">
        <f>SUMIFS(C:C,B:B,B36)</f>
        <v>100</v>
      </c>
      <c r="E36" s="5">
        <v>1004</v>
      </c>
      <c r="F36" s="5">
        <v>-55</v>
      </c>
      <c r="G36" s="5">
        <v>-2</v>
      </c>
      <c r="H36" s="5" t="str">
        <f t="shared" si="0"/>
        <v xml:space="preserve"> 1004 -55 -2 </v>
      </c>
      <c r="I36" s="5">
        <f>FLOOR(C36/D36*100,1)</f>
        <v>19</v>
      </c>
      <c r="J36" s="5">
        <f>IF(AND(ISNUMBER(J35),B35=B36),J35+I35,1)</f>
        <v>20</v>
      </c>
      <c r="K36" s="5">
        <f t="shared" si="1"/>
        <v>20</v>
      </c>
      <c r="L36" s="5">
        <f t="shared" si="2"/>
        <v>38</v>
      </c>
      <c r="M36" s="5" t="str">
        <f t="shared" si="3"/>
        <v>20..38</v>
      </c>
      <c r="N36" s="5" t="str">
        <f>IF(I36=0,"",CONCATENATE("execute @e[tag=conditional,scores={PHASE=",B36,",CHEST_STEP=3,RAND_ITEM=",M36,"       }] ~ ~ ~ clone 1006 -55 -1 1006 -55 -1  ",H36," replace move"))</f>
        <v>execute @e[tag=conditional,scores={PHASE=3..4,CHEST_STEP=3,RAND_ITEM=20..38       }] ~ ~ ~ clone 1006 -55 -1 1006 -55 -1   1004 -55 -2  replace move</v>
      </c>
      <c r="O36" s="5" t="str">
        <f>IF(I36=0,"",CONCATENATE("execute @e[tag=conditional,scores={PHASE=",B36,",CHEST_STEP=4,RAND_ITEM=",M36,"       }] ~ ~ ~ clone  ",H36,"  ",H36," 1006 -55 -1  replace move"))</f>
        <v>execute @e[tag=conditional,scores={PHASE=3..4,CHEST_STEP=4,RAND_ITEM=20..38       }] ~ ~ ~ clone   1004 -55 -2    1004 -55 -2  1006 -55 -1  replace move</v>
      </c>
      <c r="P36" s="5" t="s">
        <v>44</v>
      </c>
    </row>
    <row r="37" spans="1:16" s="2" customFormat="1" x14ac:dyDescent="0.25">
      <c r="A37" s="5" t="s">
        <v>16</v>
      </c>
      <c r="B37" s="5" t="s">
        <v>49</v>
      </c>
      <c r="C37" s="5">
        <v>5</v>
      </c>
      <c r="D37" s="5">
        <f>SUMIFS(C:C,B:B,B37)</f>
        <v>100</v>
      </c>
      <c r="E37" s="5">
        <v>1006</v>
      </c>
      <c r="F37" s="5">
        <v>-55</v>
      </c>
      <c r="G37" s="5">
        <v>-2</v>
      </c>
      <c r="H37" s="5" t="str">
        <f t="shared" ref="H37:H71" si="9">CONCATENATE(" ", E37," ", F37, " ", G37, " ")</f>
        <v xml:space="preserve"> 1006 -55 -2 </v>
      </c>
      <c r="I37" s="5">
        <f>FLOOR(C37/D37*100,1)</f>
        <v>5</v>
      </c>
      <c r="J37" s="5">
        <f>IF(AND(ISNUMBER(J36),B36=B37),J36+I36,1)</f>
        <v>39</v>
      </c>
      <c r="K37" s="5">
        <f t="shared" ref="K37:K71" si="10">IF(I37=0,-1,J37)</f>
        <v>39</v>
      </c>
      <c r="L37" s="5">
        <f t="shared" ref="L37:L71" si="11">IF(I37=0,-1,J37+I37-1)</f>
        <v>43</v>
      </c>
      <c r="M37" s="5" t="str">
        <f t="shared" ref="M37:M71" si="12">IF(L37="NA","",IF(K37=L37,K37,CONCATENATE(K37,"..",L37)))</f>
        <v>39..43</v>
      </c>
      <c r="N37" s="5" t="str">
        <f>IF(I37=0,"",CONCATENATE("execute @e[tag=conditional,scores={PHASE=",B37,",CHEST_STEP=3,RAND_ITEM=",M37,"       }] ~ ~ ~ clone 1006 -55 -1 1006 -55 -1  ",H37," replace move"))</f>
        <v>execute @e[tag=conditional,scores={PHASE=3..4,CHEST_STEP=3,RAND_ITEM=39..43       }] ~ ~ ~ clone 1006 -55 -1 1006 -55 -1   1006 -55 -2  replace move</v>
      </c>
      <c r="O37" s="5" t="str">
        <f>IF(I37=0,"",CONCATENATE("execute @e[tag=conditional,scores={PHASE=",B37,",CHEST_STEP=4,RAND_ITEM=",M37,"       }] ~ ~ ~ clone  ",H37,"  ",H37," 1006 -55 -1  replace move"))</f>
        <v>execute @e[tag=conditional,scores={PHASE=3..4,CHEST_STEP=4,RAND_ITEM=39..43       }] ~ ~ ~ clone   1006 -55 -2    1006 -55 -2  1006 -55 -1  replace move</v>
      </c>
      <c r="P37" s="5" t="s">
        <v>44</v>
      </c>
    </row>
    <row r="38" spans="1:16" s="2" customFormat="1" x14ac:dyDescent="0.25">
      <c r="A38" s="5" t="s">
        <v>28</v>
      </c>
      <c r="B38" s="5" t="s">
        <v>49</v>
      </c>
      <c r="C38" s="5">
        <v>5</v>
      </c>
      <c r="D38" s="5">
        <f>SUMIFS(C:C,B:B,B38)</f>
        <v>100</v>
      </c>
      <c r="E38" s="5">
        <v>1006</v>
      </c>
      <c r="F38" s="5">
        <v>-49</v>
      </c>
      <c r="G38" s="5">
        <v>-2</v>
      </c>
      <c r="H38" s="5" t="str">
        <f t="shared" si="9"/>
        <v xml:space="preserve"> 1006 -49 -2 </v>
      </c>
      <c r="I38" s="5">
        <f>FLOOR(C38/D38*100,1)</f>
        <v>5</v>
      </c>
      <c r="J38" s="5">
        <f>IF(AND(ISNUMBER(J37),B37=B38),J37+I37,1)</f>
        <v>44</v>
      </c>
      <c r="K38" s="5">
        <f t="shared" si="10"/>
        <v>44</v>
      </c>
      <c r="L38" s="5">
        <f t="shared" si="11"/>
        <v>48</v>
      </c>
      <c r="M38" s="5" t="str">
        <f t="shared" si="12"/>
        <v>44..48</v>
      </c>
      <c r="N38" s="5" t="str">
        <f>IF(I38=0,"",CONCATENATE("execute @e[tag=conditional,scores={PHASE=",B38,",CHEST_STEP=3,RAND_ITEM=",M38,"       }] ~ ~ ~ clone 1006 -55 -1 1006 -55 -1  ",H38," replace move"))</f>
        <v>execute @e[tag=conditional,scores={PHASE=3..4,CHEST_STEP=3,RAND_ITEM=44..48       }] ~ ~ ~ clone 1006 -55 -1 1006 -55 -1   1006 -49 -2  replace move</v>
      </c>
      <c r="O38" s="5" t="str">
        <f>IF(I38=0,"",CONCATENATE("execute @e[tag=conditional,scores={PHASE=",B38,",CHEST_STEP=4,RAND_ITEM=",M38,"       }] ~ ~ ~ clone  ",H38,"  ",H38," 1006 -55 -1  replace move"))</f>
        <v>execute @e[tag=conditional,scores={PHASE=3..4,CHEST_STEP=4,RAND_ITEM=44..48       }] ~ ~ ~ clone   1006 -49 -2    1006 -49 -2  1006 -55 -1  replace move</v>
      </c>
      <c r="P38" s="5" t="s">
        <v>44</v>
      </c>
    </row>
    <row r="39" spans="1:16" s="2" customFormat="1" x14ac:dyDescent="0.25">
      <c r="A39" s="5" t="s">
        <v>30</v>
      </c>
      <c r="B39" s="5" t="s">
        <v>49</v>
      </c>
      <c r="C39" s="5">
        <v>6</v>
      </c>
      <c r="D39" s="5">
        <f>SUMIFS(C:C,B:B,B39)</f>
        <v>100</v>
      </c>
      <c r="E39" s="5">
        <v>1004</v>
      </c>
      <c r="F39" s="5">
        <v>-49</v>
      </c>
      <c r="G39" s="5">
        <v>-2</v>
      </c>
      <c r="H39" s="5" t="str">
        <f t="shared" si="9"/>
        <v xml:space="preserve"> 1004 -49 -2 </v>
      </c>
      <c r="I39" s="5">
        <f>FLOOR(C39/D39*100,1)</f>
        <v>6</v>
      </c>
      <c r="J39" s="5">
        <f>IF(AND(ISNUMBER(J38),B38=B39),J38+I38,1)</f>
        <v>49</v>
      </c>
      <c r="K39" s="5">
        <f t="shared" si="10"/>
        <v>49</v>
      </c>
      <c r="L39" s="5">
        <f t="shared" si="11"/>
        <v>54</v>
      </c>
      <c r="M39" s="5" t="str">
        <f t="shared" si="12"/>
        <v>49..54</v>
      </c>
      <c r="N39" s="5" t="str">
        <f>IF(I39=0,"",CONCATENATE("execute @e[tag=conditional,scores={PHASE=",B39,",CHEST_STEP=3,RAND_ITEM=",M39,"       }] ~ ~ ~ clone 1006 -55 -1 1006 -55 -1  ",H39," replace move"))</f>
        <v>execute @e[tag=conditional,scores={PHASE=3..4,CHEST_STEP=3,RAND_ITEM=49..54       }] ~ ~ ~ clone 1006 -55 -1 1006 -55 -1   1004 -49 -2  replace move</v>
      </c>
      <c r="O39" s="5" t="str">
        <f>IF(I39=0,"",CONCATENATE("execute @e[tag=conditional,scores={PHASE=",B39,",CHEST_STEP=4,RAND_ITEM=",M39,"       }] ~ ~ ~ clone  ",H39,"  ",H39," 1006 -55 -1  replace move"))</f>
        <v>execute @e[tag=conditional,scores={PHASE=3..4,CHEST_STEP=4,RAND_ITEM=49..54       }] ~ ~ ~ clone   1004 -49 -2    1004 -49 -2  1006 -55 -1  replace move</v>
      </c>
      <c r="P39" s="5" t="s">
        <v>44</v>
      </c>
    </row>
    <row r="40" spans="1:16" s="2" customFormat="1" x14ac:dyDescent="0.25">
      <c r="A40" s="5" t="s">
        <v>32</v>
      </c>
      <c r="B40" s="5" t="s">
        <v>49</v>
      </c>
      <c r="C40" s="5">
        <v>8</v>
      </c>
      <c r="D40" s="5">
        <f>SUMIFS(C:C,B:B,B40)</f>
        <v>100</v>
      </c>
      <c r="E40" s="5">
        <v>1002</v>
      </c>
      <c r="F40" s="5">
        <v>-49</v>
      </c>
      <c r="G40" s="5">
        <v>-2</v>
      </c>
      <c r="H40" s="5" t="str">
        <f t="shared" si="9"/>
        <v xml:space="preserve"> 1002 -49 -2 </v>
      </c>
      <c r="I40" s="5">
        <f>FLOOR(C40/D40*100,1)</f>
        <v>8</v>
      </c>
      <c r="J40" s="5">
        <f>IF(AND(ISNUMBER(J39),B39=B40),J39+I39,1)</f>
        <v>55</v>
      </c>
      <c r="K40" s="5">
        <f t="shared" si="10"/>
        <v>55</v>
      </c>
      <c r="L40" s="5">
        <f t="shared" si="11"/>
        <v>62</v>
      </c>
      <c r="M40" s="5" t="str">
        <f t="shared" si="12"/>
        <v>55..62</v>
      </c>
      <c r="N40" s="5" t="str">
        <f>IF(I40=0,"",CONCATENATE("execute @e[tag=conditional,scores={PHASE=",B40,",CHEST_STEP=3,RAND_ITEM=",M40,"       }] ~ ~ ~ clone 1006 -55 -1 1006 -55 -1  ",H40," replace move"))</f>
        <v>execute @e[tag=conditional,scores={PHASE=3..4,CHEST_STEP=3,RAND_ITEM=55..62       }] ~ ~ ~ clone 1006 -55 -1 1006 -55 -1   1002 -49 -2  replace move</v>
      </c>
      <c r="O40" s="5" t="str">
        <f>IF(I40=0,"",CONCATENATE("execute @e[tag=conditional,scores={PHASE=",B40,",CHEST_STEP=4,RAND_ITEM=",M40,"       }] ~ ~ ~ clone  ",H40,"  ",H40," 1006 -55 -1  replace move"))</f>
        <v>execute @e[tag=conditional,scores={PHASE=3..4,CHEST_STEP=4,RAND_ITEM=55..62       }] ~ ~ ~ clone   1002 -49 -2    1002 -49 -2  1006 -55 -1  replace move</v>
      </c>
      <c r="P40" s="5" t="s">
        <v>44</v>
      </c>
    </row>
    <row r="41" spans="1:16" s="2" customFormat="1" x14ac:dyDescent="0.25">
      <c r="A41" s="5" t="s">
        <v>0</v>
      </c>
      <c r="B41" s="5" t="s">
        <v>49</v>
      </c>
      <c r="C41" s="5">
        <v>5</v>
      </c>
      <c r="D41" s="5">
        <f>SUMIFS(C:C,B:B,B41)</f>
        <v>100</v>
      </c>
      <c r="E41" s="5">
        <v>1005</v>
      </c>
      <c r="F41" s="5">
        <v>-55</v>
      </c>
      <c r="G41" s="5">
        <v>-2</v>
      </c>
      <c r="H41" s="5" t="str">
        <f t="shared" si="9"/>
        <v xml:space="preserve"> 1005 -55 -2 </v>
      </c>
      <c r="I41" s="5">
        <f>FLOOR(C41/D41*100,1)</f>
        <v>5</v>
      </c>
      <c r="J41" s="5">
        <f>IF(AND(ISNUMBER(J40),B40=B41),J40+I40,1)</f>
        <v>63</v>
      </c>
      <c r="K41" s="5">
        <f t="shared" si="10"/>
        <v>63</v>
      </c>
      <c r="L41" s="5">
        <f t="shared" si="11"/>
        <v>67</v>
      </c>
      <c r="M41" s="5" t="str">
        <f t="shared" si="12"/>
        <v>63..67</v>
      </c>
      <c r="N41" s="5" t="str">
        <f>IF(I41=0,"",CONCATENATE("execute @e[tag=conditional,scores={PHASE=",B41,",CHEST_STEP=3,RAND_ITEM=",M41,"       }] ~ ~ ~ clone 1006 -55 -1 1006 -55 -1  ",H41," replace move"))</f>
        <v>execute @e[tag=conditional,scores={PHASE=3..4,CHEST_STEP=3,RAND_ITEM=63..67       }] ~ ~ ~ clone 1006 -55 -1 1006 -55 -1   1005 -55 -2  replace move</v>
      </c>
      <c r="O41" s="5" t="str">
        <f>IF(I41=0,"",CONCATENATE("execute @e[tag=conditional,scores={PHASE=",B41,",CHEST_STEP=4,RAND_ITEM=",M41,"       }] ~ ~ ~ clone  ",H41,"  ",H41," 1006 -55 -1  replace move"))</f>
        <v>execute @e[tag=conditional,scores={PHASE=3..4,CHEST_STEP=4,RAND_ITEM=63..67       }] ~ ~ ~ clone   1005 -55 -2    1005 -55 -2  1006 -55 -1  replace move</v>
      </c>
      <c r="P41" s="5" t="s">
        <v>44</v>
      </c>
    </row>
    <row r="42" spans="1:16" s="2" customFormat="1" x14ac:dyDescent="0.25">
      <c r="A42" s="5" t="s">
        <v>12</v>
      </c>
      <c r="B42" s="5" t="s">
        <v>49</v>
      </c>
      <c r="C42" s="5">
        <v>5</v>
      </c>
      <c r="D42" s="5">
        <f>SUMIFS(C:C,B:B,B42)</f>
        <v>100</v>
      </c>
      <c r="E42" s="5">
        <v>1002</v>
      </c>
      <c r="F42" s="5">
        <v>-55</v>
      </c>
      <c r="G42" s="5">
        <v>-2</v>
      </c>
      <c r="H42" s="5" t="str">
        <f t="shared" si="9"/>
        <v xml:space="preserve"> 1002 -55 -2 </v>
      </c>
      <c r="I42" s="5">
        <f>FLOOR(C42/D42*100,1)</f>
        <v>5</v>
      </c>
      <c r="J42" s="5">
        <f>IF(AND(ISNUMBER(J41),B41=B42),J41+I41,1)</f>
        <v>68</v>
      </c>
      <c r="K42" s="5">
        <f t="shared" si="10"/>
        <v>68</v>
      </c>
      <c r="L42" s="5">
        <f t="shared" si="11"/>
        <v>72</v>
      </c>
      <c r="M42" s="5" t="str">
        <f t="shared" si="12"/>
        <v>68..72</v>
      </c>
      <c r="N42" s="5" t="str">
        <f>IF(I42=0,"",CONCATENATE("execute @e[tag=conditional,scores={PHASE=",B42,",CHEST_STEP=3,RAND_ITEM=",M42,"       }] ~ ~ ~ clone 1006 -55 -1 1006 -55 -1  ",H42," replace move"))</f>
        <v>execute @e[tag=conditional,scores={PHASE=3..4,CHEST_STEP=3,RAND_ITEM=68..72       }] ~ ~ ~ clone 1006 -55 -1 1006 -55 -1   1002 -55 -2  replace move</v>
      </c>
      <c r="O42" s="5" t="str">
        <f>IF(I42=0,"",CONCATENATE("execute @e[tag=conditional,scores={PHASE=",B42,",CHEST_STEP=4,RAND_ITEM=",M42,"       }] ~ ~ ~ clone  ",H42,"  ",H42," 1006 -55 -1  replace move"))</f>
        <v>execute @e[tag=conditional,scores={PHASE=3..4,CHEST_STEP=4,RAND_ITEM=68..72       }] ~ ~ ~ clone   1002 -55 -2    1002 -55 -2  1006 -55 -1  replace move</v>
      </c>
      <c r="P42" s="5" t="s">
        <v>44</v>
      </c>
    </row>
    <row r="43" spans="1:16" s="2" customFormat="1" x14ac:dyDescent="0.25">
      <c r="A43" s="5" t="s">
        <v>13</v>
      </c>
      <c r="B43" s="5" t="s">
        <v>49</v>
      </c>
      <c r="C43" s="5">
        <v>5</v>
      </c>
      <c r="D43" s="5">
        <f>SUMIFS(C:C,B:B,B43)</f>
        <v>100</v>
      </c>
      <c r="E43" s="5">
        <v>1000</v>
      </c>
      <c r="F43" s="5">
        <v>-55</v>
      </c>
      <c r="G43" s="5">
        <v>-2</v>
      </c>
      <c r="H43" s="5" t="str">
        <f t="shared" si="9"/>
        <v xml:space="preserve"> 1000 -55 -2 </v>
      </c>
      <c r="I43" s="5">
        <f>FLOOR(C43/D43*100,1)</f>
        <v>5</v>
      </c>
      <c r="J43" s="5">
        <f>IF(AND(ISNUMBER(J42),B42=B43),J42+I42,1)</f>
        <v>73</v>
      </c>
      <c r="K43" s="5">
        <f t="shared" si="10"/>
        <v>73</v>
      </c>
      <c r="L43" s="5">
        <f t="shared" si="11"/>
        <v>77</v>
      </c>
      <c r="M43" s="5" t="str">
        <f t="shared" si="12"/>
        <v>73..77</v>
      </c>
      <c r="N43" s="5" t="str">
        <f>IF(I43=0,"",CONCATENATE("execute @e[tag=conditional,scores={PHASE=",B43,",CHEST_STEP=3,RAND_ITEM=",M43,"       }] ~ ~ ~ clone 1006 -55 -1 1006 -55 -1  ",H43," replace move"))</f>
        <v>execute @e[tag=conditional,scores={PHASE=3..4,CHEST_STEP=3,RAND_ITEM=73..77       }] ~ ~ ~ clone 1006 -55 -1 1006 -55 -1   1000 -55 -2  replace move</v>
      </c>
      <c r="O43" s="5" t="str">
        <f>IF(I43=0,"",CONCATENATE("execute @e[tag=conditional,scores={PHASE=",B43,",CHEST_STEP=4,RAND_ITEM=",M43,"       }] ~ ~ ~ clone  ",H43,"  ",H43," 1006 -55 -1  replace move"))</f>
        <v>execute @e[tag=conditional,scores={PHASE=3..4,CHEST_STEP=4,RAND_ITEM=73..77       }] ~ ~ ~ clone   1000 -55 -2    1000 -55 -2  1006 -55 -1  replace move</v>
      </c>
      <c r="P43" s="5" t="s">
        <v>44</v>
      </c>
    </row>
    <row r="44" spans="1:16" s="2" customFormat="1" x14ac:dyDescent="0.25">
      <c r="A44" s="5" t="s">
        <v>14</v>
      </c>
      <c r="B44" s="5" t="s">
        <v>49</v>
      </c>
      <c r="C44" s="5">
        <v>5</v>
      </c>
      <c r="D44" s="5">
        <f>SUMIFS(C:C,B:B,B44)</f>
        <v>100</v>
      </c>
      <c r="E44" s="5">
        <v>1003</v>
      </c>
      <c r="F44" s="5">
        <v>-55</v>
      </c>
      <c r="G44" s="5">
        <v>-2</v>
      </c>
      <c r="H44" s="5" t="str">
        <f t="shared" si="9"/>
        <v xml:space="preserve"> 1003 -55 -2 </v>
      </c>
      <c r="I44" s="5">
        <f>FLOOR(C44/D44*100,1)</f>
        <v>5</v>
      </c>
      <c r="J44" s="5">
        <f>IF(AND(ISNUMBER(J43),B43=B44),J43+I43,1)</f>
        <v>78</v>
      </c>
      <c r="K44" s="5">
        <f t="shared" si="10"/>
        <v>78</v>
      </c>
      <c r="L44" s="5">
        <f t="shared" si="11"/>
        <v>82</v>
      </c>
      <c r="M44" s="5" t="str">
        <f t="shared" si="12"/>
        <v>78..82</v>
      </c>
      <c r="N44" s="5" t="str">
        <f>IF(I44=0,"",CONCATENATE("execute @e[tag=conditional,scores={PHASE=",B44,",CHEST_STEP=3,RAND_ITEM=",M44,"       }] ~ ~ ~ clone 1006 -55 -1 1006 -55 -1  ",H44," replace move"))</f>
        <v>execute @e[tag=conditional,scores={PHASE=3..4,CHEST_STEP=3,RAND_ITEM=78..82       }] ~ ~ ~ clone 1006 -55 -1 1006 -55 -1   1003 -55 -2  replace move</v>
      </c>
      <c r="O44" s="5" t="str">
        <f>IF(I44=0,"",CONCATENATE("execute @e[tag=conditional,scores={PHASE=",B44,",CHEST_STEP=4,RAND_ITEM=",M44,"       }] ~ ~ ~ clone  ",H44,"  ",H44," 1006 -55 -1  replace move"))</f>
        <v>execute @e[tag=conditional,scores={PHASE=3..4,CHEST_STEP=4,RAND_ITEM=78..82       }] ~ ~ ~ clone   1003 -55 -2    1003 -55 -2  1006 -55 -1  replace move</v>
      </c>
      <c r="P44" s="5" t="s">
        <v>44</v>
      </c>
    </row>
    <row r="45" spans="1:16" s="2" customFormat="1" x14ac:dyDescent="0.25">
      <c r="A45" s="5" t="s">
        <v>21</v>
      </c>
      <c r="B45" s="5" t="s">
        <v>49</v>
      </c>
      <c r="C45" s="5">
        <v>3</v>
      </c>
      <c r="D45" s="5">
        <f>SUMIFS(C:C,B:B,B45)</f>
        <v>100</v>
      </c>
      <c r="E45" s="5">
        <v>1003</v>
      </c>
      <c r="F45" s="5">
        <v>-52</v>
      </c>
      <c r="G45" s="5">
        <v>-2</v>
      </c>
      <c r="H45" s="5" t="str">
        <f t="shared" si="9"/>
        <v xml:space="preserve"> 1003 -52 -2 </v>
      </c>
      <c r="I45" s="5">
        <f>FLOOR(C45/D45*100,1)</f>
        <v>3</v>
      </c>
      <c r="J45" s="5">
        <f>IF(AND(ISNUMBER(J44),B44=B45),J44+I44,1)</f>
        <v>83</v>
      </c>
      <c r="K45" s="5">
        <f t="shared" si="10"/>
        <v>83</v>
      </c>
      <c r="L45" s="5">
        <f t="shared" si="11"/>
        <v>85</v>
      </c>
      <c r="M45" s="5" t="str">
        <f t="shared" si="12"/>
        <v>83..85</v>
      </c>
      <c r="N45" s="5" t="str">
        <f>IF(I45=0,"",CONCATENATE("execute @e[tag=conditional,scores={PHASE=",B45,",CHEST_STEP=3,RAND_ITEM=",M45,"       }] ~ ~ ~ clone 1006 -55 -1 1006 -55 -1  ",H45," replace move"))</f>
        <v>execute @e[tag=conditional,scores={PHASE=3..4,CHEST_STEP=3,RAND_ITEM=83..85       }] ~ ~ ~ clone 1006 -55 -1 1006 -55 -1   1003 -52 -2  replace move</v>
      </c>
      <c r="O45" s="5" t="str">
        <f>IF(I45=0,"",CONCATENATE("execute @e[tag=conditional,scores={PHASE=",B45,",CHEST_STEP=4,RAND_ITEM=",M45,"       }] ~ ~ ~ clone  ",H45,"  ",H45," 1006 -55 -1  replace move"))</f>
        <v>execute @e[tag=conditional,scores={PHASE=3..4,CHEST_STEP=4,RAND_ITEM=83..85       }] ~ ~ ~ clone   1003 -52 -2    1003 -52 -2  1006 -55 -1  replace move</v>
      </c>
      <c r="P45" s="5" t="s">
        <v>44</v>
      </c>
    </row>
    <row r="46" spans="1:16" s="2" customFormat="1" x14ac:dyDescent="0.25">
      <c r="A46" s="5" t="s">
        <v>22</v>
      </c>
      <c r="B46" s="5" t="s">
        <v>49</v>
      </c>
      <c r="C46" s="5">
        <v>3</v>
      </c>
      <c r="D46" s="5">
        <f>SUMIFS(C:C,B:B,B46)</f>
        <v>100</v>
      </c>
      <c r="E46" s="5">
        <v>1002</v>
      </c>
      <c r="F46" s="5">
        <v>-52</v>
      </c>
      <c r="G46" s="5">
        <v>-2</v>
      </c>
      <c r="H46" s="5" t="str">
        <f t="shared" si="9"/>
        <v xml:space="preserve"> 1002 -52 -2 </v>
      </c>
      <c r="I46" s="5">
        <f>FLOOR(C46/D46*100,1)</f>
        <v>3</v>
      </c>
      <c r="J46" s="5">
        <f>IF(AND(ISNUMBER(J45),B45=B46),J45+I45,1)</f>
        <v>86</v>
      </c>
      <c r="K46" s="5">
        <f t="shared" si="10"/>
        <v>86</v>
      </c>
      <c r="L46" s="5">
        <f t="shared" si="11"/>
        <v>88</v>
      </c>
      <c r="M46" s="5" t="str">
        <f t="shared" si="12"/>
        <v>86..88</v>
      </c>
      <c r="N46" s="5" t="str">
        <f>IF(I46=0,"",CONCATENATE("execute @e[tag=conditional,scores={PHASE=",B46,",CHEST_STEP=3,RAND_ITEM=",M46,"       }] ~ ~ ~ clone 1006 -55 -1 1006 -55 -1  ",H46," replace move"))</f>
        <v>execute @e[tag=conditional,scores={PHASE=3..4,CHEST_STEP=3,RAND_ITEM=86..88       }] ~ ~ ~ clone 1006 -55 -1 1006 -55 -1   1002 -52 -2  replace move</v>
      </c>
      <c r="O46" s="5" t="str">
        <f>IF(I46=0,"",CONCATENATE("execute @e[tag=conditional,scores={PHASE=",B46,",CHEST_STEP=4,RAND_ITEM=",M46,"       }] ~ ~ ~ clone  ",H46,"  ",H46," 1006 -55 -1  replace move"))</f>
        <v>execute @e[tag=conditional,scores={PHASE=3..4,CHEST_STEP=4,RAND_ITEM=86..88       }] ~ ~ ~ clone   1002 -52 -2    1002 -52 -2  1006 -55 -1  replace move</v>
      </c>
      <c r="P46" s="5" t="s">
        <v>44</v>
      </c>
    </row>
    <row r="47" spans="1:16" s="2" customFormat="1" x14ac:dyDescent="0.25">
      <c r="A47" s="5" t="s">
        <v>23</v>
      </c>
      <c r="B47" s="5" t="s">
        <v>49</v>
      </c>
      <c r="C47" s="5">
        <v>3</v>
      </c>
      <c r="D47" s="5">
        <f>SUMIFS(C:C,B:B,B47)</f>
        <v>100</v>
      </c>
      <c r="E47" s="5">
        <v>1001</v>
      </c>
      <c r="F47" s="5">
        <v>-52</v>
      </c>
      <c r="G47" s="5">
        <v>-2</v>
      </c>
      <c r="H47" s="5" t="str">
        <f t="shared" si="9"/>
        <v xml:space="preserve"> 1001 -52 -2 </v>
      </c>
      <c r="I47" s="5">
        <f>FLOOR(C47/D47*100,1)</f>
        <v>3</v>
      </c>
      <c r="J47" s="5">
        <f>IF(AND(ISNUMBER(J46),B46=B47),J46+I46,1)</f>
        <v>89</v>
      </c>
      <c r="K47" s="5">
        <f t="shared" si="10"/>
        <v>89</v>
      </c>
      <c r="L47" s="5">
        <f t="shared" si="11"/>
        <v>91</v>
      </c>
      <c r="M47" s="5" t="str">
        <f t="shared" si="12"/>
        <v>89..91</v>
      </c>
      <c r="N47" s="5" t="str">
        <f>IF(I47=0,"",CONCATENATE("execute @e[tag=conditional,scores={PHASE=",B47,",CHEST_STEP=3,RAND_ITEM=",M47,"       }] ~ ~ ~ clone 1006 -55 -1 1006 -55 -1  ",H47," replace move"))</f>
        <v>execute @e[tag=conditional,scores={PHASE=3..4,CHEST_STEP=3,RAND_ITEM=89..91       }] ~ ~ ~ clone 1006 -55 -1 1006 -55 -1   1001 -52 -2  replace move</v>
      </c>
      <c r="O47" s="5" t="str">
        <f>IF(I47=0,"",CONCATENATE("execute @e[tag=conditional,scores={PHASE=",B47,",CHEST_STEP=4,RAND_ITEM=",M47,"       }] ~ ~ ~ clone  ",H47,"  ",H47," 1006 -55 -1  replace move"))</f>
        <v>execute @e[tag=conditional,scores={PHASE=3..4,CHEST_STEP=4,RAND_ITEM=89..91       }] ~ ~ ~ clone   1001 -52 -2    1001 -52 -2  1006 -55 -1  replace move</v>
      </c>
      <c r="P47" s="5" t="s">
        <v>44</v>
      </c>
    </row>
    <row r="48" spans="1:16" s="2" customFormat="1" x14ac:dyDescent="0.25">
      <c r="A48" s="5" t="s">
        <v>29</v>
      </c>
      <c r="B48" s="5" t="s">
        <v>49</v>
      </c>
      <c r="C48" s="5">
        <v>1</v>
      </c>
      <c r="D48" s="5">
        <f>SUMIFS(C:C,B:B,B48)</f>
        <v>100</v>
      </c>
      <c r="E48" s="5">
        <v>1005</v>
      </c>
      <c r="F48" s="5">
        <v>-49</v>
      </c>
      <c r="G48" s="5">
        <v>-2</v>
      </c>
      <c r="H48" s="5" t="str">
        <f t="shared" si="9"/>
        <v xml:space="preserve"> 1005 -49 -2 </v>
      </c>
      <c r="I48" s="5">
        <f>FLOOR(C48/D48*100,1)</f>
        <v>1</v>
      </c>
      <c r="J48" s="5">
        <f>IF(AND(ISNUMBER(J47),B47=B48),J47+I47,1)</f>
        <v>92</v>
      </c>
      <c r="K48" s="5">
        <f t="shared" si="10"/>
        <v>92</v>
      </c>
      <c r="L48" s="5">
        <f t="shared" si="11"/>
        <v>92</v>
      </c>
      <c r="M48" s="5">
        <f t="shared" si="12"/>
        <v>92</v>
      </c>
      <c r="N48" s="5" t="str">
        <f>IF(I48=0,"",CONCATENATE("execute @e[tag=conditional,scores={PHASE=",B48,",CHEST_STEP=3,RAND_ITEM=",M48,"       }] ~ ~ ~ clone 1006 -55 -1 1006 -55 -1  ",H48," replace move"))</f>
        <v>execute @e[tag=conditional,scores={PHASE=3..4,CHEST_STEP=3,RAND_ITEM=92       }] ~ ~ ~ clone 1006 -55 -1 1006 -55 -1   1005 -49 -2  replace move</v>
      </c>
      <c r="O48" s="5" t="str">
        <f>IF(I48=0,"",CONCATENATE("execute @e[tag=conditional,scores={PHASE=",B48,",CHEST_STEP=4,RAND_ITEM=",M48,"       }] ~ ~ ~ clone  ",H48,"  ",H48," 1006 -55 -1  replace move"))</f>
        <v>execute @e[tag=conditional,scores={PHASE=3..4,CHEST_STEP=4,RAND_ITEM=92       }] ~ ~ ~ clone   1005 -49 -2    1005 -49 -2  1006 -55 -1  replace move</v>
      </c>
      <c r="P48" s="5" t="s">
        <v>44</v>
      </c>
    </row>
    <row r="49" spans="1:16" s="2" customFormat="1" x14ac:dyDescent="0.25">
      <c r="A49" s="5" t="s">
        <v>37</v>
      </c>
      <c r="B49" s="5" t="s">
        <v>49</v>
      </c>
      <c r="C49" s="5">
        <v>0</v>
      </c>
      <c r="D49" s="5">
        <f>SUMIFS(C:C,B:B,B49)</f>
        <v>100</v>
      </c>
      <c r="E49" s="5">
        <v>997</v>
      </c>
      <c r="F49" s="5">
        <v>-49</v>
      </c>
      <c r="G49" s="5">
        <v>-2</v>
      </c>
      <c r="H49" s="5" t="str">
        <f t="shared" si="9"/>
        <v xml:space="preserve"> 997 -49 -2 </v>
      </c>
      <c r="I49" s="5">
        <f>FLOOR(C49/D49*100,1)</f>
        <v>0</v>
      </c>
      <c r="J49" s="5">
        <f>IF(AND(ISNUMBER(J48),B48=B49),J48+I48,1)</f>
        <v>93</v>
      </c>
      <c r="K49" s="5">
        <f t="shared" si="10"/>
        <v>-1</v>
      </c>
      <c r="L49" s="5">
        <f t="shared" si="11"/>
        <v>-1</v>
      </c>
      <c r="M49" s="5">
        <f t="shared" si="12"/>
        <v>-1</v>
      </c>
      <c r="N49" s="5" t="str">
        <f>IF(I49=0,"",CONCATENATE("execute @e[tag=conditional,scores={PHASE=",B49,",CHEST_STEP=3,RAND_ITEM=",M49,"       }] ~ ~ ~ clone 1006 -55 -1 1006 -55 -1  ",H49," replace move"))</f>
        <v/>
      </c>
      <c r="O49" s="5" t="str">
        <f>IF(I49=0,"",CONCATENATE("execute @e[tag=conditional,scores={PHASE=",B49,",CHEST_STEP=4,RAND_ITEM=",M49,"       }] ~ ~ ~ clone  ",H49,"  ",H49," 1006 -55 -1  replace move"))</f>
        <v/>
      </c>
      <c r="P49" s="5" t="s">
        <v>44</v>
      </c>
    </row>
    <row r="50" spans="1:16" s="2" customFormat="1" x14ac:dyDescent="0.25">
      <c r="A50" s="5" t="s">
        <v>11</v>
      </c>
      <c r="B50" s="5" t="s">
        <v>49</v>
      </c>
      <c r="C50" s="5">
        <v>2</v>
      </c>
      <c r="D50" s="5">
        <f>SUMIFS(C:C,B:B,B50)</f>
        <v>100</v>
      </c>
      <c r="E50" s="5">
        <v>999</v>
      </c>
      <c r="F50" s="5">
        <v>-55</v>
      </c>
      <c r="G50" s="5">
        <v>-2</v>
      </c>
      <c r="H50" s="5" t="str">
        <f t="shared" si="9"/>
        <v xml:space="preserve"> 999 -55 -2 </v>
      </c>
      <c r="I50" s="5">
        <f>FLOOR(C50/D50*100,1)</f>
        <v>2</v>
      </c>
      <c r="J50" s="5">
        <f>IF(AND(ISNUMBER(J49),B49=B50),J49+I49,1)</f>
        <v>93</v>
      </c>
      <c r="K50" s="5">
        <f t="shared" si="10"/>
        <v>93</v>
      </c>
      <c r="L50" s="5">
        <f t="shared" si="11"/>
        <v>94</v>
      </c>
      <c r="M50" s="5" t="str">
        <f t="shared" si="12"/>
        <v>93..94</v>
      </c>
      <c r="N50" s="5" t="str">
        <f>IF(I50=0,"",CONCATENATE("execute @e[tag=conditional,scores={PHASE=",B50,",CHEST_STEP=3,RAND_ITEM=",M50,"       }] ~ ~ ~ clone 1006 -55 -1 1006 -55 -1  ",H50," replace move"))</f>
        <v>execute @e[tag=conditional,scores={PHASE=3..4,CHEST_STEP=3,RAND_ITEM=93..94       }] ~ ~ ~ clone 1006 -55 -1 1006 -55 -1   999 -55 -2  replace move</v>
      </c>
      <c r="O50" s="5" t="str">
        <f>IF(I50=0,"",CONCATENATE("execute @e[tag=conditional,scores={PHASE=",B50,",CHEST_STEP=4,RAND_ITEM=",M50,"       }] ~ ~ ~ clone  ",H50,"  ",H50," 1006 -55 -1  replace move"))</f>
        <v>execute @e[tag=conditional,scores={PHASE=3..4,CHEST_STEP=4,RAND_ITEM=93..94       }] ~ ~ ~ clone   999 -55 -2    999 -55 -2  1006 -55 -1  replace move</v>
      </c>
      <c r="P50" s="5" t="s">
        <v>44</v>
      </c>
    </row>
    <row r="51" spans="1:16" s="2" customFormat="1" x14ac:dyDescent="0.25">
      <c r="A51" s="5" t="s">
        <v>31</v>
      </c>
      <c r="B51" s="5" t="s">
        <v>49</v>
      </c>
      <c r="C51" s="5">
        <v>0</v>
      </c>
      <c r="D51" s="5">
        <f>SUMIFS(C:C,B:B,B51)</f>
        <v>100</v>
      </c>
      <c r="E51" s="5">
        <v>1003</v>
      </c>
      <c r="F51" s="5">
        <v>-49</v>
      </c>
      <c r="G51" s="5">
        <v>-2</v>
      </c>
      <c r="H51" s="5" t="str">
        <f t="shared" si="9"/>
        <v xml:space="preserve"> 1003 -49 -2 </v>
      </c>
      <c r="I51" s="5">
        <f>FLOOR(C51/D51*100,1)</f>
        <v>0</v>
      </c>
      <c r="J51" s="5">
        <f>IF(AND(ISNUMBER(J50),B50=B51),J50+I50,1)</f>
        <v>95</v>
      </c>
      <c r="K51" s="5">
        <f t="shared" si="10"/>
        <v>-1</v>
      </c>
      <c r="L51" s="5">
        <f t="shared" si="11"/>
        <v>-1</v>
      </c>
      <c r="M51" s="5">
        <f t="shared" si="12"/>
        <v>-1</v>
      </c>
      <c r="N51" s="5" t="str">
        <f>IF(I51=0,"",CONCATENATE("execute @e[tag=conditional,scores={PHASE=",B51,",CHEST_STEP=3,RAND_ITEM=",M51,"       }] ~ ~ ~ clone 1006 -55 -1 1006 -55 -1  ",H51," replace move"))</f>
        <v/>
      </c>
      <c r="O51" s="5" t="str">
        <f>IF(I51=0,"",CONCATENATE("execute @e[tag=conditional,scores={PHASE=",B51,",CHEST_STEP=4,RAND_ITEM=",M51,"       }] ~ ~ ~ clone  ",H51,"  ",H51," 1006 -55 -1  replace move"))</f>
        <v/>
      </c>
      <c r="P51" s="5" t="s">
        <v>44</v>
      </c>
    </row>
    <row r="52" spans="1:16" s="2" customFormat="1" x14ac:dyDescent="0.25">
      <c r="A52" s="5" t="s">
        <v>33</v>
      </c>
      <c r="B52" s="5" t="s">
        <v>49</v>
      </c>
      <c r="C52" s="5">
        <v>0</v>
      </c>
      <c r="D52" s="5">
        <f>SUMIFS(C:C,B:B,B52)</f>
        <v>100</v>
      </c>
      <c r="E52" s="5">
        <v>1001</v>
      </c>
      <c r="F52" s="5">
        <v>-49</v>
      </c>
      <c r="G52" s="5">
        <v>-2</v>
      </c>
      <c r="H52" s="5" t="str">
        <f t="shared" si="9"/>
        <v xml:space="preserve"> 1001 -49 -2 </v>
      </c>
      <c r="I52" s="5">
        <f>FLOOR(C52/D52*100,1)</f>
        <v>0</v>
      </c>
      <c r="J52" s="5">
        <f>IF(AND(ISNUMBER(J51),B51=B52),J51+I51,1)</f>
        <v>95</v>
      </c>
      <c r="K52" s="5">
        <f t="shared" si="10"/>
        <v>-1</v>
      </c>
      <c r="L52" s="5">
        <f t="shared" si="11"/>
        <v>-1</v>
      </c>
      <c r="M52" s="5">
        <f t="shared" si="12"/>
        <v>-1</v>
      </c>
      <c r="N52" s="5" t="str">
        <f>IF(I52=0,"",CONCATENATE("execute @e[tag=conditional,scores={PHASE=",B52,",CHEST_STEP=3,RAND_ITEM=",M52,"       }] ~ ~ ~ clone 1006 -55 -1 1006 -55 -1  ",H52," replace move"))</f>
        <v/>
      </c>
      <c r="O52" s="5" t="str">
        <f>IF(I52=0,"",CONCATENATE("execute @e[tag=conditional,scores={PHASE=",B52,",CHEST_STEP=4,RAND_ITEM=",M52,"       }] ~ ~ ~ clone  ",H52,"  ",H52," 1006 -55 -1  replace move"))</f>
        <v/>
      </c>
      <c r="P52" s="5" t="s">
        <v>44</v>
      </c>
    </row>
    <row r="53" spans="1:16" s="2" customFormat="1" x14ac:dyDescent="0.25">
      <c r="A53" s="5" t="s">
        <v>27</v>
      </c>
      <c r="B53" s="5" t="s">
        <v>49</v>
      </c>
      <c r="C53" s="5">
        <v>0</v>
      </c>
      <c r="D53" s="5">
        <f>SUMIFS(C:C,B:B,B53)</f>
        <v>100</v>
      </c>
      <c r="E53" s="5">
        <v>997</v>
      </c>
      <c r="F53" s="5">
        <v>-52</v>
      </c>
      <c r="G53" s="5">
        <v>-2</v>
      </c>
      <c r="H53" s="5" t="str">
        <f t="shared" si="9"/>
        <v xml:space="preserve"> 997 -52 -2 </v>
      </c>
      <c r="I53" s="5">
        <f>FLOOR(C53/D53*100,1)</f>
        <v>0</v>
      </c>
      <c r="J53" s="5">
        <f>IF(AND(ISNUMBER(J52),B52=B53),J52+I52,1)</f>
        <v>95</v>
      </c>
      <c r="K53" s="5">
        <f t="shared" si="10"/>
        <v>-1</v>
      </c>
      <c r="L53" s="5">
        <f t="shared" si="11"/>
        <v>-1</v>
      </c>
      <c r="M53" s="5">
        <f t="shared" si="12"/>
        <v>-1</v>
      </c>
      <c r="N53" s="5" t="str">
        <f>IF(I53=0,"",CONCATENATE("execute @e[tag=conditional,scores={PHASE=",B53,",CHEST_STEP=3,RAND_ITEM=",M53,"       }] ~ ~ ~ clone 1006 -55 -1 1006 -55 -1  ",H53," replace move"))</f>
        <v/>
      </c>
      <c r="O53" s="5" t="str">
        <f>IF(I53=0,"",CONCATENATE("execute @e[tag=conditional,scores={PHASE=",B53,",CHEST_STEP=4,RAND_ITEM=",M53,"       }] ~ ~ ~ clone  ",H53,"  ",H53," 1006 -55 -1  replace move"))</f>
        <v/>
      </c>
      <c r="P53" s="5" t="s">
        <v>44</v>
      </c>
    </row>
    <row r="54" spans="1:16" s="2" customFormat="1" x14ac:dyDescent="0.25">
      <c r="A54" s="5" t="s">
        <v>26</v>
      </c>
      <c r="B54" s="5" t="s">
        <v>49</v>
      </c>
      <c r="C54" s="5">
        <v>0</v>
      </c>
      <c r="D54" s="5">
        <f>SUMIFS(C:C,B:B,B54)</f>
        <v>100</v>
      </c>
      <c r="E54" s="5">
        <v>1000</v>
      </c>
      <c r="F54" s="5">
        <v>-52</v>
      </c>
      <c r="G54" s="5">
        <v>-2</v>
      </c>
      <c r="H54" s="5" t="str">
        <f t="shared" si="9"/>
        <v xml:space="preserve"> 1000 -52 -2 </v>
      </c>
      <c r="I54" s="5">
        <f>FLOOR(C54/D54*100,1)</f>
        <v>0</v>
      </c>
      <c r="J54" s="5">
        <f>IF(AND(ISNUMBER(J53),B53=B54),J53+I53,1)</f>
        <v>95</v>
      </c>
      <c r="K54" s="5">
        <f t="shared" si="10"/>
        <v>-1</v>
      </c>
      <c r="L54" s="5">
        <f t="shared" si="11"/>
        <v>-1</v>
      </c>
      <c r="M54" s="5">
        <f t="shared" si="12"/>
        <v>-1</v>
      </c>
      <c r="N54" s="5" t="str">
        <f>IF(I54=0,"",CONCATENATE("execute @e[tag=conditional,scores={PHASE=",B54,",CHEST_STEP=3,RAND_ITEM=",M54,"       }] ~ ~ ~ clone 1006 -55 -1 1006 -55 -1  ",H54," replace move"))</f>
        <v/>
      </c>
      <c r="O54" s="5" t="str">
        <f>IF(I54=0,"",CONCATENATE("execute @e[tag=conditional,scores={PHASE=",B54,",CHEST_STEP=4,RAND_ITEM=",M54,"       }] ~ ~ ~ clone  ",H54,"  ",H54," 1006 -55 -1  replace move"))</f>
        <v/>
      </c>
      <c r="P54" s="5" t="s">
        <v>44</v>
      </c>
    </row>
    <row r="55" spans="1:16" s="2" customFormat="1" x14ac:dyDescent="0.25">
      <c r="A55" s="5" t="s">
        <v>24</v>
      </c>
      <c r="B55" s="5" t="s">
        <v>49</v>
      </c>
      <c r="C55" s="5">
        <v>0</v>
      </c>
      <c r="D55" s="5">
        <f>SUMIFS(C:C,B:B,B55)</f>
        <v>100</v>
      </c>
      <c r="E55" s="5">
        <v>999</v>
      </c>
      <c r="F55" s="5">
        <v>-52</v>
      </c>
      <c r="G55" s="5">
        <v>-2</v>
      </c>
      <c r="H55" s="5" t="str">
        <f t="shared" si="9"/>
        <v xml:space="preserve"> 999 -52 -2 </v>
      </c>
      <c r="I55" s="5">
        <f>FLOOR(C55/D55*100,1)</f>
        <v>0</v>
      </c>
      <c r="J55" s="5">
        <f>IF(AND(ISNUMBER(J54),B54=B55),J54+I54,1)</f>
        <v>95</v>
      </c>
      <c r="K55" s="5">
        <f t="shared" si="10"/>
        <v>-1</v>
      </c>
      <c r="L55" s="5">
        <f t="shared" si="11"/>
        <v>-1</v>
      </c>
      <c r="M55" s="5">
        <f t="shared" si="12"/>
        <v>-1</v>
      </c>
      <c r="N55" s="5" t="str">
        <f>IF(I55=0,"",CONCATENATE("execute @e[tag=conditional,scores={PHASE=",B55,",CHEST_STEP=3,RAND_ITEM=",M55,"       }] ~ ~ ~ clone 1006 -55 -1 1006 -55 -1  ",H55," replace move"))</f>
        <v/>
      </c>
      <c r="O55" s="5" t="str">
        <f>IF(I55=0,"",CONCATENATE("execute @e[tag=conditional,scores={PHASE=",B55,",CHEST_STEP=4,RAND_ITEM=",M55,"       }] ~ ~ ~ clone  ",H55,"  ",H55," 1006 -55 -1  replace move"))</f>
        <v/>
      </c>
      <c r="P55" s="5" t="s">
        <v>44</v>
      </c>
    </row>
    <row r="56" spans="1:16" s="2" customFormat="1" x14ac:dyDescent="0.25">
      <c r="A56" s="5" t="s">
        <v>25</v>
      </c>
      <c r="B56" s="5" t="s">
        <v>49</v>
      </c>
      <c r="C56" s="5">
        <v>0</v>
      </c>
      <c r="D56" s="5">
        <f>SUMIFS(C:C,B:B,B56)</f>
        <v>100</v>
      </c>
      <c r="E56" s="5">
        <v>998</v>
      </c>
      <c r="F56" s="5">
        <v>-52</v>
      </c>
      <c r="G56" s="5">
        <v>-2</v>
      </c>
      <c r="H56" s="5" t="str">
        <f t="shared" si="9"/>
        <v xml:space="preserve"> 998 -52 -2 </v>
      </c>
      <c r="I56" s="5">
        <f>FLOOR(C56/D56*100,1)</f>
        <v>0</v>
      </c>
      <c r="J56" s="5">
        <f>IF(AND(ISNUMBER(J55),B55=B56),J55+I55,1)</f>
        <v>95</v>
      </c>
      <c r="K56" s="5">
        <f t="shared" si="10"/>
        <v>-1</v>
      </c>
      <c r="L56" s="5">
        <f t="shared" si="11"/>
        <v>-1</v>
      </c>
      <c r="M56" s="5">
        <f t="shared" si="12"/>
        <v>-1</v>
      </c>
      <c r="N56" s="5" t="str">
        <f>IF(I56=0,"",CONCATENATE("execute @e[tag=conditional,scores={PHASE=",B56,",CHEST_STEP=3,RAND_ITEM=",M56,"       }] ~ ~ ~ clone 1006 -55 -1 1006 -55 -1  ",H56," replace move"))</f>
        <v/>
      </c>
      <c r="O56" s="5" t="str">
        <f>IF(I56=0,"",CONCATENATE("execute @e[tag=conditional,scores={PHASE=",B56,",CHEST_STEP=4,RAND_ITEM=",M56,"       }] ~ ~ ~ clone  ",H56,"  ",H56," 1006 -55 -1  replace move"))</f>
        <v/>
      </c>
      <c r="P56" s="5" t="s">
        <v>44</v>
      </c>
    </row>
    <row r="57" spans="1:16" s="2" customFormat="1" x14ac:dyDescent="0.25">
      <c r="A57" s="5" t="s">
        <v>18</v>
      </c>
      <c r="B57" s="5" t="s">
        <v>49</v>
      </c>
      <c r="C57" s="5">
        <v>1</v>
      </c>
      <c r="D57" s="5">
        <f>SUMIFS(C:C,B:B,B57)</f>
        <v>100</v>
      </c>
      <c r="E57" s="5">
        <v>1006</v>
      </c>
      <c r="F57" s="5">
        <v>-52</v>
      </c>
      <c r="G57" s="5">
        <v>-2</v>
      </c>
      <c r="H57" s="5" t="str">
        <f t="shared" si="9"/>
        <v xml:space="preserve"> 1006 -52 -2 </v>
      </c>
      <c r="I57" s="5">
        <f>FLOOR(C57/D57*100,1)</f>
        <v>1</v>
      </c>
      <c r="J57" s="5">
        <f>IF(AND(ISNUMBER(J56),B56=B57),J56+I56,1)</f>
        <v>95</v>
      </c>
      <c r="K57" s="5">
        <f t="shared" si="10"/>
        <v>95</v>
      </c>
      <c r="L57" s="5">
        <f t="shared" si="11"/>
        <v>95</v>
      </c>
      <c r="M57" s="5">
        <f t="shared" si="12"/>
        <v>95</v>
      </c>
      <c r="N57" s="5" t="str">
        <f>IF(I57=0,"",CONCATENATE("execute @e[tag=conditional,scores={PHASE=",B57,",CHEST_STEP=3,RAND_ITEM=",M57,"       }] ~ ~ ~ clone 1006 -55 -1 1006 -55 -1  ",H57," replace move"))</f>
        <v>execute @e[tag=conditional,scores={PHASE=3..4,CHEST_STEP=3,RAND_ITEM=95       }] ~ ~ ~ clone 1006 -55 -1 1006 -55 -1   1006 -52 -2  replace move</v>
      </c>
      <c r="O57" s="5" t="str">
        <f>IF(I57=0,"",CONCATENATE("execute @e[tag=conditional,scores={PHASE=",B57,",CHEST_STEP=4,RAND_ITEM=",M57,"       }] ~ ~ ~ clone  ",H57,"  ",H57," 1006 -55 -1  replace move"))</f>
        <v>execute @e[tag=conditional,scores={PHASE=3..4,CHEST_STEP=4,RAND_ITEM=95       }] ~ ~ ~ clone   1006 -52 -2    1006 -52 -2  1006 -55 -1  replace move</v>
      </c>
      <c r="P57" s="5" t="s">
        <v>44</v>
      </c>
    </row>
    <row r="58" spans="1:16" s="2" customFormat="1" x14ac:dyDescent="0.25">
      <c r="A58" s="5" t="s">
        <v>19</v>
      </c>
      <c r="B58" s="5" t="s">
        <v>49</v>
      </c>
      <c r="C58" s="5">
        <v>0</v>
      </c>
      <c r="D58" s="5">
        <f>SUMIFS(C:C,B:B,B58)</f>
        <v>100</v>
      </c>
      <c r="E58" s="5">
        <v>1005</v>
      </c>
      <c r="F58" s="5">
        <v>-52</v>
      </c>
      <c r="G58" s="5">
        <v>-2</v>
      </c>
      <c r="H58" s="5" t="str">
        <f t="shared" si="9"/>
        <v xml:space="preserve"> 1005 -52 -2 </v>
      </c>
      <c r="I58" s="5">
        <f>FLOOR(C58/D58*100,1)</f>
        <v>0</v>
      </c>
      <c r="J58" s="5">
        <f>IF(AND(ISNUMBER(J57),B57=B58),J57+I57,1)</f>
        <v>96</v>
      </c>
      <c r="K58" s="5">
        <f t="shared" si="10"/>
        <v>-1</v>
      </c>
      <c r="L58" s="5">
        <f t="shared" si="11"/>
        <v>-1</v>
      </c>
      <c r="M58" s="5">
        <f t="shared" si="12"/>
        <v>-1</v>
      </c>
      <c r="N58" s="5" t="str">
        <f>IF(I58=0,"",CONCATENATE("execute @e[tag=conditional,scores={PHASE=",B58,",CHEST_STEP=3,RAND_ITEM=",M58,"       }] ~ ~ ~ clone 1006 -55 -1 1006 -55 -1  ",H58," replace move"))</f>
        <v/>
      </c>
      <c r="O58" s="5" t="str">
        <f>IF(I58=0,"",CONCATENATE("execute @e[tag=conditional,scores={PHASE=",B58,",CHEST_STEP=4,RAND_ITEM=",M58,"       }] ~ ~ ~ clone  ",H58,"  ",H58," 1006 -55 -1  replace move"))</f>
        <v/>
      </c>
      <c r="P58" s="5" t="s">
        <v>44</v>
      </c>
    </row>
    <row r="59" spans="1:16" s="2" customFormat="1" x14ac:dyDescent="0.25">
      <c r="A59" s="5" t="s">
        <v>34</v>
      </c>
      <c r="B59" s="5" t="s">
        <v>49</v>
      </c>
      <c r="C59" s="5">
        <v>0</v>
      </c>
      <c r="D59" s="5">
        <f>SUMIFS(C:C,B:B,B59)</f>
        <v>100</v>
      </c>
      <c r="E59" s="5">
        <v>1000</v>
      </c>
      <c r="F59" s="5">
        <v>-49</v>
      </c>
      <c r="G59" s="5">
        <v>-2</v>
      </c>
      <c r="H59" s="5" t="str">
        <f t="shared" si="9"/>
        <v xml:space="preserve"> 1000 -49 -2 </v>
      </c>
      <c r="I59" s="5">
        <f>FLOOR(C59/D59*100,1)</f>
        <v>0</v>
      </c>
      <c r="J59" s="5">
        <f>IF(AND(ISNUMBER(J58),B58=B59),J58+I58,1)</f>
        <v>96</v>
      </c>
      <c r="K59" s="5">
        <f t="shared" si="10"/>
        <v>-1</v>
      </c>
      <c r="L59" s="5">
        <f t="shared" si="11"/>
        <v>-1</v>
      </c>
      <c r="M59" s="5">
        <f t="shared" si="12"/>
        <v>-1</v>
      </c>
      <c r="N59" s="5" t="str">
        <f>IF(I59=0,"",CONCATENATE("execute @e[tag=conditional,scores={PHASE=",B59,",CHEST_STEP=3,RAND_ITEM=",M59,"       }] ~ ~ ~ clone 1006 -55 -1 1006 -55 -1  ",H59," replace move"))</f>
        <v/>
      </c>
      <c r="O59" s="5" t="str">
        <f>IF(I59=0,"",CONCATENATE("execute @e[tag=conditional,scores={PHASE=",B59,",CHEST_STEP=4,RAND_ITEM=",M59,"       }] ~ ~ ~ clone  ",H59,"  ",H59," 1006 -55 -1  replace move"))</f>
        <v/>
      </c>
      <c r="P59" s="5" t="s">
        <v>44</v>
      </c>
    </row>
    <row r="60" spans="1:16" s="2" customFormat="1" x14ac:dyDescent="0.25">
      <c r="A60" s="5" t="s">
        <v>9</v>
      </c>
      <c r="B60" s="5" t="s">
        <v>49</v>
      </c>
      <c r="C60" s="5">
        <v>1</v>
      </c>
      <c r="D60" s="5">
        <f>SUMIFS(C:C,B:B,B60)</f>
        <v>100</v>
      </c>
      <c r="E60" s="5">
        <v>997</v>
      </c>
      <c r="F60" s="5">
        <v>-55</v>
      </c>
      <c r="G60" s="5">
        <v>-2</v>
      </c>
      <c r="H60" s="5" t="str">
        <f t="shared" si="9"/>
        <v xml:space="preserve"> 997 -55 -2 </v>
      </c>
      <c r="I60" s="5">
        <f>FLOOR(C60/D60*100,1)</f>
        <v>1</v>
      </c>
      <c r="J60" s="5">
        <f>IF(AND(ISNUMBER(J59),B59=B60),J59+I59,1)</f>
        <v>96</v>
      </c>
      <c r="K60" s="5">
        <f t="shared" si="10"/>
        <v>96</v>
      </c>
      <c r="L60" s="5">
        <f t="shared" si="11"/>
        <v>96</v>
      </c>
      <c r="M60" s="5">
        <f t="shared" si="12"/>
        <v>96</v>
      </c>
      <c r="N60" s="5" t="str">
        <f>IF(I60=0,"",CONCATENATE("execute @e[tag=conditional,scores={PHASE=",B60,",CHEST_STEP=3,RAND_ITEM=",M60,"       }] ~ ~ ~ clone 1006 -55 -1 1006 -55 -1  ",H60," replace move"))</f>
        <v>execute @e[tag=conditional,scores={PHASE=3..4,CHEST_STEP=3,RAND_ITEM=96       }] ~ ~ ~ clone 1006 -55 -1 1006 -55 -1   997 -55 -2  replace move</v>
      </c>
      <c r="O60" s="5" t="str">
        <f>IF(I60=0,"",CONCATENATE("execute @e[tag=conditional,scores={PHASE=",B60,",CHEST_STEP=4,RAND_ITEM=",M60,"       }] ~ ~ ~ clone  ",H60,"  ",H60," 1006 -55 -1  replace move"))</f>
        <v>execute @e[tag=conditional,scores={PHASE=3..4,CHEST_STEP=4,RAND_ITEM=96       }] ~ ~ ~ clone   997 -55 -2    997 -55 -2  1006 -55 -1  replace move</v>
      </c>
      <c r="P60" s="5" t="s">
        <v>44</v>
      </c>
    </row>
    <row r="61" spans="1:16" s="2" customFormat="1" x14ac:dyDescent="0.25">
      <c r="A61" s="5" t="s">
        <v>10</v>
      </c>
      <c r="B61" s="5" t="s">
        <v>49</v>
      </c>
      <c r="C61" s="5">
        <v>1</v>
      </c>
      <c r="D61" s="5">
        <f>SUMIFS(C:C,B:B,B61)</f>
        <v>100</v>
      </c>
      <c r="E61" s="5">
        <v>998</v>
      </c>
      <c r="F61" s="5">
        <v>-55</v>
      </c>
      <c r="G61" s="5">
        <v>-2</v>
      </c>
      <c r="H61" s="5" t="str">
        <f t="shared" si="9"/>
        <v xml:space="preserve"> 998 -55 -2 </v>
      </c>
      <c r="I61" s="5">
        <f>FLOOR(C61/D61*100,1)</f>
        <v>1</v>
      </c>
      <c r="J61" s="5">
        <f>IF(AND(ISNUMBER(J60),B60=B61),J60+I60,1)</f>
        <v>97</v>
      </c>
      <c r="K61" s="5">
        <f t="shared" si="10"/>
        <v>97</v>
      </c>
      <c r="L61" s="5">
        <f t="shared" si="11"/>
        <v>97</v>
      </c>
      <c r="M61" s="5">
        <f t="shared" si="12"/>
        <v>97</v>
      </c>
      <c r="N61" s="5" t="str">
        <f>IF(I61=0,"",CONCATENATE("execute @e[tag=conditional,scores={PHASE=",B61,",CHEST_STEP=3,RAND_ITEM=",M61,"       }] ~ ~ ~ clone 1006 -55 -1 1006 -55 -1  ",H61," replace move"))</f>
        <v>execute @e[tag=conditional,scores={PHASE=3..4,CHEST_STEP=3,RAND_ITEM=97       }] ~ ~ ~ clone 1006 -55 -1 1006 -55 -1   998 -55 -2  replace move</v>
      </c>
      <c r="O61" s="5" t="str">
        <f>IF(I61=0,"",CONCATENATE("execute @e[tag=conditional,scores={PHASE=",B61,",CHEST_STEP=4,RAND_ITEM=",M61,"       }] ~ ~ ~ clone  ",H61,"  ",H61," 1006 -55 -1  replace move"))</f>
        <v>execute @e[tag=conditional,scores={PHASE=3..4,CHEST_STEP=4,RAND_ITEM=97       }] ~ ~ ~ clone   998 -55 -2    998 -55 -2  1006 -55 -1  replace move</v>
      </c>
      <c r="P61" s="5" t="s">
        <v>44</v>
      </c>
    </row>
    <row r="62" spans="1:16" s="2" customFormat="1" x14ac:dyDescent="0.25">
      <c r="A62" s="5" t="s">
        <v>36</v>
      </c>
      <c r="B62" s="5" t="s">
        <v>49</v>
      </c>
      <c r="C62" s="5">
        <v>0</v>
      </c>
      <c r="D62" s="5">
        <f>SUMIFS(C:C,B:B,B62)</f>
        <v>100</v>
      </c>
      <c r="E62" s="5">
        <v>998</v>
      </c>
      <c r="F62" s="5">
        <v>-49</v>
      </c>
      <c r="G62" s="5">
        <v>-2</v>
      </c>
      <c r="H62" s="5" t="str">
        <f t="shared" si="9"/>
        <v xml:space="preserve"> 998 -49 -2 </v>
      </c>
      <c r="I62" s="5">
        <f>FLOOR(C62/D62*100,1)</f>
        <v>0</v>
      </c>
      <c r="J62" s="5">
        <f>IF(AND(ISNUMBER(J61),B61=B62),J61+I61,1)</f>
        <v>98</v>
      </c>
      <c r="K62" s="5">
        <f t="shared" si="10"/>
        <v>-1</v>
      </c>
      <c r="L62" s="5">
        <f t="shared" si="11"/>
        <v>-1</v>
      </c>
      <c r="M62" s="5">
        <f t="shared" si="12"/>
        <v>-1</v>
      </c>
      <c r="N62" s="5" t="str">
        <f>IF(I62=0,"",CONCATENATE("execute @e[tag=conditional,scores={PHASE=",B62,",CHEST_STEP=3,RAND_ITEM=",M62,"       }] ~ ~ ~ clone 1006 -55 -1 1006 -55 -1  ",H62," replace move"))</f>
        <v/>
      </c>
      <c r="O62" s="5" t="str">
        <f>IF(I62=0,"",CONCATENATE("execute @e[tag=conditional,scores={PHASE=",B62,",CHEST_STEP=4,RAND_ITEM=",M62,"       }] ~ ~ ~ clone  ",H62,"  ",H62," 1006 -55 -1  replace move"))</f>
        <v/>
      </c>
      <c r="P62" s="5" t="s">
        <v>44</v>
      </c>
    </row>
    <row r="63" spans="1:16" s="2" customFormat="1" x14ac:dyDescent="0.25">
      <c r="A63" s="5" t="s">
        <v>20</v>
      </c>
      <c r="B63" s="5" t="s">
        <v>49</v>
      </c>
      <c r="C63" s="5">
        <v>0</v>
      </c>
      <c r="D63" s="5">
        <f>SUMIFS(C:C,B:B,B63)</f>
        <v>100</v>
      </c>
      <c r="E63" s="5">
        <v>1004</v>
      </c>
      <c r="F63" s="5">
        <v>-52</v>
      </c>
      <c r="G63" s="5">
        <v>-2</v>
      </c>
      <c r="H63" s="5" t="str">
        <f t="shared" si="9"/>
        <v xml:space="preserve"> 1004 -52 -2 </v>
      </c>
      <c r="I63" s="5">
        <f>FLOOR(C63/D63*100,1)</f>
        <v>0</v>
      </c>
      <c r="J63" s="5">
        <f>IF(AND(ISNUMBER(J62),B62=B63),J62+I62,1)</f>
        <v>98</v>
      </c>
      <c r="K63" s="5">
        <f t="shared" si="10"/>
        <v>-1</v>
      </c>
      <c r="L63" s="5">
        <f t="shared" si="11"/>
        <v>-1</v>
      </c>
      <c r="M63" s="5">
        <f t="shared" si="12"/>
        <v>-1</v>
      </c>
      <c r="N63" s="5" t="str">
        <f>IF(I63=0,"",CONCATENATE("execute @e[tag=conditional,scores={PHASE=",B63,",CHEST_STEP=3,RAND_ITEM=",M63,"       }] ~ ~ ~ clone 1006 -55 -1 1006 -55 -1  ",H63," replace move"))</f>
        <v/>
      </c>
      <c r="O63" s="5" t="str">
        <f>IF(I63=0,"",CONCATENATE("execute @e[tag=conditional,scores={PHASE=",B63,",CHEST_STEP=4,RAND_ITEM=",M63,"       }] ~ ~ ~ clone  ",H63,"  ",H63," 1006 -55 -1  replace move"))</f>
        <v/>
      </c>
      <c r="P63" s="5" t="s">
        <v>44</v>
      </c>
    </row>
    <row r="64" spans="1:16" s="2" customFormat="1" x14ac:dyDescent="0.25">
      <c r="A64" s="5" t="s">
        <v>35</v>
      </c>
      <c r="B64" s="5" t="s">
        <v>49</v>
      </c>
      <c r="C64" s="5">
        <v>0</v>
      </c>
      <c r="D64" s="5">
        <f>SUMIFS(C:C,B:B,B64)</f>
        <v>100</v>
      </c>
      <c r="E64" s="5">
        <v>999</v>
      </c>
      <c r="F64" s="5">
        <v>-49</v>
      </c>
      <c r="G64" s="5">
        <v>-2</v>
      </c>
      <c r="H64" s="5" t="str">
        <f t="shared" si="9"/>
        <v xml:space="preserve"> 999 -49 -2 </v>
      </c>
      <c r="I64" s="5">
        <f>FLOOR(C64/D64*100,1)</f>
        <v>0</v>
      </c>
      <c r="J64" s="5">
        <f>IF(AND(ISNUMBER(J63),B63=B64),J63+I63,1)</f>
        <v>98</v>
      </c>
      <c r="K64" s="5">
        <f t="shared" si="10"/>
        <v>-1</v>
      </c>
      <c r="L64" s="5">
        <f t="shared" si="11"/>
        <v>-1</v>
      </c>
      <c r="M64" s="5">
        <f t="shared" si="12"/>
        <v>-1</v>
      </c>
      <c r="N64" s="5" t="str">
        <f>IF(I64=0,"",CONCATENATE("execute @e[tag=conditional,scores={PHASE=",B64,",CHEST_STEP=3,RAND_ITEM=",M64,"       }] ~ ~ ~ clone 1006 -55 -1 1006 -55 -1  ",H64," replace move"))</f>
        <v/>
      </c>
      <c r="O64" s="5" t="str">
        <f>IF(I64=0,"",CONCATENATE("execute @e[tag=conditional,scores={PHASE=",B64,",CHEST_STEP=4,RAND_ITEM=",M64,"       }] ~ ~ ~ clone  ",H64,"  ",H64," 1006 -55 -1  replace move"))</f>
        <v/>
      </c>
      <c r="P64" s="5" t="s">
        <v>44</v>
      </c>
    </row>
    <row r="65" spans="1:16" s="2" customFormat="1" x14ac:dyDescent="0.25">
      <c r="A65" s="5" t="s">
        <v>107</v>
      </c>
      <c r="B65" s="5" t="s">
        <v>49</v>
      </c>
      <c r="C65" s="5">
        <v>1</v>
      </c>
      <c r="D65" s="5">
        <f t="shared" ref="D65:D67" si="13">SUMIFS(C:C,B:B,B65)</f>
        <v>100</v>
      </c>
      <c r="E65" s="4">
        <v>996</v>
      </c>
      <c r="F65" s="4">
        <v>-55</v>
      </c>
      <c r="G65" s="4">
        <v>-2</v>
      </c>
      <c r="H65" s="5" t="str">
        <f t="shared" ref="H65:H67" si="14">CONCATENATE(" ", E65," ", F65, " ", G65, " ")</f>
        <v xml:space="preserve"> 996 -55 -2 </v>
      </c>
      <c r="I65" s="5">
        <f>FLOOR(C65/D65*100,1)</f>
        <v>1</v>
      </c>
      <c r="J65" s="5">
        <f>IF(AND(ISNUMBER(J64),B64=B65),J64+I64,1)</f>
        <v>98</v>
      </c>
      <c r="K65" s="5">
        <f t="shared" ref="K65:K67" si="15">IF(I65=0,-1,J65)</f>
        <v>98</v>
      </c>
      <c r="L65" s="5">
        <f t="shared" ref="L65:L67" si="16">IF(I65=0,-1,J65+I65-1)</f>
        <v>98</v>
      </c>
      <c r="M65" s="5">
        <f t="shared" ref="M65:M67" si="17">IF(L65="NA","",IF(K65=L65,K65,CONCATENATE(K65,"..",L65)))</f>
        <v>98</v>
      </c>
      <c r="N65" s="5" t="str">
        <f>IF(I65=0,"",CONCATENATE("execute @e[tag=conditional,scores={PHASE=",B65,",CHEST_STEP=3,RAND_ITEM=",M65,"       }] ~ ~ ~ clone 1006 -55 -1 1006 -55 -1  ",H65," replace move"))</f>
        <v>execute @e[tag=conditional,scores={PHASE=3..4,CHEST_STEP=3,RAND_ITEM=98       }] ~ ~ ~ clone 1006 -55 -1 1006 -55 -1   996 -55 -2  replace move</v>
      </c>
      <c r="O65" s="5" t="str">
        <f>IF(I65=0,"",CONCATENATE("execute @e[tag=conditional,scores={PHASE=",B65,",CHEST_STEP=4,RAND_ITEM=",M65,"       }] ~ ~ ~ clone  ",H65,"  ",H65," 1006 -55 -1  replace move"))</f>
        <v>execute @e[tag=conditional,scores={PHASE=3..4,CHEST_STEP=4,RAND_ITEM=98       }] ~ ~ ~ clone   996 -55 -2    996 -55 -2  1006 -55 -1  replace move</v>
      </c>
      <c r="P65" s="5" t="s">
        <v>44</v>
      </c>
    </row>
    <row r="66" spans="1:16" s="2" customFormat="1" x14ac:dyDescent="0.25">
      <c r="A66" s="5" t="s">
        <v>108</v>
      </c>
      <c r="B66" s="5" t="s">
        <v>49</v>
      </c>
      <c r="C66" s="5">
        <v>1</v>
      </c>
      <c r="D66" s="5">
        <f t="shared" si="13"/>
        <v>100</v>
      </c>
      <c r="E66" s="4">
        <v>996</v>
      </c>
      <c r="F66" s="4">
        <v>-52</v>
      </c>
      <c r="G66" s="4">
        <v>-2</v>
      </c>
      <c r="H66" s="5" t="str">
        <f t="shared" si="14"/>
        <v xml:space="preserve"> 996 -52 -2 </v>
      </c>
      <c r="I66" s="5">
        <f>FLOOR(C66/D66*100,1)</f>
        <v>1</v>
      </c>
      <c r="J66" s="5">
        <f>IF(AND(ISNUMBER(J65),B65=B66),J65+I65,1)</f>
        <v>99</v>
      </c>
      <c r="K66" s="5">
        <f t="shared" si="15"/>
        <v>99</v>
      </c>
      <c r="L66" s="5">
        <f t="shared" si="16"/>
        <v>99</v>
      </c>
      <c r="M66" s="5">
        <f t="shared" si="17"/>
        <v>99</v>
      </c>
      <c r="N66" s="5" t="str">
        <f>IF(I66=0,"",CONCATENATE("execute @e[tag=conditional,scores={PHASE=",B66,",CHEST_STEP=3,RAND_ITEM=",M66,"       }] ~ ~ ~ clone 1006 -55 -1 1006 -55 -1  ",H66," replace move"))</f>
        <v>execute @e[tag=conditional,scores={PHASE=3..4,CHEST_STEP=3,RAND_ITEM=99       }] ~ ~ ~ clone 1006 -55 -1 1006 -55 -1   996 -52 -2  replace move</v>
      </c>
      <c r="O66" s="5" t="str">
        <f>IF(I66=0,"",CONCATENATE("execute @e[tag=conditional,scores={PHASE=",B66,",CHEST_STEP=4,RAND_ITEM=",M66,"       }] ~ ~ ~ clone  ",H66,"  ",H66," 1006 -55 -1  replace move"))</f>
        <v>execute @e[tag=conditional,scores={PHASE=3..4,CHEST_STEP=4,RAND_ITEM=99       }] ~ ~ ~ clone   996 -52 -2    996 -52 -2  1006 -55 -1  replace move</v>
      </c>
      <c r="P66" s="5" t="s">
        <v>44</v>
      </c>
    </row>
    <row r="67" spans="1:16" s="2" customFormat="1" x14ac:dyDescent="0.25">
      <c r="A67" s="5" t="s">
        <v>109</v>
      </c>
      <c r="B67" s="5" t="s">
        <v>49</v>
      </c>
      <c r="C67" s="5">
        <v>1</v>
      </c>
      <c r="D67" s="5">
        <f t="shared" si="13"/>
        <v>100</v>
      </c>
      <c r="E67" s="4">
        <v>996</v>
      </c>
      <c r="F67" s="4">
        <v>-49</v>
      </c>
      <c r="G67" s="4">
        <v>-2</v>
      </c>
      <c r="H67" s="5" t="str">
        <f t="shared" si="14"/>
        <v xml:space="preserve"> 996 -49 -2 </v>
      </c>
      <c r="I67" s="5">
        <f>FLOOR(C67/D67*100,1)</f>
        <v>1</v>
      </c>
      <c r="J67" s="5">
        <f>IF(AND(ISNUMBER(J66),B66=B67),J66+I66,1)</f>
        <v>100</v>
      </c>
      <c r="K67" s="5">
        <f t="shared" si="15"/>
        <v>100</v>
      </c>
      <c r="L67" s="5">
        <f t="shared" si="16"/>
        <v>100</v>
      </c>
      <c r="M67" s="5">
        <f t="shared" si="17"/>
        <v>100</v>
      </c>
      <c r="N67" s="5" t="str">
        <f>IF(I67=0,"",CONCATENATE("execute @e[tag=conditional,scores={PHASE=",B67,",CHEST_STEP=3,RAND_ITEM=",M67,"       }] ~ ~ ~ clone 1006 -55 -1 1006 -55 -1  ",H67," replace move"))</f>
        <v>execute @e[tag=conditional,scores={PHASE=3..4,CHEST_STEP=3,RAND_ITEM=100       }] ~ ~ ~ clone 1006 -55 -1 1006 -55 -1   996 -49 -2  replace move</v>
      </c>
      <c r="O67" s="5" t="str">
        <f>IF(I67=0,"",CONCATENATE("execute @e[tag=conditional,scores={PHASE=",B67,",CHEST_STEP=4,RAND_ITEM=",M67,"       }] ~ ~ ~ clone  ",H67,"  ",H67," 1006 -55 -1  replace move"))</f>
        <v>execute @e[tag=conditional,scores={PHASE=3..4,CHEST_STEP=4,RAND_ITEM=100       }] ~ ~ ~ clone   996 -49 -2    996 -49 -2  1006 -55 -1  replace move</v>
      </c>
      <c r="P67" s="5" t="s">
        <v>44</v>
      </c>
    </row>
    <row r="68" spans="1:16" s="1" customFormat="1" x14ac:dyDescent="0.25">
      <c r="A68" s="4" t="s">
        <v>17</v>
      </c>
      <c r="B68" s="4" t="s">
        <v>50</v>
      </c>
      <c r="C68" s="4">
        <v>15</v>
      </c>
      <c r="D68" s="4">
        <f>SUMIFS(C:C,B:B,B68)</f>
        <v>100</v>
      </c>
      <c r="E68" s="4">
        <v>1001</v>
      </c>
      <c r="F68" s="4">
        <v>-55</v>
      </c>
      <c r="G68" s="4">
        <v>-2</v>
      </c>
      <c r="H68" s="4" t="str">
        <f t="shared" si="9"/>
        <v xml:space="preserve"> 1001 -55 -2 </v>
      </c>
      <c r="I68" s="4">
        <f>FLOOR(C68/D68*100,1)</f>
        <v>15</v>
      </c>
      <c r="J68" s="4">
        <f>IF(AND(ISNUMBER(J64),B64=B68),J64+I64,1)</f>
        <v>1</v>
      </c>
      <c r="K68" s="4">
        <f t="shared" si="10"/>
        <v>1</v>
      </c>
      <c r="L68" s="4">
        <f t="shared" si="11"/>
        <v>15</v>
      </c>
      <c r="M68" s="4" t="str">
        <f t="shared" si="12"/>
        <v>1..15</v>
      </c>
      <c r="N68" s="4" t="str">
        <f>IF(I68=0,"",CONCATENATE("execute @e[tag=conditional,scores={PHASE=",B68,",CHEST_STEP=3,RAND_ITEM=",M68,"       }] ~ ~ ~ clone 1006 -55 -1 1006 -55 -1  ",H68," replace move"))</f>
        <v>execute @e[tag=conditional,scores={PHASE=5..10,CHEST_STEP=3,RAND_ITEM=1..15       }] ~ ~ ~ clone 1006 -55 -1 1006 -55 -1   1001 -55 -2  replace move</v>
      </c>
      <c r="O68" s="4" t="str">
        <f>IF(I68=0,"",CONCATENATE("execute @e[tag=conditional,scores={PHASE=",B68,",CHEST_STEP=4,RAND_ITEM=",M68,"       }] ~ ~ ~ clone  ",H68,"  ",H68," 1006 -55 -1  replace move"))</f>
        <v>execute @e[tag=conditional,scores={PHASE=5..10,CHEST_STEP=4,RAND_ITEM=1..15       }] ~ ~ ~ clone   1001 -55 -2    1001 -55 -2  1006 -55 -1  replace move</v>
      </c>
      <c r="P68" s="4" t="s">
        <v>44</v>
      </c>
    </row>
    <row r="69" spans="1:16" s="1" customFormat="1" x14ac:dyDescent="0.25">
      <c r="A69" s="4" t="s">
        <v>15</v>
      </c>
      <c r="B69" s="4" t="s">
        <v>50</v>
      </c>
      <c r="C69" s="4">
        <v>17</v>
      </c>
      <c r="D69" s="4">
        <f>SUMIFS(C:C,B:B,B69)</f>
        <v>100</v>
      </c>
      <c r="E69" s="4">
        <v>1004</v>
      </c>
      <c r="F69" s="4">
        <v>-55</v>
      </c>
      <c r="G69" s="4">
        <v>-2</v>
      </c>
      <c r="H69" s="4" t="str">
        <f t="shared" si="9"/>
        <v xml:space="preserve"> 1004 -55 -2 </v>
      </c>
      <c r="I69" s="4">
        <f>FLOOR(C69/D69*100,1)</f>
        <v>17</v>
      </c>
      <c r="J69" s="4">
        <f>IF(AND(ISNUMBER(J68),B68=B69),J68+I68,1)</f>
        <v>16</v>
      </c>
      <c r="K69" s="4">
        <f t="shared" si="10"/>
        <v>16</v>
      </c>
      <c r="L69" s="4">
        <f t="shared" si="11"/>
        <v>32</v>
      </c>
      <c r="M69" s="4" t="str">
        <f t="shared" si="12"/>
        <v>16..32</v>
      </c>
      <c r="N69" s="4" t="str">
        <f>IF(I69=0,"",CONCATENATE("execute @e[tag=conditional,scores={PHASE=",B69,",CHEST_STEP=3,RAND_ITEM=",M69,"       }] ~ ~ ~ clone 1006 -55 -1 1006 -55 -1  ",H69," replace move"))</f>
        <v>execute @e[tag=conditional,scores={PHASE=5..10,CHEST_STEP=3,RAND_ITEM=16..32       }] ~ ~ ~ clone 1006 -55 -1 1006 -55 -1   1004 -55 -2  replace move</v>
      </c>
      <c r="O69" s="4" t="str">
        <f>IF(I69=0,"",CONCATENATE("execute @e[tag=conditional,scores={PHASE=",B69,",CHEST_STEP=4,RAND_ITEM=",M69,"       }] ~ ~ ~ clone  ",H69,"  ",H69," 1006 -55 -1  replace move"))</f>
        <v>execute @e[tag=conditional,scores={PHASE=5..10,CHEST_STEP=4,RAND_ITEM=16..32       }] ~ ~ ~ clone   1004 -55 -2    1004 -55 -2  1006 -55 -1  replace move</v>
      </c>
      <c r="P69" s="4" t="s">
        <v>44</v>
      </c>
    </row>
    <row r="70" spans="1:16" s="1" customFormat="1" x14ac:dyDescent="0.25">
      <c r="A70" s="4" t="s">
        <v>16</v>
      </c>
      <c r="B70" s="4" t="s">
        <v>50</v>
      </c>
      <c r="C70" s="4">
        <v>2</v>
      </c>
      <c r="D70" s="4">
        <f>SUMIFS(C:C,B:B,B70)</f>
        <v>100</v>
      </c>
      <c r="E70" s="4">
        <v>1006</v>
      </c>
      <c r="F70" s="4">
        <v>-55</v>
      </c>
      <c r="G70" s="4">
        <v>-2</v>
      </c>
      <c r="H70" s="4" t="str">
        <f t="shared" si="9"/>
        <v xml:space="preserve"> 1006 -55 -2 </v>
      </c>
      <c r="I70" s="4">
        <f>FLOOR(C70/D70*100,1)</f>
        <v>2</v>
      </c>
      <c r="J70" s="4">
        <f>IF(AND(ISNUMBER(J69),B69=B70),J69+I69,1)</f>
        <v>33</v>
      </c>
      <c r="K70" s="4">
        <f t="shared" si="10"/>
        <v>33</v>
      </c>
      <c r="L70" s="4">
        <f t="shared" si="11"/>
        <v>34</v>
      </c>
      <c r="M70" s="4" t="str">
        <f t="shared" si="12"/>
        <v>33..34</v>
      </c>
      <c r="N70" s="4" t="str">
        <f>IF(I70=0,"",CONCATENATE("execute @e[tag=conditional,scores={PHASE=",B70,",CHEST_STEP=3,RAND_ITEM=",M70,"       }] ~ ~ ~ clone 1006 -55 -1 1006 -55 -1  ",H70," replace move"))</f>
        <v>execute @e[tag=conditional,scores={PHASE=5..10,CHEST_STEP=3,RAND_ITEM=33..34       }] ~ ~ ~ clone 1006 -55 -1 1006 -55 -1   1006 -55 -2  replace move</v>
      </c>
      <c r="O70" s="4" t="str">
        <f>IF(I70=0,"",CONCATENATE("execute @e[tag=conditional,scores={PHASE=",B70,",CHEST_STEP=4,RAND_ITEM=",M70,"       }] ~ ~ ~ clone  ",H70,"  ",H70," 1006 -55 -1  replace move"))</f>
        <v>execute @e[tag=conditional,scores={PHASE=5..10,CHEST_STEP=4,RAND_ITEM=33..34       }] ~ ~ ~ clone   1006 -55 -2    1006 -55 -2  1006 -55 -1  replace move</v>
      </c>
      <c r="P70" s="4" t="s">
        <v>44</v>
      </c>
    </row>
    <row r="71" spans="1:16" s="1" customFormat="1" x14ac:dyDescent="0.25">
      <c r="A71" s="4" t="s">
        <v>28</v>
      </c>
      <c r="B71" s="4" t="s">
        <v>50</v>
      </c>
      <c r="C71" s="4">
        <v>4</v>
      </c>
      <c r="D71" s="4">
        <f>SUMIFS(C:C,B:B,B71)</f>
        <v>100</v>
      </c>
      <c r="E71" s="4">
        <v>1006</v>
      </c>
      <c r="F71" s="4">
        <v>-49</v>
      </c>
      <c r="G71" s="4">
        <v>-2</v>
      </c>
      <c r="H71" s="4" t="str">
        <f t="shared" si="9"/>
        <v xml:space="preserve"> 1006 -49 -2 </v>
      </c>
      <c r="I71" s="4">
        <f>FLOOR(C71/D71*100,1)</f>
        <v>4</v>
      </c>
      <c r="J71" s="4">
        <f>IF(AND(ISNUMBER(J70),B70=B71),J70+I70,1)</f>
        <v>35</v>
      </c>
      <c r="K71" s="4">
        <f t="shared" si="10"/>
        <v>35</v>
      </c>
      <c r="L71" s="4">
        <f t="shared" si="11"/>
        <v>38</v>
      </c>
      <c r="M71" s="4" t="str">
        <f t="shared" si="12"/>
        <v>35..38</v>
      </c>
      <c r="N71" s="4" t="str">
        <f>IF(I71=0,"",CONCATENATE("execute @e[tag=conditional,scores={PHASE=",B71,",CHEST_STEP=3,RAND_ITEM=",M71,"       }] ~ ~ ~ clone 1006 -55 -1 1006 -55 -1  ",H71," replace move"))</f>
        <v>execute @e[tag=conditional,scores={PHASE=5..10,CHEST_STEP=3,RAND_ITEM=35..38       }] ~ ~ ~ clone 1006 -55 -1 1006 -55 -1   1006 -49 -2  replace move</v>
      </c>
      <c r="O71" s="4" t="str">
        <f>IF(I71=0,"",CONCATENATE("execute @e[tag=conditional,scores={PHASE=",B71,",CHEST_STEP=4,RAND_ITEM=",M71,"       }] ~ ~ ~ clone  ",H71,"  ",H71," 1006 -55 -1  replace move"))</f>
        <v>execute @e[tag=conditional,scores={PHASE=5..10,CHEST_STEP=4,RAND_ITEM=35..38       }] ~ ~ ~ clone   1006 -49 -2    1006 -49 -2  1006 -55 -1  replace move</v>
      </c>
      <c r="P71" s="4" t="s">
        <v>44</v>
      </c>
    </row>
    <row r="72" spans="1:16" s="1" customFormat="1" x14ac:dyDescent="0.25">
      <c r="A72" s="4" t="s">
        <v>30</v>
      </c>
      <c r="B72" s="4" t="s">
        <v>50</v>
      </c>
      <c r="C72" s="4">
        <v>4</v>
      </c>
      <c r="D72" s="4">
        <f>SUMIFS(C:C,B:B,B72)</f>
        <v>100</v>
      </c>
      <c r="E72" s="4">
        <v>1004</v>
      </c>
      <c r="F72" s="4">
        <v>-49</v>
      </c>
      <c r="G72" s="4">
        <v>-2</v>
      </c>
      <c r="H72" s="4" t="str">
        <f t="shared" ref="H72:H106" si="18">CONCATENATE(" ", E72," ", F72, " ", G72, " ")</f>
        <v xml:space="preserve"> 1004 -49 -2 </v>
      </c>
      <c r="I72" s="4">
        <f>FLOOR(C72/D72*100,1)</f>
        <v>4</v>
      </c>
      <c r="J72" s="4">
        <f>IF(AND(ISNUMBER(J71),B71=B72),J71+I71,1)</f>
        <v>39</v>
      </c>
      <c r="K72" s="4">
        <f t="shared" ref="K72:K106" si="19">IF(I72=0,-1,J72)</f>
        <v>39</v>
      </c>
      <c r="L72" s="4">
        <f t="shared" ref="L72:L106" si="20">IF(I72=0,-1,J72+I72-1)</f>
        <v>42</v>
      </c>
      <c r="M72" s="4" t="str">
        <f t="shared" ref="M72:M106" si="21">IF(L72="NA","",IF(K72=L72,K72,CONCATENATE(K72,"..",L72)))</f>
        <v>39..42</v>
      </c>
      <c r="N72" s="4" t="str">
        <f>IF(I72=0,"",CONCATENATE("execute @e[tag=conditional,scores={PHASE=",B72,",CHEST_STEP=3,RAND_ITEM=",M72,"       }] ~ ~ ~ clone 1006 -55 -1 1006 -55 -1  ",H72," replace move"))</f>
        <v>execute @e[tag=conditional,scores={PHASE=5..10,CHEST_STEP=3,RAND_ITEM=39..42       }] ~ ~ ~ clone 1006 -55 -1 1006 -55 -1   1004 -49 -2  replace move</v>
      </c>
      <c r="O72" s="4" t="str">
        <f>IF(I72=0,"",CONCATENATE("execute @e[tag=conditional,scores={PHASE=",B72,",CHEST_STEP=4,RAND_ITEM=",M72,"       }] ~ ~ ~ clone  ",H72,"  ",H72," 1006 -55 -1  replace move"))</f>
        <v>execute @e[tag=conditional,scores={PHASE=5..10,CHEST_STEP=4,RAND_ITEM=39..42       }] ~ ~ ~ clone   1004 -49 -2    1004 -49 -2  1006 -55 -1  replace move</v>
      </c>
      <c r="P72" s="4" t="s">
        <v>44</v>
      </c>
    </row>
    <row r="73" spans="1:16" s="1" customFormat="1" x14ac:dyDescent="0.25">
      <c r="A73" s="4" t="s">
        <v>32</v>
      </c>
      <c r="B73" s="4" t="s">
        <v>50</v>
      </c>
      <c r="C73" s="4">
        <v>5</v>
      </c>
      <c r="D73" s="4">
        <f>SUMIFS(C:C,B:B,B73)</f>
        <v>100</v>
      </c>
      <c r="E73" s="4">
        <v>1002</v>
      </c>
      <c r="F73" s="4">
        <v>-49</v>
      </c>
      <c r="G73" s="4">
        <v>-2</v>
      </c>
      <c r="H73" s="4" t="str">
        <f t="shared" si="18"/>
        <v xml:space="preserve"> 1002 -49 -2 </v>
      </c>
      <c r="I73" s="4">
        <f>FLOOR(C73/D73*100,1)</f>
        <v>5</v>
      </c>
      <c r="J73" s="4">
        <f>IF(AND(ISNUMBER(J72),B72=B73),J72+I72,1)</f>
        <v>43</v>
      </c>
      <c r="K73" s="4">
        <f t="shared" si="19"/>
        <v>43</v>
      </c>
      <c r="L73" s="4">
        <f t="shared" si="20"/>
        <v>47</v>
      </c>
      <c r="M73" s="4" t="str">
        <f t="shared" si="21"/>
        <v>43..47</v>
      </c>
      <c r="N73" s="4" t="str">
        <f>IF(I73=0,"",CONCATENATE("execute @e[tag=conditional,scores={PHASE=",B73,",CHEST_STEP=3,RAND_ITEM=",M73,"       }] ~ ~ ~ clone 1006 -55 -1 1006 -55 -1  ",H73," replace move"))</f>
        <v>execute @e[tag=conditional,scores={PHASE=5..10,CHEST_STEP=3,RAND_ITEM=43..47       }] ~ ~ ~ clone 1006 -55 -1 1006 -55 -1   1002 -49 -2  replace move</v>
      </c>
      <c r="O73" s="4" t="str">
        <f>IF(I73=0,"",CONCATENATE("execute @e[tag=conditional,scores={PHASE=",B73,",CHEST_STEP=4,RAND_ITEM=",M73,"       }] ~ ~ ~ clone  ",H73,"  ",H73," 1006 -55 -1  replace move"))</f>
        <v>execute @e[tag=conditional,scores={PHASE=5..10,CHEST_STEP=4,RAND_ITEM=43..47       }] ~ ~ ~ clone   1002 -49 -2    1002 -49 -2  1006 -55 -1  replace move</v>
      </c>
      <c r="P73" s="4" t="s">
        <v>44</v>
      </c>
    </row>
    <row r="74" spans="1:16" s="1" customFormat="1" x14ac:dyDescent="0.25">
      <c r="A74" s="4" t="s">
        <v>0</v>
      </c>
      <c r="B74" s="4" t="s">
        <v>50</v>
      </c>
      <c r="C74" s="4">
        <v>5</v>
      </c>
      <c r="D74" s="4">
        <f>SUMIFS(C:C,B:B,B74)</f>
        <v>100</v>
      </c>
      <c r="E74" s="4">
        <v>1005</v>
      </c>
      <c r="F74" s="4">
        <v>-55</v>
      </c>
      <c r="G74" s="4">
        <v>-2</v>
      </c>
      <c r="H74" s="4" t="str">
        <f t="shared" si="18"/>
        <v xml:space="preserve"> 1005 -55 -2 </v>
      </c>
      <c r="I74" s="4">
        <f>FLOOR(C74/D74*100,1)</f>
        <v>5</v>
      </c>
      <c r="J74" s="4">
        <f>IF(AND(ISNUMBER(J73),B73=B74),J73+I73,1)</f>
        <v>48</v>
      </c>
      <c r="K74" s="4">
        <f t="shared" si="19"/>
        <v>48</v>
      </c>
      <c r="L74" s="4">
        <f t="shared" si="20"/>
        <v>52</v>
      </c>
      <c r="M74" s="4" t="str">
        <f t="shared" si="21"/>
        <v>48..52</v>
      </c>
      <c r="N74" s="4" t="str">
        <f>IF(I74=0,"",CONCATENATE("execute @e[tag=conditional,scores={PHASE=",B74,",CHEST_STEP=3,RAND_ITEM=",M74,"       }] ~ ~ ~ clone 1006 -55 -1 1006 -55 -1  ",H74," replace move"))</f>
        <v>execute @e[tag=conditional,scores={PHASE=5..10,CHEST_STEP=3,RAND_ITEM=48..52       }] ~ ~ ~ clone 1006 -55 -1 1006 -55 -1   1005 -55 -2  replace move</v>
      </c>
      <c r="O74" s="4" t="str">
        <f>IF(I74=0,"",CONCATENATE("execute @e[tag=conditional,scores={PHASE=",B74,",CHEST_STEP=4,RAND_ITEM=",M74,"       }] ~ ~ ~ clone  ",H74,"  ",H74," 1006 -55 -1  replace move"))</f>
        <v>execute @e[tag=conditional,scores={PHASE=5..10,CHEST_STEP=4,RAND_ITEM=48..52       }] ~ ~ ~ clone   1005 -55 -2    1005 -55 -2  1006 -55 -1  replace move</v>
      </c>
      <c r="P74" s="4" t="s">
        <v>44</v>
      </c>
    </row>
    <row r="75" spans="1:16" s="1" customFormat="1" x14ac:dyDescent="0.25">
      <c r="A75" s="4" t="s">
        <v>12</v>
      </c>
      <c r="B75" s="4" t="s">
        <v>50</v>
      </c>
      <c r="C75" s="4">
        <v>5</v>
      </c>
      <c r="D75" s="4">
        <f>SUMIFS(C:C,B:B,B75)</f>
        <v>100</v>
      </c>
      <c r="E75" s="4">
        <v>1002</v>
      </c>
      <c r="F75" s="4">
        <v>-55</v>
      </c>
      <c r="G75" s="4">
        <v>-2</v>
      </c>
      <c r="H75" s="4" t="str">
        <f t="shared" si="18"/>
        <v xml:space="preserve"> 1002 -55 -2 </v>
      </c>
      <c r="I75" s="4">
        <f>FLOOR(C75/D75*100,1)</f>
        <v>5</v>
      </c>
      <c r="J75" s="4">
        <f>IF(AND(ISNUMBER(J74),B74=B75),J74+I74,1)</f>
        <v>53</v>
      </c>
      <c r="K75" s="4">
        <f t="shared" si="19"/>
        <v>53</v>
      </c>
      <c r="L75" s="4">
        <f t="shared" si="20"/>
        <v>57</v>
      </c>
      <c r="M75" s="4" t="str">
        <f t="shared" si="21"/>
        <v>53..57</v>
      </c>
      <c r="N75" s="4" t="str">
        <f>IF(I75=0,"",CONCATENATE("execute @e[tag=conditional,scores={PHASE=",B75,",CHEST_STEP=3,RAND_ITEM=",M75,"       }] ~ ~ ~ clone 1006 -55 -1 1006 -55 -1  ",H75," replace move"))</f>
        <v>execute @e[tag=conditional,scores={PHASE=5..10,CHEST_STEP=3,RAND_ITEM=53..57       }] ~ ~ ~ clone 1006 -55 -1 1006 -55 -1   1002 -55 -2  replace move</v>
      </c>
      <c r="O75" s="4" t="str">
        <f>IF(I75=0,"",CONCATENATE("execute @e[tag=conditional,scores={PHASE=",B75,",CHEST_STEP=4,RAND_ITEM=",M75,"       }] ~ ~ ~ clone  ",H75,"  ",H75," 1006 -55 -1  replace move"))</f>
        <v>execute @e[tag=conditional,scores={PHASE=5..10,CHEST_STEP=4,RAND_ITEM=53..57       }] ~ ~ ~ clone   1002 -55 -2    1002 -55 -2  1006 -55 -1  replace move</v>
      </c>
      <c r="P75" s="4" t="s">
        <v>44</v>
      </c>
    </row>
    <row r="76" spans="1:16" s="1" customFormat="1" x14ac:dyDescent="0.25">
      <c r="A76" s="4" t="s">
        <v>13</v>
      </c>
      <c r="B76" s="4" t="s">
        <v>50</v>
      </c>
      <c r="C76" s="4">
        <v>5</v>
      </c>
      <c r="D76" s="4">
        <f>SUMIFS(C:C,B:B,B76)</f>
        <v>100</v>
      </c>
      <c r="E76" s="4">
        <v>1000</v>
      </c>
      <c r="F76" s="4">
        <v>-55</v>
      </c>
      <c r="G76" s="4">
        <v>-2</v>
      </c>
      <c r="H76" s="4" t="str">
        <f t="shared" si="18"/>
        <v xml:space="preserve"> 1000 -55 -2 </v>
      </c>
      <c r="I76" s="4">
        <f>FLOOR(C76/D76*100,1)</f>
        <v>5</v>
      </c>
      <c r="J76" s="4">
        <f>IF(AND(ISNUMBER(J75),B75=B76),J75+I75,1)</f>
        <v>58</v>
      </c>
      <c r="K76" s="4">
        <f t="shared" si="19"/>
        <v>58</v>
      </c>
      <c r="L76" s="4">
        <f t="shared" si="20"/>
        <v>62</v>
      </c>
      <c r="M76" s="4" t="str">
        <f t="shared" si="21"/>
        <v>58..62</v>
      </c>
      <c r="N76" s="4" t="str">
        <f>IF(I76=0,"",CONCATENATE("execute @e[tag=conditional,scores={PHASE=",B76,",CHEST_STEP=3,RAND_ITEM=",M76,"       }] ~ ~ ~ clone 1006 -55 -1 1006 -55 -1  ",H76," replace move"))</f>
        <v>execute @e[tag=conditional,scores={PHASE=5..10,CHEST_STEP=3,RAND_ITEM=58..62       }] ~ ~ ~ clone 1006 -55 -1 1006 -55 -1   1000 -55 -2  replace move</v>
      </c>
      <c r="O76" s="4" t="str">
        <f>IF(I76=0,"",CONCATENATE("execute @e[tag=conditional,scores={PHASE=",B76,",CHEST_STEP=4,RAND_ITEM=",M76,"       }] ~ ~ ~ clone  ",H76,"  ",H76," 1006 -55 -1  replace move"))</f>
        <v>execute @e[tag=conditional,scores={PHASE=5..10,CHEST_STEP=4,RAND_ITEM=58..62       }] ~ ~ ~ clone   1000 -55 -2    1000 -55 -2  1006 -55 -1  replace move</v>
      </c>
      <c r="P76" s="4" t="s">
        <v>44</v>
      </c>
    </row>
    <row r="77" spans="1:16" s="1" customFormat="1" x14ac:dyDescent="0.25">
      <c r="A77" s="4" t="s">
        <v>14</v>
      </c>
      <c r="B77" s="4" t="s">
        <v>50</v>
      </c>
      <c r="C77" s="4">
        <v>5</v>
      </c>
      <c r="D77" s="4">
        <f>SUMIFS(C:C,B:B,B77)</f>
        <v>100</v>
      </c>
      <c r="E77" s="4">
        <v>1003</v>
      </c>
      <c r="F77" s="4">
        <v>-55</v>
      </c>
      <c r="G77" s="4">
        <v>-2</v>
      </c>
      <c r="H77" s="4" t="str">
        <f t="shared" si="18"/>
        <v xml:space="preserve"> 1003 -55 -2 </v>
      </c>
      <c r="I77" s="4">
        <f>FLOOR(C77/D77*100,1)</f>
        <v>5</v>
      </c>
      <c r="J77" s="4">
        <f>IF(AND(ISNUMBER(J76),B76=B77),J76+I76,1)</f>
        <v>63</v>
      </c>
      <c r="K77" s="4">
        <f t="shared" si="19"/>
        <v>63</v>
      </c>
      <c r="L77" s="4">
        <f t="shared" si="20"/>
        <v>67</v>
      </c>
      <c r="M77" s="4" t="str">
        <f t="shared" si="21"/>
        <v>63..67</v>
      </c>
      <c r="N77" s="4" t="str">
        <f>IF(I77=0,"",CONCATENATE("execute @e[tag=conditional,scores={PHASE=",B77,",CHEST_STEP=3,RAND_ITEM=",M77,"       }] ~ ~ ~ clone 1006 -55 -1 1006 -55 -1  ",H77," replace move"))</f>
        <v>execute @e[tag=conditional,scores={PHASE=5..10,CHEST_STEP=3,RAND_ITEM=63..67       }] ~ ~ ~ clone 1006 -55 -1 1006 -55 -1   1003 -55 -2  replace move</v>
      </c>
      <c r="O77" s="4" t="str">
        <f>IF(I77=0,"",CONCATENATE("execute @e[tag=conditional,scores={PHASE=",B77,",CHEST_STEP=4,RAND_ITEM=",M77,"       }] ~ ~ ~ clone  ",H77,"  ",H77," 1006 -55 -1  replace move"))</f>
        <v>execute @e[tag=conditional,scores={PHASE=5..10,CHEST_STEP=4,RAND_ITEM=63..67       }] ~ ~ ~ clone   1003 -55 -2    1003 -55 -2  1006 -55 -1  replace move</v>
      </c>
      <c r="P77" s="4" t="s">
        <v>44</v>
      </c>
    </row>
    <row r="78" spans="1:16" s="1" customFormat="1" x14ac:dyDescent="0.25">
      <c r="A78" s="4" t="s">
        <v>21</v>
      </c>
      <c r="B78" s="4" t="s">
        <v>50</v>
      </c>
      <c r="C78" s="4">
        <v>3</v>
      </c>
      <c r="D78" s="4">
        <f>SUMIFS(C:C,B:B,B78)</f>
        <v>100</v>
      </c>
      <c r="E78" s="4">
        <v>1003</v>
      </c>
      <c r="F78" s="4">
        <v>-52</v>
      </c>
      <c r="G78" s="4">
        <v>-2</v>
      </c>
      <c r="H78" s="4" t="str">
        <f t="shared" si="18"/>
        <v xml:space="preserve"> 1003 -52 -2 </v>
      </c>
      <c r="I78" s="4">
        <f>FLOOR(C78/D78*100,1)</f>
        <v>3</v>
      </c>
      <c r="J78" s="4">
        <f>IF(AND(ISNUMBER(J77),B77=B78),J77+I77,1)</f>
        <v>68</v>
      </c>
      <c r="K78" s="4">
        <f t="shared" si="19"/>
        <v>68</v>
      </c>
      <c r="L78" s="4">
        <f t="shared" si="20"/>
        <v>70</v>
      </c>
      <c r="M78" s="4" t="str">
        <f t="shared" si="21"/>
        <v>68..70</v>
      </c>
      <c r="N78" s="4" t="str">
        <f>IF(I78=0,"",CONCATENATE("execute @e[tag=conditional,scores={PHASE=",B78,",CHEST_STEP=3,RAND_ITEM=",M78,"       }] ~ ~ ~ clone 1006 -55 -1 1006 -55 -1  ",H78," replace move"))</f>
        <v>execute @e[tag=conditional,scores={PHASE=5..10,CHEST_STEP=3,RAND_ITEM=68..70       }] ~ ~ ~ clone 1006 -55 -1 1006 -55 -1   1003 -52 -2  replace move</v>
      </c>
      <c r="O78" s="4" t="str">
        <f>IF(I78=0,"",CONCATENATE("execute @e[tag=conditional,scores={PHASE=",B78,",CHEST_STEP=4,RAND_ITEM=",M78,"       }] ~ ~ ~ clone  ",H78,"  ",H78," 1006 -55 -1  replace move"))</f>
        <v>execute @e[tag=conditional,scores={PHASE=5..10,CHEST_STEP=4,RAND_ITEM=68..70       }] ~ ~ ~ clone   1003 -52 -2    1003 -52 -2  1006 -55 -1  replace move</v>
      </c>
      <c r="P78" s="4" t="s">
        <v>44</v>
      </c>
    </row>
    <row r="79" spans="1:16" s="1" customFormat="1" x14ac:dyDescent="0.25">
      <c r="A79" s="4" t="s">
        <v>22</v>
      </c>
      <c r="B79" s="4" t="s">
        <v>50</v>
      </c>
      <c r="C79" s="4">
        <v>3</v>
      </c>
      <c r="D79" s="4">
        <f>SUMIFS(C:C,B:B,B79)</f>
        <v>100</v>
      </c>
      <c r="E79" s="4">
        <v>1002</v>
      </c>
      <c r="F79" s="4">
        <v>-52</v>
      </c>
      <c r="G79" s="4">
        <v>-2</v>
      </c>
      <c r="H79" s="4" t="str">
        <f t="shared" si="18"/>
        <v xml:space="preserve"> 1002 -52 -2 </v>
      </c>
      <c r="I79" s="4">
        <f>FLOOR(C79/D79*100,1)</f>
        <v>3</v>
      </c>
      <c r="J79" s="4">
        <f>IF(AND(ISNUMBER(J78),B78=B79),J78+I78,1)</f>
        <v>71</v>
      </c>
      <c r="K79" s="4">
        <f t="shared" si="19"/>
        <v>71</v>
      </c>
      <c r="L79" s="4">
        <f t="shared" si="20"/>
        <v>73</v>
      </c>
      <c r="M79" s="4" t="str">
        <f t="shared" si="21"/>
        <v>71..73</v>
      </c>
      <c r="N79" s="4" t="str">
        <f>IF(I79=0,"",CONCATENATE("execute @e[tag=conditional,scores={PHASE=",B79,",CHEST_STEP=3,RAND_ITEM=",M79,"       }] ~ ~ ~ clone 1006 -55 -1 1006 -55 -1  ",H79," replace move"))</f>
        <v>execute @e[tag=conditional,scores={PHASE=5..10,CHEST_STEP=3,RAND_ITEM=71..73       }] ~ ~ ~ clone 1006 -55 -1 1006 -55 -1   1002 -52 -2  replace move</v>
      </c>
      <c r="O79" s="4" t="str">
        <f>IF(I79=0,"",CONCATENATE("execute @e[tag=conditional,scores={PHASE=",B79,",CHEST_STEP=4,RAND_ITEM=",M79,"       }] ~ ~ ~ clone  ",H79,"  ",H79," 1006 -55 -1  replace move"))</f>
        <v>execute @e[tag=conditional,scores={PHASE=5..10,CHEST_STEP=4,RAND_ITEM=71..73       }] ~ ~ ~ clone   1002 -52 -2    1002 -52 -2  1006 -55 -1  replace move</v>
      </c>
      <c r="P79" s="4" t="s">
        <v>44</v>
      </c>
    </row>
    <row r="80" spans="1:16" s="1" customFormat="1" x14ac:dyDescent="0.25">
      <c r="A80" s="4" t="s">
        <v>23</v>
      </c>
      <c r="B80" s="4" t="s">
        <v>50</v>
      </c>
      <c r="C80" s="4">
        <v>3</v>
      </c>
      <c r="D80" s="4">
        <f>SUMIFS(C:C,B:B,B80)</f>
        <v>100</v>
      </c>
      <c r="E80" s="4">
        <v>1001</v>
      </c>
      <c r="F80" s="4">
        <v>-52</v>
      </c>
      <c r="G80" s="4">
        <v>-2</v>
      </c>
      <c r="H80" s="4" t="str">
        <f t="shared" si="18"/>
        <v xml:space="preserve"> 1001 -52 -2 </v>
      </c>
      <c r="I80" s="4">
        <f>FLOOR(C80/D80*100,1)</f>
        <v>3</v>
      </c>
      <c r="J80" s="4">
        <f>IF(AND(ISNUMBER(J79),B79=B80),J79+I79,1)</f>
        <v>74</v>
      </c>
      <c r="K80" s="4">
        <f t="shared" si="19"/>
        <v>74</v>
      </c>
      <c r="L80" s="4">
        <f t="shared" si="20"/>
        <v>76</v>
      </c>
      <c r="M80" s="4" t="str">
        <f t="shared" si="21"/>
        <v>74..76</v>
      </c>
      <c r="N80" s="4" t="str">
        <f>IF(I80=0,"",CONCATENATE("execute @e[tag=conditional,scores={PHASE=",B80,",CHEST_STEP=3,RAND_ITEM=",M80,"       }] ~ ~ ~ clone 1006 -55 -1 1006 -55 -1  ",H80," replace move"))</f>
        <v>execute @e[tag=conditional,scores={PHASE=5..10,CHEST_STEP=3,RAND_ITEM=74..76       }] ~ ~ ~ clone 1006 -55 -1 1006 -55 -1   1001 -52 -2  replace move</v>
      </c>
      <c r="O80" s="4" t="str">
        <f>IF(I80=0,"",CONCATENATE("execute @e[tag=conditional,scores={PHASE=",B80,",CHEST_STEP=4,RAND_ITEM=",M80,"       }] ~ ~ ~ clone  ",H80,"  ",H80," 1006 -55 -1  replace move"))</f>
        <v>execute @e[tag=conditional,scores={PHASE=5..10,CHEST_STEP=4,RAND_ITEM=74..76       }] ~ ~ ~ clone   1001 -52 -2    1001 -52 -2  1006 -55 -1  replace move</v>
      </c>
      <c r="P80" s="4" t="s">
        <v>44</v>
      </c>
    </row>
    <row r="81" spans="1:16" s="1" customFormat="1" x14ac:dyDescent="0.25">
      <c r="A81" s="4" t="s">
        <v>29</v>
      </c>
      <c r="B81" s="4" t="s">
        <v>50</v>
      </c>
      <c r="C81" s="4">
        <v>1</v>
      </c>
      <c r="D81" s="4">
        <f>SUMIFS(C:C,B:B,B81)</f>
        <v>100</v>
      </c>
      <c r="E81" s="4">
        <v>1005</v>
      </c>
      <c r="F81" s="4">
        <v>-49</v>
      </c>
      <c r="G81" s="4">
        <v>-2</v>
      </c>
      <c r="H81" s="4" t="str">
        <f t="shared" si="18"/>
        <v xml:space="preserve"> 1005 -49 -2 </v>
      </c>
      <c r="I81" s="4">
        <f>FLOOR(C81/D81*100,1)</f>
        <v>1</v>
      </c>
      <c r="J81" s="4">
        <f>IF(AND(ISNUMBER(J80),B80=B81),J80+I80,1)</f>
        <v>77</v>
      </c>
      <c r="K81" s="4">
        <f t="shared" si="19"/>
        <v>77</v>
      </c>
      <c r="L81" s="4">
        <f t="shared" si="20"/>
        <v>77</v>
      </c>
      <c r="M81" s="4">
        <f t="shared" si="21"/>
        <v>77</v>
      </c>
      <c r="N81" s="4" t="str">
        <f>IF(I81=0,"",CONCATENATE("execute @e[tag=conditional,scores={PHASE=",B81,",CHEST_STEP=3,RAND_ITEM=",M81,"       }] ~ ~ ~ clone 1006 -55 -1 1006 -55 -1  ",H81," replace move"))</f>
        <v>execute @e[tag=conditional,scores={PHASE=5..10,CHEST_STEP=3,RAND_ITEM=77       }] ~ ~ ~ clone 1006 -55 -1 1006 -55 -1   1005 -49 -2  replace move</v>
      </c>
      <c r="O81" s="4" t="str">
        <f>IF(I81=0,"",CONCATENATE("execute @e[tag=conditional,scores={PHASE=",B81,",CHEST_STEP=4,RAND_ITEM=",M81,"       }] ~ ~ ~ clone  ",H81,"  ",H81," 1006 -55 -1  replace move"))</f>
        <v>execute @e[tag=conditional,scores={PHASE=5..10,CHEST_STEP=4,RAND_ITEM=77       }] ~ ~ ~ clone   1005 -49 -2    1005 -49 -2  1006 -55 -1  replace move</v>
      </c>
      <c r="P81" s="4" t="s">
        <v>44</v>
      </c>
    </row>
    <row r="82" spans="1:16" s="1" customFormat="1" x14ac:dyDescent="0.25">
      <c r="A82" s="4" t="s">
        <v>37</v>
      </c>
      <c r="B82" s="4" t="s">
        <v>50</v>
      </c>
      <c r="C82" s="4">
        <v>1</v>
      </c>
      <c r="D82" s="4">
        <f>SUMIFS(C:C,B:B,B82)</f>
        <v>100</v>
      </c>
      <c r="E82" s="4">
        <v>997</v>
      </c>
      <c r="F82" s="4">
        <v>-49</v>
      </c>
      <c r="G82" s="4">
        <v>-2</v>
      </c>
      <c r="H82" s="4" t="str">
        <f t="shared" si="18"/>
        <v xml:space="preserve"> 997 -49 -2 </v>
      </c>
      <c r="I82" s="4">
        <f>FLOOR(C82/D82*100,1)</f>
        <v>1</v>
      </c>
      <c r="J82" s="4">
        <f>IF(AND(ISNUMBER(J81),B81=B82),J81+I81,1)</f>
        <v>78</v>
      </c>
      <c r="K82" s="4">
        <f t="shared" si="19"/>
        <v>78</v>
      </c>
      <c r="L82" s="4">
        <f t="shared" si="20"/>
        <v>78</v>
      </c>
      <c r="M82" s="4">
        <f t="shared" si="21"/>
        <v>78</v>
      </c>
      <c r="N82" s="4" t="str">
        <f>IF(I82=0,"",CONCATENATE("execute @e[tag=conditional,scores={PHASE=",B82,",CHEST_STEP=3,RAND_ITEM=",M82,"       }] ~ ~ ~ clone 1006 -55 -1 1006 -55 -1  ",H82," replace move"))</f>
        <v>execute @e[tag=conditional,scores={PHASE=5..10,CHEST_STEP=3,RAND_ITEM=78       }] ~ ~ ~ clone 1006 -55 -1 1006 -55 -1   997 -49 -2  replace move</v>
      </c>
      <c r="O82" s="4" t="str">
        <f>IF(I82=0,"",CONCATENATE("execute @e[tag=conditional,scores={PHASE=",B82,",CHEST_STEP=4,RAND_ITEM=",M82,"       }] ~ ~ ~ clone  ",H82,"  ",H82," 1006 -55 -1  replace move"))</f>
        <v>execute @e[tag=conditional,scores={PHASE=5..10,CHEST_STEP=4,RAND_ITEM=78       }] ~ ~ ~ clone   997 -49 -2    997 -49 -2  1006 -55 -1  replace move</v>
      </c>
      <c r="P82" s="4" t="s">
        <v>44</v>
      </c>
    </row>
    <row r="83" spans="1:16" s="1" customFormat="1" x14ac:dyDescent="0.25">
      <c r="A83" s="4" t="s">
        <v>11</v>
      </c>
      <c r="B83" s="4" t="s">
        <v>50</v>
      </c>
      <c r="C83" s="4">
        <v>2</v>
      </c>
      <c r="D83" s="4">
        <f>SUMIFS(C:C,B:B,B83)</f>
        <v>100</v>
      </c>
      <c r="E83" s="4">
        <v>999</v>
      </c>
      <c r="F83" s="4">
        <v>-55</v>
      </c>
      <c r="G83" s="4">
        <v>-2</v>
      </c>
      <c r="H83" s="4" t="str">
        <f t="shared" si="18"/>
        <v xml:space="preserve"> 999 -55 -2 </v>
      </c>
      <c r="I83" s="4">
        <f>FLOOR(C83/D83*100,1)</f>
        <v>2</v>
      </c>
      <c r="J83" s="4">
        <f>IF(AND(ISNUMBER(J82),B82=B83),J82+I82,1)</f>
        <v>79</v>
      </c>
      <c r="K83" s="4">
        <f t="shared" si="19"/>
        <v>79</v>
      </c>
      <c r="L83" s="4">
        <f t="shared" si="20"/>
        <v>80</v>
      </c>
      <c r="M83" s="4" t="str">
        <f t="shared" si="21"/>
        <v>79..80</v>
      </c>
      <c r="N83" s="4" t="str">
        <f>IF(I83=0,"",CONCATENATE("execute @e[tag=conditional,scores={PHASE=",B83,",CHEST_STEP=3,RAND_ITEM=",M83,"       }] ~ ~ ~ clone 1006 -55 -1 1006 -55 -1  ",H83," replace move"))</f>
        <v>execute @e[tag=conditional,scores={PHASE=5..10,CHEST_STEP=3,RAND_ITEM=79..80       }] ~ ~ ~ clone 1006 -55 -1 1006 -55 -1   999 -55 -2  replace move</v>
      </c>
      <c r="O83" s="4" t="str">
        <f>IF(I83=0,"",CONCATENATE("execute @e[tag=conditional,scores={PHASE=",B83,",CHEST_STEP=4,RAND_ITEM=",M83,"       }] ~ ~ ~ clone  ",H83,"  ",H83," 1006 -55 -1  replace move"))</f>
        <v>execute @e[tag=conditional,scores={PHASE=5..10,CHEST_STEP=4,RAND_ITEM=79..80       }] ~ ~ ~ clone   999 -55 -2    999 -55 -2  1006 -55 -1  replace move</v>
      </c>
      <c r="P83" s="4" t="s">
        <v>44</v>
      </c>
    </row>
    <row r="84" spans="1:16" s="1" customFormat="1" x14ac:dyDescent="0.25">
      <c r="A84" s="4" t="s">
        <v>31</v>
      </c>
      <c r="B84" s="4" t="s">
        <v>50</v>
      </c>
      <c r="C84" s="4">
        <v>1</v>
      </c>
      <c r="D84" s="4">
        <f>SUMIFS(C:C,B:B,B84)</f>
        <v>100</v>
      </c>
      <c r="E84" s="4">
        <v>1003</v>
      </c>
      <c r="F84" s="4">
        <v>-49</v>
      </c>
      <c r="G84" s="4">
        <v>-2</v>
      </c>
      <c r="H84" s="4" t="str">
        <f t="shared" si="18"/>
        <v xml:space="preserve"> 1003 -49 -2 </v>
      </c>
      <c r="I84" s="4">
        <f>FLOOR(C84/D84*100,1)</f>
        <v>1</v>
      </c>
      <c r="J84" s="4">
        <f>IF(AND(ISNUMBER(J83),B83=B84),J83+I83,1)</f>
        <v>81</v>
      </c>
      <c r="K84" s="4">
        <f t="shared" si="19"/>
        <v>81</v>
      </c>
      <c r="L84" s="4">
        <f t="shared" si="20"/>
        <v>81</v>
      </c>
      <c r="M84" s="4">
        <f t="shared" si="21"/>
        <v>81</v>
      </c>
      <c r="N84" s="4" t="str">
        <f>IF(I84=0,"",CONCATENATE("execute @e[tag=conditional,scores={PHASE=",B84,",CHEST_STEP=3,RAND_ITEM=",M84,"       }] ~ ~ ~ clone 1006 -55 -1 1006 -55 -1  ",H84," replace move"))</f>
        <v>execute @e[tag=conditional,scores={PHASE=5..10,CHEST_STEP=3,RAND_ITEM=81       }] ~ ~ ~ clone 1006 -55 -1 1006 -55 -1   1003 -49 -2  replace move</v>
      </c>
      <c r="O84" s="4" t="str">
        <f>IF(I84=0,"",CONCATENATE("execute @e[tag=conditional,scores={PHASE=",B84,",CHEST_STEP=4,RAND_ITEM=",M84,"       }] ~ ~ ~ clone  ",H84,"  ",H84," 1006 -55 -1  replace move"))</f>
        <v>execute @e[tag=conditional,scores={PHASE=5..10,CHEST_STEP=4,RAND_ITEM=81       }] ~ ~ ~ clone   1003 -49 -2    1003 -49 -2  1006 -55 -1  replace move</v>
      </c>
      <c r="P84" s="4" t="s">
        <v>44</v>
      </c>
    </row>
    <row r="85" spans="1:16" s="1" customFormat="1" x14ac:dyDescent="0.25">
      <c r="A85" s="4" t="s">
        <v>33</v>
      </c>
      <c r="B85" s="4" t="s">
        <v>50</v>
      </c>
      <c r="C85" s="4">
        <v>2</v>
      </c>
      <c r="D85" s="4">
        <f>SUMIFS(C:C,B:B,B85)</f>
        <v>100</v>
      </c>
      <c r="E85" s="4">
        <v>1001</v>
      </c>
      <c r="F85" s="4">
        <v>-49</v>
      </c>
      <c r="G85" s="4">
        <v>-2</v>
      </c>
      <c r="H85" s="4" t="str">
        <f t="shared" si="18"/>
        <v xml:space="preserve"> 1001 -49 -2 </v>
      </c>
      <c r="I85" s="4">
        <f>FLOOR(C85/D85*100,1)</f>
        <v>2</v>
      </c>
      <c r="J85" s="4">
        <f>IF(AND(ISNUMBER(J84),B84=B85),J84+I84,1)</f>
        <v>82</v>
      </c>
      <c r="K85" s="4">
        <f t="shared" si="19"/>
        <v>82</v>
      </c>
      <c r="L85" s="4">
        <f t="shared" si="20"/>
        <v>83</v>
      </c>
      <c r="M85" s="4" t="str">
        <f t="shared" si="21"/>
        <v>82..83</v>
      </c>
      <c r="N85" s="4" t="str">
        <f>IF(I85=0,"",CONCATENATE("execute @e[tag=conditional,scores={PHASE=",B85,",CHEST_STEP=3,RAND_ITEM=",M85,"       }] ~ ~ ~ clone 1006 -55 -1 1006 -55 -1  ",H85," replace move"))</f>
        <v>execute @e[tag=conditional,scores={PHASE=5..10,CHEST_STEP=3,RAND_ITEM=82..83       }] ~ ~ ~ clone 1006 -55 -1 1006 -55 -1   1001 -49 -2  replace move</v>
      </c>
      <c r="O85" s="4" t="str">
        <f>IF(I85=0,"",CONCATENATE("execute @e[tag=conditional,scores={PHASE=",B85,",CHEST_STEP=4,RAND_ITEM=",M85,"       }] ~ ~ ~ clone  ",H85,"  ",H85," 1006 -55 -1  replace move"))</f>
        <v>execute @e[tag=conditional,scores={PHASE=5..10,CHEST_STEP=4,RAND_ITEM=82..83       }] ~ ~ ~ clone   1001 -49 -2    1001 -49 -2  1006 -55 -1  replace move</v>
      </c>
      <c r="P85" s="4" t="s">
        <v>44</v>
      </c>
    </row>
    <row r="86" spans="1:16" s="1" customFormat="1" x14ac:dyDescent="0.25">
      <c r="A86" s="4" t="s">
        <v>27</v>
      </c>
      <c r="B86" s="4" t="s">
        <v>50</v>
      </c>
      <c r="C86" s="4">
        <v>1</v>
      </c>
      <c r="D86" s="4">
        <f>SUMIFS(C:C,B:B,B86)</f>
        <v>100</v>
      </c>
      <c r="E86" s="4">
        <v>997</v>
      </c>
      <c r="F86" s="4">
        <v>-52</v>
      </c>
      <c r="G86" s="4">
        <v>-2</v>
      </c>
      <c r="H86" s="4" t="str">
        <f t="shared" si="18"/>
        <v xml:space="preserve"> 997 -52 -2 </v>
      </c>
      <c r="I86" s="4">
        <f>FLOOR(C86/D86*100,1)</f>
        <v>1</v>
      </c>
      <c r="J86" s="4">
        <f>IF(AND(ISNUMBER(J85),B85=B86),J85+I85,1)</f>
        <v>84</v>
      </c>
      <c r="K86" s="4">
        <f t="shared" si="19"/>
        <v>84</v>
      </c>
      <c r="L86" s="4">
        <f t="shared" si="20"/>
        <v>84</v>
      </c>
      <c r="M86" s="4">
        <f t="shared" si="21"/>
        <v>84</v>
      </c>
      <c r="N86" s="4" t="str">
        <f>IF(I86=0,"",CONCATENATE("execute @e[tag=conditional,scores={PHASE=",B86,",CHEST_STEP=3,RAND_ITEM=",M86,"       }] ~ ~ ~ clone 1006 -55 -1 1006 -55 -1  ",H86," replace move"))</f>
        <v>execute @e[tag=conditional,scores={PHASE=5..10,CHEST_STEP=3,RAND_ITEM=84       }] ~ ~ ~ clone 1006 -55 -1 1006 -55 -1   997 -52 -2  replace move</v>
      </c>
      <c r="O86" s="4" t="str">
        <f>IF(I86=0,"",CONCATENATE("execute @e[tag=conditional,scores={PHASE=",B86,",CHEST_STEP=4,RAND_ITEM=",M86,"       }] ~ ~ ~ clone  ",H86,"  ",H86," 1006 -55 -1  replace move"))</f>
        <v>execute @e[tag=conditional,scores={PHASE=5..10,CHEST_STEP=4,RAND_ITEM=84       }] ~ ~ ~ clone   997 -52 -2    997 -52 -2  1006 -55 -1  replace move</v>
      </c>
      <c r="P86" s="4" t="s">
        <v>44</v>
      </c>
    </row>
    <row r="87" spans="1:16" s="1" customFormat="1" x14ac:dyDescent="0.25">
      <c r="A87" s="4" t="s">
        <v>26</v>
      </c>
      <c r="B87" s="4" t="s">
        <v>50</v>
      </c>
      <c r="C87" s="4">
        <v>2</v>
      </c>
      <c r="D87" s="4">
        <f>SUMIFS(C:C,B:B,B87)</f>
        <v>100</v>
      </c>
      <c r="E87" s="4">
        <v>1000</v>
      </c>
      <c r="F87" s="4">
        <v>-52</v>
      </c>
      <c r="G87" s="4">
        <v>-2</v>
      </c>
      <c r="H87" s="4" t="str">
        <f t="shared" si="18"/>
        <v xml:space="preserve"> 1000 -52 -2 </v>
      </c>
      <c r="I87" s="4">
        <f>FLOOR(C87/D87*100,1)</f>
        <v>2</v>
      </c>
      <c r="J87" s="4">
        <f>IF(AND(ISNUMBER(J86),B86=B87),J86+I86,1)</f>
        <v>85</v>
      </c>
      <c r="K87" s="4">
        <f t="shared" si="19"/>
        <v>85</v>
      </c>
      <c r="L87" s="4">
        <f t="shared" si="20"/>
        <v>86</v>
      </c>
      <c r="M87" s="4" t="str">
        <f t="shared" si="21"/>
        <v>85..86</v>
      </c>
      <c r="N87" s="4" t="str">
        <f>IF(I87=0,"",CONCATENATE("execute @e[tag=conditional,scores={PHASE=",B87,",CHEST_STEP=3,RAND_ITEM=",M87,"       }] ~ ~ ~ clone 1006 -55 -1 1006 -55 -1  ",H87," replace move"))</f>
        <v>execute @e[tag=conditional,scores={PHASE=5..10,CHEST_STEP=3,RAND_ITEM=85..86       }] ~ ~ ~ clone 1006 -55 -1 1006 -55 -1   1000 -52 -2  replace move</v>
      </c>
      <c r="O87" s="4" t="str">
        <f>IF(I87=0,"",CONCATENATE("execute @e[tag=conditional,scores={PHASE=",B87,",CHEST_STEP=4,RAND_ITEM=",M87,"       }] ~ ~ ~ clone  ",H87,"  ",H87," 1006 -55 -1  replace move"))</f>
        <v>execute @e[tag=conditional,scores={PHASE=5..10,CHEST_STEP=4,RAND_ITEM=85..86       }] ~ ~ ~ clone   1000 -52 -2    1000 -52 -2  1006 -55 -1  replace move</v>
      </c>
      <c r="P87" s="4" t="s">
        <v>44</v>
      </c>
    </row>
    <row r="88" spans="1:16" s="1" customFormat="1" x14ac:dyDescent="0.25">
      <c r="A88" s="4" t="s">
        <v>24</v>
      </c>
      <c r="B88" s="4" t="s">
        <v>50</v>
      </c>
      <c r="C88" s="4">
        <v>2</v>
      </c>
      <c r="D88" s="4">
        <f>SUMIFS(C:C,B:B,B88)</f>
        <v>100</v>
      </c>
      <c r="E88" s="4">
        <v>999</v>
      </c>
      <c r="F88" s="4">
        <v>-52</v>
      </c>
      <c r="G88" s="4">
        <v>-2</v>
      </c>
      <c r="H88" s="4" t="str">
        <f t="shared" si="18"/>
        <v xml:space="preserve"> 999 -52 -2 </v>
      </c>
      <c r="I88" s="4">
        <f>FLOOR(C88/D88*100,1)</f>
        <v>2</v>
      </c>
      <c r="J88" s="4">
        <f>IF(AND(ISNUMBER(J87),B87=B88),J87+I87,1)</f>
        <v>87</v>
      </c>
      <c r="K88" s="4">
        <f t="shared" si="19"/>
        <v>87</v>
      </c>
      <c r="L88" s="4">
        <f t="shared" si="20"/>
        <v>88</v>
      </c>
      <c r="M88" s="4" t="str">
        <f t="shared" si="21"/>
        <v>87..88</v>
      </c>
      <c r="N88" s="4" t="str">
        <f>IF(I88=0,"",CONCATENATE("execute @e[tag=conditional,scores={PHASE=",B88,",CHEST_STEP=3,RAND_ITEM=",M88,"       }] ~ ~ ~ clone 1006 -55 -1 1006 -55 -1  ",H88," replace move"))</f>
        <v>execute @e[tag=conditional,scores={PHASE=5..10,CHEST_STEP=3,RAND_ITEM=87..88       }] ~ ~ ~ clone 1006 -55 -1 1006 -55 -1   999 -52 -2  replace move</v>
      </c>
      <c r="O88" s="4" t="str">
        <f>IF(I88=0,"",CONCATENATE("execute @e[tag=conditional,scores={PHASE=",B88,",CHEST_STEP=4,RAND_ITEM=",M88,"       }] ~ ~ ~ clone  ",H88,"  ",H88," 1006 -55 -1  replace move"))</f>
        <v>execute @e[tag=conditional,scores={PHASE=5..10,CHEST_STEP=4,RAND_ITEM=87..88       }] ~ ~ ~ clone   999 -52 -2    999 -52 -2  1006 -55 -1  replace move</v>
      </c>
      <c r="P88" s="4" t="s">
        <v>44</v>
      </c>
    </row>
    <row r="89" spans="1:16" s="1" customFormat="1" x14ac:dyDescent="0.25">
      <c r="A89" s="4" t="s">
        <v>25</v>
      </c>
      <c r="B89" s="4" t="s">
        <v>50</v>
      </c>
      <c r="C89" s="4">
        <v>2</v>
      </c>
      <c r="D89" s="4">
        <f>SUMIFS(C:C,B:B,B89)</f>
        <v>100</v>
      </c>
      <c r="E89" s="4">
        <v>998</v>
      </c>
      <c r="F89" s="4">
        <v>-52</v>
      </c>
      <c r="G89" s="4">
        <v>-2</v>
      </c>
      <c r="H89" s="4" t="str">
        <f t="shared" si="18"/>
        <v xml:space="preserve"> 998 -52 -2 </v>
      </c>
      <c r="I89" s="4">
        <f>FLOOR(C89/D89*100,1)</f>
        <v>2</v>
      </c>
      <c r="J89" s="4">
        <f>IF(AND(ISNUMBER(J88),B88=B89),J88+I88,1)</f>
        <v>89</v>
      </c>
      <c r="K89" s="4">
        <f t="shared" si="19"/>
        <v>89</v>
      </c>
      <c r="L89" s="4">
        <f t="shared" si="20"/>
        <v>90</v>
      </c>
      <c r="M89" s="4" t="str">
        <f t="shared" si="21"/>
        <v>89..90</v>
      </c>
      <c r="N89" s="4" t="str">
        <f>IF(I89=0,"",CONCATENATE("execute @e[tag=conditional,scores={PHASE=",B89,",CHEST_STEP=3,RAND_ITEM=",M89,"       }] ~ ~ ~ clone 1006 -55 -1 1006 -55 -1  ",H89," replace move"))</f>
        <v>execute @e[tag=conditional,scores={PHASE=5..10,CHEST_STEP=3,RAND_ITEM=89..90       }] ~ ~ ~ clone 1006 -55 -1 1006 -55 -1   998 -52 -2  replace move</v>
      </c>
      <c r="O89" s="4" t="str">
        <f>IF(I89=0,"",CONCATENATE("execute @e[tag=conditional,scores={PHASE=",B89,",CHEST_STEP=4,RAND_ITEM=",M89,"       }] ~ ~ ~ clone  ",H89,"  ",H89," 1006 -55 -1  replace move"))</f>
        <v>execute @e[tag=conditional,scores={PHASE=5..10,CHEST_STEP=4,RAND_ITEM=89..90       }] ~ ~ ~ clone   998 -52 -2    998 -52 -2  1006 -55 -1  replace move</v>
      </c>
      <c r="P89" s="4" t="s">
        <v>44</v>
      </c>
    </row>
    <row r="90" spans="1:16" s="1" customFormat="1" x14ac:dyDescent="0.25">
      <c r="A90" s="4" t="s">
        <v>18</v>
      </c>
      <c r="B90" s="4" t="s">
        <v>50</v>
      </c>
      <c r="C90" s="4">
        <v>2</v>
      </c>
      <c r="D90" s="4">
        <f>SUMIFS(C:C,B:B,B90)</f>
        <v>100</v>
      </c>
      <c r="E90" s="4">
        <v>1006</v>
      </c>
      <c r="F90" s="4">
        <v>-52</v>
      </c>
      <c r="G90" s="4">
        <v>-2</v>
      </c>
      <c r="H90" s="4" t="str">
        <f t="shared" si="18"/>
        <v xml:space="preserve"> 1006 -52 -2 </v>
      </c>
      <c r="I90" s="4">
        <f>FLOOR(C90/D90*100,1)</f>
        <v>2</v>
      </c>
      <c r="J90" s="4">
        <f>IF(AND(ISNUMBER(J89),B89=B90),J89+I89,1)</f>
        <v>91</v>
      </c>
      <c r="K90" s="4">
        <f t="shared" si="19"/>
        <v>91</v>
      </c>
      <c r="L90" s="4">
        <f t="shared" si="20"/>
        <v>92</v>
      </c>
      <c r="M90" s="4" t="str">
        <f t="shared" si="21"/>
        <v>91..92</v>
      </c>
      <c r="N90" s="4" t="str">
        <f>IF(I90=0,"",CONCATENATE("execute @e[tag=conditional,scores={PHASE=",B90,",CHEST_STEP=3,RAND_ITEM=",M90,"       }] ~ ~ ~ clone 1006 -55 -1 1006 -55 -1  ",H90," replace move"))</f>
        <v>execute @e[tag=conditional,scores={PHASE=5..10,CHEST_STEP=3,RAND_ITEM=91..92       }] ~ ~ ~ clone 1006 -55 -1 1006 -55 -1   1006 -52 -2  replace move</v>
      </c>
      <c r="O90" s="4" t="str">
        <f>IF(I90=0,"",CONCATENATE("execute @e[tag=conditional,scores={PHASE=",B90,",CHEST_STEP=4,RAND_ITEM=",M90,"       }] ~ ~ ~ clone  ",H90,"  ",H90," 1006 -55 -1  replace move"))</f>
        <v>execute @e[tag=conditional,scores={PHASE=5..10,CHEST_STEP=4,RAND_ITEM=91..92       }] ~ ~ ~ clone   1006 -52 -2    1006 -52 -2  1006 -55 -1  replace move</v>
      </c>
      <c r="P90" s="4" t="s">
        <v>44</v>
      </c>
    </row>
    <row r="91" spans="1:16" s="1" customFormat="1" x14ac:dyDescent="0.25">
      <c r="A91" s="4" t="s">
        <v>19</v>
      </c>
      <c r="B91" s="4" t="s">
        <v>50</v>
      </c>
      <c r="C91" s="4">
        <v>0</v>
      </c>
      <c r="D91" s="4">
        <f>SUMIFS(C:C,B:B,B91)</f>
        <v>100</v>
      </c>
      <c r="E91" s="4">
        <v>1005</v>
      </c>
      <c r="F91" s="4">
        <v>-52</v>
      </c>
      <c r="G91" s="4">
        <v>-2</v>
      </c>
      <c r="H91" s="4" t="str">
        <f t="shared" si="18"/>
        <v xml:space="preserve"> 1005 -52 -2 </v>
      </c>
      <c r="I91" s="4">
        <f>FLOOR(C91/D91*100,1)</f>
        <v>0</v>
      </c>
      <c r="J91" s="4">
        <f>IF(AND(ISNUMBER(J90),B90=B91),J90+I90,1)</f>
        <v>93</v>
      </c>
      <c r="K91" s="4">
        <f t="shared" si="19"/>
        <v>-1</v>
      </c>
      <c r="L91" s="4">
        <f t="shared" si="20"/>
        <v>-1</v>
      </c>
      <c r="M91" s="4">
        <f t="shared" si="21"/>
        <v>-1</v>
      </c>
      <c r="N91" s="4" t="str">
        <f>IF(I91=0,"",CONCATENATE("execute @e[tag=conditional,scores={PHASE=",B91,",CHEST_STEP=3,RAND_ITEM=",M91,"       }] ~ ~ ~ clone 1006 -55 -1 1006 -55 -1  ",H91," replace move"))</f>
        <v/>
      </c>
      <c r="O91" s="4" t="str">
        <f>IF(I91=0,"",CONCATENATE("execute @e[tag=conditional,scores={PHASE=",B91,",CHEST_STEP=4,RAND_ITEM=",M91,"       }] ~ ~ ~ clone  ",H91,"  ",H91," 1006 -55 -1  replace move"))</f>
        <v/>
      </c>
      <c r="P91" s="4" t="s">
        <v>44</v>
      </c>
    </row>
    <row r="92" spans="1:16" s="1" customFormat="1" x14ac:dyDescent="0.25">
      <c r="A92" s="4" t="s">
        <v>34</v>
      </c>
      <c r="B92" s="4" t="s">
        <v>50</v>
      </c>
      <c r="C92" s="4">
        <v>1</v>
      </c>
      <c r="D92" s="4">
        <f>SUMIFS(C:C,B:B,B92)</f>
        <v>100</v>
      </c>
      <c r="E92" s="4">
        <v>1000</v>
      </c>
      <c r="F92" s="4">
        <v>-49</v>
      </c>
      <c r="G92" s="4">
        <v>-2</v>
      </c>
      <c r="H92" s="4" t="str">
        <f t="shared" si="18"/>
        <v xml:space="preserve"> 1000 -49 -2 </v>
      </c>
      <c r="I92" s="4">
        <f>FLOOR(C92/D92*100,1)</f>
        <v>1</v>
      </c>
      <c r="J92" s="4">
        <f>IF(AND(ISNUMBER(J91),B91=B92),J91+I91,1)</f>
        <v>93</v>
      </c>
      <c r="K92" s="4">
        <f t="shared" si="19"/>
        <v>93</v>
      </c>
      <c r="L92" s="4">
        <f t="shared" si="20"/>
        <v>93</v>
      </c>
      <c r="M92" s="4">
        <f t="shared" si="21"/>
        <v>93</v>
      </c>
      <c r="N92" s="4" t="str">
        <f>IF(I92=0,"",CONCATENATE("execute @e[tag=conditional,scores={PHASE=",B92,",CHEST_STEP=3,RAND_ITEM=",M92,"       }] ~ ~ ~ clone 1006 -55 -1 1006 -55 -1  ",H92," replace move"))</f>
        <v>execute @e[tag=conditional,scores={PHASE=5..10,CHEST_STEP=3,RAND_ITEM=93       }] ~ ~ ~ clone 1006 -55 -1 1006 -55 -1   1000 -49 -2  replace move</v>
      </c>
      <c r="O92" s="4" t="str">
        <f>IF(I92=0,"",CONCATENATE("execute @e[tag=conditional,scores={PHASE=",B92,",CHEST_STEP=4,RAND_ITEM=",M92,"       }] ~ ~ ~ clone  ",H92,"  ",H92," 1006 -55 -1  replace move"))</f>
        <v>execute @e[tag=conditional,scores={PHASE=5..10,CHEST_STEP=4,RAND_ITEM=93       }] ~ ~ ~ clone   1000 -49 -2    1000 -49 -2  1006 -55 -1  replace move</v>
      </c>
      <c r="P92" s="4" t="s">
        <v>44</v>
      </c>
    </row>
    <row r="93" spans="1:16" s="1" customFormat="1" x14ac:dyDescent="0.25">
      <c r="A93" s="4" t="s">
        <v>9</v>
      </c>
      <c r="B93" s="4" t="s">
        <v>50</v>
      </c>
      <c r="C93" s="4">
        <v>2</v>
      </c>
      <c r="D93" s="4">
        <f>SUMIFS(C:C,B:B,B93)</f>
        <v>100</v>
      </c>
      <c r="E93" s="4">
        <v>997</v>
      </c>
      <c r="F93" s="4">
        <v>-55</v>
      </c>
      <c r="G93" s="4">
        <v>-2</v>
      </c>
      <c r="H93" s="4" t="str">
        <f t="shared" si="18"/>
        <v xml:space="preserve"> 997 -55 -2 </v>
      </c>
      <c r="I93" s="4">
        <f>FLOOR(C93/D93*100,1)</f>
        <v>2</v>
      </c>
      <c r="J93" s="4">
        <f>IF(AND(ISNUMBER(J92),B92=B93),J92+I92,1)</f>
        <v>94</v>
      </c>
      <c r="K93" s="4">
        <f t="shared" si="19"/>
        <v>94</v>
      </c>
      <c r="L93" s="4">
        <f t="shared" si="20"/>
        <v>95</v>
      </c>
      <c r="M93" s="4" t="str">
        <f t="shared" si="21"/>
        <v>94..95</v>
      </c>
      <c r="N93" s="4" t="str">
        <f>IF(I93=0,"",CONCATENATE("execute @e[tag=conditional,scores={PHASE=",B93,",CHEST_STEP=3,RAND_ITEM=",M93,"       }] ~ ~ ~ clone 1006 -55 -1 1006 -55 -1  ",H93," replace move"))</f>
        <v>execute @e[tag=conditional,scores={PHASE=5..10,CHEST_STEP=3,RAND_ITEM=94..95       }] ~ ~ ~ clone 1006 -55 -1 1006 -55 -1   997 -55 -2  replace move</v>
      </c>
      <c r="O93" s="4" t="str">
        <f>IF(I93=0,"",CONCATENATE("execute @e[tag=conditional,scores={PHASE=",B93,",CHEST_STEP=4,RAND_ITEM=",M93,"       }] ~ ~ ~ clone  ",H93,"  ",H93," 1006 -55 -1  replace move"))</f>
        <v>execute @e[tag=conditional,scores={PHASE=5..10,CHEST_STEP=4,RAND_ITEM=94..95       }] ~ ~ ~ clone   997 -55 -2    997 -55 -2  1006 -55 -1  replace move</v>
      </c>
      <c r="P93" s="4" t="s">
        <v>44</v>
      </c>
    </row>
    <row r="94" spans="1:16" s="1" customFormat="1" x14ac:dyDescent="0.25">
      <c r="A94" s="4" t="s">
        <v>10</v>
      </c>
      <c r="B94" s="4" t="s">
        <v>50</v>
      </c>
      <c r="C94" s="4">
        <v>2</v>
      </c>
      <c r="D94" s="4">
        <f>SUMIFS(C:C,B:B,B94)</f>
        <v>100</v>
      </c>
      <c r="E94" s="4">
        <v>998</v>
      </c>
      <c r="F94" s="4">
        <v>-55</v>
      </c>
      <c r="G94" s="4">
        <v>-2</v>
      </c>
      <c r="H94" s="4" t="str">
        <f t="shared" si="18"/>
        <v xml:space="preserve"> 998 -55 -2 </v>
      </c>
      <c r="I94" s="4">
        <f>FLOOR(C94/D94*100,1)</f>
        <v>2</v>
      </c>
      <c r="J94" s="4">
        <f>IF(AND(ISNUMBER(J93),B93=B94),J93+I93,1)</f>
        <v>96</v>
      </c>
      <c r="K94" s="4">
        <f t="shared" si="19"/>
        <v>96</v>
      </c>
      <c r="L94" s="4">
        <f t="shared" si="20"/>
        <v>97</v>
      </c>
      <c r="M94" s="4" t="str">
        <f t="shared" si="21"/>
        <v>96..97</v>
      </c>
      <c r="N94" s="4" t="str">
        <f>IF(I94=0,"",CONCATENATE("execute @e[tag=conditional,scores={PHASE=",B94,",CHEST_STEP=3,RAND_ITEM=",M94,"       }] ~ ~ ~ clone 1006 -55 -1 1006 -55 -1  ",H94," replace move"))</f>
        <v>execute @e[tag=conditional,scores={PHASE=5..10,CHEST_STEP=3,RAND_ITEM=96..97       }] ~ ~ ~ clone 1006 -55 -1 1006 -55 -1   998 -55 -2  replace move</v>
      </c>
      <c r="O94" s="4" t="str">
        <f>IF(I94=0,"",CONCATENATE("execute @e[tag=conditional,scores={PHASE=",B94,",CHEST_STEP=4,RAND_ITEM=",M94,"       }] ~ ~ ~ clone  ",H94,"  ",H94," 1006 -55 -1  replace move"))</f>
        <v>execute @e[tag=conditional,scores={PHASE=5..10,CHEST_STEP=4,RAND_ITEM=96..97       }] ~ ~ ~ clone   998 -55 -2    998 -55 -2  1006 -55 -1  replace move</v>
      </c>
      <c r="P94" s="4" t="s">
        <v>44</v>
      </c>
    </row>
    <row r="95" spans="1:16" s="1" customFormat="1" x14ac:dyDescent="0.25">
      <c r="A95" s="4" t="s">
        <v>36</v>
      </c>
      <c r="B95" s="4" t="s">
        <v>50</v>
      </c>
      <c r="C95" s="4">
        <v>0</v>
      </c>
      <c r="D95" s="4">
        <f>SUMIFS(C:C,B:B,B95)</f>
        <v>100</v>
      </c>
      <c r="E95" s="4">
        <v>998</v>
      </c>
      <c r="F95" s="4">
        <v>-49</v>
      </c>
      <c r="G95" s="4">
        <v>-2</v>
      </c>
      <c r="H95" s="4" t="str">
        <f t="shared" si="18"/>
        <v xml:space="preserve"> 998 -49 -2 </v>
      </c>
      <c r="I95" s="4">
        <f>FLOOR(C95/D95*100,1)</f>
        <v>0</v>
      </c>
      <c r="J95" s="4">
        <f>IF(AND(ISNUMBER(J94),B94=B95),J94+I94,1)</f>
        <v>98</v>
      </c>
      <c r="K95" s="4">
        <f t="shared" si="19"/>
        <v>-1</v>
      </c>
      <c r="L95" s="4">
        <f t="shared" si="20"/>
        <v>-1</v>
      </c>
      <c r="M95" s="4">
        <f t="shared" si="21"/>
        <v>-1</v>
      </c>
      <c r="N95" s="4" t="str">
        <f>IF(I95=0,"",CONCATENATE("execute @e[tag=conditional,scores={PHASE=",B95,",CHEST_STEP=3,RAND_ITEM=",M95,"       }] ~ ~ ~ clone 1006 -55 -1 1006 -55 -1  ",H95," replace move"))</f>
        <v/>
      </c>
      <c r="O95" s="4" t="str">
        <f>IF(I95=0,"",CONCATENATE("execute @e[tag=conditional,scores={PHASE=",B95,",CHEST_STEP=4,RAND_ITEM=",M95,"       }] ~ ~ ~ clone  ",H95,"  ",H95," 1006 -55 -1  replace move"))</f>
        <v/>
      </c>
      <c r="P95" s="4" t="s">
        <v>44</v>
      </c>
    </row>
    <row r="96" spans="1:16" s="1" customFormat="1" x14ac:dyDescent="0.25">
      <c r="A96" s="4" t="s">
        <v>20</v>
      </c>
      <c r="B96" s="4" t="s">
        <v>50</v>
      </c>
      <c r="C96" s="4">
        <v>0</v>
      </c>
      <c r="D96" s="4">
        <f>SUMIFS(C:C,B:B,B96)</f>
        <v>100</v>
      </c>
      <c r="E96" s="4">
        <v>1004</v>
      </c>
      <c r="F96" s="4">
        <v>-52</v>
      </c>
      <c r="G96" s="4">
        <v>-2</v>
      </c>
      <c r="H96" s="4" t="str">
        <f t="shared" si="18"/>
        <v xml:space="preserve"> 1004 -52 -2 </v>
      </c>
      <c r="I96" s="4">
        <f>FLOOR(C96/D96*100,1)</f>
        <v>0</v>
      </c>
      <c r="J96" s="4">
        <f>IF(AND(ISNUMBER(J95),B95=B96),J95+I95,1)</f>
        <v>98</v>
      </c>
      <c r="K96" s="4">
        <f t="shared" si="19"/>
        <v>-1</v>
      </c>
      <c r="L96" s="4">
        <f t="shared" si="20"/>
        <v>-1</v>
      </c>
      <c r="M96" s="4">
        <f t="shared" si="21"/>
        <v>-1</v>
      </c>
      <c r="N96" s="4" t="str">
        <f>IF(I96=0,"",CONCATENATE("execute @e[tag=conditional,scores={PHASE=",B96,",CHEST_STEP=3,RAND_ITEM=",M96,"       }] ~ ~ ~ clone 1006 -55 -1 1006 -55 -1  ",H96," replace move"))</f>
        <v/>
      </c>
      <c r="O96" s="4" t="str">
        <f>IF(I96=0,"",CONCATENATE("execute @e[tag=conditional,scores={PHASE=",B96,",CHEST_STEP=4,RAND_ITEM=",M96,"       }] ~ ~ ~ clone  ",H96,"  ",H96," 1006 -55 -1  replace move"))</f>
        <v/>
      </c>
      <c r="P96" s="4" t="s">
        <v>44</v>
      </c>
    </row>
    <row r="97" spans="1:16" s="1" customFormat="1" x14ac:dyDescent="0.25">
      <c r="A97" s="4" t="s">
        <v>35</v>
      </c>
      <c r="B97" s="4" t="s">
        <v>50</v>
      </c>
      <c r="C97" s="4">
        <v>0</v>
      </c>
      <c r="D97" s="4">
        <f>SUMIFS(C:C,B:B,B97)</f>
        <v>100</v>
      </c>
      <c r="E97" s="4">
        <v>999</v>
      </c>
      <c r="F97" s="4">
        <v>-49</v>
      </c>
      <c r="G97" s="4">
        <v>-2</v>
      </c>
      <c r="H97" s="4" t="str">
        <f t="shared" si="18"/>
        <v xml:space="preserve"> 999 -49 -2 </v>
      </c>
      <c r="I97" s="4">
        <f>FLOOR(C97/D97*100,1)</f>
        <v>0</v>
      </c>
      <c r="J97" s="4">
        <f>IF(AND(ISNUMBER(J96),B96=B97),J96+I96,1)</f>
        <v>98</v>
      </c>
      <c r="K97" s="4">
        <f t="shared" si="19"/>
        <v>-1</v>
      </c>
      <c r="L97" s="4">
        <f t="shared" si="20"/>
        <v>-1</v>
      </c>
      <c r="M97" s="4">
        <f t="shared" si="21"/>
        <v>-1</v>
      </c>
      <c r="N97" s="4" t="str">
        <f>IF(I97=0,"",CONCATENATE("execute @e[tag=conditional,scores={PHASE=",B97,",CHEST_STEP=3,RAND_ITEM=",M97,"       }] ~ ~ ~ clone 1006 -55 -1 1006 -55 -1  ",H97," replace move"))</f>
        <v/>
      </c>
      <c r="O97" s="4" t="str">
        <f>IF(I97=0,"",CONCATENATE("execute @e[tag=conditional,scores={PHASE=",B97,",CHEST_STEP=4,RAND_ITEM=",M97,"       }] ~ ~ ~ clone  ",H97,"  ",H97," 1006 -55 -1  replace move"))</f>
        <v/>
      </c>
      <c r="P97" s="4" t="s">
        <v>44</v>
      </c>
    </row>
    <row r="98" spans="1:16" s="1" customFormat="1" x14ac:dyDescent="0.25">
      <c r="A98" s="4" t="s">
        <v>107</v>
      </c>
      <c r="B98" s="4" t="s">
        <v>50</v>
      </c>
      <c r="C98" s="4">
        <v>1</v>
      </c>
      <c r="D98" s="4">
        <f t="shared" ref="D98:D100" si="22">SUMIFS(C:C,B:B,B98)</f>
        <v>100</v>
      </c>
      <c r="E98" s="4">
        <v>996</v>
      </c>
      <c r="F98" s="4">
        <v>-55</v>
      </c>
      <c r="G98" s="4">
        <v>-2</v>
      </c>
      <c r="H98" s="4" t="str">
        <f t="shared" ref="H98:H100" si="23">CONCATENATE(" ", E98," ", F98, " ", G98, " ")</f>
        <v xml:space="preserve"> 996 -55 -2 </v>
      </c>
      <c r="I98" s="4">
        <f t="shared" ref="I98:I100" si="24">FLOOR(C98/D98*100,1)</f>
        <v>1</v>
      </c>
      <c r="J98" s="4">
        <f t="shared" ref="J98:J100" si="25">IF(AND(ISNUMBER(J97),B97=B98),J97+I97,1)</f>
        <v>98</v>
      </c>
      <c r="K98" s="4">
        <f t="shared" ref="K98:K100" si="26">IF(I98=0,-1,J98)</f>
        <v>98</v>
      </c>
      <c r="L98" s="4">
        <f t="shared" ref="L98:L100" si="27">IF(I98=0,-1,J98+I98-1)</f>
        <v>98</v>
      </c>
      <c r="M98" s="4">
        <f t="shared" ref="M98:M100" si="28">IF(L98="NA","",IF(K98=L98,K98,CONCATENATE(K98,"..",L98)))</f>
        <v>98</v>
      </c>
      <c r="N98" s="4" t="str">
        <f t="shared" ref="N98:N100" si="29">IF(I98=0,"",CONCATENATE("execute @e[tag=conditional,scores={PHASE=",B98,",CHEST_STEP=3,RAND_ITEM=",M98,"       }] ~ ~ ~ clone 1006 -55 -1 1006 -55 -1  ",H98," replace move"))</f>
        <v>execute @e[tag=conditional,scores={PHASE=5..10,CHEST_STEP=3,RAND_ITEM=98       }] ~ ~ ~ clone 1006 -55 -1 1006 -55 -1   996 -55 -2  replace move</v>
      </c>
      <c r="O98" s="4" t="str">
        <f t="shared" ref="O98:O100" si="30">IF(I98=0,"",CONCATENATE("execute @e[tag=conditional,scores={PHASE=",B98,",CHEST_STEP=4,RAND_ITEM=",M98,"       }] ~ ~ ~ clone  ",H98,"  ",H98," 1006 -55 -1  replace move"))</f>
        <v>execute @e[tag=conditional,scores={PHASE=5..10,CHEST_STEP=4,RAND_ITEM=98       }] ~ ~ ~ clone   996 -55 -2    996 -55 -2  1006 -55 -1  replace move</v>
      </c>
      <c r="P98" s="4" t="s">
        <v>44</v>
      </c>
    </row>
    <row r="99" spans="1:16" s="1" customFormat="1" x14ac:dyDescent="0.25">
      <c r="A99" s="4" t="s">
        <v>108</v>
      </c>
      <c r="B99" s="4" t="s">
        <v>50</v>
      </c>
      <c r="C99" s="4">
        <v>1</v>
      </c>
      <c r="D99" s="4">
        <f t="shared" si="22"/>
        <v>100</v>
      </c>
      <c r="E99" s="4">
        <v>996</v>
      </c>
      <c r="F99" s="4">
        <v>-52</v>
      </c>
      <c r="G99" s="4">
        <v>-2</v>
      </c>
      <c r="H99" s="4" t="str">
        <f t="shared" si="23"/>
        <v xml:space="preserve"> 996 -52 -2 </v>
      </c>
      <c r="I99" s="4">
        <f t="shared" si="24"/>
        <v>1</v>
      </c>
      <c r="J99" s="4">
        <f t="shared" si="25"/>
        <v>99</v>
      </c>
      <c r="K99" s="4">
        <f t="shared" si="26"/>
        <v>99</v>
      </c>
      <c r="L99" s="4">
        <f t="shared" si="27"/>
        <v>99</v>
      </c>
      <c r="M99" s="4">
        <f t="shared" si="28"/>
        <v>99</v>
      </c>
      <c r="N99" s="4" t="str">
        <f t="shared" si="29"/>
        <v>execute @e[tag=conditional,scores={PHASE=5..10,CHEST_STEP=3,RAND_ITEM=99       }] ~ ~ ~ clone 1006 -55 -1 1006 -55 -1   996 -52 -2  replace move</v>
      </c>
      <c r="O99" s="4" t="str">
        <f t="shared" si="30"/>
        <v>execute @e[tag=conditional,scores={PHASE=5..10,CHEST_STEP=4,RAND_ITEM=99       }] ~ ~ ~ clone   996 -52 -2    996 -52 -2  1006 -55 -1  replace move</v>
      </c>
      <c r="P99" s="4" t="s">
        <v>44</v>
      </c>
    </row>
    <row r="100" spans="1:16" s="1" customFormat="1" x14ac:dyDescent="0.25">
      <c r="A100" s="4" t="s">
        <v>109</v>
      </c>
      <c r="B100" s="4" t="s">
        <v>50</v>
      </c>
      <c r="C100" s="4">
        <v>1</v>
      </c>
      <c r="D100" s="4">
        <f t="shared" si="22"/>
        <v>100</v>
      </c>
      <c r="E100" s="4">
        <v>996</v>
      </c>
      <c r="F100" s="4">
        <v>-49</v>
      </c>
      <c r="G100" s="4">
        <v>-2</v>
      </c>
      <c r="H100" s="4" t="str">
        <f t="shared" si="23"/>
        <v xml:space="preserve"> 996 -49 -2 </v>
      </c>
      <c r="I100" s="4">
        <f t="shared" si="24"/>
        <v>1</v>
      </c>
      <c r="J100" s="4">
        <f t="shared" si="25"/>
        <v>100</v>
      </c>
      <c r="K100" s="4">
        <f t="shared" si="26"/>
        <v>100</v>
      </c>
      <c r="L100" s="4">
        <f t="shared" si="27"/>
        <v>100</v>
      </c>
      <c r="M100" s="4">
        <f t="shared" si="28"/>
        <v>100</v>
      </c>
      <c r="N100" s="4" t="str">
        <f t="shared" si="29"/>
        <v>execute @e[tag=conditional,scores={PHASE=5..10,CHEST_STEP=3,RAND_ITEM=100       }] ~ ~ ~ clone 1006 -55 -1 1006 -55 -1   996 -49 -2  replace move</v>
      </c>
      <c r="O100" s="4" t="str">
        <f t="shared" si="30"/>
        <v>execute @e[tag=conditional,scores={PHASE=5..10,CHEST_STEP=4,RAND_ITEM=100       }] ~ ~ ~ clone   996 -49 -2    996 -49 -2  1006 -55 -1  replace move</v>
      </c>
      <c r="P100" s="4" t="s">
        <v>44</v>
      </c>
    </row>
    <row r="101" spans="1:16" s="2" customFormat="1" x14ac:dyDescent="0.25">
      <c r="A101" s="5" t="s">
        <v>17</v>
      </c>
      <c r="B101" s="5" t="s">
        <v>51</v>
      </c>
      <c r="C101" s="5">
        <v>9</v>
      </c>
      <c r="D101" s="5">
        <f>SUMIFS(C:C,B:B,B101)</f>
        <v>100</v>
      </c>
      <c r="E101" s="5">
        <v>1001</v>
      </c>
      <c r="F101" s="5">
        <v>-55</v>
      </c>
      <c r="G101" s="5">
        <v>-2</v>
      </c>
      <c r="H101" s="5" t="str">
        <f t="shared" si="18"/>
        <v xml:space="preserve"> 1001 -55 -2 </v>
      </c>
      <c r="I101" s="5">
        <f>FLOOR(C101/D101*100,1)</f>
        <v>9</v>
      </c>
      <c r="J101" s="5">
        <f>IF(AND(ISNUMBER(J97),B97=B101),J97+I97,1)</f>
        <v>1</v>
      </c>
      <c r="K101" s="5">
        <f t="shared" si="19"/>
        <v>1</v>
      </c>
      <c r="L101" s="5">
        <f t="shared" si="20"/>
        <v>9</v>
      </c>
      <c r="M101" s="5" t="str">
        <f t="shared" si="21"/>
        <v>1..9</v>
      </c>
      <c r="N101" s="5" t="str">
        <f>IF(I101=0,"",CONCATENATE("execute @e[tag=conditional,scores={PHASE=",B101,",CHEST_STEP=3,RAND_ITEM=",M101,"       }] ~ ~ ~ clone 1006 -55 -1 1006 -55 -1  ",H101," replace move"))</f>
        <v>execute @e[tag=conditional,scores={PHASE=11..15,CHEST_STEP=3,RAND_ITEM=1..9       }] ~ ~ ~ clone 1006 -55 -1 1006 -55 -1   1001 -55 -2  replace move</v>
      </c>
      <c r="O101" s="5" t="str">
        <f>IF(I101=0,"",CONCATENATE("execute @e[tag=conditional,scores={PHASE=",B101,",CHEST_STEP=4,RAND_ITEM=",M101,"       }] ~ ~ ~ clone  ",H101,"  ",H101," 1006 -55 -1  replace move"))</f>
        <v>execute @e[tag=conditional,scores={PHASE=11..15,CHEST_STEP=4,RAND_ITEM=1..9       }] ~ ~ ~ clone   1001 -55 -2    1001 -55 -2  1006 -55 -1  replace move</v>
      </c>
      <c r="P101" s="5" t="s">
        <v>44</v>
      </c>
    </row>
    <row r="102" spans="1:16" s="2" customFormat="1" x14ac:dyDescent="0.25">
      <c r="A102" s="5" t="s">
        <v>15</v>
      </c>
      <c r="B102" s="5" t="s">
        <v>51</v>
      </c>
      <c r="C102" s="5">
        <v>14</v>
      </c>
      <c r="D102" s="5">
        <f>SUMIFS(C:C,B:B,B102)</f>
        <v>100</v>
      </c>
      <c r="E102" s="5">
        <v>1004</v>
      </c>
      <c r="F102" s="5">
        <v>-55</v>
      </c>
      <c r="G102" s="5">
        <v>-2</v>
      </c>
      <c r="H102" s="5" t="str">
        <f t="shared" si="18"/>
        <v xml:space="preserve"> 1004 -55 -2 </v>
      </c>
      <c r="I102" s="5">
        <f>FLOOR(C102/D102*100,1)</f>
        <v>14</v>
      </c>
      <c r="J102" s="5">
        <f>IF(AND(ISNUMBER(J101),B101=B102),J101+I101,1)</f>
        <v>10</v>
      </c>
      <c r="K102" s="5">
        <f t="shared" si="19"/>
        <v>10</v>
      </c>
      <c r="L102" s="5">
        <f t="shared" si="20"/>
        <v>23</v>
      </c>
      <c r="M102" s="5" t="str">
        <f t="shared" si="21"/>
        <v>10..23</v>
      </c>
      <c r="N102" s="5" t="str">
        <f>IF(I102=0,"",CONCATENATE("execute @e[tag=conditional,scores={PHASE=",B102,",CHEST_STEP=3,RAND_ITEM=",M102,"       }] ~ ~ ~ clone 1006 -55 -1 1006 -55 -1  ",H102," replace move"))</f>
        <v>execute @e[tag=conditional,scores={PHASE=11..15,CHEST_STEP=3,RAND_ITEM=10..23       }] ~ ~ ~ clone 1006 -55 -1 1006 -55 -1   1004 -55 -2  replace move</v>
      </c>
      <c r="O102" s="5" t="str">
        <f>IF(I102=0,"",CONCATENATE("execute @e[tag=conditional,scores={PHASE=",B102,",CHEST_STEP=4,RAND_ITEM=",M102,"       }] ~ ~ ~ clone  ",H102,"  ",H102," 1006 -55 -1  replace move"))</f>
        <v>execute @e[tag=conditional,scores={PHASE=11..15,CHEST_STEP=4,RAND_ITEM=10..23       }] ~ ~ ~ clone   1004 -55 -2    1004 -55 -2  1006 -55 -1  replace move</v>
      </c>
      <c r="P102" s="5" t="s">
        <v>44</v>
      </c>
    </row>
    <row r="103" spans="1:16" s="2" customFormat="1" x14ac:dyDescent="0.25">
      <c r="A103" s="5" t="s">
        <v>16</v>
      </c>
      <c r="B103" s="5" t="s">
        <v>51</v>
      </c>
      <c r="C103" s="5">
        <v>0</v>
      </c>
      <c r="D103" s="5">
        <f>SUMIFS(C:C,B:B,B103)</f>
        <v>100</v>
      </c>
      <c r="E103" s="5">
        <v>1006</v>
      </c>
      <c r="F103" s="5">
        <v>-55</v>
      </c>
      <c r="G103" s="5">
        <v>-2</v>
      </c>
      <c r="H103" s="5" t="str">
        <f t="shared" si="18"/>
        <v xml:space="preserve"> 1006 -55 -2 </v>
      </c>
      <c r="I103" s="5">
        <f>FLOOR(C103/D103*100,1)</f>
        <v>0</v>
      </c>
      <c r="J103" s="5">
        <f>IF(AND(ISNUMBER(J102),B102=B103),J102+I102,1)</f>
        <v>24</v>
      </c>
      <c r="K103" s="5">
        <f t="shared" si="19"/>
        <v>-1</v>
      </c>
      <c r="L103" s="5">
        <f t="shared" si="20"/>
        <v>-1</v>
      </c>
      <c r="M103" s="5">
        <f t="shared" si="21"/>
        <v>-1</v>
      </c>
      <c r="N103" s="5" t="str">
        <f>IF(I103=0,"",CONCATENATE("execute @e[tag=conditional,scores={PHASE=",B103,",CHEST_STEP=3,RAND_ITEM=",M103,"       }] ~ ~ ~ clone 1006 -55 -1 1006 -55 -1  ",H103," replace move"))</f>
        <v/>
      </c>
      <c r="O103" s="5" t="str">
        <f>IF(I103=0,"",CONCATENATE("execute @e[tag=conditional,scores={PHASE=",B103,",CHEST_STEP=4,RAND_ITEM=",M103,"       }] ~ ~ ~ clone  ",H103,"  ",H103," 1006 -55 -1  replace move"))</f>
        <v/>
      </c>
      <c r="P103" s="5" t="s">
        <v>44</v>
      </c>
    </row>
    <row r="104" spans="1:16" s="2" customFormat="1" x14ac:dyDescent="0.25">
      <c r="A104" s="5" t="s">
        <v>28</v>
      </c>
      <c r="B104" s="5" t="s">
        <v>51</v>
      </c>
      <c r="C104" s="5">
        <v>2</v>
      </c>
      <c r="D104" s="5">
        <f>SUMIFS(C:C,B:B,B104)</f>
        <v>100</v>
      </c>
      <c r="E104" s="5">
        <v>1006</v>
      </c>
      <c r="F104" s="5">
        <v>-49</v>
      </c>
      <c r="G104" s="5">
        <v>-2</v>
      </c>
      <c r="H104" s="5" t="str">
        <f t="shared" si="18"/>
        <v xml:space="preserve"> 1006 -49 -2 </v>
      </c>
      <c r="I104" s="5">
        <f>FLOOR(C104/D104*100,1)</f>
        <v>2</v>
      </c>
      <c r="J104" s="5">
        <f>IF(AND(ISNUMBER(J103),B103=B104),J103+I103,1)</f>
        <v>24</v>
      </c>
      <c r="K104" s="5">
        <f t="shared" si="19"/>
        <v>24</v>
      </c>
      <c r="L104" s="5">
        <f t="shared" si="20"/>
        <v>25</v>
      </c>
      <c r="M104" s="5" t="str">
        <f t="shared" si="21"/>
        <v>24..25</v>
      </c>
      <c r="N104" s="5" t="str">
        <f>IF(I104=0,"",CONCATENATE("execute @e[tag=conditional,scores={PHASE=",B104,",CHEST_STEP=3,RAND_ITEM=",M104,"       }] ~ ~ ~ clone 1006 -55 -1 1006 -55 -1  ",H104," replace move"))</f>
        <v>execute @e[tag=conditional,scores={PHASE=11..15,CHEST_STEP=3,RAND_ITEM=24..25       }] ~ ~ ~ clone 1006 -55 -1 1006 -55 -1   1006 -49 -2  replace move</v>
      </c>
      <c r="O104" s="5" t="str">
        <f>IF(I104=0,"",CONCATENATE("execute @e[tag=conditional,scores={PHASE=",B104,",CHEST_STEP=4,RAND_ITEM=",M104,"       }] ~ ~ ~ clone  ",H104,"  ",H104," 1006 -55 -1  replace move"))</f>
        <v>execute @e[tag=conditional,scores={PHASE=11..15,CHEST_STEP=4,RAND_ITEM=24..25       }] ~ ~ ~ clone   1006 -49 -2    1006 -49 -2  1006 -55 -1  replace move</v>
      </c>
      <c r="P104" s="5" t="s">
        <v>44</v>
      </c>
    </row>
    <row r="105" spans="1:16" s="2" customFormat="1" x14ac:dyDescent="0.25">
      <c r="A105" s="5" t="s">
        <v>30</v>
      </c>
      <c r="B105" s="5" t="s">
        <v>51</v>
      </c>
      <c r="C105" s="5">
        <v>2</v>
      </c>
      <c r="D105" s="5">
        <f>SUMIFS(C:C,B:B,B105)</f>
        <v>100</v>
      </c>
      <c r="E105" s="5">
        <v>1004</v>
      </c>
      <c r="F105" s="5">
        <v>-49</v>
      </c>
      <c r="G105" s="5">
        <v>-2</v>
      </c>
      <c r="H105" s="5" t="str">
        <f t="shared" si="18"/>
        <v xml:space="preserve"> 1004 -49 -2 </v>
      </c>
      <c r="I105" s="5">
        <f>FLOOR(C105/D105*100,1)</f>
        <v>2</v>
      </c>
      <c r="J105" s="5">
        <f>IF(AND(ISNUMBER(J104),B104=B105),J104+I104,1)</f>
        <v>26</v>
      </c>
      <c r="K105" s="5">
        <f t="shared" si="19"/>
        <v>26</v>
      </c>
      <c r="L105" s="5">
        <f t="shared" si="20"/>
        <v>27</v>
      </c>
      <c r="M105" s="5" t="str">
        <f t="shared" si="21"/>
        <v>26..27</v>
      </c>
      <c r="N105" s="5" t="str">
        <f>IF(I105=0,"",CONCATENATE("execute @e[tag=conditional,scores={PHASE=",B105,",CHEST_STEP=3,RAND_ITEM=",M105,"       }] ~ ~ ~ clone 1006 -55 -1 1006 -55 -1  ",H105," replace move"))</f>
        <v>execute @e[tag=conditional,scores={PHASE=11..15,CHEST_STEP=3,RAND_ITEM=26..27       }] ~ ~ ~ clone 1006 -55 -1 1006 -55 -1   1004 -49 -2  replace move</v>
      </c>
      <c r="O105" s="5" t="str">
        <f>IF(I105=0,"",CONCATENATE("execute @e[tag=conditional,scores={PHASE=",B105,",CHEST_STEP=4,RAND_ITEM=",M105,"       }] ~ ~ ~ clone  ",H105,"  ",H105," 1006 -55 -1  replace move"))</f>
        <v>execute @e[tag=conditional,scores={PHASE=11..15,CHEST_STEP=4,RAND_ITEM=26..27       }] ~ ~ ~ clone   1004 -49 -2    1004 -49 -2  1006 -55 -1  replace move</v>
      </c>
      <c r="P105" s="5" t="s">
        <v>44</v>
      </c>
    </row>
    <row r="106" spans="1:16" s="2" customFormat="1" x14ac:dyDescent="0.25">
      <c r="A106" s="5" t="s">
        <v>32</v>
      </c>
      <c r="B106" s="5" t="s">
        <v>51</v>
      </c>
      <c r="C106" s="5">
        <v>0</v>
      </c>
      <c r="D106" s="5">
        <f>SUMIFS(C:C,B:B,B106)</f>
        <v>100</v>
      </c>
      <c r="E106" s="5">
        <v>1002</v>
      </c>
      <c r="F106" s="5">
        <v>-49</v>
      </c>
      <c r="G106" s="5">
        <v>-2</v>
      </c>
      <c r="H106" s="5" t="str">
        <f t="shared" si="18"/>
        <v xml:space="preserve"> 1002 -49 -2 </v>
      </c>
      <c r="I106" s="5">
        <f>FLOOR(C106/D106*100,1)</f>
        <v>0</v>
      </c>
      <c r="J106" s="5">
        <f>IF(AND(ISNUMBER(J105),B105=B106),J105+I105,1)</f>
        <v>28</v>
      </c>
      <c r="K106" s="5">
        <f t="shared" si="19"/>
        <v>-1</v>
      </c>
      <c r="L106" s="5">
        <f t="shared" si="20"/>
        <v>-1</v>
      </c>
      <c r="M106" s="5">
        <f t="shared" si="21"/>
        <v>-1</v>
      </c>
      <c r="N106" s="5" t="str">
        <f>IF(I106=0,"",CONCATENATE("execute @e[tag=conditional,scores={PHASE=",B106,",CHEST_STEP=3,RAND_ITEM=",M106,"       }] ~ ~ ~ clone 1006 -55 -1 1006 -55 -1  ",H106," replace move"))</f>
        <v/>
      </c>
      <c r="O106" s="5" t="str">
        <f>IF(I106=0,"",CONCATENATE("execute @e[tag=conditional,scores={PHASE=",B106,",CHEST_STEP=4,RAND_ITEM=",M106,"       }] ~ ~ ~ clone  ",H106,"  ",H106," 1006 -55 -1  replace move"))</f>
        <v/>
      </c>
      <c r="P106" s="5" t="s">
        <v>44</v>
      </c>
    </row>
    <row r="107" spans="1:16" s="2" customFormat="1" x14ac:dyDescent="0.25">
      <c r="A107" s="5" t="s">
        <v>0</v>
      </c>
      <c r="B107" s="5" t="s">
        <v>51</v>
      </c>
      <c r="C107" s="5">
        <v>5</v>
      </c>
      <c r="D107" s="5">
        <f>SUMIFS(C:C,B:B,B107)</f>
        <v>100</v>
      </c>
      <c r="E107" s="5">
        <v>1005</v>
      </c>
      <c r="F107" s="5">
        <v>-55</v>
      </c>
      <c r="G107" s="5">
        <v>-2</v>
      </c>
      <c r="H107" s="5" t="str">
        <f t="shared" ref="H107:H141" si="31">CONCATENATE(" ", E107," ", F107, " ", G107, " ")</f>
        <v xml:space="preserve"> 1005 -55 -2 </v>
      </c>
      <c r="I107" s="5">
        <f>FLOOR(C107/D107*100,1)</f>
        <v>5</v>
      </c>
      <c r="J107" s="5">
        <f>IF(AND(ISNUMBER(J106),B106=B107),J106+I106,1)</f>
        <v>28</v>
      </c>
      <c r="K107" s="5">
        <f t="shared" ref="K107:K141" si="32">IF(I107=0,-1,J107)</f>
        <v>28</v>
      </c>
      <c r="L107" s="5">
        <f t="shared" ref="L107:L141" si="33">IF(I107=0,-1,J107+I107-1)</f>
        <v>32</v>
      </c>
      <c r="M107" s="5" t="str">
        <f t="shared" ref="M107:M141" si="34">IF(L107="NA","",IF(K107=L107,K107,CONCATENATE(K107,"..",L107)))</f>
        <v>28..32</v>
      </c>
      <c r="N107" s="5" t="str">
        <f>IF(I107=0,"",CONCATENATE("execute @e[tag=conditional,scores={PHASE=",B107,",CHEST_STEP=3,RAND_ITEM=",M107,"       }] ~ ~ ~ clone 1006 -55 -1 1006 -55 -1  ",H107," replace move"))</f>
        <v>execute @e[tag=conditional,scores={PHASE=11..15,CHEST_STEP=3,RAND_ITEM=28..32       }] ~ ~ ~ clone 1006 -55 -1 1006 -55 -1   1005 -55 -2  replace move</v>
      </c>
      <c r="O107" s="5" t="str">
        <f>IF(I107=0,"",CONCATENATE("execute @e[tag=conditional,scores={PHASE=",B107,",CHEST_STEP=4,RAND_ITEM=",M107,"       }] ~ ~ ~ clone  ",H107,"  ",H107," 1006 -55 -1  replace move"))</f>
        <v>execute @e[tag=conditional,scores={PHASE=11..15,CHEST_STEP=4,RAND_ITEM=28..32       }] ~ ~ ~ clone   1005 -55 -2    1005 -55 -2  1006 -55 -1  replace move</v>
      </c>
      <c r="P107" s="5" t="s">
        <v>44</v>
      </c>
    </row>
    <row r="108" spans="1:16" s="2" customFormat="1" x14ac:dyDescent="0.25">
      <c r="A108" s="5" t="s">
        <v>12</v>
      </c>
      <c r="B108" s="5" t="s">
        <v>51</v>
      </c>
      <c r="C108" s="5">
        <v>4</v>
      </c>
      <c r="D108" s="5">
        <f>SUMIFS(C:C,B:B,B108)</f>
        <v>100</v>
      </c>
      <c r="E108" s="5">
        <v>1002</v>
      </c>
      <c r="F108" s="5">
        <v>-55</v>
      </c>
      <c r="G108" s="5">
        <v>-2</v>
      </c>
      <c r="H108" s="5" t="str">
        <f t="shared" si="31"/>
        <v xml:space="preserve"> 1002 -55 -2 </v>
      </c>
      <c r="I108" s="5">
        <f>FLOOR(C108/D108*100,1)</f>
        <v>4</v>
      </c>
      <c r="J108" s="5">
        <f>IF(AND(ISNUMBER(J107),B107=B108),J107+I107,1)</f>
        <v>33</v>
      </c>
      <c r="K108" s="5">
        <f t="shared" si="32"/>
        <v>33</v>
      </c>
      <c r="L108" s="5">
        <f t="shared" si="33"/>
        <v>36</v>
      </c>
      <c r="M108" s="5" t="str">
        <f t="shared" si="34"/>
        <v>33..36</v>
      </c>
      <c r="N108" s="5" t="str">
        <f>IF(I108=0,"",CONCATENATE("execute @e[tag=conditional,scores={PHASE=",B108,",CHEST_STEP=3,RAND_ITEM=",M108,"       }] ~ ~ ~ clone 1006 -55 -1 1006 -55 -1  ",H108," replace move"))</f>
        <v>execute @e[tag=conditional,scores={PHASE=11..15,CHEST_STEP=3,RAND_ITEM=33..36       }] ~ ~ ~ clone 1006 -55 -1 1006 -55 -1   1002 -55 -2  replace move</v>
      </c>
      <c r="O108" s="5" t="str">
        <f>IF(I108=0,"",CONCATENATE("execute @e[tag=conditional,scores={PHASE=",B108,",CHEST_STEP=4,RAND_ITEM=",M108,"       }] ~ ~ ~ clone  ",H108,"  ",H108," 1006 -55 -1  replace move"))</f>
        <v>execute @e[tag=conditional,scores={PHASE=11..15,CHEST_STEP=4,RAND_ITEM=33..36       }] ~ ~ ~ clone   1002 -55 -2    1002 -55 -2  1006 -55 -1  replace move</v>
      </c>
      <c r="P108" s="5" t="s">
        <v>44</v>
      </c>
    </row>
    <row r="109" spans="1:16" s="2" customFormat="1" x14ac:dyDescent="0.25">
      <c r="A109" s="5" t="s">
        <v>13</v>
      </c>
      <c r="B109" s="5" t="s">
        <v>51</v>
      </c>
      <c r="C109" s="5">
        <v>5</v>
      </c>
      <c r="D109" s="5">
        <f>SUMIFS(C:C,B:B,B109)</f>
        <v>100</v>
      </c>
      <c r="E109" s="5">
        <v>1000</v>
      </c>
      <c r="F109" s="5">
        <v>-55</v>
      </c>
      <c r="G109" s="5">
        <v>-2</v>
      </c>
      <c r="H109" s="5" t="str">
        <f t="shared" si="31"/>
        <v xml:space="preserve"> 1000 -55 -2 </v>
      </c>
      <c r="I109" s="5">
        <f>FLOOR(C109/D109*100,1)</f>
        <v>5</v>
      </c>
      <c r="J109" s="5">
        <f>IF(AND(ISNUMBER(J108),B108=B109),J108+I108,1)</f>
        <v>37</v>
      </c>
      <c r="K109" s="5">
        <f t="shared" si="32"/>
        <v>37</v>
      </c>
      <c r="L109" s="5">
        <f t="shared" si="33"/>
        <v>41</v>
      </c>
      <c r="M109" s="5" t="str">
        <f t="shared" si="34"/>
        <v>37..41</v>
      </c>
      <c r="N109" s="5" t="str">
        <f>IF(I109=0,"",CONCATENATE("execute @e[tag=conditional,scores={PHASE=",B109,",CHEST_STEP=3,RAND_ITEM=",M109,"       }] ~ ~ ~ clone 1006 -55 -1 1006 -55 -1  ",H109," replace move"))</f>
        <v>execute @e[tag=conditional,scores={PHASE=11..15,CHEST_STEP=3,RAND_ITEM=37..41       }] ~ ~ ~ clone 1006 -55 -1 1006 -55 -1   1000 -55 -2  replace move</v>
      </c>
      <c r="O109" s="5" t="str">
        <f>IF(I109=0,"",CONCATENATE("execute @e[tag=conditional,scores={PHASE=",B109,",CHEST_STEP=4,RAND_ITEM=",M109,"       }] ~ ~ ~ clone  ",H109,"  ",H109," 1006 -55 -1  replace move"))</f>
        <v>execute @e[tag=conditional,scores={PHASE=11..15,CHEST_STEP=4,RAND_ITEM=37..41       }] ~ ~ ~ clone   1000 -55 -2    1000 -55 -2  1006 -55 -1  replace move</v>
      </c>
      <c r="P109" s="5" t="s">
        <v>44</v>
      </c>
    </row>
    <row r="110" spans="1:16" s="2" customFormat="1" x14ac:dyDescent="0.25">
      <c r="A110" s="5" t="s">
        <v>14</v>
      </c>
      <c r="B110" s="5" t="s">
        <v>51</v>
      </c>
      <c r="C110" s="5">
        <v>5</v>
      </c>
      <c r="D110" s="5">
        <f>SUMIFS(C:C,B:B,B110)</f>
        <v>100</v>
      </c>
      <c r="E110" s="5">
        <v>1003</v>
      </c>
      <c r="F110" s="5">
        <v>-55</v>
      </c>
      <c r="G110" s="5">
        <v>-2</v>
      </c>
      <c r="H110" s="5" t="str">
        <f t="shared" si="31"/>
        <v xml:space="preserve"> 1003 -55 -2 </v>
      </c>
      <c r="I110" s="5">
        <f>FLOOR(C110/D110*100,1)</f>
        <v>5</v>
      </c>
      <c r="J110" s="5">
        <f>IF(AND(ISNUMBER(J109),B109=B110),J109+I109,1)</f>
        <v>42</v>
      </c>
      <c r="K110" s="5">
        <f t="shared" si="32"/>
        <v>42</v>
      </c>
      <c r="L110" s="5">
        <f t="shared" si="33"/>
        <v>46</v>
      </c>
      <c r="M110" s="5" t="str">
        <f t="shared" si="34"/>
        <v>42..46</v>
      </c>
      <c r="N110" s="5" t="str">
        <f>IF(I110=0,"",CONCATENATE("execute @e[tag=conditional,scores={PHASE=",B110,",CHEST_STEP=3,RAND_ITEM=",M110,"       }] ~ ~ ~ clone 1006 -55 -1 1006 -55 -1  ",H110," replace move"))</f>
        <v>execute @e[tag=conditional,scores={PHASE=11..15,CHEST_STEP=3,RAND_ITEM=42..46       }] ~ ~ ~ clone 1006 -55 -1 1006 -55 -1   1003 -55 -2  replace move</v>
      </c>
      <c r="O110" s="5" t="str">
        <f>IF(I110=0,"",CONCATENATE("execute @e[tag=conditional,scores={PHASE=",B110,",CHEST_STEP=4,RAND_ITEM=",M110,"       }] ~ ~ ~ clone  ",H110,"  ",H110," 1006 -55 -1  replace move"))</f>
        <v>execute @e[tag=conditional,scores={PHASE=11..15,CHEST_STEP=4,RAND_ITEM=42..46       }] ~ ~ ~ clone   1003 -55 -2    1003 -55 -2  1006 -55 -1  replace move</v>
      </c>
      <c r="P110" s="5" t="s">
        <v>44</v>
      </c>
    </row>
    <row r="111" spans="1:16" s="2" customFormat="1" x14ac:dyDescent="0.25">
      <c r="A111" s="5" t="s">
        <v>21</v>
      </c>
      <c r="B111" s="5" t="s">
        <v>51</v>
      </c>
      <c r="C111" s="5">
        <v>4</v>
      </c>
      <c r="D111" s="5">
        <f>SUMIFS(C:C,B:B,B111)</f>
        <v>100</v>
      </c>
      <c r="E111" s="5">
        <v>1003</v>
      </c>
      <c r="F111" s="5">
        <v>-52</v>
      </c>
      <c r="G111" s="5">
        <v>-2</v>
      </c>
      <c r="H111" s="5" t="str">
        <f t="shared" si="31"/>
        <v xml:space="preserve"> 1003 -52 -2 </v>
      </c>
      <c r="I111" s="5">
        <f>FLOOR(C111/D111*100,1)</f>
        <v>4</v>
      </c>
      <c r="J111" s="5">
        <f>IF(AND(ISNUMBER(J110),B110=B111),J110+I110,1)</f>
        <v>47</v>
      </c>
      <c r="K111" s="5">
        <f t="shared" si="32"/>
        <v>47</v>
      </c>
      <c r="L111" s="5">
        <f t="shared" si="33"/>
        <v>50</v>
      </c>
      <c r="M111" s="5" t="str">
        <f t="shared" si="34"/>
        <v>47..50</v>
      </c>
      <c r="N111" s="5" t="str">
        <f>IF(I111=0,"",CONCATENATE("execute @e[tag=conditional,scores={PHASE=",B111,",CHEST_STEP=3,RAND_ITEM=",M111,"       }] ~ ~ ~ clone 1006 -55 -1 1006 -55 -1  ",H111," replace move"))</f>
        <v>execute @e[tag=conditional,scores={PHASE=11..15,CHEST_STEP=3,RAND_ITEM=47..50       }] ~ ~ ~ clone 1006 -55 -1 1006 -55 -1   1003 -52 -2  replace move</v>
      </c>
      <c r="O111" s="5" t="str">
        <f>IF(I111=0,"",CONCATENATE("execute @e[tag=conditional,scores={PHASE=",B111,",CHEST_STEP=4,RAND_ITEM=",M111,"       }] ~ ~ ~ clone  ",H111,"  ",H111," 1006 -55 -1  replace move"))</f>
        <v>execute @e[tag=conditional,scores={PHASE=11..15,CHEST_STEP=4,RAND_ITEM=47..50       }] ~ ~ ~ clone   1003 -52 -2    1003 -52 -2  1006 -55 -1  replace move</v>
      </c>
      <c r="P111" s="5" t="s">
        <v>44</v>
      </c>
    </row>
    <row r="112" spans="1:16" s="2" customFormat="1" x14ac:dyDescent="0.25">
      <c r="A112" s="5" t="s">
        <v>22</v>
      </c>
      <c r="B112" s="5" t="s">
        <v>51</v>
      </c>
      <c r="C112" s="5">
        <v>4</v>
      </c>
      <c r="D112" s="5">
        <f>SUMIFS(C:C,B:B,B112)</f>
        <v>100</v>
      </c>
      <c r="E112" s="5">
        <v>1002</v>
      </c>
      <c r="F112" s="5">
        <v>-52</v>
      </c>
      <c r="G112" s="5">
        <v>-2</v>
      </c>
      <c r="H112" s="5" t="str">
        <f t="shared" si="31"/>
        <v xml:space="preserve"> 1002 -52 -2 </v>
      </c>
      <c r="I112" s="5">
        <f>FLOOR(C112/D112*100,1)</f>
        <v>4</v>
      </c>
      <c r="J112" s="5">
        <f>IF(AND(ISNUMBER(J111),B111=B112),J111+I111,1)</f>
        <v>51</v>
      </c>
      <c r="K112" s="5">
        <f t="shared" si="32"/>
        <v>51</v>
      </c>
      <c r="L112" s="5">
        <f t="shared" si="33"/>
        <v>54</v>
      </c>
      <c r="M112" s="5" t="str">
        <f t="shared" si="34"/>
        <v>51..54</v>
      </c>
      <c r="N112" s="5" t="str">
        <f>IF(I112=0,"",CONCATENATE("execute @e[tag=conditional,scores={PHASE=",B112,",CHEST_STEP=3,RAND_ITEM=",M112,"       }] ~ ~ ~ clone 1006 -55 -1 1006 -55 -1  ",H112," replace move"))</f>
        <v>execute @e[tag=conditional,scores={PHASE=11..15,CHEST_STEP=3,RAND_ITEM=51..54       }] ~ ~ ~ clone 1006 -55 -1 1006 -55 -1   1002 -52 -2  replace move</v>
      </c>
      <c r="O112" s="5" t="str">
        <f>IF(I112=0,"",CONCATENATE("execute @e[tag=conditional,scores={PHASE=",B112,",CHEST_STEP=4,RAND_ITEM=",M112,"       }] ~ ~ ~ clone  ",H112,"  ",H112," 1006 -55 -1  replace move"))</f>
        <v>execute @e[tag=conditional,scores={PHASE=11..15,CHEST_STEP=4,RAND_ITEM=51..54       }] ~ ~ ~ clone   1002 -52 -2    1002 -52 -2  1006 -55 -1  replace move</v>
      </c>
      <c r="P112" s="5" t="s">
        <v>44</v>
      </c>
    </row>
    <row r="113" spans="1:16" s="2" customFormat="1" x14ac:dyDescent="0.25">
      <c r="A113" s="5" t="s">
        <v>23</v>
      </c>
      <c r="B113" s="5" t="s">
        <v>51</v>
      </c>
      <c r="C113" s="5">
        <v>4</v>
      </c>
      <c r="D113" s="5">
        <f>SUMIFS(C:C,B:B,B113)</f>
        <v>100</v>
      </c>
      <c r="E113" s="5">
        <v>1001</v>
      </c>
      <c r="F113" s="5">
        <v>-52</v>
      </c>
      <c r="G113" s="5">
        <v>-2</v>
      </c>
      <c r="H113" s="5" t="str">
        <f t="shared" si="31"/>
        <v xml:space="preserve"> 1001 -52 -2 </v>
      </c>
      <c r="I113" s="5">
        <f>FLOOR(C113/D113*100,1)</f>
        <v>4</v>
      </c>
      <c r="J113" s="5">
        <f>IF(AND(ISNUMBER(J112),B112=B113),J112+I112,1)</f>
        <v>55</v>
      </c>
      <c r="K113" s="5">
        <f t="shared" si="32"/>
        <v>55</v>
      </c>
      <c r="L113" s="5">
        <f t="shared" si="33"/>
        <v>58</v>
      </c>
      <c r="M113" s="5" t="str">
        <f t="shared" si="34"/>
        <v>55..58</v>
      </c>
      <c r="N113" s="5" t="str">
        <f>IF(I113=0,"",CONCATENATE("execute @e[tag=conditional,scores={PHASE=",B113,",CHEST_STEP=3,RAND_ITEM=",M113,"       }] ~ ~ ~ clone 1006 -55 -1 1006 -55 -1  ",H113," replace move"))</f>
        <v>execute @e[tag=conditional,scores={PHASE=11..15,CHEST_STEP=3,RAND_ITEM=55..58       }] ~ ~ ~ clone 1006 -55 -1 1006 -55 -1   1001 -52 -2  replace move</v>
      </c>
      <c r="O113" s="5" t="str">
        <f>IF(I113=0,"",CONCATENATE("execute @e[tag=conditional,scores={PHASE=",B113,",CHEST_STEP=4,RAND_ITEM=",M113,"       }] ~ ~ ~ clone  ",H113,"  ",H113," 1006 -55 -1  replace move"))</f>
        <v>execute @e[tag=conditional,scores={PHASE=11..15,CHEST_STEP=4,RAND_ITEM=55..58       }] ~ ~ ~ clone   1001 -52 -2    1001 -52 -2  1006 -55 -1  replace move</v>
      </c>
      <c r="P113" s="5" t="s">
        <v>44</v>
      </c>
    </row>
    <row r="114" spans="1:16" s="2" customFormat="1" x14ac:dyDescent="0.25">
      <c r="A114" s="5" t="s">
        <v>29</v>
      </c>
      <c r="B114" s="5" t="s">
        <v>51</v>
      </c>
      <c r="C114" s="5">
        <v>1</v>
      </c>
      <c r="D114" s="5">
        <f>SUMIFS(C:C,B:B,B114)</f>
        <v>100</v>
      </c>
      <c r="E114" s="5">
        <v>1005</v>
      </c>
      <c r="F114" s="5">
        <v>-49</v>
      </c>
      <c r="G114" s="5">
        <v>-2</v>
      </c>
      <c r="H114" s="5" t="str">
        <f t="shared" si="31"/>
        <v xml:space="preserve"> 1005 -49 -2 </v>
      </c>
      <c r="I114" s="5">
        <f>FLOOR(C114/D114*100,1)</f>
        <v>1</v>
      </c>
      <c r="J114" s="5">
        <f>IF(AND(ISNUMBER(J113),B113=B114),J113+I113,1)</f>
        <v>59</v>
      </c>
      <c r="K114" s="5">
        <f t="shared" si="32"/>
        <v>59</v>
      </c>
      <c r="L114" s="5">
        <f t="shared" si="33"/>
        <v>59</v>
      </c>
      <c r="M114" s="5">
        <f t="shared" si="34"/>
        <v>59</v>
      </c>
      <c r="N114" s="5" t="str">
        <f>IF(I114=0,"",CONCATENATE("execute @e[tag=conditional,scores={PHASE=",B114,",CHEST_STEP=3,RAND_ITEM=",M114,"       }] ~ ~ ~ clone 1006 -55 -1 1006 -55 -1  ",H114," replace move"))</f>
        <v>execute @e[tag=conditional,scores={PHASE=11..15,CHEST_STEP=3,RAND_ITEM=59       }] ~ ~ ~ clone 1006 -55 -1 1006 -55 -1   1005 -49 -2  replace move</v>
      </c>
      <c r="O114" s="5" t="str">
        <f>IF(I114=0,"",CONCATENATE("execute @e[tag=conditional,scores={PHASE=",B114,",CHEST_STEP=4,RAND_ITEM=",M114,"       }] ~ ~ ~ clone  ",H114,"  ",H114," 1006 -55 -1  replace move"))</f>
        <v>execute @e[tag=conditional,scores={PHASE=11..15,CHEST_STEP=4,RAND_ITEM=59       }] ~ ~ ~ clone   1005 -49 -2    1005 -49 -2  1006 -55 -1  replace move</v>
      </c>
      <c r="P114" s="5" t="s">
        <v>44</v>
      </c>
    </row>
    <row r="115" spans="1:16" s="2" customFormat="1" x14ac:dyDescent="0.25">
      <c r="A115" s="5" t="s">
        <v>37</v>
      </c>
      <c r="B115" s="5" t="s">
        <v>51</v>
      </c>
      <c r="C115" s="5">
        <v>3</v>
      </c>
      <c r="D115" s="5">
        <f>SUMIFS(C:C,B:B,B115)</f>
        <v>100</v>
      </c>
      <c r="E115" s="5">
        <v>997</v>
      </c>
      <c r="F115" s="5">
        <v>-49</v>
      </c>
      <c r="G115" s="5">
        <v>-2</v>
      </c>
      <c r="H115" s="5" t="str">
        <f t="shared" si="31"/>
        <v xml:space="preserve"> 997 -49 -2 </v>
      </c>
      <c r="I115" s="5">
        <f>FLOOR(C115/D115*100,1)</f>
        <v>3</v>
      </c>
      <c r="J115" s="5">
        <f>IF(AND(ISNUMBER(J114),B114=B115),J114+I114,1)</f>
        <v>60</v>
      </c>
      <c r="K115" s="5">
        <f t="shared" si="32"/>
        <v>60</v>
      </c>
      <c r="L115" s="5">
        <f t="shared" si="33"/>
        <v>62</v>
      </c>
      <c r="M115" s="5" t="str">
        <f t="shared" si="34"/>
        <v>60..62</v>
      </c>
      <c r="N115" s="5" t="str">
        <f>IF(I115=0,"",CONCATENATE("execute @e[tag=conditional,scores={PHASE=",B115,",CHEST_STEP=3,RAND_ITEM=",M115,"       }] ~ ~ ~ clone 1006 -55 -1 1006 -55 -1  ",H115," replace move"))</f>
        <v>execute @e[tag=conditional,scores={PHASE=11..15,CHEST_STEP=3,RAND_ITEM=60..62       }] ~ ~ ~ clone 1006 -55 -1 1006 -55 -1   997 -49 -2  replace move</v>
      </c>
      <c r="O115" s="5" t="str">
        <f>IF(I115=0,"",CONCATENATE("execute @e[tag=conditional,scores={PHASE=",B115,",CHEST_STEP=4,RAND_ITEM=",M115,"       }] ~ ~ ~ clone  ",H115,"  ",H115," 1006 -55 -1  replace move"))</f>
        <v>execute @e[tag=conditional,scores={PHASE=11..15,CHEST_STEP=4,RAND_ITEM=60..62       }] ~ ~ ~ clone   997 -49 -2    997 -49 -2  1006 -55 -1  replace move</v>
      </c>
      <c r="P115" s="5" t="s">
        <v>44</v>
      </c>
    </row>
    <row r="116" spans="1:16" s="2" customFormat="1" x14ac:dyDescent="0.25">
      <c r="A116" s="5" t="s">
        <v>11</v>
      </c>
      <c r="B116" s="5" t="s">
        <v>51</v>
      </c>
      <c r="C116" s="5">
        <v>3</v>
      </c>
      <c r="D116" s="5">
        <f>SUMIFS(C:C,B:B,B116)</f>
        <v>100</v>
      </c>
      <c r="E116" s="5">
        <v>999</v>
      </c>
      <c r="F116" s="5">
        <v>-55</v>
      </c>
      <c r="G116" s="5">
        <v>-2</v>
      </c>
      <c r="H116" s="5" t="str">
        <f t="shared" si="31"/>
        <v xml:space="preserve"> 999 -55 -2 </v>
      </c>
      <c r="I116" s="5">
        <f>FLOOR(C116/D116*100,1)</f>
        <v>3</v>
      </c>
      <c r="J116" s="5">
        <f>IF(AND(ISNUMBER(J115),B115=B116),J115+I115,1)</f>
        <v>63</v>
      </c>
      <c r="K116" s="5">
        <f t="shared" si="32"/>
        <v>63</v>
      </c>
      <c r="L116" s="5">
        <f t="shared" si="33"/>
        <v>65</v>
      </c>
      <c r="M116" s="5" t="str">
        <f t="shared" si="34"/>
        <v>63..65</v>
      </c>
      <c r="N116" s="5" t="str">
        <f>IF(I116=0,"",CONCATENATE("execute @e[tag=conditional,scores={PHASE=",B116,",CHEST_STEP=3,RAND_ITEM=",M116,"       }] ~ ~ ~ clone 1006 -55 -1 1006 -55 -1  ",H116," replace move"))</f>
        <v>execute @e[tag=conditional,scores={PHASE=11..15,CHEST_STEP=3,RAND_ITEM=63..65       }] ~ ~ ~ clone 1006 -55 -1 1006 -55 -1   999 -55 -2  replace move</v>
      </c>
      <c r="O116" s="5" t="str">
        <f>IF(I116=0,"",CONCATENATE("execute @e[tag=conditional,scores={PHASE=",B116,",CHEST_STEP=4,RAND_ITEM=",M116,"       }] ~ ~ ~ clone  ",H116,"  ",H116," 1006 -55 -1  replace move"))</f>
        <v>execute @e[tag=conditional,scores={PHASE=11..15,CHEST_STEP=4,RAND_ITEM=63..65       }] ~ ~ ~ clone   999 -55 -2    999 -55 -2  1006 -55 -1  replace move</v>
      </c>
      <c r="P116" s="5" t="s">
        <v>44</v>
      </c>
    </row>
    <row r="117" spans="1:16" s="2" customFormat="1" x14ac:dyDescent="0.25">
      <c r="A117" s="5" t="s">
        <v>31</v>
      </c>
      <c r="B117" s="5" t="s">
        <v>51</v>
      </c>
      <c r="C117" s="5">
        <v>1</v>
      </c>
      <c r="D117" s="5">
        <f>SUMIFS(C:C,B:B,B117)</f>
        <v>100</v>
      </c>
      <c r="E117" s="5">
        <v>1003</v>
      </c>
      <c r="F117" s="5">
        <v>-49</v>
      </c>
      <c r="G117" s="5">
        <v>-2</v>
      </c>
      <c r="H117" s="5" t="str">
        <f t="shared" si="31"/>
        <v xml:space="preserve"> 1003 -49 -2 </v>
      </c>
      <c r="I117" s="5">
        <f>FLOOR(C117/D117*100,1)</f>
        <v>1</v>
      </c>
      <c r="J117" s="5">
        <f>IF(AND(ISNUMBER(J116),B116=B117),J116+I116,1)</f>
        <v>66</v>
      </c>
      <c r="K117" s="5">
        <f t="shared" si="32"/>
        <v>66</v>
      </c>
      <c r="L117" s="5">
        <f t="shared" si="33"/>
        <v>66</v>
      </c>
      <c r="M117" s="5">
        <f t="shared" si="34"/>
        <v>66</v>
      </c>
      <c r="N117" s="5" t="str">
        <f>IF(I117=0,"",CONCATENATE("execute @e[tag=conditional,scores={PHASE=",B117,",CHEST_STEP=3,RAND_ITEM=",M117,"       }] ~ ~ ~ clone 1006 -55 -1 1006 -55 -1  ",H117," replace move"))</f>
        <v>execute @e[tag=conditional,scores={PHASE=11..15,CHEST_STEP=3,RAND_ITEM=66       }] ~ ~ ~ clone 1006 -55 -1 1006 -55 -1   1003 -49 -2  replace move</v>
      </c>
      <c r="O117" s="5" t="str">
        <f>IF(I117=0,"",CONCATENATE("execute @e[tag=conditional,scores={PHASE=",B117,",CHEST_STEP=4,RAND_ITEM=",M117,"       }] ~ ~ ~ clone  ",H117,"  ",H117," 1006 -55 -1  replace move"))</f>
        <v>execute @e[tag=conditional,scores={PHASE=11..15,CHEST_STEP=4,RAND_ITEM=66       }] ~ ~ ~ clone   1003 -49 -2    1003 -49 -2  1006 -55 -1  replace move</v>
      </c>
      <c r="P117" s="5" t="s">
        <v>44</v>
      </c>
    </row>
    <row r="118" spans="1:16" s="2" customFormat="1" x14ac:dyDescent="0.25">
      <c r="A118" s="5" t="s">
        <v>33</v>
      </c>
      <c r="B118" s="5" t="s">
        <v>51</v>
      </c>
      <c r="C118" s="5">
        <v>3</v>
      </c>
      <c r="D118" s="5">
        <f>SUMIFS(C:C,B:B,B118)</f>
        <v>100</v>
      </c>
      <c r="E118" s="5">
        <v>1001</v>
      </c>
      <c r="F118" s="5">
        <v>-49</v>
      </c>
      <c r="G118" s="5">
        <v>-2</v>
      </c>
      <c r="H118" s="5" t="str">
        <f t="shared" si="31"/>
        <v xml:space="preserve"> 1001 -49 -2 </v>
      </c>
      <c r="I118" s="5">
        <f>FLOOR(C118/D118*100,1)</f>
        <v>3</v>
      </c>
      <c r="J118" s="5">
        <f>IF(AND(ISNUMBER(J117),B117=B118),J117+I117,1)</f>
        <v>67</v>
      </c>
      <c r="K118" s="5">
        <f t="shared" si="32"/>
        <v>67</v>
      </c>
      <c r="L118" s="5">
        <f t="shared" si="33"/>
        <v>69</v>
      </c>
      <c r="M118" s="5" t="str">
        <f t="shared" si="34"/>
        <v>67..69</v>
      </c>
      <c r="N118" s="5" t="str">
        <f>IF(I118=0,"",CONCATENATE("execute @e[tag=conditional,scores={PHASE=",B118,",CHEST_STEP=3,RAND_ITEM=",M118,"       }] ~ ~ ~ clone 1006 -55 -1 1006 -55 -1  ",H118," replace move"))</f>
        <v>execute @e[tag=conditional,scores={PHASE=11..15,CHEST_STEP=3,RAND_ITEM=67..69       }] ~ ~ ~ clone 1006 -55 -1 1006 -55 -1   1001 -49 -2  replace move</v>
      </c>
      <c r="O118" s="5" t="str">
        <f>IF(I118=0,"",CONCATENATE("execute @e[tag=conditional,scores={PHASE=",B118,",CHEST_STEP=4,RAND_ITEM=",M118,"       }] ~ ~ ~ clone  ",H118,"  ",H118," 1006 -55 -1  replace move"))</f>
        <v>execute @e[tag=conditional,scores={PHASE=11..15,CHEST_STEP=4,RAND_ITEM=67..69       }] ~ ~ ~ clone   1001 -49 -2    1001 -49 -2  1006 -55 -1  replace move</v>
      </c>
      <c r="P118" s="5" t="s">
        <v>44</v>
      </c>
    </row>
    <row r="119" spans="1:16" s="2" customFormat="1" x14ac:dyDescent="0.25">
      <c r="A119" s="5" t="s">
        <v>27</v>
      </c>
      <c r="B119" s="5" t="s">
        <v>51</v>
      </c>
      <c r="C119" s="5">
        <v>3</v>
      </c>
      <c r="D119" s="5">
        <f>SUMIFS(C:C,B:B,B119)</f>
        <v>100</v>
      </c>
      <c r="E119" s="5">
        <v>997</v>
      </c>
      <c r="F119" s="5">
        <v>-52</v>
      </c>
      <c r="G119" s="5">
        <v>-2</v>
      </c>
      <c r="H119" s="5" t="str">
        <f t="shared" si="31"/>
        <v xml:space="preserve"> 997 -52 -2 </v>
      </c>
      <c r="I119" s="5">
        <f>FLOOR(C119/D119*100,1)</f>
        <v>3</v>
      </c>
      <c r="J119" s="5">
        <f>IF(AND(ISNUMBER(J118),B118=B119),J118+I118,1)</f>
        <v>70</v>
      </c>
      <c r="K119" s="5">
        <f t="shared" si="32"/>
        <v>70</v>
      </c>
      <c r="L119" s="5">
        <f t="shared" si="33"/>
        <v>72</v>
      </c>
      <c r="M119" s="5" t="str">
        <f t="shared" si="34"/>
        <v>70..72</v>
      </c>
      <c r="N119" s="5" t="str">
        <f>IF(I119=0,"",CONCATENATE("execute @e[tag=conditional,scores={PHASE=",B119,",CHEST_STEP=3,RAND_ITEM=",M119,"       }] ~ ~ ~ clone 1006 -55 -1 1006 -55 -1  ",H119," replace move"))</f>
        <v>execute @e[tag=conditional,scores={PHASE=11..15,CHEST_STEP=3,RAND_ITEM=70..72       }] ~ ~ ~ clone 1006 -55 -1 1006 -55 -1   997 -52 -2  replace move</v>
      </c>
      <c r="O119" s="5" t="str">
        <f>IF(I119=0,"",CONCATENATE("execute @e[tag=conditional,scores={PHASE=",B119,",CHEST_STEP=4,RAND_ITEM=",M119,"       }] ~ ~ ~ clone  ",H119,"  ",H119," 1006 -55 -1  replace move"))</f>
        <v>execute @e[tag=conditional,scores={PHASE=11..15,CHEST_STEP=4,RAND_ITEM=70..72       }] ~ ~ ~ clone   997 -52 -2    997 -52 -2  1006 -55 -1  replace move</v>
      </c>
      <c r="P119" s="5" t="s">
        <v>44</v>
      </c>
    </row>
    <row r="120" spans="1:16" s="2" customFormat="1" x14ac:dyDescent="0.25">
      <c r="A120" s="5" t="s">
        <v>26</v>
      </c>
      <c r="B120" s="5" t="s">
        <v>51</v>
      </c>
      <c r="C120" s="5">
        <v>2</v>
      </c>
      <c r="D120" s="5">
        <f>SUMIFS(C:C,B:B,B120)</f>
        <v>100</v>
      </c>
      <c r="E120" s="5">
        <v>1000</v>
      </c>
      <c r="F120" s="5">
        <v>-52</v>
      </c>
      <c r="G120" s="5">
        <v>-2</v>
      </c>
      <c r="H120" s="5" t="str">
        <f t="shared" si="31"/>
        <v xml:space="preserve"> 1000 -52 -2 </v>
      </c>
      <c r="I120" s="5">
        <f>FLOOR(C120/D120*100,1)</f>
        <v>2</v>
      </c>
      <c r="J120" s="5">
        <f>IF(AND(ISNUMBER(J119),B119=B120),J119+I119,1)</f>
        <v>73</v>
      </c>
      <c r="K120" s="5">
        <f t="shared" si="32"/>
        <v>73</v>
      </c>
      <c r="L120" s="5">
        <f t="shared" si="33"/>
        <v>74</v>
      </c>
      <c r="M120" s="5" t="str">
        <f t="shared" si="34"/>
        <v>73..74</v>
      </c>
      <c r="N120" s="5" t="str">
        <f>IF(I120=0,"",CONCATENATE("execute @e[tag=conditional,scores={PHASE=",B120,",CHEST_STEP=3,RAND_ITEM=",M120,"       }] ~ ~ ~ clone 1006 -55 -1 1006 -55 -1  ",H120," replace move"))</f>
        <v>execute @e[tag=conditional,scores={PHASE=11..15,CHEST_STEP=3,RAND_ITEM=73..74       }] ~ ~ ~ clone 1006 -55 -1 1006 -55 -1   1000 -52 -2  replace move</v>
      </c>
      <c r="O120" s="5" t="str">
        <f>IF(I120=0,"",CONCATENATE("execute @e[tag=conditional,scores={PHASE=",B120,",CHEST_STEP=4,RAND_ITEM=",M120,"       }] ~ ~ ~ clone  ",H120,"  ",H120," 1006 -55 -1  replace move"))</f>
        <v>execute @e[tag=conditional,scores={PHASE=11..15,CHEST_STEP=4,RAND_ITEM=73..74       }] ~ ~ ~ clone   1000 -52 -2    1000 -52 -2  1006 -55 -1  replace move</v>
      </c>
      <c r="P120" s="5" t="s">
        <v>44</v>
      </c>
    </row>
    <row r="121" spans="1:16" s="2" customFormat="1" x14ac:dyDescent="0.25">
      <c r="A121" s="5" t="s">
        <v>24</v>
      </c>
      <c r="B121" s="5" t="s">
        <v>51</v>
      </c>
      <c r="C121" s="5">
        <v>3</v>
      </c>
      <c r="D121" s="5">
        <f>SUMIFS(C:C,B:B,B121)</f>
        <v>100</v>
      </c>
      <c r="E121" s="5">
        <v>999</v>
      </c>
      <c r="F121" s="5">
        <v>-52</v>
      </c>
      <c r="G121" s="5">
        <v>-2</v>
      </c>
      <c r="H121" s="5" t="str">
        <f t="shared" si="31"/>
        <v xml:space="preserve"> 999 -52 -2 </v>
      </c>
      <c r="I121" s="5">
        <f>FLOOR(C121/D121*100,1)</f>
        <v>3</v>
      </c>
      <c r="J121" s="5">
        <f>IF(AND(ISNUMBER(J120),B120=B121),J120+I120,1)</f>
        <v>75</v>
      </c>
      <c r="K121" s="5">
        <f t="shared" si="32"/>
        <v>75</v>
      </c>
      <c r="L121" s="5">
        <f t="shared" si="33"/>
        <v>77</v>
      </c>
      <c r="M121" s="5" t="str">
        <f t="shared" si="34"/>
        <v>75..77</v>
      </c>
      <c r="N121" s="5" t="str">
        <f>IF(I121=0,"",CONCATENATE("execute @e[tag=conditional,scores={PHASE=",B121,",CHEST_STEP=3,RAND_ITEM=",M121,"       }] ~ ~ ~ clone 1006 -55 -1 1006 -55 -1  ",H121," replace move"))</f>
        <v>execute @e[tag=conditional,scores={PHASE=11..15,CHEST_STEP=3,RAND_ITEM=75..77       }] ~ ~ ~ clone 1006 -55 -1 1006 -55 -1   999 -52 -2  replace move</v>
      </c>
      <c r="O121" s="5" t="str">
        <f>IF(I121=0,"",CONCATENATE("execute @e[tag=conditional,scores={PHASE=",B121,",CHEST_STEP=4,RAND_ITEM=",M121,"       }] ~ ~ ~ clone  ",H121,"  ",H121," 1006 -55 -1  replace move"))</f>
        <v>execute @e[tag=conditional,scores={PHASE=11..15,CHEST_STEP=4,RAND_ITEM=75..77       }] ~ ~ ~ clone   999 -52 -2    999 -52 -2  1006 -55 -1  replace move</v>
      </c>
      <c r="P121" s="5" t="s">
        <v>44</v>
      </c>
    </row>
    <row r="122" spans="1:16" s="2" customFormat="1" x14ac:dyDescent="0.25">
      <c r="A122" s="5" t="s">
        <v>25</v>
      </c>
      <c r="B122" s="5" t="s">
        <v>51</v>
      </c>
      <c r="C122" s="5">
        <v>3</v>
      </c>
      <c r="D122" s="5">
        <f>SUMIFS(C:C,B:B,B122)</f>
        <v>100</v>
      </c>
      <c r="E122" s="5">
        <v>998</v>
      </c>
      <c r="F122" s="5">
        <v>-52</v>
      </c>
      <c r="G122" s="5">
        <v>-2</v>
      </c>
      <c r="H122" s="5" t="str">
        <f t="shared" si="31"/>
        <v xml:space="preserve"> 998 -52 -2 </v>
      </c>
      <c r="I122" s="5">
        <f>FLOOR(C122/D122*100,1)</f>
        <v>3</v>
      </c>
      <c r="J122" s="5">
        <f>IF(AND(ISNUMBER(J121),B121=B122),J121+I121,1)</f>
        <v>78</v>
      </c>
      <c r="K122" s="5">
        <f t="shared" si="32"/>
        <v>78</v>
      </c>
      <c r="L122" s="5">
        <f t="shared" si="33"/>
        <v>80</v>
      </c>
      <c r="M122" s="5" t="str">
        <f t="shared" si="34"/>
        <v>78..80</v>
      </c>
      <c r="N122" s="5" t="str">
        <f>IF(I122=0,"",CONCATENATE("execute @e[tag=conditional,scores={PHASE=",B122,",CHEST_STEP=3,RAND_ITEM=",M122,"       }] ~ ~ ~ clone 1006 -55 -1 1006 -55 -1  ",H122," replace move"))</f>
        <v>execute @e[tag=conditional,scores={PHASE=11..15,CHEST_STEP=3,RAND_ITEM=78..80       }] ~ ~ ~ clone 1006 -55 -1 1006 -55 -1   998 -52 -2  replace move</v>
      </c>
      <c r="O122" s="5" t="str">
        <f>IF(I122=0,"",CONCATENATE("execute @e[tag=conditional,scores={PHASE=",B122,",CHEST_STEP=4,RAND_ITEM=",M122,"       }] ~ ~ ~ clone  ",H122,"  ",H122," 1006 -55 -1  replace move"))</f>
        <v>execute @e[tag=conditional,scores={PHASE=11..15,CHEST_STEP=4,RAND_ITEM=78..80       }] ~ ~ ~ clone   998 -52 -2    998 -52 -2  1006 -55 -1  replace move</v>
      </c>
      <c r="P122" s="5" t="s">
        <v>44</v>
      </c>
    </row>
    <row r="123" spans="1:16" s="2" customFormat="1" x14ac:dyDescent="0.25">
      <c r="A123" s="5" t="s">
        <v>18</v>
      </c>
      <c r="B123" s="5" t="s">
        <v>51</v>
      </c>
      <c r="C123" s="5">
        <v>3</v>
      </c>
      <c r="D123" s="5">
        <f>SUMIFS(C:C,B:B,B123)</f>
        <v>100</v>
      </c>
      <c r="E123" s="5">
        <v>1006</v>
      </c>
      <c r="F123" s="5">
        <v>-52</v>
      </c>
      <c r="G123" s="5">
        <v>-2</v>
      </c>
      <c r="H123" s="5" t="str">
        <f t="shared" si="31"/>
        <v xml:space="preserve"> 1006 -52 -2 </v>
      </c>
      <c r="I123" s="5">
        <f>FLOOR(C123/D123*100,1)</f>
        <v>3</v>
      </c>
      <c r="J123" s="5">
        <f>IF(AND(ISNUMBER(J122),B122=B123),J122+I122,1)</f>
        <v>81</v>
      </c>
      <c r="K123" s="5">
        <f t="shared" si="32"/>
        <v>81</v>
      </c>
      <c r="L123" s="5">
        <f t="shared" si="33"/>
        <v>83</v>
      </c>
      <c r="M123" s="5" t="str">
        <f t="shared" si="34"/>
        <v>81..83</v>
      </c>
      <c r="N123" s="5" t="str">
        <f>IF(I123=0,"",CONCATENATE("execute @e[tag=conditional,scores={PHASE=",B123,",CHEST_STEP=3,RAND_ITEM=",M123,"       }] ~ ~ ~ clone 1006 -55 -1 1006 -55 -1  ",H123," replace move"))</f>
        <v>execute @e[tag=conditional,scores={PHASE=11..15,CHEST_STEP=3,RAND_ITEM=81..83       }] ~ ~ ~ clone 1006 -55 -1 1006 -55 -1   1006 -52 -2  replace move</v>
      </c>
      <c r="O123" s="5" t="str">
        <f>IF(I123=0,"",CONCATENATE("execute @e[tag=conditional,scores={PHASE=",B123,",CHEST_STEP=4,RAND_ITEM=",M123,"       }] ~ ~ ~ clone  ",H123,"  ",H123," 1006 -55 -1  replace move"))</f>
        <v>execute @e[tag=conditional,scores={PHASE=11..15,CHEST_STEP=4,RAND_ITEM=81..83       }] ~ ~ ~ clone   1006 -52 -2    1006 -52 -2  1006 -55 -1  replace move</v>
      </c>
      <c r="P123" s="5" t="s">
        <v>44</v>
      </c>
    </row>
    <row r="124" spans="1:16" s="2" customFormat="1" x14ac:dyDescent="0.25">
      <c r="A124" s="5" t="s">
        <v>19</v>
      </c>
      <c r="B124" s="5" t="s">
        <v>51</v>
      </c>
      <c r="C124" s="5">
        <v>1</v>
      </c>
      <c r="D124" s="5">
        <f>SUMIFS(C:C,B:B,B124)</f>
        <v>100</v>
      </c>
      <c r="E124" s="5">
        <v>1005</v>
      </c>
      <c r="F124" s="5">
        <v>-52</v>
      </c>
      <c r="G124" s="5">
        <v>-2</v>
      </c>
      <c r="H124" s="5" t="str">
        <f t="shared" si="31"/>
        <v xml:space="preserve"> 1005 -52 -2 </v>
      </c>
      <c r="I124" s="5">
        <f>FLOOR(C124/D124*100,1)</f>
        <v>1</v>
      </c>
      <c r="J124" s="5">
        <f>IF(AND(ISNUMBER(J123),B123=B124),J123+I123,1)</f>
        <v>84</v>
      </c>
      <c r="K124" s="5">
        <f t="shared" si="32"/>
        <v>84</v>
      </c>
      <c r="L124" s="5">
        <f t="shared" si="33"/>
        <v>84</v>
      </c>
      <c r="M124" s="5">
        <f t="shared" si="34"/>
        <v>84</v>
      </c>
      <c r="N124" s="5" t="str">
        <f>IF(I124=0,"",CONCATENATE("execute @e[tag=conditional,scores={PHASE=",B124,",CHEST_STEP=3,RAND_ITEM=",M124,"       }] ~ ~ ~ clone 1006 -55 -1 1006 -55 -1  ",H124," replace move"))</f>
        <v>execute @e[tag=conditional,scores={PHASE=11..15,CHEST_STEP=3,RAND_ITEM=84       }] ~ ~ ~ clone 1006 -55 -1 1006 -55 -1   1005 -52 -2  replace move</v>
      </c>
      <c r="O124" s="5" t="str">
        <f>IF(I124=0,"",CONCATENATE("execute @e[tag=conditional,scores={PHASE=",B124,",CHEST_STEP=4,RAND_ITEM=",M124,"       }] ~ ~ ~ clone  ",H124,"  ",H124," 1006 -55 -1  replace move"))</f>
        <v>execute @e[tag=conditional,scores={PHASE=11..15,CHEST_STEP=4,RAND_ITEM=84       }] ~ ~ ~ clone   1005 -52 -2    1005 -52 -2  1006 -55 -1  replace move</v>
      </c>
      <c r="P124" s="5" t="s">
        <v>44</v>
      </c>
    </row>
    <row r="125" spans="1:16" s="2" customFormat="1" x14ac:dyDescent="0.25">
      <c r="A125" s="5" t="s">
        <v>34</v>
      </c>
      <c r="B125" s="5" t="s">
        <v>51</v>
      </c>
      <c r="C125" s="5">
        <v>3</v>
      </c>
      <c r="D125" s="5">
        <f>SUMIFS(C:C,B:B,B125)</f>
        <v>100</v>
      </c>
      <c r="E125" s="5">
        <v>1000</v>
      </c>
      <c r="F125" s="5">
        <v>-49</v>
      </c>
      <c r="G125" s="5">
        <v>-2</v>
      </c>
      <c r="H125" s="5" t="str">
        <f t="shared" si="31"/>
        <v xml:space="preserve"> 1000 -49 -2 </v>
      </c>
      <c r="I125" s="5">
        <f>FLOOR(C125/D125*100,1)</f>
        <v>3</v>
      </c>
      <c r="J125" s="5">
        <f>IF(AND(ISNUMBER(J124),B124=B125),J124+I124,1)</f>
        <v>85</v>
      </c>
      <c r="K125" s="5">
        <f t="shared" si="32"/>
        <v>85</v>
      </c>
      <c r="L125" s="5">
        <f t="shared" si="33"/>
        <v>87</v>
      </c>
      <c r="M125" s="5" t="str">
        <f t="shared" si="34"/>
        <v>85..87</v>
      </c>
      <c r="N125" s="5" t="str">
        <f>IF(I125=0,"",CONCATENATE("execute @e[tag=conditional,scores={PHASE=",B125,",CHEST_STEP=3,RAND_ITEM=",M125,"       }] ~ ~ ~ clone 1006 -55 -1 1006 -55 -1  ",H125," replace move"))</f>
        <v>execute @e[tag=conditional,scores={PHASE=11..15,CHEST_STEP=3,RAND_ITEM=85..87       }] ~ ~ ~ clone 1006 -55 -1 1006 -55 -1   1000 -49 -2  replace move</v>
      </c>
      <c r="O125" s="5" t="str">
        <f>IF(I125=0,"",CONCATENATE("execute @e[tag=conditional,scores={PHASE=",B125,",CHEST_STEP=4,RAND_ITEM=",M125,"       }] ~ ~ ~ clone  ",H125,"  ",H125," 1006 -55 -1  replace move"))</f>
        <v>execute @e[tag=conditional,scores={PHASE=11..15,CHEST_STEP=4,RAND_ITEM=85..87       }] ~ ~ ~ clone   1000 -49 -2    1000 -49 -2  1006 -55 -1  replace move</v>
      </c>
      <c r="P125" s="5" t="s">
        <v>44</v>
      </c>
    </row>
    <row r="126" spans="1:16" s="2" customFormat="1" x14ac:dyDescent="0.25">
      <c r="A126" s="5" t="s">
        <v>9</v>
      </c>
      <c r="B126" s="5" t="s">
        <v>51</v>
      </c>
      <c r="C126" s="5">
        <v>4</v>
      </c>
      <c r="D126" s="5">
        <f>SUMIFS(C:C,B:B,B126)</f>
        <v>100</v>
      </c>
      <c r="E126" s="5">
        <v>997</v>
      </c>
      <c r="F126" s="5">
        <v>-55</v>
      </c>
      <c r="G126" s="5">
        <v>-2</v>
      </c>
      <c r="H126" s="5" t="str">
        <f t="shared" si="31"/>
        <v xml:space="preserve"> 997 -55 -2 </v>
      </c>
      <c r="I126" s="5">
        <f>FLOOR(C126/D126*100,1)</f>
        <v>4</v>
      </c>
      <c r="J126" s="5">
        <f>IF(AND(ISNUMBER(J125),B125=B126),J125+I125,1)</f>
        <v>88</v>
      </c>
      <c r="K126" s="5">
        <f t="shared" si="32"/>
        <v>88</v>
      </c>
      <c r="L126" s="5">
        <f t="shared" si="33"/>
        <v>91</v>
      </c>
      <c r="M126" s="5" t="str">
        <f t="shared" si="34"/>
        <v>88..91</v>
      </c>
      <c r="N126" s="5" t="str">
        <f>IF(I126=0,"",CONCATENATE("execute @e[tag=conditional,scores={PHASE=",B126,",CHEST_STEP=3,RAND_ITEM=",M126,"       }] ~ ~ ~ clone 1006 -55 -1 1006 -55 -1  ",H126," replace move"))</f>
        <v>execute @e[tag=conditional,scores={PHASE=11..15,CHEST_STEP=3,RAND_ITEM=88..91       }] ~ ~ ~ clone 1006 -55 -1 1006 -55 -1   997 -55 -2  replace move</v>
      </c>
      <c r="O126" s="5" t="str">
        <f>IF(I126=0,"",CONCATENATE("execute @e[tag=conditional,scores={PHASE=",B126,",CHEST_STEP=4,RAND_ITEM=",M126,"       }] ~ ~ ~ clone  ",H126,"  ",H126," 1006 -55 -1  replace move"))</f>
        <v>execute @e[tag=conditional,scores={PHASE=11..15,CHEST_STEP=4,RAND_ITEM=88..91       }] ~ ~ ~ clone   997 -55 -2    997 -55 -2  1006 -55 -1  replace move</v>
      </c>
      <c r="P126" s="5" t="s">
        <v>44</v>
      </c>
    </row>
    <row r="127" spans="1:16" s="2" customFormat="1" x14ac:dyDescent="0.25">
      <c r="A127" s="5" t="s">
        <v>10</v>
      </c>
      <c r="B127" s="5" t="s">
        <v>51</v>
      </c>
      <c r="C127" s="5">
        <v>4</v>
      </c>
      <c r="D127" s="5">
        <f>SUMIFS(C:C,B:B,B127)</f>
        <v>100</v>
      </c>
      <c r="E127" s="5">
        <v>998</v>
      </c>
      <c r="F127" s="5">
        <v>-55</v>
      </c>
      <c r="G127" s="5">
        <v>-2</v>
      </c>
      <c r="H127" s="5" t="str">
        <f t="shared" si="31"/>
        <v xml:space="preserve"> 998 -55 -2 </v>
      </c>
      <c r="I127" s="5">
        <f>FLOOR(C127/D127*100,1)</f>
        <v>4</v>
      </c>
      <c r="J127" s="5">
        <f>IF(AND(ISNUMBER(J126),B126=B127),J126+I126,1)</f>
        <v>92</v>
      </c>
      <c r="K127" s="5">
        <f t="shared" si="32"/>
        <v>92</v>
      </c>
      <c r="L127" s="5">
        <f t="shared" si="33"/>
        <v>95</v>
      </c>
      <c r="M127" s="5" t="str">
        <f t="shared" si="34"/>
        <v>92..95</v>
      </c>
      <c r="N127" s="5" t="str">
        <f>IF(I127=0,"",CONCATENATE("execute @e[tag=conditional,scores={PHASE=",B127,",CHEST_STEP=3,RAND_ITEM=",M127,"       }] ~ ~ ~ clone 1006 -55 -1 1006 -55 -1  ",H127," replace move"))</f>
        <v>execute @e[tag=conditional,scores={PHASE=11..15,CHEST_STEP=3,RAND_ITEM=92..95       }] ~ ~ ~ clone 1006 -55 -1 1006 -55 -1   998 -55 -2  replace move</v>
      </c>
      <c r="O127" s="5" t="str">
        <f>IF(I127=0,"",CONCATENATE("execute @e[tag=conditional,scores={PHASE=",B127,",CHEST_STEP=4,RAND_ITEM=",M127,"       }] ~ ~ ~ clone  ",H127,"  ",H127," 1006 -55 -1  replace move"))</f>
        <v>execute @e[tag=conditional,scores={PHASE=11..15,CHEST_STEP=4,RAND_ITEM=92..95       }] ~ ~ ~ clone   998 -55 -2    998 -55 -2  1006 -55 -1  replace move</v>
      </c>
      <c r="P127" s="5" t="s">
        <v>44</v>
      </c>
    </row>
    <row r="128" spans="1:16" s="2" customFormat="1" x14ac:dyDescent="0.25">
      <c r="A128" s="5" t="s">
        <v>36</v>
      </c>
      <c r="B128" s="5" t="s">
        <v>51</v>
      </c>
      <c r="C128" s="5">
        <v>1</v>
      </c>
      <c r="D128" s="5">
        <f>SUMIFS(C:C,B:B,B128)</f>
        <v>100</v>
      </c>
      <c r="E128" s="5">
        <v>998</v>
      </c>
      <c r="F128" s="5">
        <v>-49</v>
      </c>
      <c r="G128" s="5">
        <v>-2</v>
      </c>
      <c r="H128" s="5" t="str">
        <f t="shared" si="31"/>
        <v xml:space="preserve"> 998 -49 -2 </v>
      </c>
      <c r="I128" s="5">
        <f>FLOOR(C128/D128*100,1)</f>
        <v>1</v>
      </c>
      <c r="J128" s="5">
        <f>IF(AND(ISNUMBER(J127),B127=B128),J127+I127,1)</f>
        <v>96</v>
      </c>
      <c r="K128" s="5">
        <f t="shared" si="32"/>
        <v>96</v>
      </c>
      <c r="L128" s="5">
        <f t="shared" si="33"/>
        <v>96</v>
      </c>
      <c r="M128" s="5">
        <f t="shared" si="34"/>
        <v>96</v>
      </c>
      <c r="N128" s="5" t="str">
        <f>IF(I128=0,"",CONCATENATE("execute @e[tag=conditional,scores={PHASE=",B128,",CHEST_STEP=3,RAND_ITEM=",M128,"       }] ~ ~ ~ clone 1006 -55 -1 1006 -55 -1  ",H128," replace move"))</f>
        <v>execute @e[tag=conditional,scores={PHASE=11..15,CHEST_STEP=3,RAND_ITEM=96       }] ~ ~ ~ clone 1006 -55 -1 1006 -55 -1   998 -49 -2  replace move</v>
      </c>
      <c r="O128" s="5" t="str">
        <f>IF(I128=0,"",CONCATENATE("execute @e[tag=conditional,scores={PHASE=",B128,",CHEST_STEP=4,RAND_ITEM=",M128,"       }] ~ ~ ~ clone  ",H128,"  ",H128," 1006 -55 -1  replace move"))</f>
        <v>execute @e[tag=conditional,scores={PHASE=11..15,CHEST_STEP=4,RAND_ITEM=96       }] ~ ~ ~ clone   998 -49 -2    998 -49 -2  1006 -55 -1  replace move</v>
      </c>
      <c r="P128" s="5" t="s">
        <v>44</v>
      </c>
    </row>
    <row r="129" spans="1:16" s="2" customFormat="1" x14ac:dyDescent="0.25">
      <c r="A129" s="5" t="s">
        <v>20</v>
      </c>
      <c r="B129" s="5" t="s">
        <v>51</v>
      </c>
      <c r="C129" s="5">
        <v>1</v>
      </c>
      <c r="D129" s="5">
        <f>SUMIFS(C:C,B:B,B129)</f>
        <v>100</v>
      </c>
      <c r="E129" s="5">
        <v>1004</v>
      </c>
      <c r="F129" s="5">
        <v>-52</v>
      </c>
      <c r="G129" s="5">
        <v>-2</v>
      </c>
      <c r="H129" s="5" t="str">
        <f t="shared" si="31"/>
        <v xml:space="preserve"> 1004 -52 -2 </v>
      </c>
      <c r="I129" s="5">
        <f>FLOOR(C129/D129*100,1)</f>
        <v>1</v>
      </c>
      <c r="J129" s="5">
        <f>IF(AND(ISNUMBER(J128),B128=B129),J128+I128,1)</f>
        <v>97</v>
      </c>
      <c r="K129" s="5">
        <f t="shared" si="32"/>
        <v>97</v>
      </c>
      <c r="L129" s="5">
        <f t="shared" si="33"/>
        <v>97</v>
      </c>
      <c r="M129" s="5">
        <f t="shared" si="34"/>
        <v>97</v>
      </c>
      <c r="N129" s="5" t="str">
        <f>IF(I129=0,"",CONCATENATE("execute @e[tag=conditional,scores={PHASE=",B129,",CHEST_STEP=3,RAND_ITEM=",M129,"       }] ~ ~ ~ clone 1006 -55 -1 1006 -55 -1  ",H129," replace move"))</f>
        <v>execute @e[tag=conditional,scores={PHASE=11..15,CHEST_STEP=3,RAND_ITEM=97       }] ~ ~ ~ clone 1006 -55 -1 1006 -55 -1   1004 -52 -2  replace move</v>
      </c>
      <c r="O129" s="5" t="str">
        <f>IF(I129=0,"",CONCATENATE("execute @e[tag=conditional,scores={PHASE=",B129,",CHEST_STEP=4,RAND_ITEM=",M129,"       }] ~ ~ ~ clone  ",H129,"  ",H129," 1006 -55 -1  replace move"))</f>
        <v>execute @e[tag=conditional,scores={PHASE=11..15,CHEST_STEP=4,RAND_ITEM=97       }] ~ ~ ~ clone   1004 -52 -2    1004 -52 -2  1006 -55 -1  replace move</v>
      </c>
      <c r="P129" s="5" t="s">
        <v>44</v>
      </c>
    </row>
    <row r="130" spans="1:16" s="2" customFormat="1" x14ac:dyDescent="0.25">
      <c r="A130" s="5" t="s">
        <v>35</v>
      </c>
      <c r="B130" s="5" t="s">
        <v>51</v>
      </c>
      <c r="C130" s="5">
        <v>0</v>
      </c>
      <c r="D130" s="5">
        <f>SUMIFS(C:C,B:B,B130)</f>
        <v>100</v>
      </c>
      <c r="E130" s="5">
        <v>999</v>
      </c>
      <c r="F130" s="5">
        <v>-49</v>
      </c>
      <c r="G130" s="5">
        <v>-2</v>
      </c>
      <c r="H130" s="5" t="str">
        <f t="shared" si="31"/>
        <v xml:space="preserve"> 999 -49 -2 </v>
      </c>
      <c r="I130" s="5">
        <f>FLOOR(C130/D130*100,1)</f>
        <v>0</v>
      </c>
      <c r="J130" s="5">
        <f>IF(AND(ISNUMBER(J129),B129=B130),J129+I129,1)</f>
        <v>98</v>
      </c>
      <c r="K130" s="5">
        <f t="shared" si="32"/>
        <v>-1</v>
      </c>
      <c r="L130" s="5">
        <f t="shared" si="33"/>
        <v>-1</v>
      </c>
      <c r="M130" s="5">
        <f t="shared" si="34"/>
        <v>-1</v>
      </c>
      <c r="N130" s="5" t="str">
        <f>IF(I130=0,"",CONCATENATE("execute @e[tag=conditional,scores={PHASE=",B130,",CHEST_STEP=3,RAND_ITEM=",M130,"       }] ~ ~ ~ clone 1006 -55 -1 1006 -55 -1  ",H130," replace move"))</f>
        <v/>
      </c>
      <c r="O130" s="5" t="str">
        <f>IF(I130=0,"",CONCATENATE("execute @e[tag=conditional,scores={PHASE=",B130,",CHEST_STEP=4,RAND_ITEM=",M130,"       }] ~ ~ ~ clone  ",H130,"  ",H130," 1006 -55 -1  replace move"))</f>
        <v/>
      </c>
      <c r="P130" s="5" t="s">
        <v>44</v>
      </c>
    </row>
    <row r="131" spans="1:16" s="2" customFormat="1" x14ac:dyDescent="0.25">
      <c r="A131" s="5" t="s">
        <v>107</v>
      </c>
      <c r="B131" s="5" t="s">
        <v>51</v>
      </c>
      <c r="C131" s="5">
        <v>1</v>
      </c>
      <c r="D131" s="5">
        <f t="shared" ref="D131:D133" si="35">SUMIFS(C:C,B:B,B131)</f>
        <v>100</v>
      </c>
      <c r="E131" s="4">
        <v>996</v>
      </c>
      <c r="F131" s="4">
        <v>-55</v>
      </c>
      <c r="G131" s="4">
        <v>-2</v>
      </c>
      <c r="H131" s="5" t="str">
        <f t="shared" ref="H131:H133" si="36">CONCATENATE(" ", E131," ", F131, " ", G131, " ")</f>
        <v xml:space="preserve"> 996 -55 -2 </v>
      </c>
      <c r="I131" s="5">
        <f t="shared" ref="I131:I133" si="37">FLOOR(C131/D131*100,1)</f>
        <v>1</v>
      </c>
      <c r="J131" s="5">
        <f t="shared" ref="J131:J133" si="38">IF(AND(ISNUMBER(J130),B130=B131),J130+I130,1)</f>
        <v>98</v>
      </c>
      <c r="K131" s="5">
        <f t="shared" ref="K131:K133" si="39">IF(I131=0,-1,J131)</f>
        <v>98</v>
      </c>
      <c r="L131" s="5">
        <f t="shared" ref="L131:L133" si="40">IF(I131=0,-1,J131+I131-1)</f>
        <v>98</v>
      </c>
      <c r="M131" s="5">
        <f t="shared" ref="M131:M133" si="41">IF(L131="NA","",IF(K131=L131,K131,CONCATENATE(K131,"..",L131)))</f>
        <v>98</v>
      </c>
      <c r="N131" s="5" t="str">
        <f t="shared" ref="N131:N133" si="42">IF(I131=0,"",CONCATENATE("execute @e[tag=conditional,scores={PHASE=",B131,",CHEST_STEP=3,RAND_ITEM=",M131,"       }] ~ ~ ~ clone 1006 -55 -1 1006 -55 -1  ",H131," replace move"))</f>
        <v>execute @e[tag=conditional,scores={PHASE=11..15,CHEST_STEP=3,RAND_ITEM=98       }] ~ ~ ~ clone 1006 -55 -1 1006 -55 -1   996 -55 -2  replace move</v>
      </c>
      <c r="O131" s="5" t="str">
        <f t="shared" ref="O131:O133" si="43">IF(I131=0,"",CONCATENATE("execute @e[tag=conditional,scores={PHASE=",B131,",CHEST_STEP=4,RAND_ITEM=",M131,"       }] ~ ~ ~ clone  ",H131,"  ",H131," 1006 -55 -1  replace move"))</f>
        <v>execute @e[tag=conditional,scores={PHASE=11..15,CHEST_STEP=4,RAND_ITEM=98       }] ~ ~ ~ clone   996 -55 -2    996 -55 -2  1006 -55 -1  replace move</v>
      </c>
      <c r="P131" s="5" t="s">
        <v>44</v>
      </c>
    </row>
    <row r="132" spans="1:16" s="2" customFormat="1" x14ac:dyDescent="0.25">
      <c r="A132" s="5" t="s">
        <v>108</v>
      </c>
      <c r="B132" s="5" t="s">
        <v>51</v>
      </c>
      <c r="C132" s="5">
        <v>1</v>
      </c>
      <c r="D132" s="5">
        <f t="shared" si="35"/>
        <v>100</v>
      </c>
      <c r="E132" s="4">
        <v>996</v>
      </c>
      <c r="F132" s="4">
        <v>-52</v>
      </c>
      <c r="G132" s="4">
        <v>-2</v>
      </c>
      <c r="H132" s="5" t="str">
        <f t="shared" si="36"/>
        <v xml:space="preserve"> 996 -52 -2 </v>
      </c>
      <c r="I132" s="5">
        <f t="shared" si="37"/>
        <v>1</v>
      </c>
      <c r="J132" s="5">
        <f t="shared" si="38"/>
        <v>99</v>
      </c>
      <c r="K132" s="5">
        <f t="shared" si="39"/>
        <v>99</v>
      </c>
      <c r="L132" s="5">
        <f t="shared" si="40"/>
        <v>99</v>
      </c>
      <c r="M132" s="5">
        <f t="shared" si="41"/>
        <v>99</v>
      </c>
      <c r="N132" s="5" t="str">
        <f t="shared" si="42"/>
        <v>execute @e[tag=conditional,scores={PHASE=11..15,CHEST_STEP=3,RAND_ITEM=99       }] ~ ~ ~ clone 1006 -55 -1 1006 -55 -1   996 -52 -2  replace move</v>
      </c>
      <c r="O132" s="5" t="str">
        <f t="shared" si="43"/>
        <v>execute @e[tag=conditional,scores={PHASE=11..15,CHEST_STEP=4,RAND_ITEM=99       }] ~ ~ ~ clone   996 -52 -2    996 -52 -2  1006 -55 -1  replace move</v>
      </c>
      <c r="P132" s="5" t="s">
        <v>44</v>
      </c>
    </row>
    <row r="133" spans="1:16" s="2" customFormat="1" x14ac:dyDescent="0.25">
      <c r="A133" s="5" t="s">
        <v>109</v>
      </c>
      <c r="B133" s="5" t="s">
        <v>51</v>
      </c>
      <c r="C133" s="5">
        <v>1</v>
      </c>
      <c r="D133" s="5">
        <f t="shared" si="35"/>
        <v>100</v>
      </c>
      <c r="E133" s="4">
        <v>996</v>
      </c>
      <c r="F133" s="4">
        <v>-49</v>
      </c>
      <c r="G133" s="4">
        <v>-2</v>
      </c>
      <c r="H133" s="5" t="str">
        <f t="shared" si="36"/>
        <v xml:space="preserve"> 996 -49 -2 </v>
      </c>
      <c r="I133" s="5">
        <f t="shared" si="37"/>
        <v>1</v>
      </c>
      <c r="J133" s="5">
        <f t="shared" si="38"/>
        <v>100</v>
      </c>
      <c r="K133" s="5">
        <f t="shared" si="39"/>
        <v>100</v>
      </c>
      <c r="L133" s="5">
        <f t="shared" si="40"/>
        <v>100</v>
      </c>
      <c r="M133" s="5">
        <f t="shared" si="41"/>
        <v>100</v>
      </c>
      <c r="N133" s="5" t="str">
        <f t="shared" si="42"/>
        <v>execute @e[tag=conditional,scores={PHASE=11..15,CHEST_STEP=3,RAND_ITEM=100       }] ~ ~ ~ clone 1006 -55 -1 1006 -55 -1   996 -49 -2  replace move</v>
      </c>
      <c r="O133" s="5" t="str">
        <f t="shared" si="43"/>
        <v>execute @e[tag=conditional,scores={PHASE=11..15,CHEST_STEP=4,RAND_ITEM=100       }] ~ ~ ~ clone   996 -49 -2    996 -49 -2  1006 -55 -1  replace move</v>
      </c>
      <c r="P133" s="5" t="s">
        <v>44</v>
      </c>
    </row>
    <row r="134" spans="1:16" s="1" customFormat="1" x14ac:dyDescent="0.25">
      <c r="A134" s="4" t="s">
        <v>17</v>
      </c>
      <c r="B134" s="4" t="s">
        <v>52</v>
      </c>
      <c r="C134" s="4">
        <v>5</v>
      </c>
      <c r="D134" s="4">
        <f>SUMIFS(C:C,B:B,B134)</f>
        <v>100</v>
      </c>
      <c r="E134" s="4">
        <v>1001</v>
      </c>
      <c r="F134" s="4">
        <v>-55</v>
      </c>
      <c r="G134" s="4">
        <v>-2</v>
      </c>
      <c r="H134" s="4" t="str">
        <f t="shared" si="31"/>
        <v xml:space="preserve"> 1001 -55 -2 </v>
      </c>
      <c r="I134" s="4">
        <f>FLOOR(C134/D134*100,1)</f>
        <v>5</v>
      </c>
      <c r="J134" s="4">
        <f>IF(AND(ISNUMBER(J130),B130=B134),J130+I130,1)</f>
        <v>1</v>
      </c>
      <c r="K134" s="4">
        <f t="shared" si="32"/>
        <v>1</v>
      </c>
      <c r="L134" s="4">
        <f t="shared" si="33"/>
        <v>5</v>
      </c>
      <c r="M134" s="4" t="str">
        <f t="shared" si="34"/>
        <v>1..5</v>
      </c>
      <c r="N134" s="4" t="str">
        <f>IF(I134=0,"",CONCATENATE("execute @e[tag=conditional,scores={PHASE=",B134,",CHEST_STEP=3,RAND_ITEM=",M134,"       }] ~ ~ ~ clone 1006 -55 -1 1006 -55 -1  ",H134," replace move"))</f>
        <v>execute @e[tag=conditional,scores={PHASE=16..20,CHEST_STEP=3,RAND_ITEM=1..5       }] ~ ~ ~ clone 1006 -55 -1 1006 -55 -1   1001 -55 -2  replace move</v>
      </c>
      <c r="O134" s="4" t="str">
        <f>IF(I134=0,"",CONCATENATE("execute @e[tag=conditional,scores={PHASE=",B134,",CHEST_STEP=4,RAND_ITEM=",M134,"       }] ~ ~ ~ clone  ",H134,"  ",H134," 1006 -55 -1  replace move"))</f>
        <v>execute @e[tag=conditional,scores={PHASE=16..20,CHEST_STEP=4,RAND_ITEM=1..5       }] ~ ~ ~ clone   1001 -55 -2    1001 -55 -2  1006 -55 -1  replace move</v>
      </c>
      <c r="P134" s="4" t="s">
        <v>44</v>
      </c>
    </row>
    <row r="135" spans="1:16" s="1" customFormat="1" x14ac:dyDescent="0.25">
      <c r="A135" s="4" t="s">
        <v>15</v>
      </c>
      <c r="B135" s="4" t="s">
        <v>52</v>
      </c>
      <c r="C135" s="4">
        <v>10</v>
      </c>
      <c r="D135" s="4">
        <f>SUMIFS(C:C,B:B,B135)</f>
        <v>100</v>
      </c>
      <c r="E135" s="4">
        <v>1004</v>
      </c>
      <c r="F135" s="4">
        <v>-55</v>
      </c>
      <c r="G135" s="4">
        <v>-2</v>
      </c>
      <c r="H135" s="4" t="str">
        <f t="shared" si="31"/>
        <v xml:space="preserve"> 1004 -55 -2 </v>
      </c>
      <c r="I135" s="4">
        <f>FLOOR(C135/D135*100,1)</f>
        <v>10</v>
      </c>
      <c r="J135" s="4">
        <f>IF(AND(ISNUMBER(J134),B134=B135),J134+I134,1)</f>
        <v>6</v>
      </c>
      <c r="K135" s="4">
        <f t="shared" si="32"/>
        <v>6</v>
      </c>
      <c r="L135" s="4">
        <f t="shared" si="33"/>
        <v>15</v>
      </c>
      <c r="M135" s="4" t="str">
        <f t="shared" si="34"/>
        <v>6..15</v>
      </c>
      <c r="N135" s="4" t="str">
        <f>IF(I135=0,"",CONCATENATE("execute @e[tag=conditional,scores={PHASE=",B135,",CHEST_STEP=3,RAND_ITEM=",M135,"       }] ~ ~ ~ clone 1006 -55 -1 1006 -55 -1  ",H135," replace move"))</f>
        <v>execute @e[tag=conditional,scores={PHASE=16..20,CHEST_STEP=3,RAND_ITEM=6..15       }] ~ ~ ~ clone 1006 -55 -1 1006 -55 -1   1004 -55 -2  replace move</v>
      </c>
      <c r="O135" s="4" t="str">
        <f>IF(I135=0,"",CONCATENATE("execute @e[tag=conditional,scores={PHASE=",B135,",CHEST_STEP=4,RAND_ITEM=",M135,"       }] ~ ~ ~ clone  ",H135,"  ",H135," 1006 -55 -1  replace move"))</f>
        <v>execute @e[tag=conditional,scores={PHASE=16..20,CHEST_STEP=4,RAND_ITEM=6..15       }] ~ ~ ~ clone   1004 -55 -2    1004 -55 -2  1006 -55 -1  replace move</v>
      </c>
      <c r="P135" s="4" t="s">
        <v>44</v>
      </c>
    </row>
    <row r="136" spans="1:16" s="1" customFormat="1" x14ac:dyDescent="0.25">
      <c r="A136" s="4" t="s">
        <v>16</v>
      </c>
      <c r="B136" s="4" t="s">
        <v>52</v>
      </c>
      <c r="C136" s="4">
        <v>0</v>
      </c>
      <c r="D136" s="4">
        <f>SUMIFS(C:C,B:B,B136)</f>
        <v>100</v>
      </c>
      <c r="E136" s="4">
        <v>1006</v>
      </c>
      <c r="F136" s="4">
        <v>-55</v>
      </c>
      <c r="G136" s="4">
        <v>-2</v>
      </c>
      <c r="H136" s="4" t="str">
        <f t="shared" si="31"/>
        <v xml:space="preserve"> 1006 -55 -2 </v>
      </c>
      <c r="I136" s="4">
        <f>FLOOR(C136/D136*100,1)</f>
        <v>0</v>
      </c>
      <c r="J136" s="4">
        <f>IF(AND(ISNUMBER(J135),B135=B136),J135+I135,1)</f>
        <v>16</v>
      </c>
      <c r="K136" s="4">
        <f t="shared" si="32"/>
        <v>-1</v>
      </c>
      <c r="L136" s="4">
        <f t="shared" si="33"/>
        <v>-1</v>
      </c>
      <c r="M136" s="4">
        <f t="shared" si="34"/>
        <v>-1</v>
      </c>
      <c r="N136" s="4" t="str">
        <f>IF(I136=0,"",CONCATENATE("execute @e[tag=conditional,scores={PHASE=",B136,",CHEST_STEP=3,RAND_ITEM=",M136,"       }] ~ ~ ~ clone 1006 -55 -1 1006 -55 -1  ",H136," replace move"))</f>
        <v/>
      </c>
      <c r="O136" s="4" t="str">
        <f>IF(I136=0,"",CONCATENATE("execute @e[tag=conditional,scores={PHASE=",B136,",CHEST_STEP=4,RAND_ITEM=",M136,"       }] ~ ~ ~ clone  ",H136,"  ",H136," 1006 -55 -1  replace move"))</f>
        <v/>
      </c>
      <c r="P136" s="4" t="s">
        <v>44</v>
      </c>
    </row>
    <row r="137" spans="1:16" s="1" customFormat="1" x14ac:dyDescent="0.25">
      <c r="A137" s="4" t="s">
        <v>28</v>
      </c>
      <c r="B137" s="4" t="s">
        <v>52</v>
      </c>
      <c r="C137" s="4">
        <v>0</v>
      </c>
      <c r="D137" s="4">
        <f>SUMIFS(C:C,B:B,B137)</f>
        <v>100</v>
      </c>
      <c r="E137" s="4">
        <v>1006</v>
      </c>
      <c r="F137" s="4">
        <v>-49</v>
      </c>
      <c r="G137" s="4">
        <v>-2</v>
      </c>
      <c r="H137" s="4" t="str">
        <f t="shared" si="31"/>
        <v xml:space="preserve"> 1006 -49 -2 </v>
      </c>
      <c r="I137" s="4">
        <f>FLOOR(C137/D137*100,1)</f>
        <v>0</v>
      </c>
      <c r="J137" s="4">
        <f>IF(AND(ISNUMBER(J136),B136=B137),J136+I136,1)</f>
        <v>16</v>
      </c>
      <c r="K137" s="4">
        <f t="shared" si="32"/>
        <v>-1</v>
      </c>
      <c r="L137" s="4">
        <f t="shared" si="33"/>
        <v>-1</v>
      </c>
      <c r="M137" s="4">
        <f t="shared" si="34"/>
        <v>-1</v>
      </c>
      <c r="N137" s="4" t="str">
        <f>IF(I137=0,"",CONCATENATE("execute @e[tag=conditional,scores={PHASE=",B137,",CHEST_STEP=3,RAND_ITEM=",M137,"       }] ~ ~ ~ clone 1006 -55 -1 1006 -55 -1  ",H137," replace move"))</f>
        <v/>
      </c>
      <c r="O137" s="4" t="str">
        <f>IF(I137=0,"",CONCATENATE("execute @e[tag=conditional,scores={PHASE=",B137,",CHEST_STEP=4,RAND_ITEM=",M137,"       }] ~ ~ ~ clone  ",H137,"  ",H137," 1006 -55 -1  replace move"))</f>
        <v/>
      </c>
      <c r="P137" s="4" t="s">
        <v>44</v>
      </c>
    </row>
    <row r="138" spans="1:16" s="1" customFormat="1" x14ac:dyDescent="0.25">
      <c r="A138" s="4" t="s">
        <v>30</v>
      </c>
      <c r="B138" s="4" t="s">
        <v>52</v>
      </c>
      <c r="C138" s="4">
        <v>0</v>
      </c>
      <c r="D138" s="4">
        <f>SUMIFS(C:C,B:B,B138)</f>
        <v>100</v>
      </c>
      <c r="E138" s="4">
        <v>1004</v>
      </c>
      <c r="F138" s="4">
        <v>-49</v>
      </c>
      <c r="G138" s="4">
        <v>-2</v>
      </c>
      <c r="H138" s="4" t="str">
        <f t="shared" si="31"/>
        <v xml:space="preserve"> 1004 -49 -2 </v>
      </c>
      <c r="I138" s="4">
        <f>FLOOR(C138/D138*100,1)</f>
        <v>0</v>
      </c>
      <c r="J138" s="4">
        <f>IF(AND(ISNUMBER(J137),B137=B138),J137+I137,1)</f>
        <v>16</v>
      </c>
      <c r="K138" s="4">
        <f t="shared" si="32"/>
        <v>-1</v>
      </c>
      <c r="L138" s="4">
        <f t="shared" si="33"/>
        <v>-1</v>
      </c>
      <c r="M138" s="4">
        <f t="shared" si="34"/>
        <v>-1</v>
      </c>
      <c r="N138" s="4" t="str">
        <f>IF(I138=0,"",CONCATENATE("execute @e[tag=conditional,scores={PHASE=",B138,",CHEST_STEP=3,RAND_ITEM=",M138,"       }] ~ ~ ~ clone 1006 -55 -1 1006 -55 -1  ",H138," replace move"))</f>
        <v/>
      </c>
      <c r="O138" s="4" t="str">
        <f>IF(I138=0,"",CONCATENATE("execute @e[tag=conditional,scores={PHASE=",B138,",CHEST_STEP=4,RAND_ITEM=",M138,"       }] ~ ~ ~ clone  ",H138,"  ",H138," 1006 -55 -1  replace move"))</f>
        <v/>
      </c>
      <c r="P138" s="4" t="s">
        <v>44</v>
      </c>
    </row>
    <row r="139" spans="1:16" s="1" customFormat="1" x14ac:dyDescent="0.25">
      <c r="A139" s="4" t="s">
        <v>32</v>
      </c>
      <c r="B139" s="4" t="s">
        <v>52</v>
      </c>
      <c r="C139" s="4">
        <v>0</v>
      </c>
      <c r="D139" s="4">
        <f>SUMIFS(C:C,B:B,B139)</f>
        <v>100</v>
      </c>
      <c r="E139" s="4">
        <v>1002</v>
      </c>
      <c r="F139" s="4">
        <v>-49</v>
      </c>
      <c r="G139" s="4">
        <v>-2</v>
      </c>
      <c r="H139" s="4" t="str">
        <f t="shared" si="31"/>
        <v xml:space="preserve"> 1002 -49 -2 </v>
      </c>
      <c r="I139" s="4">
        <f>FLOOR(C139/D139*100,1)</f>
        <v>0</v>
      </c>
      <c r="J139" s="4">
        <f>IF(AND(ISNUMBER(J138),B138=B139),J138+I138,1)</f>
        <v>16</v>
      </c>
      <c r="K139" s="4">
        <f t="shared" si="32"/>
        <v>-1</v>
      </c>
      <c r="L139" s="4">
        <f t="shared" si="33"/>
        <v>-1</v>
      </c>
      <c r="M139" s="4">
        <f t="shared" si="34"/>
        <v>-1</v>
      </c>
      <c r="N139" s="4" t="str">
        <f>IF(I139=0,"",CONCATENATE("execute @e[tag=conditional,scores={PHASE=",B139,",CHEST_STEP=3,RAND_ITEM=",M139,"       }] ~ ~ ~ clone 1006 -55 -1 1006 -55 -1  ",H139," replace move"))</f>
        <v/>
      </c>
      <c r="O139" s="4" t="str">
        <f>IF(I139=0,"",CONCATENATE("execute @e[tag=conditional,scores={PHASE=",B139,",CHEST_STEP=4,RAND_ITEM=",M139,"       }] ~ ~ ~ clone  ",H139,"  ",H139," 1006 -55 -1  replace move"))</f>
        <v/>
      </c>
      <c r="P139" s="4" t="s">
        <v>44</v>
      </c>
    </row>
    <row r="140" spans="1:16" s="1" customFormat="1" x14ac:dyDescent="0.25">
      <c r="A140" s="4" t="s">
        <v>0</v>
      </c>
      <c r="B140" s="4" t="s">
        <v>52</v>
      </c>
      <c r="C140" s="4">
        <v>5</v>
      </c>
      <c r="D140" s="4">
        <f>SUMIFS(C:C,B:B,B140)</f>
        <v>100</v>
      </c>
      <c r="E140" s="4">
        <v>1005</v>
      </c>
      <c r="F140" s="4">
        <v>-55</v>
      </c>
      <c r="G140" s="4">
        <v>-2</v>
      </c>
      <c r="H140" s="4" t="str">
        <f t="shared" si="31"/>
        <v xml:space="preserve"> 1005 -55 -2 </v>
      </c>
      <c r="I140" s="4">
        <f>FLOOR(C140/D140*100,1)</f>
        <v>5</v>
      </c>
      <c r="J140" s="4">
        <f>IF(AND(ISNUMBER(J139),B139=B140),J139+I139,1)</f>
        <v>16</v>
      </c>
      <c r="K140" s="4">
        <f t="shared" si="32"/>
        <v>16</v>
      </c>
      <c r="L140" s="4">
        <f t="shared" si="33"/>
        <v>20</v>
      </c>
      <c r="M140" s="4" t="str">
        <f t="shared" si="34"/>
        <v>16..20</v>
      </c>
      <c r="N140" s="4" t="str">
        <f>IF(I140=0,"",CONCATENATE("execute @e[tag=conditional,scores={PHASE=",B140,",CHEST_STEP=3,RAND_ITEM=",M140,"       }] ~ ~ ~ clone 1006 -55 -1 1006 -55 -1  ",H140," replace move"))</f>
        <v>execute @e[tag=conditional,scores={PHASE=16..20,CHEST_STEP=3,RAND_ITEM=16..20       }] ~ ~ ~ clone 1006 -55 -1 1006 -55 -1   1005 -55 -2  replace move</v>
      </c>
      <c r="O140" s="4" t="str">
        <f>IF(I140=0,"",CONCATENATE("execute @e[tag=conditional,scores={PHASE=",B140,",CHEST_STEP=4,RAND_ITEM=",M140,"       }] ~ ~ ~ clone  ",H140,"  ",H140," 1006 -55 -1  replace move"))</f>
        <v>execute @e[tag=conditional,scores={PHASE=16..20,CHEST_STEP=4,RAND_ITEM=16..20       }] ~ ~ ~ clone   1005 -55 -2    1005 -55 -2  1006 -55 -1  replace move</v>
      </c>
      <c r="P140" s="4" t="s">
        <v>44</v>
      </c>
    </row>
    <row r="141" spans="1:16" s="1" customFormat="1" x14ac:dyDescent="0.25">
      <c r="A141" s="4" t="s">
        <v>12</v>
      </c>
      <c r="B141" s="4" t="s">
        <v>52</v>
      </c>
      <c r="C141" s="4">
        <v>5</v>
      </c>
      <c r="D141" s="4">
        <f>SUMIFS(C:C,B:B,B141)</f>
        <v>100</v>
      </c>
      <c r="E141" s="4">
        <v>1002</v>
      </c>
      <c r="F141" s="4">
        <v>-55</v>
      </c>
      <c r="G141" s="4">
        <v>-2</v>
      </c>
      <c r="H141" s="4" t="str">
        <f t="shared" si="31"/>
        <v xml:space="preserve"> 1002 -55 -2 </v>
      </c>
      <c r="I141" s="4">
        <f>FLOOR(C141/D141*100,1)</f>
        <v>5</v>
      </c>
      <c r="J141" s="4">
        <f>IF(AND(ISNUMBER(J140),B140=B141),J140+I140,1)</f>
        <v>21</v>
      </c>
      <c r="K141" s="4">
        <f t="shared" si="32"/>
        <v>21</v>
      </c>
      <c r="L141" s="4">
        <f t="shared" si="33"/>
        <v>25</v>
      </c>
      <c r="M141" s="4" t="str">
        <f t="shared" si="34"/>
        <v>21..25</v>
      </c>
      <c r="N141" s="4" t="str">
        <f>IF(I141=0,"",CONCATENATE("execute @e[tag=conditional,scores={PHASE=",B141,",CHEST_STEP=3,RAND_ITEM=",M141,"       }] ~ ~ ~ clone 1006 -55 -1 1006 -55 -1  ",H141," replace move"))</f>
        <v>execute @e[tag=conditional,scores={PHASE=16..20,CHEST_STEP=3,RAND_ITEM=21..25       }] ~ ~ ~ clone 1006 -55 -1 1006 -55 -1   1002 -55 -2  replace move</v>
      </c>
      <c r="O141" s="4" t="str">
        <f>IF(I141=0,"",CONCATENATE("execute @e[tag=conditional,scores={PHASE=",B141,",CHEST_STEP=4,RAND_ITEM=",M141,"       }] ~ ~ ~ clone  ",H141,"  ",H141," 1006 -55 -1  replace move"))</f>
        <v>execute @e[tag=conditional,scores={PHASE=16..20,CHEST_STEP=4,RAND_ITEM=21..25       }] ~ ~ ~ clone   1002 -55 -2    1002 -55 -2  1006 -55 -1  replace move</v>
      </c>
      <c r="P141" s="4" t="s">
        <v>44</v>
      </c>
    </row>
    <row r="142" spans="1:16" s="1" customFormat="1" x14ac:dyDescent="0.25">
      <c r="A142" s="4" t="s">
        <v>13</v>
      </c>
      <c r="B142" s="4" t="s">
        <v>52</v>
      </c>
      <c r="C142" s="4">
        <v>7</v>
      </c>
      <c r="D142" s="4">
        <f>SUMIFS(C:C,B:B,B142)</f>
        <v>100</v>
      </c>
      <c r="E142" s="4">
        <v>1000</v>
      </c>
      <c r="F142" s="4">
        <v>-55</v>
      </c>
      <c r="G142" s="4">
        <v>-2</v>
      </c>
      <c r="H142" s="4" t="str">
        <f t="shared" ref="H142:H176" si="44">CONCATENATE(" ", E142," ", F142, " ", G142, " ")</f>
        <v xml:space="preserve"> 1000 -55 -2 </v>
      </c>
      <c r="I142" s="4">
        <f>FLOOR(C142/D142*100,1)</f>
        <v>7</v>
      </c>
      <c r="J142" s="4">
        <f>IF(AND(ISNUMBER(J141),B141=B142),J141+I141,1)</f>
        <v>26</v>
      </c>
      <c r="K142" s="4">
        <f t="shared" ref="K142:K176" si="45">IF(I142=0,-1,J142)</f>
        <v>26</v>
      </c>
      <c r="L142" s="4">
        <f t="shared" ref="L142:L176" si="46">IF(I142=0,-1,J142+I142-1)</f>
        <v>32</v>
      </c>
      <c r="M142" s="4" t="str">
        <f t="shared" ref="M142:M176" si="47">IF(L142="NA","",IF(K142=L142,K142,CONCATENATE(K142,"..",L142)))</f>
        <v>26..32</v>
      </c>
      <c r="N142" s="4" t="str">
        <f>IF(I142=0,"",CONCATENATE("execute @e[tag=conditional,scores={PHASE=",B142,",CHEST_STEP=3,RAND_ITEM=",M142,"       }] ~ ~ ~ clone 1006 -55 -1 1006 -55 -1  ",H142," replace move"))</f>
        <v>execute @e[tag=conditional,scores={PHASE=16..20,CHEST_STEP=3,RAND_ITEM=26..32       }] ~ ~ ~ clone 1006 -55 -1 1006 -55 -1   1000 -55 -2  replace move</v>
      </c>
      <c r="O142" s="4" t="str">
        <f>IF(I142=0,"",CONCATENATE("execute @e[tag=conditional,scores={PHASE=",B142,",CHEST_STEP=4,RAND_ITEM=",M142,"       }] ~ ~ ~ clone  ",H142,"  ",H142," 1006 -55 -1  replace move"))</f>
        <v>execute @e[tag=conditional,scores={PHASE=16..20,CHEST_STEP=4,RAND_ITEM=26..32       }] ~ ~ ~ clone   1000 -55 -2    1000 -55 -2  1006 -55 -1  replace move</v>
      </c>
      <c r="P142" s="4" t="s">
        <v>44</v>
      </c>
    </row>
    <row r="143" spans="1:16" s="1" customFormat="1" x14ac:dyDescent="0.25">
      <c r="A143" s="4" t="s">
        <v>14</v>
      </c>
      <c r="B143" s="4" t="s">
        <v>52</v>
      </c>
      <c r="C143" s="4">
        <v>5</v>
      </c>
      <c r="D143" s="4">
        <f>SUMIFS(C:C,B:B,B143)</f>
        <v>100</v>
      </c>
      <c r="E143" s="4">
        <v>1003</v>
      </c>
      <c r="F143" s="4">
        <v>-55</v>
      </c>
      <c r="G143" s="4">
        <v>-2</v>
      </c>
      <c r="H143" s="4" t="str">
        <f t="shared" si="44"/>
        <v xml:space="preserve"> 1003 -55 -2 </v>
      </c>
      <c r="I143" s="4">
        <f>FLOOR(C143/D143*100,1)</f>
        <v>5</v>
      </c>
      <c r="J143" s="4">
        <f>IF(AND(ISNUMBER(J142),B142=B143),J142+I142,1)</f>
        <v>33</v>
      </c>
      <c r="K143" s="4">
        <f t="shared" si="45"/>
        <v>33</v>
      </c>
      <c r="L143" s="4">
        <f t="shared" si="46"/>
        <v>37</v>
      </c>
      <c r="M143" s="4" t="str">
        <f t="shared" si="47"/>
        <v>33..37</v>
      </c>
      <c r="N143" s="4" t="str">
        <f>IF(I143=0,"",CONCATENATE("execute @e[tag=conditional,scores={PHASE=",B143,",CHEST_STEP=3,RAND_ITEM=",M143,"       }] ~ ~ ~ clone 1006 -55 -1 1006 -55 -1  ",H143," replace move"))</f>
        <v>execute @e[tag=conditional,scores={PHASE=16..20,CHEST_STEP=3,RAND_ITEM=33..37       }] ~ ~ ~ clone 1006 -55 -1 1006 -55 -1   1003 -55 -2  replace move</v>
      </c>
      <c r="O143" s="4" t="str">
        <f>IF(I143=0,"",CONCATENATE("execute @e[tag=conditional,scores={PHASE=",B143,",CHEST_STEP=4,RAND_ITEM=",M143,"       }] ~ ~ ~ clone  ",H143,"  ",H143," 1006 -55 -1  replace move"))</f>
        <v>execute @e[tag=conditional,scores={PHASE=16..20,CHEST_STEP=4,RAND_ITEM=33..37       }] ~ ~ ~ clone   1003 -55 -2    1003 -55 -2  1006 -55 -1  replace move</v>
      </c>
      <c r="P143" s="4" t="s">
        <v>44</v>
      </c>
    </row>
    <row r="144" spans="1:16" s="1" customFormat="1" x14ac:dyDescent="0.25">
      <c r="A144" s="4" t="s">
        <v>21</v>
      </c>
      <c r="B144" s="4" t="s">
        <v>52</v>
      </c>
      <c r="C144" s="4">
        <v>5</v>
      </c>
      <c r="D144" s="4">
        <f>SUMIFS(C:C,B:B,B144)</f>
        <v>100</v>
      </c>
      <c r="E144" s="4">
        <v>1003</v>
      </c>
      <c r="F144" s="4">
        <v>-52</v>
      </c>
      <c r="G144" s="4">
        <v>-2</v>
      </c>
      <c r="H144" s="4" t="str">
        <f t="shared" si="44"/>
        <v xml:space="preserve"> 1003 -52 -2 </v>
      </c>
      <c r="I144" s="4">
        <f>FLOOR(C144/D144*100,1)</f>
        <v>5</v>
      </c>
      <c r="J144" s="4">
        <f>IF(AND(ISNUMBER(J143),B143=B144),J143+I143,1)</f>
        <v>38</v>
      </c>
      <c r="K144" s="4">
        <f t="shared" si="45"/>
        <v>38</v>
      </c>
      <c r="L144" s="4">
        <f t="shared" si="46"/>
        <v>42</v>
      </c>
      <c r="M144" s="4" t="str">
        <f t="shared" si="47"/>
        <v>38..42</v>
      </c>
      <c r="N144" s="4" t="str">
        <f>IF(I144=0,"",CONCATENATE("execute @e[tag=conditional,scores={PHASE=",B144,",CHEST_STEP=3,RAND_ITEM=",M144,"       }] ~ ~ ~ clone 1006 -55 -1 1006 -55 -1  ",H144," replace move"))</f>
        <v>execute @e[tag=conditional,scores={PHASE=16..20,CHEST_STEP=3,RAND_ITEM=38..42       }] ~ ~ ~ clone 1006 -55 -1 1006 -55 -1   1003 -52 -2  replace move</v>
      </c>
      <c r="O144" s="4" t="str">
        <f>IF(I144=0,"",CONCATENATE("execute @e[tag=conditional,scores={PHASE=",B144,",CHEST_STEP=4,RAND_ITEM=",M144,"       }] ~ ~ ~ clone  ",H144,"  ",H144," 1006 -55 -1  replace move"))</f>
        <v>execute @e[tag=conditional,scores={PHASE=16..20,CHEST_STEP=4,RAND_ITEM=38..42       }] ~ ~ ~ clone   1003 -52 -2    1003 -52 -2  1006 -55 -1  replace move</v>
      </c>
      <c r="P144" s="4" t="s">
        <v>44</v>
      </c>
    </row>
    <row r="145" spans="1:16" s="1" customFormat="1" x14ac:dyDescent="0.25">
      <c r="A145" s="4" t="s">
        <v>22</v>
      </c>
      <c r="B145" s="4" t="s">
        <v>52</v>
      </c>
      <c r="C145" s="4">
        <v>5</v>
      </c>
      <c r="D145" s="4">
        <f>SUMIFS(C:C,B:B,B145)</f>
        <v>100</v>
      </c>
      <c r="E145" s="4">
        <v>1002</v>
      </c>
      <c r="F145" s="4">
        <v>-52</v>
      </c>
      <c r="G145" s="4">
        <v>-2</v>
      </c>
      <c r="H145" s="4" t="str">
        <f t="shared" si="44"/>
        <v xml:space="preserve"> 1002 -52 -2 </v>
      </c>
      <c r="I145" s="4">
        <f>FLOOR(C145/D145*100,1)</f>
        <v>5</v>
      </c>
      <c r="J145" s="4">
        <f>IF(AND(ISNUMBER(J144),B144=B145),J144+I144,1)</f>
        <v>43</v>
      </c>
      <c r="K145" s="4">
        <f t="shared" si="45"/>
        <v>43</v>
      </c>
      <c r="L145" s="4">
        <f t="shared" si="46"/>
        <v>47</v>
      </c>
      <c r="M145" s="4" t="str">
        <f t="shared" si="47"/>
        <v>43..47</v>
      </c>
      <c r="N145" s="4" t="str">
        <f>IF(I145=0,"",CONCATENATE("execute @e[tag=conditional,scores={PHASE=",B145,",CHEST_STEP=3,RAND_ITEM=",M145,"       }] ~ ~ ~ clone 1006 -55 -1 1006 -55 -1  ",H145," replace move"))</f>
        <v>execute @e[tag=conditional,scores={PHASE=16..20,CHEST_STEP=3,RAND_ITEM=43..47       }] ~ ~ ~ clone 1006 -55 -1 1006 -55 -1   1002 -52 -2  replace move</v>
      </c>
      <c r="O145" s="4" t="str">
        <f>IF(I145=0,"",CONCATENATE("execute @e[tag=conditional,scores={PHASE=",B145,",CHEST_STEP=4,RAND_ITEM=",M145,"       }] ~ ~ ~ clone  ",H145,"  ",H145," 1006 -55 -1  replace move"))</f>
        <v>execute @e[tag=conditional,scores={PHASE=16..20,CHEST_STEP=4,RAND_ITEM=43..47       }] ~ ~ ~ clone   1002 -52 -2    1002 -52 -2  1006 -55 -1  replace move</v>
      </c>
      <c r="P145" s="4" t="s">
        <v>44</v>
      </c>
    </row>
    <row r="146" spans="1:16" s="1" customFormat="1" x14ac:dyDescent="0.25">
      <c r="A146" s="4" t="s">
        <v>23</v>
      </c>
      <c r="B146" s="4" t="s">
        <v>52</v>
      </c>
      <c r="C146" s="4">
        <v>5</v>
      </c>
      <c r="D146" s="4">
        <f>SUMIFS(C:C,B:B,B146)</f>
        <v>100</v>
      </c>
      <c r="E146" s="4">
        <v>1001</v>
      </c>
      <c r="F146" s="4">
        <v>-52</v>
      </c>
      <c r="G146" s="4">
        <v>-2</v>
      </c>
      <c r="H146" s="4" t="str">
        <f t="shared" si="44"/>
        <v xml:space="preserve"> 1001 -52 -2 </v>
      </c>
      <c r="I146" s="4">
        <f>FLOOR(C146/D146*100,1)</f>
        <v>5</v>
      </c>
      <c r="J146" s="4">
        <f>IF(AND(ISNUMBER(J145),B145=B146),J145+I145,1)</f>
        <v>48</v>
      </c>
      <c r="K146" s="4">
        <f t="shared" si="45"/>
        <v>48</v>
      </c>
      <c r="L146" s="4">
        <f t="shared" si="46"/>
        <v>52</v>
      </c>
      <c r="M146" s="4" t="str">
        <f t="shared" si="47"/>
        <v>48..52</v>
      </c>
      <c r="N146" s="4" t="str">
        <f>IF(I146=0,"",CONCATENATE("execute @e[tag=conditional,scores={PHASE=",B146,",CHEST_STEP=3,RAND_ITEM=",M146,"       }] ~ ~ ~ clone 1006 -55 -1 1006 -55 -1  ",H146," replace move"))</f>
        <v>execute @e[tag=conditional,scores={PHASE=16..20,CHEST_STEP=3,RAND_ITEM=48..52       }] ~ ~ ~ clone 1006 -55 -1 1006 -55 -1   1001 -52 -2  replace move</v>
      </c>
      <c r="O146" s="4" t="str">
        <f>IF(I146=0,"",CONCATENATE("execute @e[tag=conditional,scores={PHASE=",B146,",CHEST_STEP=4,RAND_ITEM=",M146,"       }] ~ ~ ~ clone  ",H146,"  ",H146," 1006 -55 -1  replace move"))</f>
        <v>execute @e[tag=conditional,scores={PHASE=16..20,CHEST_STEP=4,RAND_ITEM=48..52       }] ~ ~ ~ clone   1001 -52 -2    1001 -52 -2  1006 -55 -1  replace move</v>
      </c>
      <c r="P146" s="4" t="s">
        <v>44</v>
      </c>
    </row>
    <row r="147" spans="1:16" s="1" customFormat="1" x14ac:dyDescent="0.25">
      <c r="A147" s="4" t="s">
        <v>29</v>
      </c>
      <c r="B147" s="4" t="s">
        <v>52</v>
      </c>
      <c r="C147" s="4">
        <v>1</v>
      </c>
      <c r="D147" s="4">
        <f>SUMIFS(C:C,B:B,B147)</f>
        <v>100</v>
      </c>
      <c r="E147" s="4">
        <v>1005</v>
      </c>
      <c r="F147" s="4">
        <v>-49</v>
      </c>
      <c r="G147" s="4">
        <v>-2</v>
      </c>
      <c r="H147" s="4" t="str">
        <f t="shared" si="44"/>
        <v xml:space="preserve"> 1005 -49 -2 </v>
      </c>
      <c r="I147" s="4">
        <f>FLOOR(C147/D147*100,1)</f>
        <v>1</v>
      </c>
      <c r="J147" s="4">
        <f>IF(AND(ISNUMBER(J146),B146=B147),J146+I146,1)</f>
        <v>53</v>
      </c>
      <c r="K147" s="4">
        <f t="shared" si="45"/>
        <v>53</v>
      </c>
      <c r="L147" s="4">
        <f t="shared" si="46"/>
        <v>53</v>
      </c>
      <c r="M147" s="4">
        <f t="shared" si="47"/>
        <v>53</v>
      </c>
      <c r="N147" s="4" t="str">
        <f>IF(I147=0,"",CONCATENATE("execute @e[tag=conditional,scores={PHASE=",B147,",CHEST_STEP=3,RAND_ITEM=",M147,"       }] ~ ~ ~ clone 1006 -55 -1 1006 -55 -1  ",H147," replace move"))</f>
        <v>execute @e[tag=conditional,scores={PHASE=16..20,CHEST_STEP=3,RAND_ITEM=53       }] ~ ~ ~ clone 1006 -55 -1 1006 -55 -1   1005 -49 -2  replace move</v>
      </c>
      <c r="O147" s="4" t="str">
        <f>IF(I147=0,"",CONCATENATE("execute @e[tag=conditional,scores={PHASE=",B147,",CHEST_STEP=4,RAND_ITEM=",M147,"       }] ~ ~ ~ clone  ",H147,"  ",H147," 1006 -55 -1  replace move"))</f>
        <v>execute @e[tag=conditional,scores={PHASE=16..20,CHEST_STEP=4,RAND_ITEM=53       }] ~ ~ ~ clone   1005 -49 -2    1005 -49 -2  1006 -55 -1  replace move</v>
      </c>
      <c r="P147" s="4" t="s">
        <v>44</v>
      </c>
    </row>
    <row r="148" spans="1:16" s="1" customFormat="1" x14ac:dyDescent="0.25">
      <c r="A148" s="4" t="s">
        <v>37</v>
      </c>
      <c r="B148" s="4" t="s">
        <v>52</v>
      </c>
      <c r="C148" s="4">
        <v>3</v>
      </c>
      <c r="D148" s="4">
        <f>SUMIFS(C:C,B:B,B148)</f>
        <v>100</v>
      </c>
      <c r="E148" s="4">
        <v>997</v>
      </c>
      <c r="F148" s="4">
        <v>-49</v>
      </c>
      <c r="G148" s="4">
        <v>-2</v>
      </c>
      <c r="H148" s="4" t="str">
        <f t="shared" si="44"/>
        <v xml:space="preserve"> 997 -49 -2 </v>
      </c>
      <c r="I148" s="4">
        <f>FLOOR(C148/D148*100,1)</f>
        <v>3</v>
      </c>
      <c r="J148" s="4">
        <f>IF(AND(ISNUMBER(J147),B147=B148),J147+I147,1)</f>
        <v>54</v>
      </c>
      <c r="K148" s="4">
        <f t="shared" si="45"/>
        <v>54</v>
      </c>
      <c r="L148" s="4">
        <f t="shared" si="46"/>
        <v>56</v>
      </c>
      <c r="M148" s="4" t="str">
        <f t="shared" si="47"/>
        <v>54..56</v>
      </c>
      <c r="N148" s="4" t="str">
        <f>IF(I148=0,"",CONCATENATE("execute @e[tag=conditional,scores={PHASE=",B148,",CHEST_STEP=3,RAND_ITEM=",M148,"       }] ~ ~ ~ clone 1006 -55 -1 1006 -55 -1  ",H148," replace move"))</f>
        <v>execute @e[tag=conditional,scores={PHASE=16..20,CHEST_STEP=3,RAND_ITEM=54..56       }] ~ ~ ~ clone 1006 -55 -1 1006 -55 -1   997 -49 -2  replace move</v>
      </c>
      <c r="O148" s="4" t="str">
        <f>IF(I148=0,"",CONCATENATE("execute @e[tag=conditional,scores={PHASE=",B148,",CHEST_STEP=4,RAND_ITEM=",M148,"       }] ~ ~ ~ clone  ",H148,"  ",H148," 1006 -55 -1  replace move"))</f>
        <v>execute @e[tag=conditional,scores={PHASE=16..20,CHEST_STEP=4,RAND_ITEM=54..56       }] ~ ~ ~ clone   997 -49 -2    997 -49 -2  1006 -55 -1  replace move</v>
      </c>
      <c r="P148" s="4" t="s">
        <v>44</v>
      </c>
    </row>
    <row r="149" spans="1:16" s="1" customFormat="1" x14ac:dyDescent="0.25">
      <c r="A149" s="4" t="s">
        <v>11</v>
      </c>
      <c r="B149" s="4" t="s">
        <v>52</v>
      </c>
      <c r="C149" s="4">
        <v>4</v>
      </c>
      <c r="D149" s="4">
        <f>SUMIFS(C:C,B:B,B149)</f>
        <v>100</v>
      </c>
      <c r="E149" s="4">
        <v>999</v>
      </c>
      <c r="F149" s="4">
        <v>-55</v>
      </c>
      <c r="G149" s="4">
        <v>-2</v>
      </c>
      <c r="H149" s="4" t="str">
        <f t="shared" si="44"/>
        <v xml:space="preserve"> 999 -55 -2 </v>
      </c>
      <c r="I149" s="4">
        <f>FLOOR(C149/D149*100,1)</f>
        <v>4</v>
      </c>
      <c r="J149" s="4">
        <f>IF(AND(ISNUMBER(J148),B148=B149),J148+I148,1)</f>
        <v>57</v>
      </c>
      <c r="K149" s="4">
        <f t="shared" si="45"/>
        <v>57</v>
      </c>
      <c r="L149" s="4">
        <f t="shared" si="46"/>
        <v>60</v>
      </c>
      <c r="M149" s="4" t="str">
        <f t="shared" si="47"/>
        <v>57..60</v>
      </c>
      <c r="N149" s="4" t="str">
        <f>IF(I149=0,"",CONCATENATE("execute @e[tag=conditional,scores={PHASE=",B149,",CHEST_STEP=3,RAND_ITEM=",M149,"       }] ~ ~ ~ clone 1006 -55 -1 1006 -55 -1  ",H149," replace move"))</f>
        <v>execute @e[tag=conditional,scores={PHASE=16..20,CHEST_STEP=3,RAND_ITEM=57..60       }] ~ ~ ~ clone 1006 -55 -1 1006 -55 -1   999 -55 -2  replace move</v>
      </c>
      <c r="O149" s="4" t="str">
        <f>IF(I149=0,"",CONCATENATE("execute @e[tag=conditional,scores={PHASE=",B149,",CHEST_STEP=4,RAND_ITEM=",M149,"       }] ~ ~ ~ clone  ",H149,"  ",H149," 1006 -55 -1  replace move"))</f>
        <v>execute @e[tag=conditional,scores={PHASE=16..20,CHEST_STEP=4,RAND_ITEM=57..60       }] ~ ~ ~ clone   999 -55 -2    999 -55 -2  1006 -55 -1  replace move</v>
      </c>
      <c r="P149" s="4" t="s">
        <v>44</v>
      </c>
    </row>
    <row r="150" spans="1:16" s="1" customFormat="1" x14ac:dyDescent="0.25">
      <c r="A150" s="4" t="s">
        <v>31</v>
      </c>
      <c r="B150" s="4" t="s">
        <v>52</v>
      </c>
      <c r="C150" s="4">
        <v>1</v>
      </c>
      <c r="D150" s="4">
        <f>SUMIFS(C:C,B:B,B150)</f>
        <v>100</v>
      </c>
      <c r="E150" s="4">
        <v>1003</v>
      </c>
      <c r="F150" s="4">
        <v>-49</v>
      </c>
      <c r="G150" s="4">
        <v>-2</v>
      </c>
      <c r="H150" s="4" t="str">
        <f t="shared" si="44"/>
        <v xml:space="preserve"> 1003 -49 -2 </v>
      </c>
      <c r="I150" s="4">
        <f>FLOOR(C150/D150*100,1)</f>
        <v>1</v>
      </c>
      <c r="J150" s="4">
        <f>IF(AND(ISNUMBER(J149),B149=B150),J149+I149,1)</f>
        <v>61</v>
      </c>
      <c r="K150" s="4">
        <f t="shared" si="45"/>
        <v>61</v>
      </c>
      <c r="L150" s="4">
        <f t="shared" si="46"/>
        <v>61</v>
      </c>
      <c r="M150" s="4">
        <f t="shared" si="47"/>
        <v>61</v>
      </c>
      <c r="N150" s="4" t="str">
        <f>IF(I150=0,"",CONCATENATE("execute @e[tag=conditional,scores={PHASE=",B150,",CHEST_STEP=3,RAND_ITEM=",M150,"       }] ~ ~ ~ clone 1006 -55 -1 1006 -55 -1  ",H150," replace move"))</f>
        <v>execute @e[tag=conditional,scores={PHASE=16..20,CHEST_STEP=3,RAND_ITEM=61       }] ~ ~ ~ clone 1006 -55 -1 1006 -55 -1   1003 -49 -2  replace move</v>
      </c>
      <c r="O150" s="4" t="str">
        <f>IF(I150=0,"",CONCATENATE("execute @e[tag=conditional,scores={PHASE=",B150,",CHEST_STEP=4,RAND_ITEM=",M150,"       }] ~ ~ ~ clone  ",H150,"  ",H150," 1006 -55 -1  replace move"))</f>
        <v>execute @e[tag=conditional,scores={PHASE=16..20,CHEST_STEP=4,RAND_ITEM=61       }] ~ ~ ~ clone   1003 -49 -2    1003 -49 -2  1006 -55 -1  replace move</v>
      </c>
      <c r="P150" s="4" t="s">
        <v>44</v>
      </c>
    </row>
    <row r="151" spans="1:16" s="1" customFormat="1" x14ac:dyDescent="0.25">
      <c r="A151" s="4" t="s">
        <v>33</v>
      </c>
      <c r="B151" s="4" t="s">
        <v>52</v>
      </c>
      <c r="C151" s="4">
        <v>4</v>
      </c>
      <c r="D151" s="4">
        <f>SUMIFS(C:C,B:B,B151)</f>
        <v>100</v>
      </c>
      <c r="E151" s="4">
        <v>1001</v>
      </c>
      <c r="F151" s="4">
        <v>-49</v>
      </c>
      <c r="G151" s="4">
        <v>-2</v>
      </c>
      <c r="H151" s="4" t="str">
        <f t="shared" si="44"/>
        <v xml:space="preserve"> 1001 -49 -2 </v>
      </c>
      <c r="I151" s="4">
        <f>FLOOR(C151/D151*100,1)</f>
        <v>4</v>
      </c>
      <c r="J151" s="4">
        <f>IF(AND(ISNUMBER(J150),B150=B151),J150+I150,1)</f>
        <v>62</v>
      </c>
      <c r="K151" s="4">
        <f t="shared" si="45"/>
        <v>62</v>
      </c>
      <c r="L151" s="4">
        <f t="shared" si="46"/>
        <v>65</v>
      </c>
      <c r="M151" s="4" t="str">
        <f t="shared" si="47"/>
        <v>62..65</v>
      </c>
      <c r="N151" s="4" t="str">
        <f>IF(I151=0,"",CONCATENATE("execute @e[tag=conditional,scores={PHASE=",B151,",CHEST_STEP=3,RAND_ITEM=",M151,"       }] ~ ~ ~ clone 1006 -55 -1 1006 -55 -1  ",H151," replace move"))</f>
        <v>execute @e[tag=conditional,scores={PHASE=16..20,CHEST_STEP=3,RAND_ITEM=62..65       }] ~ ~ ~ clone 1006 -55 -1 1006 -55 -1   1001 -49 -2  replace move</v>
      </c>
      <c r="O151" s="4" t="str">
        <f>IF(I151=0,"",CONCATENATE("execute @e[tag=conditional,scores={PHASE=",B151,",CHEST_STEP=4,RAND_ITEM=",M151,"       }] ~ ~ ~ clone  ",H151,"  ",H151," 1006 -55 -1  replace move"))</f>
        <v>execute @e[tag=conditional,scores={PHASE=16..20,CHEST_STEP=4,RAND_ITEM=62..65       }] ~ ~ ~ clone   1001 -49 -2    1001 -49 -2  1006 -55 -1  replace move</v>
      </c>
      <c r="P151" s="4" t="s">
        <v>44</v>
      </c>
    </row>
    <row r="152" spans="1:16" s="1" customFormat="1" x14ac:dyDescent="0.25">
      <c r="A152" s="4" t="s">
        <v>27</v>
      </c>
      <c r="B152" s="4" t="s">
        <v>52</v>
      </c>
      <c r="C152" s="4">
        <v>4</v>
      </c>
      <c r="D152" s="4">
        <f>SUMIFS(C:C,B:B,B152)</f>
        <v>100</v>
      </c>
      <c r="E152" s="4">
        <v>997</v>
      </c>
      <c r="F152" s="4">
        <v>-52</v>
      </c>
      <c r="G152" s="4">
        <v>-2</v>
      </c>
      <c r="H152" s="4" t="str">
        <f t="shared" si="44"/>
        <v xml:space="preserve"> 997 -52 -2 </v>
      </c>
      <c r="I152" s="4">
        <f>FLOOR(C152/D152*100,1)</f>
        <v>4</v>
      </c>
      <c r="J152" s="4">
        <f>IF(AND(ISNUMBER(J151),B151=B152),J151+I151,1)</f>
        <v>66</v>
      </c>
      <c r="K152" s="4">
        <f t="shared" si="45"/>
        <v>66</v>
      </c>
      <c r="L152" s="4">
        <f t="shared" si="46"/>
        <v>69</v>
      </c>
      <c r="M152" s="4" t="str">
        <f t="shared" si="47"/>
        <v>66..69</v>
      </c>
      <c r="N152" s="4" t="str">
        <f>IF(I152=0,"",CONCATENATE("execute @e[tag=conditional,scores={PHASE=",B152,",CHEST_STEP=3,RAND_ITEM=",M152,"       }] ~ ~ ~ clone 1006 -55 -1 1006 -55 -1  ",H152," replace move"))</f>
        <v>execute @e[tag=conditional,scores={PHASE=16..20,CHEST_STEP=3,RAND_ITEM=66..69       }] ~ ~ ~ clone 1006 -55 -1 1006 -55 -1   997 -52 -2  replace move</v>
      </c>
      <c r="O152" s="4" t="str">
        <f>IF(I152=0,"",CONCATENATE("execute @e[tag=conditional,scores={PHASE=",B152,",CHEST_STEP=4,RAND_ITEM=",M152,"       }] ~ ~ ~ clone  ",H152,"  ",H152," 1006 -55 -1  replace move"))</f>
        <v>execute @e[tag=conditional,scores={PHASE=16..20,CHEST_STEP=4,RAND_ITEM=66..69       }] ~ ~ ~ clone   997 -52 -2    997 -52 -2  1006 -55 -1  replace move</v>
      </c>
      <c r="P152" s="4" t="s">
        <v>44</v>
      </c>
    </row>
    <row r="153" spans="1:16" s="1" customFormat="1" x14ac:dyDescent="0.25">
      <c r="A153" s="4" t="s">
        <v>26</v>
      </c>
      <c r="B153" s="4" t="s">
        <v>52</v>
      </c>
      <c r="C153" s="4">
        <v>3</v>
      </c>
      <c r="D153" s="4">
        <f>SUMIFS(C:C,B:B,B153)</f>
        <v>100</v>
      </c>
      <c r="E153" s="4">
        <v>1000</v>
      </c>
      <c r="F153" s="4">
        <v>-52</v>
      </c>
      <c r="G153" s="4">
        <v>-2</v>
      </c>
      <c r="H153" s="4" t="str">
        <f t="shared" si="44"/>
        <v xml:space="preserve"> 1000 -52 -2 </v>
      </c>
      <c r="I153" s="4">
        <f>FLOOR(C153/D153*100,1)</f>
        <v>3</v>
      </c>
      <c r="J153" s="4">
        <f>IF(AND(ISNUMBER(J152),B152=B153),J152+I152,1)</f>
        <v>70</v>
      </c>
      <c r="K153" s="4">
        <f t="shared" si="45"/>
        <v>70</v>
      </c>
      <c r="L153" s="4">
        <f t="shared" si="46"/>
        <v>72</v>
      </c>
      <c r="M153" s="4" t="str">
        <f t="shared" si="47"/>
        <v>70..72</v>
      </c>
      <c r="N153" s="4" t="str">
        <f>IF(I153=0,"",CONCATENATE("execute @e[tag=conditional,scores={PHASE=",B153,",CHEST_STEP=3,RAND_ITEM=",M153,"       }] ~ ~ ~ clone 1006 -55 -1 1006 -55 -1  ",H153," replace move"))</f>
        <v>execute @e[tag=conditional,scores={PHASE=16..20,CHEST_STEP=3,RAND_ITEM=70..72       }] ~ ~ ~ clone 1006 -55 -1 1006 -55 -1   1000 -52 -2  replace move</v>
      </c>
      <c r="O153" s="4" t="str">
        <f>IF(I153=0,"",CONCATENATE("execute @e[tag=conditional,scores={PHASE=",B153,",CHEST_STEP=4,RAND_ITEM=",M153,"       }] ~ ~ ~ clone  ",H153,"  ",H153," 1006 -55 -1  replace move"))</f>
        <v>execute @e[tag=conditional,scores={PHASE=16..20,CHEST_STEP=4,RAND_ITEM=70..72       }] ~ ~ ~ clone   1000 -52 -2    1000 -52 -2  1006 -55 -1  replace move</v>
      </c>
      <c r="P153" s="4" t="s">
        <v>44</v>
      </c>
    </row>
    <row r="154" spans="1:16" s="1" customFormat="1" x14ac:dyDescent="0.25">
      <c r="A154" s="4" t="s">
        <v>24</v>
      </c>
      <c r="B154" s="4" t="s">
        <v>52</v>
      </c>
      <c r="C154" s="4">
        <v>3</v>
      </c>
      <c r="D154" s="4">
        <f>SUMIFS(C:C,B:B,B154)</f>
        <v>100</v>
      </c>
      <c r="E154" s="4">
        <v>999</v>
      </c>
      <c r="F154" s="4">
        <v>-52</v>
      </c>
      <c r="G154" s="4">
        <v>-2</v>
      </c>
      <c r="H154" s="4" t="str">
        <f t="shared" si="44"/>
        <v xml:space="preserve"> 999 -52 -2 </v>
      </c>
      <c r="I154" s="4">
        <f>FLOOR(C154/D154*100,1)</f>
        <v>3</v>
      </c>
      <c r="J154" s="4">
        <f>IF(AND(ISNUMBER(J153),B153=B154),J153+I153,1)</f>
        <v>73</v>
      </c>
      <c r="K154" s="4">
        <f t="shared" si="45"/>
        <v>73</v>
      </c>
      <c r="L154" s="4">
        <f t="shared" si="46"/>
        <v>75</v>
      </c>
      <c r="M154" s="4" t="str">
        <f t="shared" si="47"/>
        <v>73..75</v>
      </c>
      <c r="N154" s="4" t="str">
        <f>IF(I154=0,"",CONCATENATE("execute @e[tag=conditional,scores={PHASE=",B154,",CHEST_STEP=3,RAND_ITEM=",M154,"       }] ~ ~ ~ clone 1006 -55 -1 1006 -55 -1  ",H154," replace move"))</f>
        <v>execute @e[tag=conditional,scores={PHASE=16..20,CHEST_STEP=3,RAND_ITEM=73..75       }] ~ ~ ~ clone 1006 -55 -1 1006 -55 -1   999 -52 -2  replace move</v>
      </c>
      <c r="O154" s="4" t="str">
        <f>IF(I154=0,"",CONCATENATE("execute @e[tag=conditional,scores={PHASE=",B154,",CHEST_STEP=4,RAND_ITEM=",M154,"       }] ~ ~ ~ clone  ",H154,"  ",H154," 1006 -55 -1  replace move"))</f>
        <v>execute @e[tag=conditional,scores={PHASE=16..20,CHEST_STEP=4,RAND_ITEM=73..75       }] ~ ~ ~ clone   999 -52 -2    999 -52 -2  1006 -55 -1  replace move</v>
      </c>
      <c r="P154" s="4" t="s">
        <v>44</v>
      </c>
    </row>
    <row r="155" spans="1:16" s="1" customFormat="1" x14ac:dyDescent="0.25">
      <c r="A155" s="4" t="s">
        <v>25</v>
      </c>
      <c r="B155" s="4" t="s">
        <v>52</v>
      </c>
      <c r="C155" s="4">
        <v>3</v>
      </c>
      <c r="D155" s="4">
        <f>SUMIFS(C:C,B:B,B155)</f>
        <v>100</v>
      </c>
      <c r="E155" s="4">
        <v>998</v>
      </c>
      <c r="F155" s="4">
        <v>-52</v>
      </c>
      <c r="G155" s="4">
        <v>-2</v>
      </c>
      <c r="H155" s="4" t="str">
        <f t="shared" si="44"/>
        <v xml:space="preserve"> 998 -52 -2 </v>
      </c>
      <c r="I155" s="4">
        <f>FLOOR(C155/D155*100,1)</f>
        <v>3</v>
      </c>
      <c r="J155" s="4">
        <f>IF(AND(ISNUMBER(J154),B154=B155),J154+I154,1)</f>
        <v>76</v>
      </c>
      <c r="K155" s="4">
        <f t="shared" si="45"/>
        <v>76</v>
      </c>
      <c r="L155" s="4">
        <f t="shared" si="46"/>
        <v>78</v>
      </c>
      <c r="M155" s="4" t="str">
        <f t="shared" si="47"/>
        <v>76..78</v>
      </c>
      <c r="N155" s="4" t="str">
        <f>IF(I155=0,"",CONCATENATE("execute @e[tag=conditional,scores={PHASE=",B155,",CHEST_STEP=3,RAND_ITEM=",M155,"       }] ~ ~ ~ clone 1006 -55 -1 1006 -55 -1  ",H155," replace move"))</f>
        <v>execute @e[tag=conditional,scores={PHASE=16..20,CHEST_STEP=3,RAND_ITEM=76..78       }] ~ ~ ~ clone 1006 -55 -1 1006 -55 -1   998 -52 -2  replace move</v>
      </c>
      <c r="O155" s="4" t="str">
        <f>IF(I155=0,"",CONCATENATE("execute @e[tag=conditional,scores={PHASE=",B155,",CHEST_STEP=4,RAND_ITEM=",M155,"       }] ~ ~ ~ clone  ",H155,"  ",H155," 1006 -55 -1  replace move"))</f>
        <v>execute @e[tag=conditional,scores={PHASE=16..20,CHEST_STEP=4,RAND_ITEM=76..78       }] ~ ~ ~ clone   998 -52 -2    998 -52 -2  1006 -55 -1  replace move</v>
      </c>
      <c r="P155" s="4" t="s">
        <v>44</v>
      </c>
    </row>
    <row r="156" spans="1:16" s="1" customFormat="1" x14ac:dyDescent="0.25">
      <c r="A156" s="4" t="s">
        <v>18</v>
      </c>
      <c r="B156" s="4" t="s">
        <v>52</v>
      </c>
      <c r="C156" s="4">
        <v>3</v>
      </c>
      <c r="D156" s="4">
        <f>SUMIFS(C:C,B:B,B156)</f>
        <v>100</v>
      </c>
      <c r="E156" s="4">
        <v>1006</v>
      </c>
      <c r="F156" s="4">
        <v>-52</v>
      </c>
      <c r="G156" s="4">
        <v>-2</v>
      </c>
      <c r="H156" s="4" t="str">
        <f t="shared" si="44"/>
        <v xml:space="preserve"> 1006 -52 -2 </v>
      </c>
      <c r="I156" s="4">
        <f>FLOOR(C156/D156*100,1)</f>
        <v>3</v>
      </c>
      <c r="J156" s="4">
        <f>IF(AND(ISNUMBER(J155),B155=B156),J155+I155,1)</f>
        <v>79</v>
      </c>
      <c r="K156" s="4">
        <f t="shared" si="45"/>
        <v>79</v>
      </c>
      <c r="L156" s="4">
        <f t="shared" si="46"/>
        <v>81</v>
      </c>
      <c r="M156" s="4" t="str">
        <f t="shared" si="47"/>
        <v>79..81</v>
      </c>
      <c r="N156" s="4" t="str">
        <f>IF(I156=0,"",CONCATENATE("execute @e[tag=conditional,scores={PHASE=",B156,",CHEST_STEP=3,RAND_ITEM=",M156,"       }] ~ ~ ~ clone 1006 -55 -1 1006 -55 -1  ",H156," replace move"))</f>
        <v>execute @e[tag=conditional,scores={PHASE=16..20,CHEST_STEP=3,RAND_ITEM=79..81       }] ~ ~ ~ clone 1006 -55 -1 1006 -55 -1   1006 -52 -2  replace move</v>
      </c>
      <c r="O156" s="4" t="str">
        <f>IF(I156=0,"",CONCATENATE("execute @e[tag=conditional,scores={PHASE=",B156,",CHEST_STEP=4,RAND_ITEM=",M156,"       }] ~ ~ ~ clone  ",H156,"  ",H156," 1006 -55 -1  replace move"))</f>
        <v>execute @e[tag=conditional,scores={PHASE=16..20,CHEST_STEP=4,RAND_ITEM=79..81       }] ~ ~ ~ clone   1006 -52 -2    1006 -52 -2  1006 -55 -1  replace move</v>
      </c>
      <c r="P156" s="4" t="s">
        <v>44</v>
      </c>
    </row>
    <row r="157" spans="1:16" s="1" customFormat="1" x14ac:dyDescent="0.25">
      <c r="A157" s="4" t="s">
        <v>19</v>
      </c>
      <c r="B157" s="4" t="s">
        <v>52</v>
      </c>
      <c r="C157" s="4">
        <v>2</v>
      </c>
      <c r="D157" s="4">
        <f>SUMIFS(C:C,B:B,B157)</f>
        <v>100</v>
      </c>
      <c r="E157" s="4">
        <v>1005</v>
      </c>
      <c r="F157" s="4">
        <v>-52</v>
      </c>
      <c r="G157" s="4">
        <v>-2</v>
      </c>
      <c r="H157" s="4" t="str">
        <f t="shared" si="44"/>
        <v xml:space="preserve"> 1005 -52 -2 </v>
      </c>
      <c r="I157" s="4">
        <f>FLOOR(C157/D157*100,1)</f>
        <v>2</v>
      </c>
      <c r="J157" s="4">
        <f>IF(AND(ISNUMBER(J156),B156=B157),J156+I156,1)</f>
        <v>82</v>
      </c>
      <c r="K157" s="4">
        <f t="shared" si="45"/>
        <v>82</v>
      </c>
      <c r="L157" s="4">
        <f t="shared" si="46"/>
        <v>83</v>
      </c>
      <c r="M157" s="4" t="str">
        <f t="shared" si="47"/>
        <v>82..83</v>
      </c>
      <c r="N157" s="4" t="str">
        <f>IF(I157=0,"",CONCATENATE("execute @e[tag=conditional,scores={PHASE=",B157,",CHEST_STEP=3,RAND_ITEM=",M157,"       }] ~ ~ ~ clone 1006 -55 -1 1006 -55 -1  ",H157," replace move"))</f>
        <v>execute @e[tag=conditional,scores={PHASE=16..20,CHEST_STEP=3,RAND_ITEM=82..83       }] ~ ~ ~ clone 1006 -55 -1 1006 -55 -1   1005 -52 -2  replace move</v>
      </c>
      <c r="O157" s="4" t="str">
        <f>IF(I157=0,"",CONCATENATE("execute @e[tag=conditional,scores={PHASE=",B157,",CHEST_STEP=4,RAND_ITEM=",M157,"       }] ~ ~ ~ clone  ",H157,"  ",H157," 1006 -55 -1  replace move"))</f>
        <v>execute @e[tag=conditional,scores={PHASE=16..20,CHEST_STEP=4,RAND_ITEM=82..83       }] ~ ~ ~ clone   1005 -52 -2    1005 -52 -2  1006 -55 -1  replace move</v>
      </c>
      <c r="P157" s="4" t="s">
        <v>44</v>
      </c>
    </row>
    <row r="158" spans="1:16" s="1" customFormat="1" x14ac:dyDescent="0.25">
      <c r="A158" s="4" t="s">
        <v>34</v>
      </c>
      <c r="B158" s="4" t="s">
        <v>52</v>
      </c>
      <c r="C158" s="4">
        <v>3</v>
      </c>
      <c r="D158" s="4">
        <f>SUMIFS(C:C,B:B,B158)</f>
        <v>100</v>
      </c>
      <c r="E158" s="4">
        <v>1000</v>
      </c>
      <c r="F158" s="4">
        <v>-49</v>
      </c>
      <c r="G158" s="4">
        <v>-2</v>
      </c>
      <c r="H158" s="4" t="str">
        <f t="shared" si="44"/>
        <v xml:space="preserve"> 1000 -49 -2 </v>
      </c>
      <c r="I158" s="4">
        <f>FLOOR(C158/D158*100,1)</f>
        <v>3</v>
      </c>
      <c r="J158" s="4">
        <f>IF(AND(ISNUMBER(J157),B157=B158),J157+I157,1)</f>
        <v>84</v>
      </c>
      <c r="K158" s="4">
        <f t="shared" si="45"/>
        <v>84</v>
      </c>
      <c r="L158" s="4">
        <f t="shared" si="46"/>
        <v>86</v>
      </c>
      <c r="M158" s="4" t="str">
        <f t="shared" si="47"/>
        <v>84..86</v>
      </c>
      <c r="N158" s="4" t="str">
        <f>IF(I158=0,"",CONCATENATE("execute @e[tag=conditional,scores={PHASE=",B158,",CHEST_STEP=3,RAND_ITEM=",M158,"       }] ~ ~ ~ clone 1006 -55 -1 1006 -55 -1  ",H158," replace move"))</f>
        <v>execute @e[tag=conditional,scores={PHASE=16..20,CHEST_STEP=3,RAND_ITEM=84..86       }] ~ ~ ~ clone 1006 -55 -1 1006 -55 -1   1000 -49 -2  replace move</v>
      </c>
      <c r="O158" s="4" t="str">
        <f>IF(I158=0,"",CONCATENATE("execute @e[tag=conditional,scores={PHASE=",B158,",CHEST_STEP=4,RAND_ITEM=",M158,"       }] ~ ~ ~ clone  ",H158,"  ",H158," 1006 -55 -1  replace move"))</f>
        <v>execute @e[tag=conditional,scores={PHASE=16..20,CHEST_STEP=4,RAND_ITEM=84..86       }] ~ ~ ~ clone   1000 -49 -2    1000 -49 -2  1006 -55 -1  replace move</v>
      </c>
      <c r="P158" s="4" t="s">
        <v>44</v>
      </c>
    </row>
    <row r="159" spans="1:16" s="1" customFormat="1" x14ac:dyDescent="0.25">
      <c r="A159" s="4" t="s">
        <v>9</v>
      </c>
      <c r="B159" s="4" t="s">
        <v>52</v>
      </c>
      <c r="C159" s="4">
        <v>4</v>
      </c>
      <c r="D159" s="4">
        <f>SUMIFS(C:C,B:B,B159)</f>
        <v>100</v>
      </c>
      <c r="E159" s="4">
        <v>997</v>
      </c>
      <c r="F159" s="4">
        <v>-55</v>
      </c>
      <c r="G159" s="4">
        <v>-2</v>
      </c>
      <c r="H159" s="4" t="str">
        <f t="shared" si="44"/>
        <v xml:space="preserve"> 997 -55 -2 </v>
      </c>
      <c r="I159" s="4">
        <f>FLOOR(C159/D159*100,1)</f>
        <v>4</v>
      </c>
      <c r="J159" s="4">
        <f>IF(AND(ISNUMBER(J158),B158=B159),J158+I158,1)</f>
        <v>87</v>
      </c>
      <c r="K159" s="4">
        <f t="shared" si="45"/>
        <v>87</v>
      </c>
      <c r="L159" s="4">
        <f t="shared" si="46"/>
        <v>90</v>
      </c>
      <c r="M159" s="4" t="str">
        <f t="shared" si="47"/>
        <v>87..90</v>
      </c>
      <c r="N159" s="4" t="str">
        <f>IF(I159=0,"",CONCATENATE("execute @e[tag=conditional,scores={PHASE=",B159,",CHEST_STEP=3,RAND_ITEM=",M159,"       }] ~ ~ ~ clone 1006 -55 -1 1006 -55 -1  ",H159," replace move"))</f>
        <v>execute @e[tag=conditional,scores={PHASE=16..20,CHEST_STEP=3,RAND_ITEM=87..90       }] ~ ~ ~ clone 1006 -55 -1 1006 -55 -1   997 -55 -2  replace move</v>
      </c>
      <c r="O159" s="4" t="str">
        <f>IF(I159=0,"",CONCATENATE("execute @e[tag=conditional,scores={PHASE=",B159,",CHEST_STEP=4,RAND_ITEM=",M159,"       }] ~ ~ ~ clone  ",H159,"  ",H159," 1006 -55 -1  replace move"))</f>
        <v>execute @e[tag=conditional,scores={PHASE=16..20,CHEST_STEP=4,RAND_ITEM=87..90       }] ~ ~ ~ clone   997 -55 -2    997 -55 -2  1006 -55 -1  replace move</v>
      </c>
      <c r="P159" s="4" t="s">
        <v>44</v>
      </c>
    </row>
    <row r="160" spans="1:16" s="1" customFormat="1" x14ac:dyDescent="0.25">
      <c r="A160" s="4" t="s">
        <v>10</v>
      </c>
      <c r="B160" s="4" t="s">
        <v>52</v>
      </c>
      <c r="C160" s="4">
        <v>4</v>
      </c>
      <c r="D160" s="4">
        <f>SUMIFS(C:C,B:B,B160)</f>
        <v>100</v>
      </c>
      <c r="E160" s="4">
        <v>998</v>
      </c>
      <c r="F160" s="4">
        <v>-55</v>
      </c>
      <c r="G160" s="4">
        <v>-2</v>
      </c>
      <c r="H160" s="4" t="str">
        <f t="shared" si="44"/>
        <v xml:space="preserve"> 998 -55 -2 </v>
      </c>
      <c r="I160" s="4">
        <f>FLOOR(C160/D160*100,1)</f>
        <v>4</v>
      </c>
      <c r="J160" s="4">
        <f>IF(AND(ISNUMBER(J159),B159=B160),J159+I159,1)</f>
        <v>91</v>
      </c>
      <c r="K160" s="4">
        <f t="shared" si="45"/>
        <v>91</v>
      </c>
      <c r="L160" s="4">
        <f t="shared" si="46"/>
        <v>94</v>
      </c>
      <c r="M160" s="4" t="str">
        <f t="shared" si="47"/>
        <v>91..94</v>
      </c>
      <c r="N160" s="4" t="str">
        <f>IF(I160=0,"",CONCATENATE("execute @e[tag=conditional,scores={PHASE=",B160,",CHEST_STEP=3,RAND_ITEM=",M160,"       }] ~ ~ ~ clone 1006 -55 -1 1006 -55 -1  ",H160," replace move"))</f>
        <v>execute @e[tag=conditional,scores={PHASE=16..20,CHEST_STEP=3,RAND_ITEM=91..94       }] ~ ~ ~ clone 1006 -55 -1 1006 -55 -1   998 -55 -2  replace move</v>
      </c>
      <c r="O160" s="4" t="str">
        <f>IF(I160=0,"",CONCATENATE("execute @e[tag=conditional,scores={PHASE=",B160,",CHEST_STEP=4,RAND_ITEM=",M160,"       }] ~ ~ ~ clone  ",H160,"  ",H160," 1006 -55 -1  replace move"))</f>
        <v>execute @e[tag=conditional,scores={PHASE=16..20,CHEST_STEP=4,RAND_ITEM=91..94       }] ~ ~ ~ clone   998 -55 -2    998 -55 -2  1006 -55 -1  replace move</v>
      </c>
      <c r="P160" s="4" t="s">
        <v>44</v>
      </c>
    </row>
    <row r="161" spans="1:16" s="1" customFormat="1" x14ac:dyDescent="0.25">
      <c r="A161" s="4" t="s">
        <v>36</v>
      </c>
      <c r="B161" s="4" t="s">
        <v>52</v>
      </c>
      <c r="C161" s="4">
        <v>1</v>
      </c>
      <c r="D161" s="4">
        <f>SUMIFS(C:C,B:B,B161)</f>
        <v>100</v>
      </c>
      <c r="E161" s="4">
        <v>998</v>
      </c>
      <c r="F161" s="4">
        <v>-49</v>
      </c>
      <c r="G161" s="4">
        <v>-2</v>
      </c>
      <c r="H161" s="4" t="str">
        <f t="shared" si="44"/>
        <v xml:space="preserve"> 998 -49 -2 </v>
      </c>
      <c r="I161" s="4">
        <f>FLOOR(C161/D161*100,1)</f>
        <v>1</v>
      </c>
      <c r="J161" s="4">
        <f>IF(AND(ISNUMBER(J160),B160=B161),J160+I160,1)</f>
        <v>95</v>
      </c>
      <c r="K161" s="4">
        <f t="shared" si="45"/>
        <v>95</v>
      </c>
      <c r="L161" s="4">
        <f t="shared" si="46"/>
        <v>95</v>
      </c>
      <c r="M161" s="4">
        <f t="shared" si="47"/>
        <v>95</v>
      </c>
      <c r="N161" s="4" t="str">
        <f>IF(I161=0,"",CONCATENATE("execute @e[tag=conditional,scores={PHASE=",B161,",CHEST_STEP=3,RAND_ITEM=",M161,"       }] ~ ~ ~ clone 1006 -55 -1 1006 -55 -1  ",H161," replace move"))</f>
        <v>execute @e[tag=conditional,scores={PHASE=16..20,CHEST_STEP=3,RAND_ITEM=95       }] ~ ~ ~ clone 1006 -55 -1 1006 -55 -1   998 -49 -2  replace move</v>
      </c>
      <c r="O161" s="4" t="str">
        <f>IF(I161=0,"",CONCATENATE("execute @e[tag=conditional,scores={PHASE=",B161,",CHEST_STEP=4,RAND_ITEM=",M161,"       }] ~ ~ ~ clone  ",H161,"  ",H161," 1006 -55 -1  replace move"))</f>
        <v>execute @e[tag=conditional,scores={PHASE=16..20,CHEST_STEP=4,RAND_ITEM=95       }] ~ ~ ~ clone   998 -49 -2    998 -49 -2  1006 -55 -1  replace move</v>
      </c>
      <c r="P161" s="4" t="s">
        <v>44</v>
      </c>
    </row>
    <row r="162" spans="1:16" s="1" customFormat="1" x14ac:dyDescent="0.25">
      <c r="A162" s="4" t="s">
        <v>20</v>
      </c>
      <c r="B162" s="4" t="s">
        <v>52</v>
      </c>
      <c r="C162" s="4">
        <v>1</v>
      </c>
      <c r="D162" s="4">
        <f>SUMIFS(C:C,B:B,B162)</f>
        <v>100</v>
      </c>
      <c r="E162" s="4">
        <v>1004</v>
      </c>
      <c r="F162" s="4">
        <v>-52</v>
      </c>
      <c r="G162" s="4">
        <v>-2</v>
      </c>
      <c r="H162" s="4" t="str">
        <f t="shared" si="44"/>
        <v xml:space="preserve"> 1004 -52 -2 </v>
      </c>
      <c r="I162" s="4">
        <f>FLOOR(C162/D162*100,1)</f>
        <v>1</v>
      </c>
      <c r="J162" s="4">
        <f>IF(AND(ISNUMBER(J161),B161=B162),J161+I161,1)</f>
        <v>96</v>
      </c>
      <c r="K162" s="4">
        <f t="shared" si="45"/>
        <v>96</v>
      </c>
      <c r="L162" s="4">
        <f t="shared" si="46"/>
        <v>96</v>
      </c>
      <c r="M162" s="4">
        <f t="shared" si="47"/>
        <v>96</v>
      </c>
      <c r="N162" s="4" t="str">
        <f>IF(I162=0,"",CONCATENATE("execute @e[tag=conditional,scores={PHASE=",B162,",CHEST_STEP=3,RAND_ITEM=",M162,"       }] ~ ~ ~ clone 1006 -55 -1 1006 -55 -1  ",H162," replace move"))</f>
        <v>execute @e[tag=conditional,scores={PHASE=16..20,CHEST_STEP=3,RAND_ITEM=96       }] ~ ~ ~ clone 1006 -55 -1 1006 -55 -1   1004 -52 -2  replace move</v>
      </c>
      <c r="O162" s="4" t="str">
        <f>IF(I162=0,"",CONCATENATE("execute @e[tag=conditional,scores={PHASE=",B162,",CHEST_STEP=4,RAND_ITEM=",M162,"       }] ~ ~ ~ clone  ",H162,"  ",H162," 1006 -55 -1  replace move"))</f>
        <v>execute @e[tag=conditional,scores={PHASE=16..20,CHEST_STEP=4,RAND_ITEM=96       }] ~ ~ ~ clone   1004 -52 -2    1004 -52 -2  1006 -55 -1  replace move</v>
      </c>
      <c r="P162" s="4" t="s">
        <v>44</v>
      </c>
    </row>
    <row r="163" spans="1:16" s="1" customFormat="1" x14ac:dyDescent="0.25">
      <c r="A163" s="4" t="s">
        <v>35</v>
      </c>
      <c r="B163" s="4" t="s">
        <v>52</v>
      </c>
      <c r="C163" s="4">
        <v>1</v>
      </c>
      <c r="D163" s="4">
        <f>SUMIFS(C:C,B:B,B163)</f>
        <v>100</v>
      </c>
      <c r="E163" s="4">
        <v>999</v>
      </c>
      <c r="F163" s="4">
        <v>-49</v>
      </c>
      <c r="G163" s="4">
        <v>-2</v>
      </c>
      <c r="H163" s="4" t="str">
        <f t="shared" si="44"/>
        <v xml:space="preserve"> 999 -49 -2 </v>
      </c>
      <c r="I163" s="4">
        <f>FLOOR(C163/D163*100,1)</f>
        <v>1</v>
      </c>
      <c r="J163" s="4">
        <f>IF(AND(ISNUMBER(J162),B162=B163),J162+I162,1)</f>
        <v>97</v>
      </c>
      <c r="K163" s="4">
        <f t="shared" si="45"/>
        <v>97</v>
      </c>
      <c r="L163" s="4">
        <f t="shared" si="46"/>
        <v>97</v>
      </c>
      <c r="M163" s="4">
        <f t="shared" si="47"/>
        <v>97</v>
      </c>
      <c r="N163" s="4" t="str">
        <f>IF(I163=0,"",CONCATENATE("execute @e[tag=conditional,scores={PHASE=",B163,",CHEST_STEP=3,RAND_ITEM=",M163,"       }] ~ ~ ~ clone 1006 -55 -1 1006 -55 -1  ",H163," replace move"))</f>
        <v>execute @e[tag=conditional,scores={PHASE=16..20,CHEST_STEP=3,RAND_ITEM=97       }] ~ ~ ~ clone 1006 -55 -1 1006 -55 -1   999 -49 -2  replace move</v>
      </c>
      <c r="O163" s="4" t="str">
        <f>IF(I163=0,"",CONCATENATE("execute @e[tag=conditional,scores={PHASE=",B163,",CHEST_STEP=4,RAND_ITEM=",M163,"       }] ~ ~ ~ clone  ",H163,"  ",H163," 1006 -55 -1  replace move"))</f>
        <v>execute @e[tag=conditional,scores={PHASE=16..20,CHEST_STEP=4,RAND_ITEM=97       }] ~ ~ ~ clone   999 -49 -2    999 -49 -2  1006 -55 -1  replace move</v>
      </c>
      <c r="P163" s="4" t="s">
        <v>44</v>
      </c>
    </row>
    <row r="164" spans="1:16" s="1" customFormat="1" x14ac:dyDescent="0.25">
      <c r="A164" s="4" t="s">
        <v>107</v>
      </c>
      <c r="B164" s="4" t="s">
        <v>52</v>
      </c>
      <c r="C164" s="4">
        <v>1</v>
      </c>
      <c r="D164" s="4">
        <f t="shared" ref="D164:D166" si="48">SUMIFS(C:C,B:B,B164)</f>
        <v>100</v>
      </c>
      <c r="E164" s="4">
        <v>996</v>
      </c>
      <c r="F164" s="4">
        <v>-55</v>
      </c>
      <c r="G164" s="4">
        <v>-2</v>
      </c>
      <c r="H164" s="4" t="str">
        <f t="shared" ref="H164:H166" si="49">CONCATENATE(" ", E164," ", F164, " ", G164, " ")</f>
        <v xml:space="preserve"> 996 -55 -2 </v>
      </c>
      <c r="I164" s="4">
        <f t="shared" ref="I164:I166" si="50">FLOOR(C164/D164*100,1)</f>
        <v>1</v>
      </c>
      <c r="J164" s="4">
        <f t="shared" ref="J164:J166" si="51">IF(AND(ISNUMBER(J163),B163=B164),J163+I163,1)</f>
        <v>98</v>
      </c>
      <c r="K164" s="4">
        <f t="shared" ref="K164:K166" si="52">IF(I164=0,-1,J164)</f>
        <v>98</v>
      </c>
      <c r="L164" s="4">
        <f t="shared" ref="L164:L166" si="53">IF(I164=0,-1,J164+I164-1)</f>
        <v>98</v>
      </c>
      <c r="M164" s="4">
        <f t="shared" ref="M164:M166" si="54">IF(L164="NA","",IF(K164=L164,K164,CONCATENATE(K164,"..",L164)))</f>
        <v>98</v>
      </c>
      <c r="N164" s="4" t="str">
        <f t="shared" ref="N164:N166" si="55">IF(I164=0,"",CONCATENATE("execute @e[tag=conditional,scores={PHASE=",B164,",CHEST_STEP=3,RAND_ITEM=",M164,"       }] ~ ~ ~ clone 1006 -55 -1 1006 -55 -1  ",H164," replace move"))</f>
        <v>execute @e[tag=conditional,scores={PHASE=16..20,CHEST_STEP=3,RAND_ITEM=98       }] ~ ~ ~ clone 1006 -55 -1 1006 -55 -1   996 -55 -2  replace move</v>
      </c>
      <c r="O164" s="4" t="str">
        <f t="shared" ref="O164:O166" si="56">IF(I164=0,"",CONCATENATE("execute @e[tag=conditional,scores={PHASE=",B164,",CHEST_STEP=4,RAND_ITEM=",M164,"       }] ~ ~ ~ clone  ",H164,"  ",H164," 1006 -55 -1  replace move"))</f>
        <v>execute @e[tag=conditional,scores={PHASE=16..20,CHEST_STEP=4,RAND_ITEM=98       }] ~ ~ ~ clone   996 -55 -2    996 -55 -2  1006 -55 -1  replace move</v>
      </c>
      <c r="P164" s="4" t="s">
        <v>44</v>
      </c>
    </row>
    <row r="165" spans="1:16" s="1" customFormat="1" x14ac:dyDescent="0.25">
      <c r="A165" s="4" t="s">
        <v>108</v>
      </c>
      <c r="B165" s="4" t="s">
        <v>52</v>
      </c>
      <c r="C165" s="4">
        <v>1</v>
      </c>
      <c r="D165" s="4">
        <f t="shared" si="48"/>
        <v>100</v>
      </c>
      <c r="E165" s="4">
        <v>996</v>
      </c>
      <c r="F165" s="4">
        <v>-52</v>
      </c>
      <c r="G165" s="4">
        <v>-2</v>
      </c>
      <c r="H165" s="4" t="str">
        <f t="shared" si="49"/>
        <v xml:space="preserve"> 996 -52 -2 </v>
      </c>
      <c r="I165" s="4">
        <f t="shared" si="50"/>
        <v>1</v>
      </c>
      <c r="J165" s="4">
        <f t="shared" si="51"/>
        <v>99</v>
      </c>
      <c r="K165" s="4">
        <f t="shared" si="52"/>
        <v>99</v>
      </c>
      <c r="L165" s="4">
        <f t="shared" si="53"/>
        <v>99</v>
      </c>
      <c r="M165" s="4">
        <f t="shared" si="54"/>
        <v>99</v>
      </c>
      <c r="N165" s="4" t="str">
        <f t="shared" si="55"/>
        <v>execute @e[tag=conditional,scores={PHASE=16..20,CHEST_STEP=3,RAND_ITEM=99       }] ~ ~ ~ clone 1006 -55 -1 1006 -55 -1   996 -52 -2  replace move</v>
      </c>
      <c r="O165" s="4" t="str">
        <f t="shared" si="56"/>
        <v>execute @e[tag=conditional,scores={PHASE=16..20,CHEST_STEP=4,RAND_ITEM=99       }] ~ ~ ~ clone   996 -52 -2    996 -52 -2  1006 -55 -1  replace move</v>
      </c>
      <c r="P165" s="4" t="s">
        <v>44</v>
      </c>
    </row>
    <row r="166" spans="1:16" s="1" customFormat="1" x14ac:dyDescent="0.25">
      <c r="A166" s="4" t="s">
        <v>109</v>
      </c>
      <c r="B166" s="4" t="s">
        <v>52</v>
      </c>
      <c r="C166" s="4">
        <v>1</v>
      </c>
      <c r="D166" s="4">
        <f t="shared" si="48"/>
        <v>100</v>
      </c>
      <c r="E166" s="4">
        <v>996</v>
      </c>
      <c r="F166" s="4">
        <v>-49</v>
      </c>
      <c r="G166" s="4">
        <v>-2</v>
      </c>
      <c r="H166" s="4" t="str">
        <f t="shared" si="49"/>
        <v xml:space="preserve"> 996 -49 -2 </v>
      </c>
      <c r="I166" s="4">
        <f t="shared" si="50"/>
        <v>1</v>
      </c>
      <c r="J166" s="4">
        <f t="shared" si="51"/>
        <v>100</v>
      </c>
      <c r="K166" s="4">
        <f t="shared" si="52"/>
        <v>100</v>
      </c>
      <c r="L166" s="4">
        <f t="shared" si="53"/>
        <v>100</v>
      </c>
      <c r="M166" s="4">
        <f t="shared" si="54"/>
        <v>100</v>
      </c>
      <c r="N166" s="4" t="str">
        <f t="shared" si="55"/>
        <v>execute @e[tag=conditional,scores={PHASE=16..20,CHEST_STEP=3,RAND_ITEM=100       }] ~ ~ ~ clone 1006 -55 -1 1006 -55 -1   996 -49 -2  replace move</v>
      </c>
      <c r="O166" s="4" t="str">
        <f t="shared" si="56"/>
        <v>execute @e[tag=conditional,scores={PHASE=16..20,CHEST_STEP=4,RAND_ITEM=100       }] ~ ~ ~ clone   996 -49 -2    996 -49 -2  1006 -55 -1  replace move</v>
      </c>
      <c r="P166" s="4" t="s">
        <v>44</v>
      </c>
    </row>
    <row r="167" spans="1:16" s="2" customFormat="1" x14ac:dyDescent="0.25">
      <c r="A167" s="5" t="s">
        <v>17</v>
      </c>
      <c r="B167" s="5" t="s">
        <v>53</v>
      </c>
      <c r="C167" s="5">
        <v>0</v>
      </c>
      <c r="D167" s="5">
        <f>SUMIFS(C:C,B:B,B167)</f>
        <v>100</v>
      </c>
      <c r="E167" s="5">
        <v>1001</v>
      </c>
      <c r="F167" s="5">
        <v>-55</v>
      </c>
      <c r="G167" s="5">
        <v>-2</v>
      </c>
      <c r="H167" s="5" t="str">
        <f t="shared" si="44"/>
        <v xml:space="preserve"> 1001 -55 -2 </v>
      </c>
      <c r="I167" s="5">
        <f>FLOOR(C167/D167*100,1)</f>
        <v>0</v>
      </c>
      <c r="J167" s="5">
        <f>IF(AND(ISNUMBER(J163),B163=B167),J163+I163,1)</f>
        <v>1</v>
      </c>
      <c r="K167" s="5">
        <f t="shared" si="45"/>
        <v>-1</v>
      </c>
      <c r="L167" s="5">
        <f t="shared" si="46"/>
        <v>-1</v>
      </c>
      <c r="M167" s="5">
        <f t="shared" si="47"/>
        <v>-1</v>
      </c>
      <c r="N167" s="5" t="str">
        <f>IF(I167=0,"",CONCATENATE("execute @e[tag=conditional,scores={PHASE=",B167,",CHEST_STEP=3,RAND_ITEM=",M167,"       }] ~ ~ ~ clone 1006 -55 -1 1006 -55 -1  ",H167," replace move"))</f>
        <v/>
      </c>
      <c r="O167" s="5" t="str">
        <f>IF(I167=0,"",CONCATENATE("execute @e[tag=conditional,scores={PHASE=",B167,",CHEST_STEP=4,RAND_ITEM=",M167,"       }] ~ ~ ~ clone  ",H167,"  ",H167," 1006 -55 -1  replace move"))</f>
        <v/>
      </c>
      <c r="P167" s="5" t="s">
        <v>44</v>
      </c>
    </row>
    <row r="168" spans="1:16" s="2" customFormat="1" x14ac:dyDescent="0.25">
      <c r="A168" s="5" t="s">
        <v>15</v>
      </c>
      <c r="B168" s="5" t="s">
        <v>53</v>
      </c>
      <c r="C168" s="5">
        <v>5</v>
      </c>
      <c r="D168" s="5">
        <f>SUMIFS(C:C,B:B,B168)</f>
        <v>100</v>
      </c>
      <c r="E168" s="5">
        <v>1004</v>
      </c>
      <c r="F168" s="5">
        <v>-55</v>
      </c>
      <c r="G168" s="5">
        <v>-2</v>
      </c>
      <c r="H168" s="5" t="str">
        <f t="shared" si="44"/>
        <v xml:space="preserve"> 1004 -55 -2 </v>
      </c>
      <c r="I168" s="5">
        <f>FLOOR(C168/D168*100,1)</f>
        <v>5</v>
      </c>
      <c r="J168" s="5">
        <f>IF(AND(ISNUMBER(J167),B167=B168),J167+I167,1)</f>
        <v>1</v>
      </c>
      <c r="K168" s="5">
        <f t="shared" si="45"/>
        <v>1</v>
      </c>
      <c r="L168" s="5">
        <f t="shared" si="46"/>
        <v>5</v>
      </c>
      <c r="M168" s="5" t="str">
        <f t="shared" si="47"/>
        <v>1..5</v>
      </c>
      <c r="N168" s="5" t="str">
        <f>IF(I168=0,"",CONCATENATE("execute @e[tag=conditional,scores={PHASE=",B168,",CHEST_STEP=3,RAND_ITEM=",M168,"       }] ~ ~ ~ clone 1006 -55 -1 1006 -55 -1  ",H168," replace move"))</f>
        <v>execute @e[tag=conditional,scores={PHASE=21..1000,CHEST_STEP=3,RAND_ITEM=1..5       }] ~ ~ ~ clone 1006 -55 -1 1006 -55 -1   1004 -55 -2  replace move</v>
      </c>
      <c r="O168" s="5" t="str">
        <f>IF(I168=0,"",CONCATENATE("execute @e[tag=conditional,scores={PHASE=",B168,",CHEST_STEP=4,RAND_ITEM=",M168,"       }] ~ ~ ~ clone  ",H168,"  ",H168," 1006 -55 -1  replace move"))</f>
        <v>execute @e[tag=conditional,scores={PHASE=21..1000,CHEST_STEP=4,RAND_ITEM=1..5       }] ~ ~ ~ clone   1004 -55 -2    1004 -55 -2  1006 -55 -1  replace move</v>
      </c>
      <c r="P168" s="5" t="s">
        <v>44</v>
      </c>
    </row>
    <row r="169" spans="1:16" s="2" customFormat="1" x14ac:dyDescent="0.25">
      <c r="A169" s="5" t="s">
        <v>16</v>
      </c>
      <c r="B169" s="5" t="s">
        <v>53</v>
      </c>
      <c r="C169" s="5">
        <v>0</v>
      </c>
      <c r="D169" s="5">
        <f>SUMIFS(C:C,B:B,B169)</f>
        <v>100</v>
      </c>
      <c r="E169" s="5">
        <v>1006</v>
      </c>
      <c r="F169" s="5">
        <v>-55</v>
      </c>
      <c r="G169" s="5">
        <v>-2</v>
      </c>
      <c r="H169" s="5" t="str">
        <f t="shared" si="44"/>
        <v xml:space="preserve"> 1006 -55 -2 </v>
      </c>
      <c r="I169" s="5">
        <f>FLOOR(C169/D169*100,1)</f>
        <v>0</v>
      </c>
      <c r="J169" s="5">
        <f>IF(AND(ISNUMBER(J168),B168=B169),J168+I168,1)</f>
        <v>6</v>
      </c>
      <c r="K169" s="5">
        <f t="shared" si="45"/>
        <v>-1</v>
      </c>
      <c r="L169" s="5">
        <f t="shared" si="46"/>
        <v>-1</v>
      </c>
      <c r="M169" s="5">
        <f t="shared" si="47"/>
        <v>-1</v>
      </c>
      <c r="N169" s="5" t="str">
        <f>IF(I169=0,"",CONCATENATE("execute @e[tag=conditional,scores={PHASE=",B169,",CHEST_STEP=3,RAND_ITEM=",M169,"       }] ~ ~ ~ clone 1006 -55 -1 1006 -55 -1  ",H169," replace move"))</f>
        <v/>
      </c>
      <c r="O169" s="5" t="str">
        <f>IF(I169=0,"",CONCATENATE("execute @e[tag=conditional,scores={PHASE=",B169,",CHEST_STEP=4,RAND_ITEM=",M169,"       }] ~ ~ ~ clone  ",H169,"  ",H169," 1006 -55 -1  replace move"))</f>
        <v/>
      </c>
      <c r="P169" s="5" t="s">
        <v>44</v>
      </c>
    </row>
    <row r="170" spans="1:16" s="2" customFormat="1" x14ac:dyDescent="0.25">
      <c r="A170" s="5" t="s">
        <v>28</v>
      </c>
      <c r="B170" s="5" t="s">
        <v>53</v>
      </c>
      <c r="C170" s="5">
        <v>0</v>
      </c>
      <c r="D170" s="5">
        <f>SUMIFS(C:C,B:B,B170)</f>
        <v>100</v>
      </c>
      <c r="E170" s="5">
        <v>1006</v>
      </c>
      <c r="F170" s="5">
        <v>-49</v>
      </c>
      <c r="G170" s="5">
        <v>-2</v>
      </c>
      <c r="H170" s="5" t="str">
        <f t="shared" si="44"/>
        <v xml:space="preserve"> 1006 -49 -2 </v>
      </c>
      <c r="I170" s="5">
        <f>FLOOR(C170/D170*100,1)</f>
        <v>0</v>
      </c>
      <c r="J170" s="5">
        <f>IF(AND(ISNUMBER(J169),B169=B170),J169+I169,1)</f>
        <v>6</v>
      </c>
      <c r="K170" s="5">
        <f t="shared" si="45"/>
        <v>-1</v>
      </c>
      <c r="L170" s="5">
        <f t="shared" si="46"/>
        <v>-1</v>
      </c>
      <c r="M170" s="5">
        <f t="shared" si="47"/>
        <v>-1</v>
      </c>
      <c r="N170" s="5" t="str">
        <f>IF(I170=0,"",CONCATENATE("execute @e[tag=conditional,scores={PHASE=",B170,",CHEST_STEP=3,RAND_ITEM=",M170,"       }] ~ ~ ~ clone 1006 -55 -1 1006 -55 -1  ",H170," replace move"))</f>
        <v/>
      </c>
      <c r="O170" s="5" t="str">
        <f>IF(I170=0,"",CONCATENATE("execute @e[tag=conditional,scores={PHASE=",B170,",CHEST_STEP=4,RAND_ITEM=",M170,"       }] ~ ~ ~ clone  ",H170,"  ",H170," 1006 -55 -1  replace move"))</f>
        <v/>
      </c>
      <c r="P170" s="5" t="s">
        <v>44</v>
      </c>
    </row>
    <row r="171" spans="1:16" s="2" customFormat="1" x14ac:dyDescent="0.25">
      <c r="A171" s="5" t="s">
        <v>30</v>
      </c>
      <c r="B171" s="5" t="s">
        <v>53</v>
      </c>
      <c r="C171" s="5">
        <v>0</v>
      </c>
      <c r="D171" s="5">
        <f>SUMIFS(C:C,B:B,B171)</f>
        <v>100</v>
      </c>
      <c r="E171" s="5">
        <v>1004</v>
      </c>
      <c r="F171" s="5">
        <v>-49</v>
      </c>
      <c r="G171" s="5">
        <v>-2</v>
      </c>
      <c r="H171" s="5" t="str">
        <f t="shared" si="44"/>
        <v xml:space="preserve"> 1004 -49 -2 </v>
      </c>
      <c r="I171" s="5">
        <f>FLOOR(C171/D171*100,1)</f>
        <v>0</v>
      </c>
      <c r="J171" s="5">
        <f>IF(AND(ISNUMBER(J170),B170=B171),J170+I170,1)</f>
        <v>6</v>
      </c>
      <c r="K171" s="5">
        <f t="shared" si="45"/>
        <v>-1</v>
      </c>
      <c r="L171" s="5">
        <f t="shared" si="46"/>
        <v>-1</v>
      </c>
      <c r="M171" s="5">
        <f t="shared" si="47"/>
        <v>-1</v>
      </c>
      <c r="N171" s="5" t="str">
        <f>IF(I171=0,"",CONCATENATE("execute @e[tag=conditional,scores={PHASE=",B171,",CHEST_STEP=3,RAND_ITEM=",M171,"       }] ~ ~ ~ clone 1006 -55 -1 1006 -55 -1  ",H171," replace move"))</f>
        <v/>
      </c>
      <c r="O171" s="5" t="str">
        <f>IF(I171=0,"",CONCATENATE("execute @e[tag=conditional,scores={PHASE=",B171,",CHEST_STEP=4,RAND_ITEM=",M171,"       }] ~ ~ ~ clone  ",H171,"  ",H171," 1006 -55 -1  replace move"))</f>
        <v/>
      </c>
      <c r="P171" s="5" t="s">
        <v>44</v>
      </c>
    </row>
    <row r="172" spans="1:16" s="2" customFormat="1" x14ac:dyDescent="0.25">
      <c r="A172" s="5" t="s">
        <v>32</v>
      </c>
      <c r="B172" s="5" t="s">
        <v>53</v>
      </c>
      <c r="C172" s="5">
        <v>0</v>
      </c>
      <c r="D172" s="5">
        <f>SUMIFS(C:C,B:B,B172)</f>
        <v>100</v>
      </c>
      <c r="E172" s="5">
        <v>1002</v>
      </c>
      <c r="F172" s="5">
        <v>-49</v>
      </c>
      <c r="G172" s="5">
        <v>-2</v>
      </c>
      <c r="H172" s="5" t="str">
        <f t="shared" si="44"/>
        <v xml:space="preserve"> 1002 -49 -2 </v>
      </c>
      <c r="I172" s="5">
        <f>FLOOR(C172/D172*100,1)</f>
        <v>0</v>
      </c>
      <c r="J172" s="5">
        <f>IF(AND(ISNUMBER(J171),B171=B172),J171+I171,1)</f>
        <v>6</v>
      </c>
      <c r="K172" s="5">
        <f t="shared" si="45"/>
        <v>-1</v>
      </c>
      <c r="L172" s="5">
        <f t="shared" si="46"/>
        <v>-1</v>
      </c>
      <c r="M172" s="5">
        <f t="shared" si="47"/>
        <v>-1</v>
      </c>
      <c r="N172" s="5" t="str">
        <f>IF(I172=0,"",CONCATENATE("execute @e[tag=conditional,scores={PHASE=",B172,",CHEST_STEP=3,RAND_ITEM=",M172,"       }] ~ ~ ~ clone 1006 -55 -1 1006 -55 -1  ",H172," replace move"))</f>
        <v/>
      </c>
      <c r="O172" s="5" t="str">
        <f>IF(I172=0,"",CONCATENATE("execute @e[tag=conditional,scores={PHASE=",B172,",CHEST_STEP=4,RAND_ITEM=",M172,"       }] ~ ~ ~ clone  ",H172,"  ",H172," 1006 -55 -1  replace move"))</f>
        <v/>
      </c>
      <c r="P172" s="5" t="s">
        <v>44</v>
      </c>
    </row>
    <row r="173" spans="1:16" s="2" customFormat="1" x14ac:dyDescent="0.25">
      <c r="A173" s="5" t="s">
        <v>0</v>
      </c>
      <c r="B173" s="5" t="s">
        <v>53</v>
      </c>
      <c r="C173" s="5">
        <v>5</v>
      </c>
      <c r="D173" s="5">
        <f>SUMIFS(C:C,B:B,B173)</f>
        <v>100</v>
      </c>
      <c r="E173" s="5">
        <v>1005</v>
      </c>
      <c r="F173" s="5">
        <v>-55</v>
      </c>
      <c r="G173" s="5">
        <v>-2</v>
      </c>
      <c r="H173" s="5" t="str">
        <f t="shared" si="44"/>
        <v xml:space="preserve"> 1005 -55 -2 </v>
      </c>
      <c r="I173" s="5">
        <f>FLOOR(C173/D173*100,1)</f>
        <v>5</v>
      </c>
      <c r="J173" s="5">
        <f>IF(AND(ISNUMBER(J172),B172=B173),J172+I172,1)</f>
        <v>6</v>
      </c>
      <c r="K173" s="5">
        <f t="shared" si="45"/>
        <v>6</v>
      </c>
      <c r="L173" s="5">
        <f t="shared" si="46"/>
        <v>10</v>
      </c>
      <c r="M173" s="5" t="str">
        <f t="shared" si="47"/>
        <v>6..10</v>
      </c>
      <c r="N173" s="5" t="str">
        <f>IF(I173=0,"",CONCATENATE("execute @e[tag=conditional,scores={PHASE=",B173,",CHEST_STEP=3,RAND_ITEM=",M173,"       }] ~ ~ ~ clone 1006 -55 -1 1006 -55 -1  ",H173," replace move"))</f>
        <v>execute @e[tag=conditional,scores={PHASE=21..1000,CHEST_STEP=3,RAND_ITEM=6..10       }] ~ ~ ~ clone 1006 -55 -1 1006 -55 -1   1005 -55 -2  replace move</v>
      </c>
      <c r="O173" s="5" t="str">
        <f>IF(I173=0,"",CONCATENATE("execute @e[tag=conditional,scores={PHASE=",B173,",CHEST_STEP=4,RAND_ITEM=",M173,"       }] ~ ~ ~ clone  ",H173,"  ",H173," 1006 -55 -1  replace move"))</f>
        <v>execute @e[tag=conditional,scores={PHASE=21..1000,CHEST_STEP=4,RAND_ITEM=6..10       }] ~ ~ ~ clone   1005 -55 -2    1005 -55 -2  1006 -55 -1  replace move</v>
      </c>
      <c r="P173" s="5" t="s">
        <v>44</v>
      </c>
    </row>
    <row r="174" spans="1:16" s="2" customFormat="1" x14ac:dyDescent="0.25">
      <c r="A174" s="5" t="s">
        <v>12</v>
      </c>
      <c r="B174" s="5" t="s">
        <v>53</v>
      </c>
      <c r="C174" s="5">
        <v>5</v>
      </c>
      <c r="D174" s="5">
        <f>SUMIFS(C:C,B:B,B174)</f>
        <v>100</v>
      </c>
      <c r="E174" s="5">
        <v>1002</v>
      </c>
      <c r="F174" s="5">
        <v>-55</v>
      </c>
      <c r="G174" s="5">
        <v>-2</v>
      </c>
      <c r="H174" s="5" t="str">
        <f t="shared" si="44"/>
        <v xml:space="preserve"> 1002 -55 -2 </v>
      </c>
      <c r="I174" s="5">
        <f>FLOOR(C174/D174*100,1)</f>
        <v>5</v>
      </c>
      <c r="J174" s="5">
        <f>IF(AND(ISNUMBER(J173),B173=B174),J173+I173,1)</f>
        <v>11</v>
      </c>
      <c r="K174" s="5">
        <f t="shared" si="45"/>
        <v>11</v>
      </c>
      <c r="L174" s="5">
        <f t="shared" si="46"/>
        <v>15</v>
      </c>
      <c r="M174" s="5" t="str">
        <f t="shared" si="47"/>
        <v>11..15</v>
      </c>
      <c r="N174" s="5" t="str">
        <f>IF(I174=0,"",CONCATENATE("execute @e[tag=conditional,scores={PHASE=",B174,",CHEST_STEP=3,RAND_ITEM=",M174,"       }] ~ ~ ~ clone 1006 -55 -1 1006 -55 -1  ",H174," replace move"))</f>
        <v>execute @e[tag=conditional,scores={PHASE=21..1000,CHEST_STEP=3,RAND_ITEM=11..15       }] ~ ~ ~ clone 1006 -55 -1 1006 -55 -1   1002 -55 -2  replace move</v>
      </c>
      <c r="O174" s="5" t="str">
        <f>IF(I174=0,"",CONCATENATE("execute @e[tag=conditional,scores={PHASE=",B174,",CHEST_STEP=4,RAND_ITEM=",M174,"       }] ~ ~ ~ clone  ",H174,"  ",H174," 1006 -55 -1  replace move"))</f>
        <v>execute @e[tag=conditional,scores={PHASE=21..1000,CHEST_STEP=4,RAND_ITEM=11..15       }] ~ ~ ~ clone   1002 -55 -2    1002 -55 -2  1006 -55 -1  replace move</v>
      </c>
      <c r="P174" s="5" t="s">
        <v>44</v>
      </c>
    </row>
    <row r="175" spans="1:16" s="2" customFormat="1" x14ac:dyDescent="0.25">
      <c r="A175" s="5" t="s">
        <v>13</v>
      </c>
      <c r="B175" s="5" t="s">
        <v>53</v>
      </c>
      <c r="C175" s="5">
        <v>9</v>
      </c>
      <c r="D175" s="5">
        <f>SUMIFS(C:C,B:B,B175)</f>
        <v>100</v>
      </c>
      <c r="E175" s="5">
        <v>1000</v>
      </c>
      <c r="F175" s="5">
        <v>-55</v>
      </c>
      <c r="G175" s="5">
        <v>-2</v>
      </c>
      <c r="H175" s="5" t="str">
        <f t="shared" si="44"/>
        <v xml:space="preserve"> 1000 -55 -2 </v>
      </c>
      <c r="I175" s="5">
        <f>FLOOR(C175/D175*100,1)</f>
        <v>9</v>
      </c>
      <c r="J175" s="5">
        <f>IF(AND(ISNUMBER(J174),B174=B175),J174+I174,1)</f>
        <v>16</v>
      </c>
      <c r="K175" s="5">
        <f t="shared" si="45"/>
        <v>16</v>
      </c>
      <c r="L175" s="5">
        <f t="shared" si="46"/>
        <v>24</v>
      </c>
      <c r="M175" s="5" t="str">
        <f t="shared" si="47"/>
        <v>16..24</v>
      </c>
      <c r="N175" s="5" t="str">
        <f>IF(I175=0,"",CONCATENATE("execute @e[tag=conditional,scores={PHASE=",B175,",CHEST_STEP=3,RAND_ITEM=",M175,"       }] ~ ~ ~ clone 1006 -55 -1 1006 -55 -1  ",H175," replace move"))</f>
        <v>execute @e[tag=conditional,scores={PHASE=21..1000,CHEST_STEP=3,RAND_ITEM=16..24       }] ~ ~ ~ clone 1006 -55 -1 1006 -55 -1   1000 -55 -2  replace move</v>
      </c>
      <c r="O175" s="5" t="str">
        <f>IF(I175=0,"",CONCATENATE("execute @e[tag=conditional,scores={PHASE=",B175,",CHEST_STEP=4,RAND_ITEM=",M175,"       }] ~ ~ ~ clone  ",H175,"  ",H175," 1006 -55 -1  replace move"))</f>
        <v>execute @e[tag=conditional,scores={PHASE=21..1000,CHEST_STEP=4,RAND_ITEM=16..24       }] ~ ~ ~ clone   1000 -55 -2    1000 -55 -2  1006 -55 -1  replace move</v>
      </c>
      <c r="P175" s="5" t="s">
        <v>44</v>
      </c>
    </row>
    <row r="176" spans="1:16" s="2" customFormat="1" x14ac:dyDescent="0.25">
      <c r="A176" s="5" t="s">
        <v>14</v>
      </c>
      <c r="B176" s="5" t="s">
        <v>53</v>
      </c>
      <c r="C176" s="5">
        <v>5</v>
      </c>
      <c r="D176" s="5">
        <f>SUMIFS(C:C,B:B,B176)</f>
        <v>100</v>
      </c>
      <c r="E176" s="5">
        <v>1003</v>
      </c>
      <c r="F176" s="5">
        <v>-55</v>
      </c>
      <c r="G176" s="5">
        <v>-2</v>
      </c>
      <c r="H176" s="5" t="str">
        <f t="shared" si="44"/>
        <v xml:space="preserve"> 1003 -55 -2 </v>
      </c>
      <c r="I176" s="5">
        <f>FLOOR(C176/D176*100,1)</f>
        <v>5</v>
      </c>
      <c r="J176" s="5">
        <f>IF(AND(ISNUMBER(J175),B175=B176),J175+I175,1)</f>
        <v>25</v>
      </c>
      <c r="K176" s="5">
        <f t="shared" si="45"/>
        <v>25</v>
      </c>
      <c r="L176" s="5">
        <f t="shared" si="46"/>
        <v>29</v>
      </c>
      <c r="M176" s="5" t="str">
        <f t="shared" si="47"/>
        <v>25..29</v>
      </c>
      <c r="N176" s="5" t="str">
        <f>IF(I176=0,"",CONCATENATE("execute @e[tag=conditional,scores={PHASE=",B176,",CHEST_STEP=3,RAND_ITEM=",M176,"       }] ~ ~ ~ clone 1006 -55 -1 1006 -55 -1  ",H176," replace move"))</f>
        <v>execute @e[tag=conditional,scores={PHASE=21..1000,CHEST_STEP=3,RAND_ITEM=25..29       }] ~ ~ ~ clone 1006 -55 -1 1006 -55 -1   1003 -55 -2  replace move</v>
      </c>
      <c r="O176" s="5" t="str">
        <f>IF(I176=0,"",CONCATENATE("execute @e[tag=conditional,scores={PHASE=",B176,",CHEST_STEP=4,RAND_ITEM=",M176,"       }] ~ ~ ~ clone  ",H176,"  ",H176," 1006 -55 -1  replace move"))</f>
        <v>execute @e[tag=conditional,scores={PHASE=21..1000,CHEST_STEP=4,RAND_ITEM=25..29       }] ~ ~ ~ clone   1003 -55 -2    1003 -55 -2  1006 -55 -1  replace move</v>
      </c>
      <c r="P176" s="5" t="s">
        <v>44</v>
      </c>
    </row>
    <row r="177" spans="1:16" s="2" customFormat="1" x14ac:dyDescent="0.25">
      <c r="A177" s="5" t="s">
        <v>21</v>
      </c>
      <c r="B177" s="5" t="s">
        <v>53</v>
      </c>
      <c r="C177" s="5">
        <v>5</v>
      </c>
      <c r="D177" s="5">
        <f>SUMIFS(C:C,B:B,B177)</f>
        <v>100</v>
      </c>
      <c r="E177" s="5">
        <v>1003</v>
      </c>
      <c r="F177" s="5">
        <v>-52</v>
      </c>
      <c r="G177" s="5">
        <v>-2</v>
      </c>
      <c r="H177" s="5" t="str">
        <f t="shared" ref="H177:H196" si="57">CONCATENATE(" ", E177," ", F177, " ", G177, " ")</f>
        <v xml:space="preserve"> 1003 -52 -2 </v>
      </c>
      <c r="I177" s="5">
        <f>FLOOR(C177/D177*100,1)</f>
        <v>5</v>
      </c>
      <c r="J177" s="5">
        <f>IF(AND(ISNUMBER(J176),B176=B177),J176+I176,1)</f>
        <v>30</v>
      </c>
      <c r="K177" s="5">
        <f t="shared" ref="K177:K196" si="58">IF(I177=0,-1,J177)</f>
        <v>30</v>
      </c>
      <c r="L177" s="5">
        <f t="shared" ref="L177:L196" si="59">IF(I177=0,-1,J177+I177-1)</f>
        <v>34</v>
      </c>
      <c r="M177" s="5" t="str">
        <f t="shared" ref="M177:M196" si="60">IF(L177="NA","",IF(K177=L177,K177,CONCATENATE(K177,"..",L177)))</f>
        <v>30..34</v>
      </c>
      <c r="N177" s="5" t="str">
        <f>IF(I177=0,"",CONCATENATE("execute @e[tag=conditional,scores={PHASE=",B177,",CHEST_STEP=3,RAND_ITEM=",M177,"       }] ~ ~ ~ clone 1006 -55 -1 1006 -55 -1  ",H177," replace move"))</f>
        <v>execute @e[tag=conditional,scores={PHASE=21..1000,CHEST_STEP=3,RAND_ITEM=30..34       }] ~ ~ ~ clone 1006 -55 -1 1006 -55 -1   1003 -52 -2  replace move</v>
      </c>
      <c r="O177" s="5" t="str">
        <f>IF(I177=0,"",CONCATENATE("execute @e[tag=conditional,scores={PHASE=",B177,",CHEST_STEP=4,RAND_ITEM=",M177,"       }] ~ ~ ~ clone  ",H177,"  ",H177," 1006 -55 -1  replace move"))</f>
        <v>execute @e[tag=conditional,scores={PHASE=21..1000,CHEST_STEP=4,RAND_ITEM=30..34       }] ~ ~ ~ clone   1003 -52 -2    1003 -52 -2  1006 -55 -1  replace move</v>
      </c>
      <c r="P177" s="5" t="s">
        <v>44</v>
      </c>
    </row>
    <row r="178" spans="1:16" s="2" customFormat="1" x14ac:dyDescent="0.25">
      <c r="A178" s="5" t="s">
        <v>22</v>
      </c>
      <c r="B178" s="5" t="s">
        <v>53</v>
      </c>
      <c r="C178" s="5">
        <v>5</v>
      </c>
      <c r="D178" s="5">
        <f>SUMIFS(C:C,B:B,B178)</f>
        <v>100</v>
      </c>
      <c r="E178" s="5">
        <v>1002</v>
      </c>
      <c r="F178" s="5">
        <v>-52</v>
      </c>
      <c r="G178" s="5">
        <v>-2</v>
      </c>
      <c r="H178" s="5" t="str">
        <f t="shared" si="57"/>
        <v xml:space="preserve"> 1002 -52 -2 </v>
      </c>
      <c r="I178" s="5">
        <f>FLOOR(C178/D178*100,1)</f>
        <v>5</v>
      </c>
      <c r="J178" s="5">
        <f>IF(AND(ISNUMBER(J177),B177=B178),J177+I177,1)</f>
        <v>35</v>
      </c>
      <c r="K178" s="5">
        <f t="shared" si="58"/>
        <v>35</v>
      </c>
      <c r="L178" s="5">
        <f t="shared" si="59"/>
        <v>39</v>
      </c>
      <c r="M178" s="5" t="str">
        <f t="shared" si="60"/>
        <v>35..39</v>
      </c>
      <c r="N178" s="5" t="str">
        <f>IF(I178=0,"",CONCATENATE("execute @e[tag=conditional,scores={PHASE=",B178,",CHEST_STEP=3,RAND_ITEM=",M178,"       }] ~ ~ ~ clone 1006 -55 -1 1006 -55 -1  ",H178," replace move"))</f>
        <v>execute @e[tag=conditional,scores={PHASE=21..1000,CHEST_STEP=3,RAND_ITEM=35..39       }] ~ ~ ~ clone 1006 -55 -1 1006 -55 -1   1002 -52 -2  replace move</v>
      </c>
      <c r="O178" s="5" t="str">
        <f>IF(I178=0,"",CONCATENATE("execute @e[tag=conditional,scores={PHASE=",B178,",CHEST_STEP=4,RAND_ITEM=",M178,"       }] ~ ~ ~ clone  ",H178,"  ",H178," 1006 -55 -1  replace move"))</f>
        <v>execute @e[tag=conditional,scores={PHASE=21..1000,CHEST_STEP=4,RAND_ITEM=35..39       }] ~ ~ ~ clone   1002 -52 -2    1002 -52 -2  1006 -55 -1  replace move</v>
      </c>
      <c r="P178" s="5" t="s">
        <v>44</v>
      </c>
    </row>
    <row r="179" spans="1:16" s="2" customFormat="1" x14ac:dyDescent="0.25">
      <c r="A179" s="5" t="s">
        <v>23</v>
      </c>
      <c r="B179" s="5" t="s">
        <v>53</v>
      </c>
      <c r="C179" s="5">
        <v>5</v>
      </c>
      <c r="D179" s="5">
        <f>SUMIFS(C:C,B:B,B179)</f>
        <v>100</v>
      </c>
      <c r="E179" s="5">
        <v>1001</v>
      </c>
      <c r="F179" s="5">
        <v>-52</v>
      </c>
      <c r="G179" s="5">
        <v>-2</v>
      </c>
      <c r="H179" s="5" t="str">
        <f t="shared" si="57"/>
        <v xml:space="preserve"> 1001 -52 -2 </v>
      </c>
      <c r="I179" s="5">
        <f>FLOOR(C179/D179*100,1)</f>
        <v>5</v>
      </c>
      <c r="J179" s="5">
        <f>IF(AND(ISNUMBER(J178),B178=B179),J178+I178,1)</f>
        <v>40</v>
      </c>
      <c r="K179" s="5">
        <f t="shared" si="58"/>
        <v>40</v>
      </c>
      <c r="L179" s="5">
        <f t="shared" si="59"/>
        <v>44</v>
      </c>
      <c r="M179" s="5" t="str">
        <f t="shared" si="60"/>
        <v>40..44</v>
      </c>
      <c r="N179" s="5" t="str">
        <f>IF(I179=0,"",CONCATENATE("execute @e[tag=conditional,scores={PHASE=",B179,",CHEST_STEP=3,RAND_ITEM=",M179,"       }] ~ ~ ~ clone 1006 -55 -1 1006 -55 -1  ",H179," replace move"))</f>
        <v>execute @e[tag=conditional,scores={PHASE=21..1000,CHEST_STEP=3,RAND_ITEM=40..44       }] ~ ~ ~ clone 1006 -55 -1 1006 -55 -1   1001 -52 -2  replace move</v>
      </c>
      <c r="O179" s="5" t="str">
        <f>IF(I179=0,"",CONCATENATE("execute @e[tag=conditional,scores={PHASE=",B179,",CHEST_STEP=4,RAND_ITEM=",M179,"       }] ~ ~ ~ clone  ",H179,"  ",H179," 1006 -55 -1  replace move"))</f>
        <v>execute @e[tag=conditional,scores={PHASE=21..1000,CHEST_STEP=4,RAND_ITEM=40..44       }] ~ ~ ~ clone   1001 -52 -2    1001 -52 -2  1006 -55 -1  replace move</v>
      </c>
      <c r="P179" s="5" t="s">
        <v>44</v>
      </c>
    </row>
    <row r="180" spans="1:16" s="2" customFormat="1" x14ac:dyDescent="0.25">
      <c r="A180" s="5" t="s">
        <v>29</v>
      </c>
      <c r="B180" s="5" t="s">
        <v>53</v>
      </c>
      <c r="C180" s="5">
        <v>1</v>
      </c>
      <c r="D180" s="5">
        <f>SUMIFS(C:C,B:B,B180)</f>
        <v>100</v>
      </c>
      <c r="E180" s="5">
        <v>1005</v>
      </c>
      <c r="F180" s="5">
        <v>-49</v>
      </c>
      <c r="G180" s="5">
        <v>-2</v>
      </c>
      <c r="H180" s="5" t="str">
        <f t="shared" si="57"/>
        <v xml:space="preserve"> 1005 -49 -2 </v>
      </c>
      <c r="I180" s="5">
        <f>FLOOR(C180/D180*100,1)</f>
        <v>1</v>
      </c>
      <c r="J180" s="5">
        <f>IF(AND(ISNUMBER(J179),B179=B180),J179+I179,1)</f>
        <v>45</v>
      </c>
      <c r="K180" s="5">
        <f t="shared" si="58"/>
        <v>45</v>
      </c>
      <c r="L180" s="5">
        <f t="shared" si="59"/>
        <v>45</v>
      </c>
      <c r="M180" s="5">
        <f t="shared" si="60"/>
        <v>45</v>
      </c>
      <c r="N180" s="5" t="str">
        <f>IF(I180=0,"",CONCATENATE("execute @e[tag=conditional,scores={PHASE=",B180,",CHEST_STEP=3,RAND_ITEM=",M180,"       }] ~ ~ ~ clone 1006 -55 -1 1006 -55 -1  ",H180," replace move"))</f>
        <v>execute @e[tag=conditional,scores={PHASE=21..1000,CHEST_STEP=3,RAND_ITEM=45       }] ~ ~ ~ clone 1006 -55 -1 1006 -55 -1   1005 -49 -2  replace move</v>
      </c>
      <c r="O180" s="5" t="str">
        <f>IF(I180=0,"",CONCATENATE("execute @e[tag=conditional,scores={PHASE=",B180,",CHEST_STEP=4,RAND_ITEM=",M180,"       }] ~ ~ ~ clone  ",H180,"  ",H180," 1006 -55 -1  replace move"))</f>
        <v>execute @e[tag=conditional,scores={PHASE=21..1000,CHEST_STEP=4,RAND_ITEM=45       }] ~ ~ ~ clone   1005 -49 -2    1005 -49 -2  1006 -55 -1  replace move</v>
      </c>
      <c r="P180" s="5" t="s">
        <v>44</v>
      </c>
    </row>
    <row r="181" spans="1:16" s="2" customFormat="1" x14ac:dyDescent="0.25">
      <c r="A181" s="5" t="s">
        <v>37</v>
      </c>
      <c r="B181" s="5" t="s">
        <v>53</v>
      </c>
      <c r="C181" s="5">
        <v>3</v>
      </c>
      <c r="D181" s="5">
        <f>SUMIFS(C:C,B:B,B181)</f>
        <v>100</v>
      </c>
      <c r="E181" s="5">
        <v>997</v>
      </c>
      <c r="F181" s="5">
        <v>-49</v>
      </c>
      <c r="G181" s="5">
        <v>-2</v>
      </c>
      <c r="H181" s="5" t="str">
        <f t="shared" si="57"/>
        <v xml:space="preserve"> 997 -49 -2 </v>
      </c>
      <c r="I181" s="5">
        <f>FLOOR(C181/D181*100,1)</f>
        <v>3</v>
      </c>
      <c r="J181" s="5">
        <f>IF(AND(ISNUMBER(J180),B180=B181),J180+I180,1)</f>
        <v>46</v>
      </c>
      <c r="K181" s="5">
        <f t="shared" si="58"/>
        <v>46</v>
      </c>
      <c r="L181" s="5">
        <f t="shared" si="59"/>
        <v>48</v>
      </c>
      <c r="M181" s="5" t="str">
        <f t="shared" si="60"/>
        <v>46..48</v>
      </c>
      <c r="N181" s="5" t="str">
        <f>IF(I181=0,"",CONCATENATE("execute @e[tag=conditional,scores={PHASE=",B181,",CHEST_STEP=3,RAND_ITEM=",M181,"       }] ~ ~ ~ clone 1006 -55 -1 1006 -55 -1  ",H181," replace move"))</f>
        <v>execute @e[tag=conditional,scores={PHASE=21..1000,CHEST_STEP=3,RAND_ITEM=46..48       }] ~ ~ ~ clone 1006 -55 -1 1006 -55 -1   997 -49 -2  replace move</v>
      </c>
      <c r="O181" s="5" t="str">
        <f>IF(I181=0,"",CONCATENATE("execute @e[tag=conditional,scores={PHASE=",B181,",CHEST_STEP=4,RAND_ITEM=",M181,"       }] ~ ~ ~ clone  ",H181,"  ",H181," 1006 -55 -1  replace move"))</f>
        <v>execute @e[tag=conditional,scores={PHASE=21..1000,CHEST_STEP=4,RAND_ITEM=46..48       }] ~ ~ ~ clone   997 -49 -2    997 -49 -2  1006 -55 -1  replace move</v>
      </c>
      <c r="P181" s="5" t="s">
        <v>44</v>
      </c>
    </row>
    <row r="182" spans="1:16" s="2" customFormat="1" x14ac:dyDescent="0.25">
      <c r="A182" s="5" t="s">
        <v>11</v>
      </c>
      <c r="B182" s="5" t="s">
        <v>53</v>
      </c>
      <c r="C182" s="5">
        <v>5</v>
      </c>
      <c r="D182" s="5">
        <f>SUMIFS(C:C,B:B,B182)</f>
        <v>100</v>
      </c>
      <c r="E182" s="5">
        <v>999</v>
      </c>
      <c r="F182" s="5">
        <v>-55</v>
      </c>
      <c r="G182" s="5">
        <v>-2</v>
      </c>
      <c r="H182" s="5" t="str">
        <f t="shared" si="57"/>
        <v xml:space="preserve"> 999 -55 -2 </v>
      </c>
      <c r="I182" s="5">
        <f>FLOOR(C182/D182*100,1)</f>
        <v>5</v>
      </c>
      <c r="J182" s="5">
        <f>IF(AND(ISNUMBER(J181),B181=B182),J181+I181,1)</f>
        <v>49</v>
      </c>
      <c r="K182" s="5">
        <f t="shared" si="58"/>
        <v>49</v>
      </c>
      <c r="L182" s="5">
        <f t="shared" si="59"/>
        <v>53</v>
      </c>
      <c r="M182" s="5" t="str">
        <f t="shared" si="60"/>
        <v>49..53</v>
      </c>
      <c r="N182" s="5" t="str">
        <f>IF(I182=0,"",CONCATENATE("execute @e[tag=conditional,scores={PHASE=",B182,",CHEST_STEP=3,RAND_ITEM=",M182,"       }] ~ ~ ~ clone 1006 -55 -1 1006 -55 -1  ",H182," replace move"))</f>
        <v>execute @e[tag=conditional,scores={PHASE=21..1000,CHEST_STEP=3,RAND_ITEM=49..53       }] ~ ~ ~ clone 1006 -55 -1 1006 -55 -1   999 -55 -2  replace move</v>
      </c>
      <c r="O182" s="5" t="str">
        <f>IF(I182=0,"",CONCATENATE("execute @e[tag=conditional,scores={PHASE=",B182,",CHEST_STEP=4,RAND_ITEM=",M182,"       }] ~ ~ ~ clone  ",H182,"  ",H182," 1006 -55 -1  replace move"))</f>
        <v>execute @e[tag=conditional,scores={PHASE=21..1000,CHEST_STEP=4,RAND_ITEM=49..53       }] ~ ~ ~ clone   999 -55 -2    999 -55 -2  1006 -55 -1  replace move</v>
      </c>
      <c r="P182" s="5" t="s">
        <v>44</v>
      </c>
    </row>
    <row r="183" spans="1:16" s="2" customFormat="1" x14ac:dyDescent="0.25">
      <c r="A183" s="5" t="s">
        <v>31</v>
      </c>
      <c r="B183" s="5" t="s">
        <v>53</v>
      </c>
      <c r="C183" s="5">
        <v>1</v>
      </c>
      <c r="D183" s="5">
        <f>SUMIFS(C:C,B:B,B183)</f>
        <v>100</v>
      </c>
      <c r="E183" s="5">
        <v>1003</v>
      </c>
      <c r="F183" s="5">
        <v>-49</v>
      </c>
      <c r="G183" s="5">
        <v>-2</v>
      </c>
      <c r="H183" s="5" t="str">
        <f t="shared" si="57"/>
        <v xml:space="preserve"> 1003 -49 -2 </v>
      </c>
      <c r="I183" s="5">
        <f>FLOOR(C183/D183*100,1)</f>
        <v>1</v>
      </c>
      <c r="J183" s="5">
        <f>IF(AND(ISNUMBER(J182),B182=B183),J182+I182,1)</f>
        <v>54</v>
      </c>
      <c r="K183" s="5">
        <f t="shared" si="58"/>
        <v>54</v>
      </c>
      <c r="L183" s="5">
        <f t="shared" si="59"/>
        <v>54</v>
      </c>
      <c r="M183" s="5">
        <f t="shared" si="60"/>
        <v>54</v>
      </c>
      <c r="N183" s="5" t="str">
        <f>IF(I183=0,"",CONCATENATE("execute @e[tag=conditional,scores={PHASE=",B183,",CHEST_STEP=3,RAND_ITEM=",M183,"       }] ~ ~ ~ clone 1006 -55 -1 1006 -55 -1  ",H183," replace move"))</f>
        <v>execute @e[tag=conditional,scores={PHASE=21..1000,CHEST_STEP=3,RAND_ITEM=54       }] ~ ~ ~ clone 1006 -55 -1 1006 -55 -1   1003 -49 -2  replace move</v>
      </c>
      <c r="O183" s="5" t="str">
        <f>IF(I183=0,"",CONCATENATE("execute @e[tag=conditional,scores={PHASE=",B183,",CHEST_STEP=4,RAND_ITEM=",M183,"       }] ~ ~ ~ clone  ",H183,"  ",H183," 1006 -55 -1  replace move"))</f>
        <v>execute @e[tag=conditional,scores={PHASE=21..1000,CHEST_STEP=4,RAND_ITEM=54       }] ~ ~ ~ clone   1003 -49 -2    1003 -49 -2  1006 -55 -1  replace move</v>
      </c>
      <c r="P183" s="5" t="s">
        <v>44</v>
      </c>
    </row>
    <row r="184" spans="1:16" s="2" customFormat="1" x14ac:dyDescent="0.25">
      <c r="A184" s="5" t="s">
        <v>33</v>
      </c>
      <c r="B184" s="5" t="s">
        <v>53</v>
      </c>
      <c r="C184" s="5">
        <v>5</v>
      </c>
      <c r="D184" s="5">
        <f>SUMIFS(C:C,B:B,B184)</f>
        <v>100</v>
      </c>
      <c r="E184" s="5">
        <v>1001</v>
      </c>
      <c r="F184" s="5">
        <v>-49</v>
      </c>
      <c r="G184" s="5">
        <v>-2</v>
      </c>
      <c r="H184" s="5" t="str">
        <f t="shared" si="57"/>
        <v xml:space="preserve"> 1001 -49 -2 </v>
      </c>
      <c r="I184" s="5">
        <f>FLOOR(C184/D184*100,1)</f>
        <v>5</v>
      </c>
      <c r="J184" s="5">
        <f>IF(AND(ISNUMBER(J183),B183=B184),J183+I183,1)</f>
        <v>55</v>
      </c>
      <c r="K184" s="5">
        <f t="shared" si="58"/>
        <v>55</v>
      </c>
      <c r="L184" s="5">
        <f t="shared" si="59"/>
        <v>59</v>
      </c>
      <c r="M184" s="5" t="str">
        <f t="shared" si="60"/>
        <v>55..59</v>
      </c>
      <c r="N184" s="5" t="str">
        <f>IF(I184=0,"",CONCATENATE("execute @e[tag=conditional,scores={PHASE=",B184,",CHEST_STEP=3,RAND_ITEM=",M184,"       }] ~ ~ ~ clone 1006 -55 -1 1006 -55 -1  ",H184," replace move"))</f>
        <v>execute @e[tag=conditional,scores={PHASE=21..1000,CHEST_STEP=3,RAND_ITEM=55..59       }] ~ ~ ~ clone 1006 -55 -1 1006 -55 -1   1001 -49 -2  replace move</v>
      </c>
      <c r="O184" s="5" t="str">
        <f>IF(I184=0,"",CONCATENATE("execute @e[tag=conditional,scores={PHASE=",B184,",CHEST_STEP=4,RAND_ITEM=",M184,"       }] ~ ~ ~ clone  ",H184,"  ",H184," 1006 -55 -1  replace move"))</f>
        <v>execute @e[tag=conditional,scores={PHASE=21..1000,CHEST_STEP=4,RAND_ITEM=55..59       }] ~ ~ ~ clone   1001 -49 -2    1001 -49 -2  1006 -55 -1  replace move</v>
      </c>
      <c r="P184" s="5" t="s">
        <v>44</v>
      </c>
    </row>
    <row r="185" spans="1:16" s="2" customFormat="1" x14ac:dyDescent="0.25">
      <c r="A185" s="5" t="s">
        <v>27</v>
      </c>
      <c r="B185" s="5" t="s">
        <v>53</v>
      </c>
      <c r="C185" s="5">
        <v>5</v>
      </c>
      <c r="D185" s="5">
        <f>SUMIFS(C:C,B:B,B185)</f>
        <v>100</v>
      </c>
      <c r="E185" s="5">
        <v>997</v>
      </c>
      <c r="F185" s="5">
        <v>-52</v>
      </c>
      <c r="G185" s="5">
        <v>-2</v>
      </c>
      <c r="H185" s="5" t="str">
        <f t="shared" si="57"/>
        <v xml:space="preserve"> 997 -52 -2 </v>
      </c>
      <c r="I185" s="5">
        <f>FLOOR(C185/D185*100,1)</f>
        <v>5</v>
      </c>
      <c r="J185" s="5">
        <f>IF(AND(ISNUMBER(J184),B184=B185),J184+I184,1)</f>
        <v>60</v>
      </c>
      <c r="K185" s="5">
        <f t="shared" si="58"/>
        <v>60</v>
      </c>
      <c r="L185" s="5">
        <f t="shared" si="59"/>
        <v>64</v>
      </c>
      <c r="M185" s="5" t="str">
        <f t="shared" si="60"/>
        <v>60..64</v>
      </c>
      <c r="N185" s="5" t="str">
        <f>IF(I185=0,"",CONCATENATE("execute @e[tag=conditional,scores={PHASE=",B185,",CHEST_STEP=3,RAND_ITEM=",M185,"       }] ~ ~ ~ clone 1006 -55 -1 1006 -55 -1  ",H185," replace move"))</f>
        <v>execute @e[tag=conditional,scores={PHASE=21..1000,CHEST_STEP=3,RAND_ITEM=60..64       }] ~ ~ ~ clone 1006 -55 -1 1006 -55 -1   997 -52 -2  replace move</v>
      </c>
      <c r="O185" s="5" t="str">
        <f>IF(I185=0,"",CONCATENATE("execute @e[tag=conditional,scores={PHASE=",B185,",CHEST_STEP=4,RAND_ITEM=",M185,"       }] ~ ~ ~ clone  ",H185,"  ",H185," 1006 -55 -1  replace move"))</f>
        <v>execute @e[tag=conditional,scores={PHASE=21..1000,CHEST_STEP=4,RAND_ITEM=60..64       }] ~ ~ ~ clone   997 -52 -2    997 -52 -2  1006 -55 -1  replace move</v>
      </c>
      <c r="P185" s="5" t="s">
        <v>44</v>
      </c>
    </row>
    <row r="186" spans="1:16" s="2" customFormat="1" x14ac:dyDescent="0.25">
      <c r="A186" s="5" t="s">
        <v>26</v>
      </c>
      <c r="B186" s="5" t="s">
        <v>53</v>
      </c>
      <c r="C186" s="5">
        <v>3</v>
      </c>
      <c r="D186" s="5">
        <f>SUMIFS(C:C,B:B,B186)</f>
        <v>100</v>
      </c>
      <c r="E186" s="5">
        <v>1000</v>
      </c>
      <c r="F186" s="5">
        <v>-52</v>
      </c>
      <c r="G186" s="5">
        <v>-2</v>
      </c>
      <c r="H186" s="5" t="str">
        <f t="shared" si="57"/>
        <v xml:space="preserve"> 1000 -52 -2 </v>
      </c>
      <c r="I186" s="5">
        <f>FLOOR(C186/D186*100,1)</f>
        <v>3</v>
      </c>
      <c r="J186" s="5">
        <f>IF(AND(ISNUMBER(J185),B185=B186),J185+I185,1)</f>
        <v>65</v>
      </c>
      <c r="K186" s="5">
        <f t="shared" si="58"/>
        <v>65</v>
      </c>
      <c r="L186" s="5">
        <f t="shared" si="59"/>
        <v>67</v>
      </c>
      <c r="M186" s="5" t="str">
        <f t="shared" si="60"/>
        <v>65..67</v>
      </c>
      <c r="N186" s="5" t="str">
        <f>IF(I186=0,"",CONCATENATE("execute @e[tag=conditional,scores={PHASE=",B186,",CHEST_STEP=3,RAND_ITEM=",M186,"       }] ~ ~ ~ clone 1006 -55 -1 1006 -55 -1  ",H186," replace move"))</f>
        <v>execute @e[tag=conditional,scores={PHASE=21..1000,CHEST_STEP=3,RAND_ITEM=65..67       }] ~ ~ ~ clone 1006 -55 -1 1006 -55 -1   1000 -52 -2  replace move</v>
      </c>
      <c r="O186" s="5" t="str">
        <f>IF(I186=0,"",CONCATENATE("execute @e[tag=conditional,scores={PHASE=",B186,",CHEST_STEP=4,RAND_ITEM=",M186,"       }] ~ ~ ~ clone  ",H186,"  ",H186," 1006 -55 -1  replace move"))</f>
        <v>execute @e[tag=conditional,scores={PHASE=21..1000,CHEST_STEP=4,RAND_ITEM=65..67       }] ~ ~ ~ clone   1000 -52 -2    1000 -52 -2  1006 -55 -1  replace move</v>
      </c>
      <c r="P186" s="5" t="s">
        <v>44</v>
      </c>
    </row>
    <row r="187" spans="1:16" s="2" customFormat="1" x14ac:dyDescent="0.25">
      <c r="A187" s="5" t="s">
        <v>24</v>
      </c>
      <c r="B187" s="5" t="s">
        <v>53</v>
      </c>
      <c r="C187" s="5">
        <v>3</v>
      </c>
      <c r="D187" s="5">
        <f>SUMIFS(C:C,B:B,B187)</f>
        <v>100</v>
      </c>
      <c r="E187" s="5">
        <v>999</v>
      </c>
      <c r="F187" s="5">
        <v>-52</v>
      </c>
      <c r="G187" s="5">
        <v>-2</v>
      </c>
      <c r="H187" s="5" t="str">
        <f t="shared" si="57"/>
        <v xml:space="preserve"> 999 -52 -2 </v>
      </c>
      <c r="I187" s="5">
        <f>FLOOR(C187/D187*100,1)</f>
        <v>3</v>
      </c>
      <c r="J187" s="5">
        <f>IF(AND(ISNUMBER(J186),B186=B187),J186+I186,1)</f>
        <v>68</v>
      </c>
      <c r="K187" s="5">
        <f t="shared" si="58"/>
        <v>68</v>
      </c>
      <c r="L187" s="5">
        <f t="shared" si="59"/>
        <v>70</v>
      </c>
      <c r="M187" s="5" t="str">
        <f t="shared" si="60"/>
        <v>68..70</v>
      </c>
      <c r="N187" s="5" t="str">
        <f>IF(I187=0,"",CONCATENATE("execute @e[tag=conditional,scores={PHASE=",B187,",CHEST_STEP=3,RAND_ITEM=",M187,"       }] ~ ~ ~ clone 1006 -55 -1 1006 -55 -1  ",H187," replace move"))</f>
        <v>execute @e[tag=conditional,scores={PHASE=21..1000,CHEST_STEP=3,RAND_ITEM=68..70       }] ~ ~ ~ clone 1006 -55 -1 1006 -55 -1   999 -52 -2  replace move</v>
      </c>
      <c r="O187" s="5" t="str">
        <f>IF(I187=0,"",CONCATENATE("execute @e[tag=conditional,scores={PHASE=",B187,",CHEST_STEP=4,RAND_ITEM=",M187,"       }] ~ ~ ~ clone  ",H187,"  ",H187," 1006 -55 -1  replace move"))</f>
        <v>execute @e[tag=conditional,scores={PHASE=21..1000,CHEST_STEP=4,RAND_ITEM=68..70       }] ~ ~ ~ clone   999 -52 -2    999 -52 -2  1006 -55 -1  replace move</v>
      </c>
      <c r="P187" s="5" t="s">
        <v>44</v>
      </c>
    </row>
    <row r="188" spans="1:16" s="2" customFormat="1" x14ac:dyDescent="0.25">
      <c r="A188" s="5" t="s">
        <v>25</v>
      </c>
      <c r="B188" s="5" t="s">
        <v>53</v>
      </c>
      <c r="C188" s="5">
        <v>3</v>
      </c>
      <c r="D188" s="5">
        <f>SUMIFS(C:C,B:B,B188)</f>
        <v>100</v>
      </c>
      <c r="E188" s="5">
        <v>998</v>
      </c>
      <c r="F188" s="5">
        <v>-52</v>
      </c>
      <c r="G188" s="5">
        <v>-2</v>
      </c>
      <c r="H188" s="5" t="str">
        <f t="shared" si="57"/>
        <v xml:space="preserve"> 998 -52 -2 </v>
      </c>
      <c r="I188" s="5">
        <f>FLOOR(C188/D188*100,1)</f>
        <v>3</v>
      </c>
      <c r="J188" s="5">
        <f>IF(AND(ISNUMBER(J187),B187=B188),J187+I187,1)</f>
        <v>71</v>
      </c>
      <c r="K188" s="5">
        <f t="shared" si="58"/>
        <v>71</v>
      </c>
      <c r="L188" s="5">
        <f t="shared" si="59"/>
        <v>73</v>
      </c>
      <c r="M188" s="5" t="str">
        <f t="shared" si="60"/>
        <v>71..73</v>
      </c>
      <c r="N188" s="5" t="str">
        <f>IF(I188=0,"",CONCATENATE("execute @e[tag=conditional,scores={PHASE=",B188,",CHEST_STEP=3,RAND_ITEM=",M188,"       }] ~ ~ ~ clone 1006 -55 -1 1006 -55 -1  ",H188," replace move"))</f>
        <v>execute @e[tag=conditional,scores={PHASE=21..1000,CHEST_STEP=3,RAND_ITEM=71..73       }] ~ ~ ~ clone 1006 -55 -1 1006 -55 -1   998 -52 -2  replace move</v>
      </c>
      <c r="O188" s="5" t="str">
        <f>IF(I188=0,"",CONCATENATE("execute @e[tag=conditional,scores={PHASE=",B188,",CHEST_STEP=4,RAND_ITEM=",M188,"       }] ~ ~ ~ clone  ",H188,"  ",H188," 1006 -55 -1  replace move"))</f>
        <v>execute @e[tag=conditional,scores={PHASE=21..1000,CHEST_STEP=4,RAND_ITEM=71..73       }] ~ ~ ~ clone   998 -52 -2    998 -52 -2  1006 -55 -1  replace move</v>
      </c>
      <c r="P188" s="5" t="s">
        <v>44</v>
      </c>
    </row>
    <row r="189" spans="1:16" s="2" customFormat="1" x14ac:dyDescent="0.25">
      <c r="A189" s="5" t="s">
        <v>18</v>
      </c>
      <c r="B189" s="5" t="s">
        <v>53</v>
      </c>
      <c r="C189" s="5">
        <v>3</v>
      </c>
      <c r="D189" s="5">
        <f>SUMIFS(C:C,B:B,B189)</f>
        <v>100</v>
      </c>
      <c r="E189" s="5">
        <v>1006</v>
      </c>
      <c r="F189" s="5">
        <v>-52</v>
      </c>
      <c r="G189" s="5">
        <v>-2</v>
      </c>
      <c r="H189" s="5" t="str">
        <f t="shared" si="57"/>
        <v xml:space="preserve"> 1006 -52 -2 </v>
      </c>
      <c r="I189" s="5">
        <f>FLOOR(C189/D189*100,1)</f>
        <v>3</v>
      </c>
      <c r="J189" s="5">
        <f>IF(AND(ISNUMBER(J188),B188=B189),J188+I188,1)</f>
        <v>74</v>
      </c>
      <c r="K189" s="5">
        <f t="shared" si="58"/>
        <v>74</v>
      </c>
      <c r="L189" s="5">
        <f t="shared" si="59"/>
        <v>76</v>
      </c>
      <c r="M189" s="5" t="str">
        <f t="shared" si="60"/>
        <v>74..76</v>
      </c>
      <c r="N189" s="5" t="str">
        <f>IF(I189=0,"",CONCATENATE("execute @e[tag=conditional,scores={PHASE=",B189,",CHEST_STEP=3,RAND_ITEM=",M189,"       }] ~ ~ ~ clone 1006 -55 -1 1006 -55 -1  ",H189," replace move"))</f>
        <v>execute @e[tag=conditional,scores={PHASE=21..1000,CHEST_STEP=3,RAND_ITEM=74..76       }] ~ ~ ~ clone 1006 -55 -1 1006 -55 -1   1006 -52 -2  replace move</v>
      </c>
      <c r="O189" s="5" t="str">
        <f>IF(I189=0,"",CONCATENATE("execute @e[tag=conditional,scores={PHASE=",B189,",CHEST_STEP=4,RAND_ITEM=",M189,"       }] ~ ~ ~ clone  ",H189,"  ",H189," 1006 -55 -1  replace move"))</f>
        <v>execute @e[tag=conditional,scores={PHASE=21..1000,CHEST_STEP=4,RAND_ITEM=74..76       }] ~ ~ ~ clone   1006 -52 -2    1006 -52 -2  1006 -55 -1  replace move</v>
      </c>
      <c r="P189" s="5" t="s">
        <v>44</v>
      </c>
    </row>
    <row r="190" spans="1:16" s="2" customFormat="1" x14ac:dyDescent="0.25">
      <c r="A190" s="5" t="s">
        <v>19</v>
      </c>
      <c r="B190" s="5" t="s">
        <v>53</v>
      </c>
      <c r="C190" s="5">
        <v>2</v>
      </c>
      <c r="D190" s="5">
        <f>SUMIFS(C:C,B:B,B190)</f>
        <v>100</v>
      </c>
      <c r="E190" s="5">
        <v>1005</v>
      </c>
      <c r="F190" s="5">
        <v>-52</v>
      </c>
      <c r="G190" s="5">
        <v>-2</v>
      </c>
      <c r="H190" s="5" t="str">
        <f t="shared" si="57"/>
        <v xml:space="preserve"> 1005 -52 -2 </v>
      </c>
      <c r="I190" s="5">
        <f>FLOOR(C190/D190*100,1)</f>
        <v>2</v>
      </c>
      <c r="J190" s="5">
        <f>IF(AND(ISNUMBER(J189),B189=B190),J189+I189,1)</f>
        <v>77</v>
      </c>
      <c r="K190" s="5">
        <f t="shared" si="58"/>
        <v>77</v>
      </c>
      <c r="L190" s="5">
        <f t="shared" si="59"/>
        <v>78</v>
      </c>
      <c r="M190" s="5" t="str">
        <f t="shared" si="60"/>
        <v>77..78</v>
      </c>
      <c r="N190" s="5" t="str">
        <f>IF(I190=0,"",CONCATENATE("execute @e[tag=conditional,scores={PHASE=",B190,",CHEST_STEP=3,RAND_ITEM=",M190,"       }] ~ ~ ~ clone 1006 -55 -1 1006 -55 -1  ",H190," replace move"))</f>
        <v>execute @e[tag=conditional,scores={PHASE=21..1000,CHEST_STEP=3,RAND_ITEM=77..78       }] ~ ~ ~ clone 1006 -55 -1 1006 -55 -1   1005 -52 -2  replace move</v>
      </c>
      <c r="O190" s="5" t="str">
        <f>IF(I190=0,"",CONCATENATE("execute @e[tag=conditional,scores={PHASE=",B190,",CHEST_STEP=4,RAND_ITEM=",M190,"       }] ~ ~ ~ clone  ",H190,"  ",H190," 1006 -55 -1  replace move"))</f>
        <v>execute @e[tag=conditional,scores={PHASE=21..1000,CHEST_STEP=4,RAND_ITEM=77..78       }] ~ ~ ~ clone   1005 -52 -2    1005 -52 -2  1006 -55 -1  replace move</v>
      </c>
      <c r="P190" s="5" t="s">
        <v>44</v>
      </c>
    </row>
    <row r="191" spans="1:16" s="2" customFormat="1" x14ac:dyDescent="0.25">
      <c r="A191" s="5" t="s">
        <v>34</v>
      </c>
      <c r="B191" s="5" t="s">
        <v>53</v>
      </c>
      <c r="C191" s="5">
        <v>3</v>
      </c>
      <c r="D191" s="5">
        <f>SUMIFS(C:C,B:B,B191)</f>
        <v>100</v>
      </c>
      <c r="E191" s="5">
        <v>1000</v>
      </c>
      <c r="F191" s="5">
        <v>-49</v>
      </c>
      <c r="G191" s="5">
        <v>-2</v>
      </c>
      <c r="H191" s="5" t="str">
        <f t="shared" si="57"/>
        <v xml:space="preserve"> 1000 -49 -2 </v>
      </c>
      <c r="I191" s="5">
        <f>FLOOR(C191/D191*100,1)</f>
        <v>3</v>
      </c>
      <c r="J191" s="5">
        <f>IF(AND(ISNUMBER(J190),B190=B191),J190+I190,1)</f>
        <v>79</v>
      </c>
      <c r="K191" s="5">
        <f t="shared" si="58"/>
        <v>79</v>
      </c>
      <c r="L191" s="5">
        <f t="shared" si="59"/>
        <v>81</v>
      </c>
      <c r="M191" s="5" t="str">
        <f t="shared" si="60"/>
        <v>79..81</v>
      </c>
      <c r="N191" s="5" t="str">
        <f>IF(I191=0,"",CONCATENATE("execute @e[tag=conditional,scores={PHASE=",B191,",CHEST_STEP=3,RAND_ITEM=",M191,"       }] ~ ~ ~ clone 1006 -55 -1 1006 -55 -1  ",H191," replace move"))</f>
        <v>execute @e[tag=conditional,scores={PHASE=21..1000,CHEST_STEP=3,RAND_ITEM=79..81       }] ~ ~ ~ clone 1006 -55 -1 1006 -55 -1   1000 -49 -2  replace move</v>
      </c>
      <c r="O191" s="5" t="str">
        <f>IF(I191=0,"",CONCATENATE("execute @e[tag=conditional,scores={PHASE=",B191,",CHEST_STEP=4,RAND_ITEM=",M191,"       }] ~ ~ ~ clone  ",H191,"  ",H191," 1006 -55 -1  replace move"))</f>
        <v>execute @e[tag=conditional,scores={PHASE=21..1000,CHEST_STEP=4,RAND_ITEM=79..81       }] ~ ~ ~ clone   1000 -49 -2    1000 -49 -2  1006 -55 -1  replace move</v>
      </c>
      <c r="P191" s="5" t="s">
        <v>44</v>
      </c>
    </row>
    <row r="192" spans="1:16" s="2" customFormat="1" x14ac:dyDescent="0.25">
      <c r="A192" s="5" t="s">
        <v>9</v>
      </c>
      <c r="B192" s="5" t="s">
        <v>53</v>
      </c>
      <c r="C192" s="5">
        <v>4</v>
      </c>
      <c r="D192" s="5">
        <f>SUMIFS(C:C,B:B,B192)</f>
        <v>100</v>
      </c>
      <c r="E192" s="5">
        <v>997</v>
      </c>
      <c r="F192" s="5">
        <v>-55</v>
      </c>
      <c r="G192" s="5">
        <v>-2</v>
      </c>
      <c r="H192" s="5" t="str">
        <f t="shared" si="57"/>
        <v xml:space="preserve"> 997 -55 -2 </v>
      </c>
      <c r="I192" s="5">
        <f>FLOOR(C192/D192*100,1)</f>
        <v>4</v>
      </c>
      <c r="J192" s="5">
        <f>IF(AND(ISNUMBER(J191),B191=B192),J191+I191,1)</f>
        <v>82</v>
      </c>
      <c r="K192" s="5">
        <f t="shared" si="58"/>
        <v>82</v>
      </c>
      <c r="L192" s="5">
        <f t="shared" si="59"/>
        <v>85</v>
      </c>
      <c r="M192" s="5" t="str">
        <f t="shared" si="60"/>
        <v>82..85</v>
      </c>
      <c r="N192" s="5" t="str">
        <f>IF(I192=0,"",CONCATENATE("execute @e[tag=conditional,scores={PHASE=",B192,",CHEST_STEP=3,RAND_ITEM=",M192,"       }] ~ ~ ~ clone 1006 -55 -1 1006 -55 -1  ",H192," replace move"))</f>
        <v>execute @e[tag=conditional,scores={PHASE=21..1000,CHEST_STEP=3,RAND_ITEM=82..85       }] ~ ~ ~ clone 1006 -55 -1 1006 -55 -1   997 -55 -2  replace move</v>
      </c>
      <c r="O192" s="5" t="str">
        <f>IF(I192=0,"",CONCATENATE("execute @e[tag=conditional,scores={PHASE=",B192,",CHEST_STEP=4,RAND_ITEM=",M192,"       }] ~ ~ ~ clone  ",H192,"  ",H192," 1006 -55 -1  replace move"))</f>
        <v>execute @e[tag=conditional,scores={PHASE=21..1000,CHEST_STEP=4,RAND_ITEM=82..85       }] ~ ~ ~ clone   997 -55 -2    997 -55 -2  1006 -55 -1  replace move</v>
      </c>
      <c r="P192" s="5" t="s">
        <v>44</v>
      </c>
    </row>
    <row r="193" spans="1:16" s="2" customFormat="1" x14ac:dyDescent="0.25">
      <c r="A193" s="5" t="s">
        <v>10</v>
      </c>
      <c r="B193" s="5" t="s">
        <v>53</v>
      </c>
      <c r="C193" s="5">
        <v>4</v>
      </c>
      <c r="D193" s="5">
        <f>SUMIFS(C:C,B:B,B193)</f>
        <v>100</v>
      </c>
      <c r="E193" s="5">
        <v>998</v>
      </c>
      <c r="F193" s="5">
        <v>-55</v>
      </c>
      <c r="G193" s="5">
        <v>-2</v>
      </c>
      <c r="H193" s="5" t="str">
        <f t="shared" si="57"/>
        <v xml:space="preserve"> 998 -55 -2 </v>
      </c>
      <c r="I193" s="5">
        <f>FLOOR(C193/D193*100,1)</f>
        <v>4</v>
      </c>
      <c r="J193" s="5">
        <f>IF(AND(ISNUMBER(J192),B192=B193),J192+I192,1)</f>
        <v>86</v>
      </c>
      <c r="K193" s="5">
        <f t="shared" si="58"/>
        <v>86</v>
      </c>
      <c r="L193" s="5">
        <f t="shared" si="59"/>
        <v>89</v>
      </c>
      <c r="M193" s="5" t="str">
        <f t="shared" si="60"/>
        <v>86..89</v>
      </c>
      <c r="N193" s="5" t="str">
        <f>IF(I193=0,"",CONCATENATE("execute @e[tag=conditional,scores={PHASE=",B193,",CHEST_STEP=3,RAND_ITEM=",M193,"       }] ~ ~ ~ clone 1006 -55 -1 1006 -55 -1  ",H193," replace move"))</f>
        <v>execute @e[tag=conditional,scores={PHASE=21..1000,CHEST_STEP=3,RAND_ITEM=86..89       }] ~ ~ ~ clone 1006 -55 -1 1006 -55 -1   998 -55 -2  replace move</v>
      </c>
      <c r="O193" s="5" t="str">
        <f>IF(I193=0,"",CONCATENATE("execute @e[tag=conditional,scores={PHASE=",B193,",CHEST_STEP=4,RAND_ITEM=",M193,"       }] ~ ~ ~ clone  ",H193,"  ",H193," 1006 -55 -1  replace move"))</f>
        <v>execute @e[tag=conditional,scores={PHASE=21..1000,CHEST_STEP=4,RAND_ITEM=86..89       }] ~ ~ ~ clone   998 -55 -2    998 -55 -2  1006 -55 -1  replace move</v>
      </c>
      <c r="P193" s="5" t="s">
        <v>44</v>
      </c>
    </row>
    <row r="194" spans="1:16" s="2" customFormat="1" x14ac:dyDescent="0.25">
      <c r="A194" s="5" t="s">
        <v>36</v>
      </c>
      <c r="B194" s="5" t="s">
        <v>53</v>
      </c>
      <c r="C194" s="5">
        <v>2</v>
      </c>
      <c r="D194" s="5">
        <f>SUMIFS(C:C,B:B,B194)</f>
        <v>100</v>
      </c>
      <c r="E194" s="5">
        <v>998</v>
      </c>
      <c r="F194" s="5">
        <v>-49</v>
      </c>
      <c r="G194" s="5">
        <v>-2</v>
      </c>
      <c r="H194" s="5" t="str">
        <f t="shared" si="57"/>
        <v xml:space="preserve"> 998 -49 -2 </v>
      </c>
      <c r="I194" s="5">
        <f>FLOOR(C194/D194*100,1)</f>
        <v>2</v>
      </c>
      <c r="J194" s="5">
        <f>IF(AND(ISNUMBER(J193),B193=B194),J193+I193,1)</f>
        <v>90</v>
      </c>
      <c r="K194" s="5">
        <f t="shared" si="58"/>
        <v>90</v>
      </c>
      <c r="L194" s="5">
        <f t="shared" si="59"/>
        <v>91</v>
      </c>
      <c r="M194" s="5" t="str">
        <f t="shared" si="60"/>
        <v>90..91</v>
      </c>
      <c r="N194" s="5" t="str">
        <f>IF(I194=0,"",CONCATENATE("execute @e[tag=conditional,scores={PHASE=",B194,",CHEST_STEP=3,RAND_ITEM=",M194,"       }] ~ ~ ~ clone 1006 -55 -1 1006 -55 -1  ",H194," replace move"))</f>
        <v>execute @e[tag=conditional,scores={PHASE=21..1000,CHEST_STEP=3,RAND_ITEM=90..91       }] ~ ~ ~ clone 1006 -55 -1 1006 -55 -1   998 -49 -2  replace move</v>
      </c>
      <c r="O194" s="5" t="str">
        <f>IF(I194=0,"",CONCATENATE("execute @e[tag=conditional,scores={PHASE=",B194,",CHEST_STEP=4,RAND_ITEM=",M194,"       }] ~ ~ ~ clone  ",H194,"  ",H194," 1006 -55 -1  replace move"))</f>
        <v>execute @e[tag=conditional,scores={PHASE=21..1000,CHEST_STEP=4,RAND_ITEM=90..91       }] ~ ~ ~ clone   998 -49 -2    998 -49 -2  1006 -55 -1  replace move</v>
      </c>
      <c r="P194" s="5" t="s">
        <v>44</v>
      </c>
    </row>
    <row r="195" spans="1:16" s="2" customFormat="1" x14ac:dyDescent="0.25">
      <c r="A195" s="5" t="s">
        <v>20</v>
      </c>
      <c r="B195" s="5" t="s">
        <v>53</v>
      </c>
      <c r="C195" s="5">
        <v>2</v>
      </c>
      <c r="D195" s="5">
        <f>SUMIFS(C:C,B:B,B195)</f>
        <v>100</v>
      </c>
      <c r="E195" s="5">
        <v>1004</v>
      </c>
      <c r="F195" s="5">
        <v>-52</v>
      </c>
      <c r="G195" s="5">
        <v>-2</v>
      </c>
      <c r="H195" s="5" t="str">
        <f t="shared" si="57"/>
        <v xml:space="preserve"> 1004 -52 -2 </v>
      </c>
      <c r="I195" s="5">
        <f>FLOOR(C195/D195*100,1)</f>
        <v>2</v>
      </c>
      <c r="J195" s="5">
        <f>IF(AND(ISNUMBER(J194),B194=B195),J194+I194,1)</f>
        <v>92</v>
      </c>
      <c r="K195" s="5">
        <f t="shared" si="58"/>
        <v>92</v>
      </c>
      <c r="L195" s="5">
        <f t="shared" si="59"/>
        <v>93</v>
      </c>
      <c r="M195" s="5" t="str">
        <f t="shared" si="60"/>
        <v>92..93</v>
      </c>
      <c r="N195" s="5" t="str">
        <f>IF(I195=0,"",CONCATENATE("execute @e[tag=conditional,scores={PHASE=",B195,",CHEST_STEP=3,RAND_ITEM=",M195,"       }] ~ ~ ~ clone 1006 -55 -1 1006 -55 -1  ",H195," replace move"))</f>
        <v>execute @e[tag=conditional,scores={PHASE=21..1000,CHEST_STEP=3,RAND_ITEM=92..93       }] ~ ~ ~ clone 1006 -55 -1 1006 -55 -1   1004 -52 -2  replace move</v>
      </c>
      <c r="O195" s="5" t="str">
        <f>IF(I195=0,"",CONCATENATE("execute @e[tag=conditional,scores={PHASE=",B195,",CHEST_STEP=4,RAND_ITEM=",M195,"       }] ~ ~ ~ clone  ",H195,"  ",H195," 1006 -55 -1  replace move"))</f>
        <v>execute @e[tag=conditional,scores={PHASE=21..1000,CHEST_STEP=4,RAND_ITEM=92..93       }] ~ ~ ~ clone   1004 -52 -2    1004 -52 -2  1006 -55 -1  replace move</v>
      </c>
      <c r="P195" s="5" t="s">
        <v>44</v>
      </c>
    </row>
    <row r="196" spans="1:16" s="2" customFormat="1" x14ac:dyDescent="0.25">
      <c r="A196" s="5" t="s">
        <v>35</v>
      </c>
      <c r="B196" s="5" t="s">
        <v>53</v>
      </c>
      <c r="C196" s="5">
        <v>4</v>
      </c>
      <c r="D196" s="5">
        <f>SUMIFS(C:C,B:B,B196)</f>
        <v>100</v>
      </c>
      <c r="E196" s="5">
        <v>999</v>
      </c>
      <c r="F196" s="5">
        <v>-49</v>
      </c>
      <c r="G196" s="5">
        <v>-2</v>
      </c>
      <c r="H196" s="5" t="str">
        <f t="shared" si="57"/>
        <v xml:space="preserve"> 999 -49 -2 </v>
      </c>
      <c r="I196" s="5">
        <f>FLOOR(C196/D196*100,1)</f>
        <v>4</v>
      </c>
      <c r="J196" s="5">
        <f>IF(AND(ISNUMBER(J195),B195=B196),J195+I195,1)</f>
        <v>94</v>
      </c>
      <c r="K196" s="5">
        <f t="shared" si="58"/>
        <v>94</v>
      </c>
      <c r="L196" s="5">
        <f t="shared" si="59"/>
        <v>97</v>
      </c>
      <c r="M196" s="5" t="str">
        <f t="shared" si="60"/>
        <v>94..97</v>
      </c>
      <c r="N196" s="5" t="str">
        <f>IF(I196=0,"",CONCATENATE("execute @e[tag=conditional,scores={PHASE=",B196,",CHEST_STEP=3,RAND_ITEM=",M196,"       }] ~ ~ ~ clone 1006 -55 -1 1006 -55 -1  ",H196," replace move"))</f>
        <v>execute @e[tag=conditional,scores={PHASE=21..1000,CHEST_STEP=3,RAND_ITEM=94..97       }] ~ ~ ~ clone 1006 -55 -1 1006 -55 -1   999 -49 -2  replace move</v>
      </c>
      <c r="O196" s="5" t="str">
        <f>IF(I196=0,"",CONCATENATE("execute @e[tag=conditional,scores={PHASE=",B196,",CHEST_STEP=4,RAND_ITEM=",M196,"       }] ~ ~ ~ clone  ",H196,"  ",H196," 1006 -55 -1  replace move"))</f>
        <v>execute @e[tag=conditional,scores={PHASE=21..1000,CHEST_STEP=4,RAND_ITEM=94..97       }] ~ ~ ~ clone   999 -49 -2    999 -49 -2  1006 -55 -1  replace move</v>
      </c>
      <c r="P196" s="5" t="s">
        <v>44</v>
      </c>
    </row>
    <row r="197" spans="1:16" s="2" customFormat="1" x14ac:dyDescent="0.25">
      <c r="A197" s="5" t="s">
        <v>107</v>
      </c>
      <c r="B197" s="5" t="s">
        <v>53</v>
      </c>
      <c r="C197" s="5">
        <v>1</v>
      </c>
      <c r="D197" s="5">
        <f t="shared" ref="D197:D199" si="61">SUMIFS(C:C,B:B,B197)</f>
        <v>100</v>
      </c>
      <c r="E197" s="4">
        <v>996</v>
      </c>
      <c r="F197" s="4">
        <v>-55</v>
      </c>
      <c r="G197" s="4">
        <v>-2</v>
      </c>
      <c r="H197" s="5" t="str">
        <f t="shared" ref="H197:H199" si="62">CONCATENATE(" ", E197," ", F197, " ", G197, " ")</f>
        <v xml:space="preserve"> 996 -55 -2 </v>
      </c>
      <c r="I197" s="5">
        <f>FLOOR(C197/D197*100,1)</f>
        <v>1</v>
      </c>
      <c r="J197" s="5">
        <f>IF(AND(ISNUMBER(J196),B196=B197),J196+I196,1)</f>
        <v>98</v>
      </c>
      <c r="K197" s="5">
        <f t="shared" ref="K197:K199" si="63">IF(I197=0,-1,J197)</f>
        <v>98</v>
      </c>
      <c r="L197" s="5">
        <f t="shared" ref="L197:L199" si="64">IF(I197=0,-1,J197+I197-1)</f>
        <v>98</v>
      </c>
      <c r="M197" s="5">
        <f t="shared" ref="M197:M199" si="65">IF(L197="NA","",IF(K197=L197,K197,CONCATENATE(K197,"..",L197)))</f>
        <v>98</v>
      </c>
      <c r="N197" s="5" t="str">
        <f>IF(I197=0,"",CONCATENATE("execute @e[tag=conditional,scores={PHASE=",B197,",CHEST_STEP=3,RAND_ITEM=",M197,"       }] ~ ~ ~ clone 1006 -55 -1 1006 -55 -1  ",H197," replace move"))</f>
        <v>execute @e[tag=conditional,scores={PHASE=21..1000,CHEST_STEP=3,RAND_ITEM=98       }] ~ ~ ~ clone 1006 -55 -1 1006 -55 -1   996 -55 -2  replace move</v>
      </c>
      <c r="O197" s="5" t="str">
        <f>IF(I197=0,"",CONCATENATE("execute @e[tag=conditional,scores={PHASE=",B197,",CHEST_STEP=4,RAND_ITEM=",M197,"       }] ~ ~ ~ clone  ",H197,"  ",H197," 1006 -55 -1  replace move"))</f>
        <v>execute @e[tag=conditional,scores={PHASE=21..1000,CHEST_STEP=4,RAND_ITEM=98       }] ~ ~ ~ clone   996 -55 -2    996 -55 -2  1006 -55 -1  replace move</v>
      </c>
      <c r="P197" s="5"/>
    </row>
    <row r="198" spans="1:16" s="2" customFormat="1" x14ac:dyDescent="0.25">
      <c r="A198" s="5" t="s">
        <v>108</v>
      </c>
      <c r="B198" s="5" t="s">
        <v>53</v>
      </c>
      <c r="C198" s="5">
        <v>1</v>
      </c>
      <c r="D198" s="5">
        <f t="shared" si="61"/>
        <v>100</v>
      </c>
      <c r="E198" s="4">
        <v>996</v>
      </c>
      <c r="F198" s="4">
        <v>-52</v>
      </c>
      <c r="G198" s="4">
        <v>-2</v>
      </c>
      <c r="H198" s="5" t="str">
        <f t="shared" si="62"/>
        <v xml:space="preserve"> 996 -52 -2 </v>
      </c>
      <c r="I198" s="5">
        <f>FLOOR(C198/D198*100,1)</f>
        <v>1</v>
      </c>
      <c r="J198" s="5">
        <f>IF(AND(ISNUMBER(J197),B197=B198),J197+I197,1)</f>
        <v>99</v>
      </c>
      <c r="K198" s="5">
        <f t="shared" si="63"/>
        <v>99</v>
      </c>
      <c r="L198" s="5">
        <f t="shared" si="64"/>
        <v>99</v>
      </c>
      <c r="M198" s="5">
        <f t="shared" si="65"/>
        <v>99</v>
      </c>
      <c r="N198" s="5" t="str">
        <f>IF(I198=0,"",CONCATENATE("execute @e[tag=conditional,scores={PHASE=",B198,",CHEST_STEP=3,RAND_ITEM=",M198,"       }] ~ ~ ~ clone 1006 -55 -1 1006 -55 -1  ",H198," replace move"))</f>
        <v>execute @e[tag=conditional,scores={PHASE=21..1000,CHEST_STEP=3,RAND_ITEM=99       }] ~ ~ ~ clone 1006 -55 -1 1006 -55 -1   996 -52 -2  replace move</v>
      </c>
      <c r="O198" s="5" t="str">
        <f>IF(I198=0,"",CONCATENATE("execute @e[tag=conditional,scores={PHASE=",B198,",CHEST_STEP=4,RAND_ITEM=",M198,"       }] ~ ~ ~ clone  ",H198,"  ",H198," 1006 -55 -1  replace move"))</f>
        <v>execute @e[tag=conditional,scores={PHASE=21..1000,CHEST_STEP=4,RAND_ITEM=99       }] ~ ~ ~ clone   996 -52 -2    996 -52 -2  1006 -55 -1  replace move</v>
      </c>
      <c r="P198" s="5"/>
    </row>
    <row r="199" spans="1:16" s="2" customFormat="1" x14ac:dyDescent="0.25">
      <c r="A199" s="5" t="s">
        <v>109</v>
      </c>
      <c r="B199" s="5" t="s">
        <v>53</v>
      </c>
      <c r="C199" s="5">
        <v>1</v>
      </c>
      <c r="D199" s="5">
        <f t="shared" si="61"/>
        <v>100</v>
      </c>
      <c r="E199" s="4">
        <v>996</v>
      </c>
      <c r="F199" s="4">
        <v>-49</v>
      </c>
      <c r="G199" s="4">
        <v>-2</v>
      </c>
      <c r="H199" s="5" t="str">
        <f t="shared" si="62"/>
        <v xml:space="preserve"> 996 -49 -2 </v>
      </c>
      <c r="I199" s="5">
        <f>FLOOR(C199/D199*100,1)</f>
        <v>1</v>
      </c>
      <c r="J199" s="5">
        <f>IF(AND(ISNUMBER(J198),B198=B199),J198+I198,1)</f>
        <v>100</v>
      </c>
      <c r="K199" s="5">
        <f t="shared" si="63"/>
        <v>100</v>
      </c>
      <c r="L199" s="5">
        <f t="shared" si="64"/>
        <v>100</v>
      </c>
      <c r="M199" s="5">
        <f t="shared" si="65"/>
        <v>100</v>
      </c>
      <c r="N199" s="5" t="str">
        <f>IF(I199=0,"",CONCATENATE("execute @e[tag=conditional,scores={PHASE=",B199,",CHEST_STEP=3,RAND_ITEM=",M199,"       }] ~ ~ ~ clone 1006 -55 -1 1006 -55 -1  ",H199," replace move"))</f>
        <v>execute @e[tag=conditional,scores={PHASE=21..1000,CHEST_STEP=3,RAND_ITEM=100       }] ~ ~ ~ clone 1006 -55 -1 1006 -55 -1   996 -49 -2  replace move</v>
      </c>
      <c r="O199" s="5" t="str">
        <f>IF(I199=0,"",CONCATENATE("execute @e[tag=conditional,scores={PHASE=",B199,",CHEST_STEP=4,RAND_ITEM=",M199,"       }] ~ ~ ~ clone  ",H199,"  ",H199," 1006 -55 -1  replace move"))</f>
        <v>execute @e[tag=conditional,scores={PHASE=21..1000,CHEST_STEP=4,RAND_ITEM=100       }] ~ ~ ~ clone   996 -49 -2    996 -49 -2  1006 -55 -1  replace move</v>
      </c>
      <c r="P199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void sphere</vt:lpstr>
      <vt:lpstr>blocks</vt:lpstr>
      <vt:lpstr>mobs</vt:lpstr>
      <vt:lpstr>chest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Hoffman</dc:creator>
  <cp:lastModifiedBy>George Hoffman</cp:lastModifiedBy>
  <dcterms:created xsi:type="dcterms:W3CDTF">2015-06-05T18:17:20Z</dcterms:created>
  <dcterms:modified xsi:type="dcterms:W3CDTF">2022-02-17T00:50:39Z</dcterms:modified>
</cp:coreProperties>
</file>