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offm\Desktop\minecraft\"/>
    </mc:Choice>
  </mc:AlternateContent>
  <xr:revisionPtr revIDLastSave="0" documentId="13_ncr:1_{B959A8B3-09E1-4B08-85F6-59101081B2AF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void sphere" sheetId="6" r:id="rId1"/>
    <sheet name="chest items" sheetId="8" r:id="rId2"/>
    <sheet name="mobs" sheetId="9" r:id="rId3"/>
    <sheet name="block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2" i="10" l="1"/>
  <c r="J122" i="10" s="1"/>
  <c r="I122" i="10"/>
  <c r="I181" i="10"/>
  <c r="D181" i="10"/>
  <c r="J181" i="10" s="1"/>
  <c r="I180" i="10"/>
  <c r="D180" i="10"/>
  <c r="J180" i="10" s="1"/>
  <c r="I179" i="10"/>
  <c r="D179" i="10"/>
  <c r="J179" i="10" s="1"/>
  <c r="I178" i="10"/>
  <c r="D178" i="10"/>
  <c r="J178" i="10" s="1"/>
  <c r="I177" i="10"/>
  <c r="D177" i="10"/>
  <c r="J177" i="10" s="1"/>
  <c r="I176" i="10"/>
  <c r="D176" i="10"/>
  <c r="J176" i="10" s="1"/>
  <c r="I175" i="10"/>
  <c r="D175" i="10"/>
  <c r="J175" i="10" s="1"/>
  <c r="I174" i="10"/>
  <c r="D174" i="10"/>
  <c r="J174" i="10" s="1"/>
  <c r="I173" i="10"/>
  <c r="D173" i="10"/>
  <c r="J173" i="10" s="1"/>
  <c r="I172" i="10"/>
  <c r="D172" i="10"/>
  <c r="J172" i="10" s="1"/>
  <c r="I171" i="10"/>
  <c r="D171" i="10"/>
  <c r="J171" i="10" s="1"/>
  <c r="I170" i="10"/>
  <c r="D170" i="10"/>
  <c r="J170" i="10" s="1"/>
  <c r="I169" i="10"/>
  <c r="D169" i="10"/>
  <c r="J169" i="10" s="1"/>
  <c r="I168" i="10"/>
  <c r="D168" i="10"/>
  <c r="J168" i="10" s="1"/>
  <c r="I167" i="10"/>
  <c r="D167" i="10"/>
  <c r="J167" i="10" s="1"/>
  <c r="I166" i="10"/>
  <c r="D166" i="10"/>
  <c r="J166" i="10" s="1"/>
  <c r="I165" i="10"/>
  <c r="D165" i="10"/>
  <c r="J165" i="10" s="1"/>
  <c r="I164" i="10"/>
  <c r="D164" i="10"/>
  <c r="J164" i="10" s="1"/>
  <c r="I163" i="10"/>
  <c r="D163" i="10"/>
  <c r="J163" i="10" s="1"/>
  <c r="I162" i="10"/>
  <c r="D162" i="10"/>
  <c r="J162" i="10" s="1"/>
  <c r="I161" i="10"/>
  <c r="D161" i="10"/>
  <c r="J161" i="10" s="1"/>
  <c r="I160" i="10"/>
  <c r="D160" i="10"/>
  <c r="J160" i="10" s="1"/>
  <c r="I159" i="10"/>
  <c r="D159" i="10"/>
  <c r="J159" i="10" s="1"/>
  <c r="I158" i="10"/>
  <c r="D158" i="10"/>
  <c r="J158" i="10" s="1"/>
  <c r="I157" i="10"/>
  <c r="D157" i="10"/>
  <c r="J157" i="10" s="1"/>
  <c r="I156" i="10"/>
  <c r="D156" i="10"/>
  <c r="J156" i="10" s="1"/>
  <c r="I155" i="10"/>
  <c r="D155" i="10"/>
  <c r="J155" i="10" s="1"/>
  <c r="I154" i="10"/>
  <c r="D154" i="10"/>
  <c r="J154" i="10" s="1"/>
  <c r="I153" i="10"/>
  <c r="D153" i="10"/>
  <c r="J153" i="10" s="1"/>
  <c r="I152" i="10"/>
  <c r="D152" i="10"/>
  <c r="J152" i="10" s="1"/>
  <c r="I151" i="10"/>
  <c r="D151" i="10"/>
  <c r="J151" i="10" s="1"/>
  <c r="I150" i="10"/>
  <c r="D150" i="10"/>
  <c r="J150" i="10" s="1"/>
  <c r="I149" i="10"/>
  <c r="D149" i="10"/>
  <c r="J149" i="10" s="1"/>
  <c r="I148" i="10"/>
  <c r="D148" i="10"/>
  <c r="J148" i="10" s="1"/>
  <c r="I147" i="10"/>
  <c r="D147" i="10"/>
  <c r="J147" i="10" s="1"/>
  <c r="I146" i="10"/>
  <c r="D146" i="10"/>
  <c r="J146" i="10" s="1"/>
  <c r="I145" i="10"/>
  <c r="D145" i="10"/>
  <c r="J145" i="10" s="1"/>
  <c r="I144" i="10"/>
  <c r="D144" i="10"/>
  <c r="J144" i="10" s="1"/>
  <c r="I143" i="10"/>
  <c r="D143" i="10"/>
  <c r="J143" i="10" s="1"/>
  <c r="I142" i="10"/>
  <c r="D142" i="10"/>
  <c r="J142" i="10" s="1"/>
  <c r="I141" i="10"/>
  <c r="D141" i="10"/>
  <c r="J141" i="10" s="1"/>
  <c r="I140" i="10"/>
  <c r="D140" i="10"/>
  <c r="J140" i="10" s="1"/>
  <c r="I139" i="10"/>
  <c r="D139" i="10"/>
  <c r="J139" i="10" s="1"/>
  <c r="I138" i="10"/>
  <c r="D138" i="10"/>
  <c r="J138" i="10" s="1"/>
  <c r="I137" i="10"/>
  <c r="D137" i="10"/>
  <c r="J137" i="10" s="1"/>
  <c r="I136" i="10"/>
  <c r="D136" i="10"/>
  <c r="J136" i="10" s="1"/>
  <c r="I135" i="10"/>
  <c r="D135" i="10"/>
  <c r="J135" i="10" s="1"/>
  <c r="I134" i="10"/>
  <c r="D134" i="10"/>
  <c r="J134" i="10" s="1"/>
  <c r="I133" i="10"/>
  <c r="D133" i="10"/>
  <c r="J133" i="10" s="1"/>
  <c r="I132" i="10"/>
  <c r="D132" i="10"/>
  <c r="J132" i="10" s="1"/>
  <c r="I131" i="10"/>
  <c r="D131" i="10"/>
  <c r="J131" i="10" s="1"/>
  <c r="I130" i="10"/>
  <c r="D130" i="10"/>
  <c r="J130" i="10" s="1"/>
  <c r="I129" i="10"/>
  <c r="D129" i="10"/>
  <c r="J129" i="10" s="1"/>
  <c r="I128" i="10"/>
  <c r="D128" i="10"/>
  <c r="J128" i="10" s="1"/>
  <c r="I127" i="10"/>
  <c r="D127" i="10"/>
  <c r="J127" i="10" s="1"/>
  <c r="I126" i="10"/>
  <c r="D126" i="10"/>
  <c r="J126" i="10" s="1"/>
  <c r="I125" i="10"/>
  <c r="D125" i="10"/>
  <c r="J125" i="10" s="1"/>
  <c r="I124" i="10"/>
  <c r="D124" i="10"/>
  <c r="J124" i="10" s="1"/>
  <c r="I123" i="10"/>
  <c r="D123" i="10"/>
  <c r="J123" i="10" s="1"/>
  <c r="I121" i="10"/>
  <c r="D121" i="10"/>
  <c r="J121" i="10" s="1"/>
  <c r="O121" i="10" s="1"/>
  <c r="I120" i="10"/>
  <c r="D120" i="10"/>
  <c r="J120" i="10" s="1"/>
  <c r="I119" i="10"/>
  <c r="D119" i="10"/>
  <c r="J119" i="10" s="1"/>
  <c r="I118" i="10"/>
  <c r="D118" i="10"/>
  <c r="J118" i="10" s="1"/>
  <c r="I117" i="10"/>
  <c r="D117" i="10"/>
  <c r="J117" i="10" s="1"/>
  <c r="I116" i="10"/>
  <c r="D116" i="10"/>
  <c r="J116" i="10" s="1"/>
  <c r="I115" i="10"/>
  <c r="D115" i="10"/>
  <c r="J115" i="10" s="1"/>
  <c r="I114" i="10"/>
  <c r="D114" i="10"/>
  <c r="J114" i="10" s="1"/>
  <c r="I113" i="10"/>
  <c r="D113" i="10"/>
  <c r="J113" i="10" s="1"/>
  <c r="I112" i="10"/>
  <c r="D112" i="10"/>
  <c r="J112" i="10" s="1"/>
  <c r="I111" i="10"/>
  <c r="D111" i="10"/>
  <c r="J111" i="10" s="1"/>
  <c r="I110" i="10"/>
  <c r="D110" i="10"/>
  <c r="J110" i="10" s="1"/>
  <c r="I109" i="10"/>
  <c r="D109" i="10"/>
  <c r="J109" i="10" s="1"/>
  <c r="I108" i="10"/>
  <c r="D108" i="10"/>
  <c r="J108" i="10" s="1"/>
  <c r="I107" i="10"/>
  <c r="D107" i="10"/>
  <c r="J107" i="10" s="1"/>
  <c r="I106" i="10"/>
  <c r="D106" i="10"/>
  <c r="J106" i="10" s="1"/>
  <c r="I105" i="10"/>
  <c r="D105" i="10"/>
  <c r="J105" i="10" s="1"/>
  <c r="I104" i="10"/>
  <c r="D104" i="10"/>
  <c r="J104" i="10" s="1"/>
  <c r="I103" i="10"/>
  <c r="D103" i="10"/>
  <c r="J103" i="10" s="1"/>
  <c r="I102" i="10"/>
  <c r="D102" i="10"/>
  <c r="J102" i="10" s="1"/>
  <c r="I101" i="10"/>
  <c r="D101" i="10"/>
  <c r="J101" i="10" s="1"/>
  <c r="I100" i="10"/>
  <c r="D100" i="10"/>
  <c r="J100" i="10" s="1"/>
  <c r="I99" i="10"/>
  <c r="D99" i="10"/>
  <c r="J99" i="10" s="1"/>
  <c r="I98" i="10"/>
  <c r="D98" i="10"/>
  <c r="J98" i="10" s="1"/>
  <c r="I97" i="10"/>
  <c r="D97" i="10"/>
  <c r="J97" i="10" s="1"/>
  <c r="I96" i="10"/>
  <c r="D96" i="10"/>
  <c r="J96" i="10" s="1"/>
  <c r="I95" i="10"/>
  <c r="D95" i="10"/>
  <c r="J95" i="10" s="1"/>
  <c r="I94" i="10"/>
  <c r="D94" i="10"/>
  <c r="J94" i="10" s="1"/>
  <c r="I93" i="10"/>
  <c r="D93" i="10"/>
  <c r="J93" i="10" s="1"/>
  <c r="I92" i="10"/>
  <c r="D92" i="10"/>
  <c r="J92" i="10" s="1"/>
  <c r="I91" i="10"/>
  <c r="D91" i="10"/>
  <c r="J91" i="10" s="1"/>
  <c r="O91" i="10" s="1"/>
  <c r="I90" i="10"/>
  <c r="D90" i="10"/>
  <c r="J90" i="10" s="1"/>
  <c r="O90" i="10" s="1"/>
  <c r="I89" i="10"/>
  <c r="D89" i="10"/>
  <c r="J89" i="10" s="1"/>
  <c r="L89" i="10" s="1"/>
  <c r="I88" i="10"/>
  <c r="D88" i="10"/>
  <c r="J88" i="10" s="1"/>
  <c r="I87" i="10"/>
  <c r="D87" i="10"/>
  <c r="J87" i="10" s="1"/>
  <c r="I86" i="10"/>
  <c r="D86" i="10"/>
  <c r="J86" i="10" s="1"/>
  <c r="I85" i="10"/>
  <c r="D85" i="10"/>
  <c r="J85" i="10" s="1"/>
  <c r="I84" i="10"/>
  <c r="D84" i="10"/>
  <c r="J84" i="10" s="1"/>
  <c r="I83" i="10"/>
  <c r="D83" i="10"/>
  <c r="J83" i="10" s="1"/>
  <c r="I82" i="10"/>
  <c r="D82" i="10"/>
  <c r="J82" i="10" s="1"/>
  <c r="I81" i="10"/>
  <c r="D81" i="10"/>
  <c r="J81" i="10" s="1"/>
  <c r="I80" i="10"/>
  <c r="D80" i="10"/>
  <c r="J80" i="10" s="1"/>
  <c r="I79" i="10"/>
  <c r="D79" i="10"/>
  <c r="J79" i="10" s="1"/>
  <c r="I78" i="10"/>
  <c r="D78" i="10"/>
  <c r="J78" i="10" s="1"/>
  <c r="I77" i="10"/>
  <c r="D77" i="10"/>
  <c r="J77" i="10" s="1"/>
  <c r="I76" i="10"/>
  <c r="D76" i="10"/>
  <c r="J76" i="10" s="1"/>
  <c r="I75" i="10"/>
  <c r="D75" i="10"/>
  <c r="J75" i="10" s="1"/>
  <c r="I74" i="10"/>
  <c r="D74" i="10"/>
  <c r="J74" i="10" s="1"/>
  <c r="I73" i="10"/>
  <c r="D73" i="10"/>
  <c r="J73" i="10" s="1"/>
  <c r="I72" i="10"/>
  <c r="D72" i="10"/>
  <c r="J72" i="10" s="1"/>
  <c r="I71" i="10"/>
  <c r="D71" i="10"/>
  <c r="J71" i="10" s="1"/>
  <c r="I70" i="10"/>
  <c r="D70" i="10"/>
  <c r="J70" i="10" s="1"/>
  <c r="I69" i="10"/>
  <c r="D69" i="10"/>
  <c r="J69" i="10" s="1"/>
  <c r="I68" i="10"/>
  <c r="D68" i="10"/>
  <c r="J68" i="10" s="1"/>
  <c r="I67" i="10"/>
  <c r="D67" i="10"/>
  <c r="J67" i="10" s="1"/>
  <c r="I66" i="10"/>
  <c r="D66" i="10"/>
  <c r="J66" i="10" s="1"/>
  <c r="I65" i="10"/>
  <c r="D65" i="10"/>
  <c r="J65" i="10" s="1"/>
  <c r="I64" i="10"/>
  <c r="D64" i="10"/>
  <c r="J64" i="10" s="1"/>
  <c r="I63" i="10"/>
  <c r="D63" i="10"/>
  <c r="J63" i="10" s="1"/>
  <c r="I62" i="10"/>
  <c r="D62" i="10"/>
  <c r="J62" i="10" s="1"/>
  <c r="I61" i="10"/>
  <c r="D61" i="10"/>
  <c r="J61" i="10" s="1"/>
  <c r="L61" i="10" s="1"/>
  <c r="I60" i="10"/>
  <c r="D60" i="10"/>
  <c r="J60" i="10" s="1"/>
  <c r="O60" i="10" s="1"/>
  <c r="I59" i="10"/>
  <c r="D59" i="10"/>
  <c r="J59" i="10" s="1"/>
  <c r="O59" i="10" s="1"/>
  <c r="I58" i="10"/>
  <c r="D58" i="10"/>
  <c r="J58" i="10" s="1"/>
  <c r="I57" i="10"/>
  <c r="D57" i="10"/>
  <c r="J57" i="10" s="1"/>
  <c r="I56" i="10"/>
  <c r="D56" i="10"/>
  <c r="J56" i="10" s="1"/>
  <c r="I55" i="10"/>
  <c r="D55" i="10"/>
  <c r="J55" i="10" s="1"/>
  <c r="I54" i="10"/>
  <c r="D54" i="10"/>
  <c r="J54" i="10" s="1"/>
  <c r="I53" i="10"/>
  <c r="D53" i="10"/>
  <c r="J53" i="10" s="1"/>
  <c r="L53" i="10" s="1"/>
  <c r="I52" i="10"/>
  <c r="D52" i="10"/>
  <c r="J52" i="10" s="1"/>
  <c r="O52" i="10" s="1"/>
  <c r="I51" i="10"/>
  <c r="D51" i="10"/>
  <c r="J51" i="10" s="1"/>
  <c r="O51" i="10" s="1"/>
  <c r="I50" i="10"/>
  <c r="D50" i="10"/>
  <c r="J50" i="10" s="1"/>
  <c r="O50" i="10" s="1"/>
  <c r="I49" i="10"/>
  <c r="D49" i="10"/>
  <c r="J49" i="10" s="1"/>
  <c r="L49" i="10" s="1"/>
  <c r="I48" i="10"/>
  <c r="D48" i="10"/>
  <c r="J48" i="10" s="1"/>
  <c r="O48" i="10" s="1"/>
  <c r="I47" i="10"/>
  <c r="D47" i="10"/>
  <c r="J47" i="10" s="1"/>
  <c r="I46" i="10"/>
  <c r="D46" i="10"/>
  <c r="J46" i="10" s="1"/>
  <c r="I45" i="10"/>
  <c r="D45" i="10"/>
  <c r="J45" i="10" s="1"/>
  <c r="I44" i="10"/>
  <c r="D44" i="10"/>
  <c r="J44" i="10" s="1"/>
  <c r="I43" i="10"/>
  <c r="D43" i="10"/>
  <c r="J43" i="10" s="1"/>
  <c r="I42" i="10"/>
  <c r="D42" i="10"/>
  <c r="J42" i="10" s="1"/>
  <c r="I41" i="10"/>
  <c r="D41" i="10"/>
  <c r="J41" i="10" s="1"/>
  <c r="I40" i="10"/>
  <c r="D40" i="10"/>
  <c r="J40" i="10" s="1"/>
  <c r="I39" i="10"/>
  <c r="D39" i="10"/>
  <c r="J39" i="10" s="1"/>
  <c r="I38" i="10"/>
  <c r="D38" i="10"/>
  <c r="J38" i="10" s="1"/>
  <c r="I37" i="10"/>
  <c r="D37" i="10"/>
  <c r="J37" i="10" s="1"/>
  <c r="I36" i="10"/>
  <c r="D36" i="10"/>
  <c r="J36" i="10" s="1"/>
  <c r="I35" i="10"/>
  <c r="D35" i="10"/>
  <c r="J35" i="10" s="1"/>
  <c r="I34" i="10"/>
  <c r="D34" i="10"/>
  <c r="J34" i="10" s="1"/>
  <c r="I33" i="10"/>
  <c r="D33" i="10"/>
  <c r="J33" i="10" s="1"/>
  <c r="I32" i="10"/>
  <c r="D32" i="10"/>
  <c r="J32" i="10" s="1"/>
  <c r="I31" i="10"/>
  <c r="D31" i="10"/>
  <c r="J31" i="10" s="1"/>
  <c r="O31" i="10" s="1"/>
  <c r="I30" i="10"/>
  <c r="D30" i="10"/>
  <c r="J30" i="10" s="1"/>
  <c r="M30" i="10" s="1"/>
  <c r="I29" i="10"/>
  <c r="D29" i="10"/>
  <c r="J29" i="10" s="1"/>
  <c r="L29" i="10" s="1"/>
  <c r="I28" i="10"/>
  <c r="D28" i="10"/>
  <c r="J28" i="10" s="1"/>
  <c r="O28" i="10" s="1"/>
  <c r="I27" i="10"/>
  <c r="D27" i="10"/>
  <c r="J27" i="10" s="1"/>
  <c r="O27" i="10" s="1"/>
  <c r="I26" i="10"/>
  <c r="D26" i="10"/>
  <c r="J26" i="10" s="1"/>
  <c r="I25" i="10"/>
  <c r="D25" i="10"/>
  <c r="J25" i="10" s="1"/>
  <c r="I24" i="10"/>
  <c r="D24" i="10"/>
  <c r="J24" i="10" s="1"/>
  <c r="O24" i="10" s="1"/>
  <c r="I23" i="10"/>
  <c r="D23" i="10"/>
  <c r="J23" i="10" s="1"/>
  <c r="O23" i="10" s="1"/>
  <c r="I22" i="10"/>
  <c r="D22" i="10"/>
  <c r="J22" i="10" s="1"/>
  <c r="O22" i="10" s="1"/>
  <c r="I21" i="10"/>
  <c r="D21" i="10"/>
  <c r="J21" i="10" s="1"/>
  <c r="L21" i="10" s="1"/>
  <c r="I20" i="10"/>
  <c r="D20" i="10"/>
  <c r="J20" i="10" s="1"/>
  <c r="O20" i="10" s="1"/>
  <c r="I19" i="10"/>
  <c r="D19" i="10"/>
  <c r="J19" i="10" s="1"/>
  <c r="O19" i="10" s="1"/>
  <c r="I18" i="10"/>
  <c r="D18" i="10"/>
  <c r="J18" i="10" s="1"/>
  <c r="M18" i="10" s="1"/>
  <c r="I17" i="10"/>
  <c r="D17" i="10"/>
  <c r="J17" i="10" s="1"/>
  <c r="M17" i="10" s="1"/>
  <c r="I16" i="10"/>
  <c r="D16" i="10"/>
  <c r="J16" i="10" s="1"/>
  <c r="L16" i="10" s="1"/>
  <c r="I15" i="10"/>
  <c r="D15" i="10"/>
  <c r="J15" i="10" s="1"/>
  <c r="L15" i="10" s="1"/>
  <c r="I14" i="10"/>
  <c r="D14" i="10"/>
  <c r="J14" i="10" s="1"/>
  <c r="I13" i="10"/>
  <c r="D13" i="10"/>
  <c r="J13" i="10" s="1"/>
  <c r="I12" i="10"/>
  <c r="D12" i="10"/>
  <c r="J12" i="10" s="1"/>
  <c r="I11" i="10"/>
  <c r="D11" i="10"/>
  <c r="J11" i="10" s="1"/>
  <c r="I10" i="10"/>
  <c r="D10" i="10"/>
  <c r="J10" i="10" s="1"/>
  <c r="I9" i="10"/>
  <c r="D9" i="10"/>
  <c r="J9" i="10" s="1"/>
  <c r="I8" i="10"/>
  <c r="D8" i="10"/>
  <c r="J8" i="10" s="1"/>
  <c r="I7" i="10"/>
  <c r="D7" i="10"/>
  <c r="J7" i="10" s="1"/>
  <c r="I6" i="10"/>
  <c r="D6" i="10"/>
  <c r="J6" i="10" s="1"/>
  <c r="I5" i="10"/>
  <c r="D5" i="10"/>
  <c r="J5" i="10" s="1"/>
  <c r="I4" i="10"/>
  <c r="D4" i="10"/>
  <c r="J4" i="10" s="1"/>
  <c r="I3" i="10"/>
  <c r="D3" i="10"/>
  <c r="J3" i="10" s="1"/>
  <c r="K2" i="10"/>
  <c r="I2" i="10"/>
  <c r="D2" i="10"/>
  <c r="J2" i="10" s="1"/>
  <c r="D124" i="9"/>
  <c r="E124" i="9" s="1"/>
  <c r="D155" i="9"/>
  <c r="E155" i="9" s="1"/>
  <c r="D156" i="9"/>
  <c r="E156" i="9" s="1"/>
  <c r="D186" i="9"/>
  <c r="E186" i="9" s="1"/>
  <c r="D187" i="9"/>
  <c r="E187" i="9" s="1"/>
  <c r="D93" i="9"/>
  <c r="E93" i="9" s="1"/>
  <c r="D94" i="9"/>
  <c r="E94" i="9" s="1"/>
  <c r="D62" i="9"/>
  <c r="E62" i="9"/>
  <c r="G62" i="9" s="1"/>
  <c r="D63" i="9"/>
  <c r="E63" i="9"/>
  <c r="G63" i="9" s="1"/>
  <c r="D19" i="9"/>
  <c r="E19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24" i="9"/>
  <c r="E24" i="9"/>
  <c r="D23" i="9"/>
  <c r="E23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20" i="9"/>
  <c r="E20" i="9"/>
  <c r="D21" i="9"/>
  <c r="E21" i="9"/>
  <c r="D22" i="9"/>
  <c r="E22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J39" i="9" s="1"/>
  <c r="D40" i="9"/>
  <c r="E40" i="9"/>
  <c r="D41" i="9"/>
  <c r="E41" i="9"/>
  <c r="D42" i="9"/>
  <c r="E42" i="9"/>
  <c r="J42" i="9" s="1"/>
  <c r="D43" i="9"/>
  <c r="E43" i="9"/>
  <c r="J43" i="9" s="1"/>
  <c r="D44" i="9"/>
  <c r="E44" i="9"/>
  <c r="J44" i="9" s="1"/>
  <c r="D45" i="9"/>
  <c r="E45" i="9"/>
  <c r="J45" i="9" s="1"/>
  <c r="D46" i="9"/>
  <c r="E46" i="9"/>
  <c r="J46" i="9" s="1"/>
  <c r="D47" i="9"/>
  <c r="E47" i="9"/>
  <c r="J47" i="9" s="1"/>
  <c r="D48" i="9"/>
  <c r="E48" i="9"/>
  <c r="J48" i="9" s="1"/>
  <c r="D49" i="9"/>
  <c r="E49" i="9"/>
  <c r="J49" i="9" s="1"/>
  <c r="D50" i="9"/>
  <c r="E50" i="9"/>
  <c r="J50" i="9" s="1"/>
  <c r="D51" i="9"/>
  <c r="E51" i="9"/>
  <c r="J51" i="9" s="1"/>
  <c r="D52" i="9"/>
  <c r="E52" i="9"/>
  <c r="J52" i="9" s="1"/>
  <c r="D53" i="9"/>
  <c r="E53" i="9"/>
  <c r="J53" i="9" s="1"/>
  <c r="D54" i="9"/>
  <c r="E54" i="9"/>
  <c r="J54" i="9" s="1"/>
  <c r="D55" i="9"/>
  <c r="E55" i="9"/>
  <c r="J55" i="9" s="1"/>
  <c r="D56" i="9"/>
  <c r="E56" i="9"/>
  <c r="D57" i="9"/>
  <c r="E57" i="9"/>
  <c r="J57" i="9" s="1"/>
  <c r="D58" i="9"/>
  <c r="E58" i="9"/>
  <c r="J58" i="9" s="1"/>
  <c r="D59" i="9"/>
  <c r="E59" i="9"/>
  <c r="D60" i="9"/>
  <c r="E60" i="9"/>
  <c r="J60" i="9" s="1"/>
  <c r="D61" i="9"/>
  <c r="E61" i="9"/>
  <c r="J61" i="9" s="1"/>
  <c r="E3" i="9"/>
  <c r="E4" i="9"/>
  <c r="E5" i="9"/>
  <c r="E6" i="9"/>
  <c r="E2" i="9"/>
  <c r="D185" i="9"/>
  <c r="E185" i="9" s="1"/>
  <c r="D184" i="9"/>
  <c r="E184" i="9" s="1"/>
  <c r="D183" i="9"/>
  <c r="E183" i="9" s="1"/>
  <c r="D182" i="9"/>
  <c r="E182" i="9" s="1"/>
  <c r="D181" i="9"/>
  <c r="E181" i="9" s="1"/>
  <c r="D180" i="9"/>
  <c r="E180" i="9" s="1"/>
  <c r="D179" i="9"/>
  <c r="E179" i="9" s="1"/>
  <c r="D178" i="9"/>
  <c r="E178" i="9" s="1"/>
  <c r="D177" i="9"/>
  <c r="E177" i="9" s="1"/>
  <c r="D176" i="9"/>
  <c r="E176" i="9" s="1"/>
  <c r="D175" i="9"/>
  <c r="E175" i="9" s="1"/>
  <c r="D174" i="9"/>
  <c r="E174" i="9" s="1"/>
  <c r="D173" i="9"/>
  <c r="E173" i="9" s="1"/>
  <c r="D172" i="9"/>
  <c r="E172" i="9" s="1"/>
  <c r="D171" i="9"/>
  <c r="E171" i="9" s="1"/>
  <c r="D170" i="9"/>
  <c r="E170" i="9" s="1"/>
  <c r="D169" i="9"/>
  <c r="E169" i="9" s="1"/>
  <c r="D168" i="9"/>
  <c r="E168" i="9" s="1"/>
  <c r="D167" i="9"/>
  <c r="E167" i="9" s="1"/>
  <c r="D166" i="9"/>
  <c r="E166" i="9" s="1"/>
  <c r="D165" i="9"/>
  <c r="E165" i="9" s="1"/>
  <c r="D164" i="9"/>
  <c r="E164" i="9" s="1"/>
  <c r="D163" i="9"/>
  <c r="E163" i="9" s="1"/>
  <c r="D162" i="9"/>
  <c r="E162" i="9" s="1"/>
  <c r="D161" i="9"/>
  <c r="E161" i="9" s="1"/>
  <c r="D160" i="9"/>
  <c r="E160" i="9" s="1"/>
  <c r="D159" i="9"/>
  <c r="E159" i="9" s="1"/>
  <c r="D158" i="9"/>
  <c r="E158" i="9" s="1"/>
  <c r="D157" i="9"/>
  <c r="E157" i="9" s="1"/>
  <c r="D154" i="9"/>
  <c r="E154" i="9" s="1"/>
  <c r="J154" i="9" s="1"/>
  <c r="D153" i="9"/>
  <c r="E153" i="9" s="1"/>
  <c r="D152" i="9"/>
  <c r="E152" i="9" s="1"/>
  <c r="D151" i="9"/>
  <c r="E151" i="9" s="1"/>
  <c r="D150" i="9"/>
  <c r="E150" i="9" s="1"/>
  <c r="D149" i="9"/>
  <c r="E149" i="9" s="1"/>
  <c r="D148" i="9"/>
  <c r="E148" i="9" s="1"/>
  <c r="J148" i="9" s="1"/>
  <c r="D147" i="9"/>
  <c r="E147" i="9" s="1"/>
  <c r="D146" i="9"/>
  <c r="E146" i="9" s="1"/>
  <c r="J146" i="9" s="1"/>
  <c r="D145" i="9"/>
  <c r="E145" i="9" s="1"/>
  <c r="J145" i="9" s="1"/>
  <c r="D144" i="9"/>
  <c r="E144" i="9" s="1"/>
  <c r="J144" i="9" s="1"/>
  <c r="D143" i="9"/>
  <c r="E143" i="9" s="1"/>
  <c r="J143" i="9" s="1"/>
  <c r="D142" i="9"/>
  <c r="E142" i="9" s="1"/>
  <c r="J142" i="9" s="1"/>
  <c r="D141" i="9"/>
  <c r="E141" i="9" s="1"/>
  <c r="J141" i="9" s="1"/>
  <c r="D140" i="9"/>
  <c r="E140" i="9" s="1"/>
  <c r="J140" i="9" s="1"/>
  <c r="D139" i="9"/>
  <c r="E139" i="9" s="1"/>
  <c r="J139" i="9" s="1"/>
  <c r="D138" i="9"/>
  <c r="E138" i="9" s="1"/>
  <c r="J138" i="9" s="1"/>
  <c r="D137" i="9"/>
  <c r="E137" i="9" s="1"/>
  <c r="J137" i="9" s="1"/>
  <c r="D136" i="9"/>
  <c r="E136" i="9" s="1"/>
  <c r="J136" i="9" s="1"/>
  <c r="D135" i="9"/>
  <c r="E135" i="9" s="1"/>
  <c r="D134" i="9"/>
  <c r="E134" i="9" s="1"/>
  <c r="D133" i="9"/>
  <c r="E133" i="9" s="1"/>
  <c r="D132" i="9"/>
  <c r="E132" i="9" s="1"/>
  <c r="D131" i="9"/>
  <c r="E131" i="9" s="1"/>
  <c r="D130" i="9"/>
  <c r="E130" i="9" s="1"/>
  <c r="D129" i="9"/>
  <c r="E129" i="9" s="1"/>
  <c r="D128" i="9"/>
  <c r="E128" i="9" s="1"/>
  <c r="D127" i="9"/>
  <c r="E127" i="9" s="1"/>
  <c r="D126" i="9"/>
  <c r="E126" i="9" s="1"/>
  <c r="D125" i="9"/>
  <c r="E125" i="9" s="1"/>
  <c r="G125" i="9" s="1"/>
  <c r="D123" i="9"/>
  <c r="E123" i="9" s="1"/>
  <c r="J123" i="9" s="1"/>
  <c r="D122" i="9"/>
  <c r="E122" i="9" s="1"/>
  <c r="J122" i="9" s="1"/>
  <c r="D121" i="9"/>
  <c r="E121" i="9" s="1"/>
  <c r="D120" i="9"/>
  <c r="E120" i="9" s="1"/>
  <c r="J120" i="9" s="1"/>
  <c r="D119" i="9"/>
  <c r="E119" i="9" s="1"/>
  <c r="D118" i="9"/>
  <c r="E118" i="9" s="1"/>
  <c r="D117" i="9"/>
  <c r="E117" i="9" s="1"/>
  <c r="J117" i="9" s="1"/>
  <c r="D116" i="9"/>
  <c r="E116" i="9" s="1"/>
  <c r="D115" i="9"/>
  <c r="E115" i="9" s="1"/>
  <c r="J115" i="9" s="1"/>
  <c r="D114" i="9"/>
  <c r="E114" i="9" s="1"/>
  <c r="J114" i="9" s="1"/>
  <c r="D113" i="9"/>
  <c r="E113" i="9" s="1"/>
  <c r="J113" i="9" s="1"/>
  <c r="D112" i="9"/>
  <c r="E112" i="9" s="1"/>
  <c r="J112" i="9" s="1"/>
  <c r="D111" i="9"/>
  <c r="E111" i="9" s="1"/>
  <c r="J111" i="9" s="1"/>
  <c r="D110" i="9"/>
  <c r="E110" i="9" s="1"/>
  <c r="J110" i="9" s="1"/>
  <c r="D109" i="9"/>
  <c r="E109" i="9" s="1"/>
  <c r="J109" i="9" s="1"/>
  <c r="D108" i="9"/>
  <c r="E108" i="9" s="1"/>
  <c r="J108" i="9" s="1"/>
  <c r="D107" i="9"/>
  <c r="E107" i="9" s="1"/>
  <c r="J107" i="9" s="1"/>
  <c r="D106" i="9"/>
  <c r="E106" i="9" s="1"/>
  <c r="J106" i="9" s="1"/>
  <c r="D105" i="9"/>
  <c r="E105" i="9" s="1"/>
  <c r="J105" i="9" s="1"/>
  <c r="D104" i="9"/>
  <c r="E104" i="9" s="1"/>
  <c r="D103" i="9"/>
  <c r="E103" i="9" s="1"/>
  <c r="D102" i="9"/>
  <c r="E102" i="9" s="1"/>
  <c r="D101" i="9"/>
  <c r="E101" i="9" s="1"/>
  <c r="J101" i="9" s="1"/>
  <c r="D100" i="9"/>
  <c r="E100" i="9" s="1"/>
  <c r="D99" i="9"/>
  <c r="E99" i="9" s="1"/>
  <c r="D98" i="9"/>
  <c r="E98" i="9" s="1"/>
  <c r="D97" i="9"/>
  <c r="E97" i="9" s="1"/>
  <c r="D96" i="9"/>
  <c r="E96" i="9" s="1"/>
  <c r="D95" i="9"/>
  <c r="E95" i="9" s="1"/>
  <c r="D92" i="9"/>
  <c r="E92" i="9" s="1"/>
  <c r="J92" i="9" s="1"/>
  <c r="D91" i="9"/>
  <c r="E91" i="9" s="1"/>
  <c r="D90" i="9"/>
  <c r="E90" i="9" s="1"/>
  <c r="D89" i="9"/>
  <c r="E89" i="9" s="1"/>
  <c r="J89" i="9" s="1"/>
  <c r="D88" i="9"/>
  <c r="E88" i="9" s="1"/>
  <c r="D87" i="9"/>
  <c r="E87" i="9" s="1"/>
  <c r="D86" i="9"/>
  <c r="E86" i="9" s="1"/>
  <c r="J86" i="9" s="1"/>
  <c r="D85" i="9"/>
  <c r="E85" i="9" s="1"/>
  <c r="D84" i="9"/>
  <c r="E84" i="9" s="1"/>
  <c r="J84" i="9" s="1"/>
  <c r="D83" i="9"/>
  <c r="E83" i="9" s="1"/>
  <c r="J83" i="9" s="1"/>
  <c r="D82" i="9"/>
  <c r="E82" i="9" s="1"/>
  <c r="J82" i="9" s="1"/>
  <c r="D81" i="9"/>
  <c r="E81" i="9" s="1"/>
  <c r="J81" i="9" s="1"/>
  <c r="D80" i="9"/>
  <c r="E80" i="9" s="1"/>
  <c r="J80" i="9" s="1"/>
  <c r="D79" i="9"/>
  <c r="E79" i="9" s="1"/>
  <c r="J79" i="9" s="1"/>
  <c r="D78" i="9"/>
  <c r="E78" i="9" s="1"/>
  <c r="J78" i="9" s="1"/>
  <c r="D77" i="9"/>
  <c r="E77" i="9" s="1"/>
  <c r="J77" i="9" s="1"/>
  <c r="D76" i="9"/>
  <c r="E76" i="9" s="1"/>
  <c r="J76" i="9" s="1"/>
  <c r="D75" i="9"/>
  <c r="E75" i="9" s="1"/>
  <c r="J75" i="9" s="1"/>
  <c r="D74" i="9"/>
  <c r="E74" i="9" s="1"/>
  <c r="J74" i="9" s="1"/>
  <c r="D73" i="9"/>
  <c r="E73" i="9" s="1"/>
  <c r="J73" i="9" s="1"/>
  <c r="D72" i="9"/>
  <c r="E72" i="9" s="1"/>
  <c r="D71" i="9"/>
  <c r="E71" i="9" s="1"/>
  <c r="D70" i="9"/>
  <c r="E70" i="9" s="1"/>
  <c r="J70" i="9" s="1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" i="9"/>
  <c r="D5" i="9"/>
  <c r="D4" i="9"/>
  <c r="D3" i="9"/>
  <c r="F2" i="9"/>
  <c r="D2" i="9"/>
  <c r="K2" i="8"/>
  <c r="D41" i="8"/>
  <c r="J41" i="8" s="1"/>
  <c r="D42" i="8"/>
  <c r="J42" i="8" s="1"/>
  <c r="D43" i="8"/>
  <c r="J43" i="8" s="1"/>
  <c r="D44" i="8"/>
  <c r="J44" i="8" s="1"/>
  <c r="D45" i="8"/>
  <c r="J45" i="8" s="1"/>
  <c r="D46" i="8"/>
  <c r="J46" i="8" s="1"/>
  <c r="M46" i="8" s="1"/>
  <c r="D47" i="8"/>
  <c r="J47" i="8" s="1"/>
  <c r="D48" i="8"/>
  <c r="J48" i="8" s="1"/>
  <c r="L48" i="8" s="1"/>
  <c r="D49" i="8"/>
  <c r="J49" i="8" s="1"/>
  <c r="M49" i="8" s="1"/>
  <c r="D50" i="8"/>
  <c r="J50" i="8" s="1"/>
  <c r="L50" i="8" s="1"/>
  <c r="D51" i="8"/>
  <c r="J51" i="8" s="1"/>
  <c r="L51" i="8" s="1"/>
  <c r="D52" i="8"/>
  <c r="J52" i="8" s="1"/>
  <c r="M52" i="8" s="1"/>
  <c r="D53" i="8"/>
  <c r="J53" i="8" s="1"/>
  <c r="L53" i="8" s="1"/>
  <c r="D54" i="8"/>
  <c r="J54" i="8" s="1"/>
  <c r="D55" i="8"/>
  <c r="J55" i="8" s="1"/>
  <c r="L55" i="8" s="1"/>
  <c r="D56" i="8"/>
  <c r="J56" i="8" s="1"/>
  <c r="L56" i="8" s="1"/>
  <c r="D57" i="8"/>
  <c r="J57" i="8" s="1"/>
  <c r="D58" i="8"/>
  <c r="J58" i="8" s="1"/>
  <c r="D59" i="8"/>
  <c r="J59" i="8" s="1"/>
  <c r="M59" i="8" s="1"/>
  <c r="D60" i="8"/>
  <c r="J60" i="8" s="1"/>
  <c r="M60" i="8" s="1"/>
  <c r="D61" i="8"/>
  <c r="J61" i="8" s="1"/>
  <c r="M61" i="8" s="1"/>
  <c r="D62" i="8"/>
  <c r="J62" i="8" s="1"/>
  <c r="D63" i="8"/>
  <c r="J63" i="8" s="1"/>
  <c r="D64" i="8"/>
  <c r="J64" i="8" s="1"/>
  <c r="D65" i="8"/>
  <c r="J65" i="8" s="1"/>
  <c r="D66" i="8"/>
  <c r="J66" i="8" s="1"/>
  <c r="D67" i="8"/>
  <c r="J67" i="8" s="1"/>
  <c r="D68" i="8"/>
  <c r="J68" i="8" s="1"/>
  <c r="D69" i="8"/>
  <c r="J69" i="8" s="1"/>
  <c r="D70" i="8"/>
  <c r="J70" i="8" s="1"/>
  <c r="D71" i="8"/>
  <c r="J71" i="8" s="1"/>
  <c r="D72" i="8"/>
  <c r="J72" i="8" s="1"/>
  <c r="D73" i="8"/>
  <c r="J73" i="8" s="1"/>
  <c r="D74" i="8"/>
  <c r="J74" i="8" s="1"/>
  <c r="D75" i="8"/>
  <c r="J75" i="8" s="1"/>
  <c r="D76" i="8"/>
  <c r="J76" i="8" s="1"/>
  <c r="D77" i="8"/>
  <c r="J77" i="8" s="1"/>
  <c r="D78" i="8"/>
  <c r="J78" i="8" s="1"/>
  <c r="D79" i="8"/>
  <c r="J79" i="8" s="1"/>
  <c r="D80" i="8"/>
  <c r="J80" i="8" s="1"/>
  <c r="D81" i="8"/>
  <c r="J81" i="8" s="1"/>
  <c r="D82" i="8"/>
  <c r="J82" i="8" s="1"/>
  <c r="D83" i="8"/>
  <c r="J83" i="8" s="1"/>
  <c r="D84" i="8"/>
  <c r="J84" i="8" s="1"/>
  <c r="D85" i="8"/>
  <c r="J85" i="8" s="1"/>
  <c r="P85" i="8" s="1"/>
  <c r="D86" i="8"/>
  <c r="J86" i="8" s="1"/>
  <c r="D87" i="8"/>
  <c r="J87" i="8" s="1"/>
  <c r="D88" i="8"/>
  <c r="J88" i="8" s="1"/>
  <c r="D89" i="8"/>
  <c r="J89" i="8" s="1"/>
  <c r="P89" i="8" s="1"/>
  <c r="D90" i="8"/>
  <c r="J90" i="8" s="1"/>
  <c r="P90" i="8" s="1"/>
  <c r="D91" i="8"/>
  <c r="J91" i="8" s="1"/>
  <c r="P91" i="8" s="1"/>
  <c r="D92" i="8"/>
  <c r="J92" i="8" s="1"/>
  <c r="D93" i="8"/>
  <c r="J93" i="8" s="1"/>
  <c r="D94" i="8"/>
  <c r="J94" i="8" s="1"/>
  <c r="D95" i="8"/>
  <c r="J95" i="8" s="1"/>
  <c r="D96" i="8"/>
  <c r="J96" i="8" s="1"/>
  <c r="D97" i="8"/>
  <c r="J97" i="8" s="1"/>
  <c r="D98" i="8"/>
  <c r="J98" i="8" s="1"/>
  <c r="D99" i="8"/>
  <c r="J99" i="8" s="1"/>
  <c r="D100" i="8"/>
  <c r="J100" i="8" s="1"/>
  <c r="D101" i="8"/>
  <c r="J101" i="8" s="1"/>
  <c r="D102" i="8"/>
  <c r="J102" i="8" s="1"/>
  <c r="D103" i="8"/>
  <c r="J103" i="8" s="1"/>
  <c r="D104" i="8"/>
  <c r="J104" i="8" s="1"/>
  <c r="D105" i="8"/>
  <c r="J105" i="8" s="1"/>
  <c r="D106" i="8"/>
  <c r="J106" i="8" s="1"/>
  <c r="D107" i="8"/>
  <c r="J107" i="8" s="1"/>
  <c r="D108" i="8"/>
  <c r="J108" i="8" s="1"/>
  <c r="D109" i="8"/>
  <c r="J109" i="8" s="1"/>
  <c r="D110" i="8"/>
  <c r="J110" i="8" s="1"/>
  <c r="D111" i="8"/>
  <c r="J111" i="8" s="1"/>
  <c r="D112" i="8"/>
  <c r="J112" i="8" s="1"/>
  <c r="D113" i="8"/>
  <c r="J113" i="8" s="1"/>
  <c r="D114" i="8"/>
  <c r="J114" i="8" s="1"/>
  <c r="D115" i="8"/>
  <c r="J115" i="8" s="1"/>
  <c r="D116" i="8"/>
  <c r="J116" i="8" s="1"/>
  <c r="D117" i="8"/>
  <c r="J117" i="8" s="1"/>
  <c r="D118" i="8"/>
  <c r="J118" i="8" s="1"/>
  <c r="D119" i="8"/>
  <c r="J119" i="8" s="1"/>
  <c r="D120" i="8"/>
  <c r="J120" i="8" s="1"/>
  <c r="D121" i="8"/>
  <c r="J121" i="8" s="1"/>
  <c r="P121" i="8" s="1"/>
  <c r="D122" i="8"/>
  <c r="J122" i="8" s="1"/>
  <c r="D123" i="8"/>
  <c r="J123" i="8" s="1"/>
  <c r="D124" i="8"/>
  <c r="J124" i="8" s="1"/>
  <c r="D125" i="8"/>
  <c r="J125" i="8" s="1"/>
  <c r="D126" i="8"/>
  <c r="J126" i="8" s="1"/>
  <c r="D127" i="8"/>
  <c r="J127" i="8" s="1"/>
  <c r="D128" i="8"/>
  <c r="J128" i="8" s="1"/>
  <c r="D129" i="8"/>
  <c r="J129" i="8" s="1"/>
  <c r="D130" i="8"/>
  <c r="J130" i="8" s="1"/>
  <c r="D131" i="8"/>
  <c r="J131" i="8" s="1"/>
  <c r="D132" i="8"/>
  <c r="J132" i="8" s="1"/>
  <c r="D133" i="8"/>
  <c r="J133" i="8" s="1"/>
  <c r="D134" i="8"/>
  <c r="J134" i="8" s="1"/>
  <c r="D135" i="8"/>
  <c r="J135" i="8" s="1"/>
  <c r="D136" i="8"/>
  <c r="J136" i="8" s="1"/>
  <c r="D137" i="8"/>
  <c r="J137" i="8" s="1"/>
  <c r="D138" i="8"/>
  <c r="J138" i="8" s="1"/>
  <c r="D139" i="8"/>
  <c r="J139" i="8" s="1"/>
  <c r="D140" i="8"/>
  <c r="J140" i="8" s="1"/>
  <c r="D141" i="8"/>
  <c r="J141" i="8" s="1"/>
  <c r="D142" i="8"/>
  <c r="J142" i="8" s="1"/>
  <c r="D143" i="8"/>
  <c r="J143" i="8" s="1"/>
  <c r="D144" i="8"/>
  <c r="J144" i="8" s="1"/>
  <c r="D145" i="8"/>
  <c r="J145" i="8" s="1"/>
  <c r="D146" i="8"/>
  <c r="J146" i="8" s="1"/>
  <c r="D147" i="8"/>
  <c r="J147" i="8" s="1"/>
  <c r="D148" i="8"/>
  <c r="J148" i="8" s="1"/>
  <c r="D149" i="8"/>
  <c r="J149" i="8" s="1"/>
  <c r="D150" i="8"/>
  <c r="J150" i="8" s="1"/>
  <c r="D151" i="8"/>
  <c r="J151" i="8" s="1"/>
  <c r="D152" i="8"/>
  <c r="J152" i="8" s="1"/>
  <c r="D153" i="8"/>
  <c r="J153" i="8" s="1"/>
  <c r="D154" i="8"/>
  <c r="J154" i="8" s="1"/>
  <c r="D155" i="8"/>
  <c r="J155" i="8" s="1"/>
  <c r="D156" i="8"/>
  <c r="J156" i="8" s="1"/>
  <c r="D157" i="8"/>
  <c r="J157" i="8" s="1"/>
  <c r="D158" i="8"/>
  <c r="J158" i="8" s="1"/>
  <c r="D159" i="8"/>
  <c r="J159" i="8" s="1"/>
  <c r="D160" i="8"/>
  <c r="J160" i="8" s="1"/>
  <c r="D161" i="8"/>
  <c r="J161" i="8" s="1"/>
  <c r="D162" i="8"/>
  <c r="J162" i="8" s="1"/>
  <c r="D163" i="8"/>
  <c r="J163" i="8" s="1"/>
  <c r="D164" i="8"/>
  <c r="J164" i="8" s="1"/>
  <c r="D165" i="8"/>
  <c r="J165" i="8" s="1"/>
  <c r="D166" i="8"/>
  <c r="J166" i="8" s="1"/>
  <c r="D167" i="8"/>
  <c r="J167" i="8" s="1"/>
  <c r="D168" i="8"/>
  <c r="J168" i="8" s="1"/>
  <c r="D169" i="8"/>
  <c r="J169" i="8" s="1"/>
  <c r="D170" i="8"/>
  <c r="J170" i="8" s="1"/>
  <c r="D171" i="8"/>
  <c r="J171" i="8" s="1"/>
  <c r="D172" i="8"/>
  <c r="J172" i="8" s="1"/>
  <c r="D173" i="8"/>
  <c r="J173" i="8" s="1"/>
  <c r="D174" i="8"/>
  <c r="J174" i="8" s="1"/>
  <c r="D175" i="8"/>
  <c r="J175" i="8" s="1"/>
  <c r="D176" i="8"/>
  <c r="J176" i="8" s="1"/>
  <c r="D177" i="8"/>
  <c r="J177" i="8" s="1"/>
  <c r="D178" i="8"/>
  <c r="J178" i="8" s="1"/>
  <c r="D179" i="8"/>
  <c r="J179" i="8" s="1"/>
  <c r="D180" i="8"/>
  <c r="J180" i="8" s="1"/>
  <c r="D181" i="8"/>
  <c r="J181" i="8" s="1"/>
  <c r="D3" i="8"/>
  <c r="J3" i="8" s="1"/>
  <c r="D4" i="8"/>
  <c r="J4" i="8" s="1"/>
  <c r="D5" i="8"/>
  <c r="J5" i="8" s="1"/>
  <c r="D6" i="8"/>
  <c r="J6" i="8" s="1"/>
  <c r="D7" i="8"/>
  <c r="J7" i="8" s="1"/>
  <c r="D8" i="8"/>
  <c r="J8" i="8" s="1"/>
  <c r="D9" i="8"/>
  <c r="J9" i="8" s="1"/>
  <c r="D10" i="8"/>
  <c r="J10" i="8" s="1"/>
  <c r="D11" i="8"/>
  <c r="J11" i="8" s="1"/>
  <c r="D12" i="8"/>
  <c r="J12" i="8" s="1"/>
  <c r="D13" i="8"/>
  <c r="J13" i="8" s="1"/>
  <c r="D14" i="8"/>
  <c r="J14" i="8" s="1"/>
  <c r="D15" i="8"/>
  <c r="J15" i="8" s="1"/>
  <c r="D16" i="8"/>
  <c r="J16" i="8" s="1"/>
  <c r="D17" i="8"/>
  <c r="J17" i="8" s="1"/>
  <c r="D18" i="8"/>
  <c r="J18" i="8" s="1"/>
  <c r="D19" i="8"/>
  <c r="J19" i="8" s="1"/>
  <c r="D20" i="8"/>
  <c r="J20" i="8" s="1"/>
  <c r="D21" i="8"/>
  <c r="J21" i="8" s="1"/>
  <c r="D22" i="8"/>
  <c r="J22" i="8" s="1"/>
  <c r="D23" i="8"/>
  <c r="J23" i="8" s="1"/>
  <c r="D24" i="8"/>
  <c r="J24" i="8" s="1"/>
  <c r="D25" i="8"/>
  <c r="J25" i="8" s="1"/>
  <c r="D26" i="8"/>
  <c r="J26" i="8" s="1"/>
  <c r="D27" i="8"/>
  <c r="J27" i="8" s="1"/>
  <c r="D28" i="8"/>
  <c r="J28" i="8" s="1"/>
  <c r="D29" i="8"/>
  <c r="J29" i="8" s="1"/>
  <c r="D30" i="8"/>
  <c r="J30" i="8" s="1"/>
  <c r="D31" i="8"/>
  <c r="J31" i="8" s="1"/>
  <c r="D32" i="8"/>
  <c r="J32" i="8" s="1"/>
  <c r="D33" i="8"/>
  <c r="J33" i="8" s="1"/>
  <c r="D34" i="8"/>
  <c r="J34" i="8" s="1"/>
  <c r="D35" i="8"/>
  <c r="J35" i="8" s="1"/>
  <c r="D36" i="8"/>
  <c r="J36" i="8" s="1"/>
  <c r="D37" i="8"/>
  <c r="J37" i="8" s="1"/>
  <c r="D38" i="8"/>
  <c r="J38" i="8" s="1"/>
  <c r="D39" i="8"/>
  <c r="J39" i="8" s="1"/>
  <c r="D40" i="8"/>
  <c r="J40" i="8" s="1"/>
  <c r="D2" i="8"/>
  <c r="J2" i="8" s="1"/>
  <c r="K3" i="8" s="1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28" i="8"/>
  <c r="I17" i="8"/>
  <c r="I9" i="8"/>
  <c r="I10" i="8"/>
  <c r="I11" i="8"/>
  <c r="I3" i="8"/>
  <c r="I8" i="8"/>
  <c r="I4" i="8"/>
  <c r="I2" i="8"/>
  <c r="I24" i="8"/>
  <c r="I25" i="8"/>
  <c r="I30" i="8"/>
  <c r="I12" i="8"/>
  <c r="I13" i="8"/>
  <c r="I14" i="8"/>
  <c r="I21" i="8"/>
  <c r="I22" i="8"/>
  <c r="I23" i="8"/>
  <c r="I20" i="8"/>
  <c r="I5" i="8"/>
  <c r="I15" i="8"/>
  <c r="I6" i="8"/>
  <c r="I18" i="8"/>
  <c r="I7" i="8"/>
  <c r="I19" i="8"/>
  <c r="I26" i="8"/>
  <c r="I31" i="8"/>
  <c r="I29" i="8"/>
  <c r="I16" i="8"/>
  <c r="I27" i="8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D63" i="6" s="1"/>
  <c r="F63" i="6" s="1"/>
  <c r="M16" i="10" l="1"/>
  <c r="N16" i="10" s="1"/>
  <c r="M53" i="10"/>
  <c r="N53" i="10" s="1"/>
  <c r="M22" i="10"/>
  <c r="O18" i="10"/>
  <c r="O89" i="10"/>
  <c r="O49" i="10"/>
  <c r="O17" i="10"/>
  <c r="O16" i="10"/>
  <c r="K3" i="10"/>
  <c r="M3" i="10" s="1"/>
  <c r="M2" i="10"/>
  <c r="O15" i="10"/>
  <c r="M29" i="10"/>
  <c r="N29" i="10" s="1"/>
  <c r="O30" i="10"/>
  <c r="O61" i="10"/>
  <c r="O53" i="10"/>
  <c r="O29" i="10"/>
  <c r="O21" i="10"/>
  <c r="M89" i="10"/>
  <c r="N89" i="10" s="1"/>
  <c r="L17" i="10"/>
  <c r="N17" i="10" s="1"/>
  <c r="M90" i="10"/>
  <c r="M49" i="10"/>
  <c r="N49" i="10" s="1"/>
  <c r="M21" i="10"/>
  <c r="N21" i="10" s="1"/>
  <c r="L2" i="10"/>
  <c r="M50" i="10"/>
  <c r="M61" i="10"/>
  <c r="N61" i="10" s="1"/>
  <c r="M15" i="10"/>
  <c r="N15" i="10" s="1"/>
  <c r="L20" i="10"/>
  <c r="L24" i="10"/>
  <c r="L28" i="10"/>
  <c r="L48" i="10"/>
  <c r="L52" i="10"/>
  <c r="L60" i="10"/>
  <c r="M20" i="10"/>
  <c r="M28" i="10"/>
  <c r="M52" i="10"/>
  <c r="M60" i="10"/>
  <c r="M24" i="10"/>
  <c r="M48" i="10"/>
  <c r="L19" i="10"/>
  <c r="L23" i="10"/>
  <c r="L27" i="10"/>
  <c r="L31" i="10"/>
  <c r="L51" i="10"/>
  <c r="L59" i="10"/>
  <c r="L91" i="10"/>
  <c r="M19" i="10"/>
  <c r="M27" i="10"/>
  <c r="M51" i="10"/>
  <c r="M59" i="10"/>
  <c r="M91" i="10"/>
  <c r="M23" i="10"/>
  <c r="M31" i="10"/>
  <c r="L18" i="10"/>
  <c r="N18" i="10" s="1"/>
  <c r="L22" i="10"/>
  <c r="L30" i="10"/>
  <c r="N30" i="10" s="1"/>
  <c r="L50" i="10"/>
  <c r="L90" i="10"/>
  <c r="M121" i="10"/>
  <c r="L121" i="10"/>
  <c r="G124" i="9"/>
  <c r="H124" i="9"/>
  <c r="J124" i="9"/>
  <c r="H62" i="9"/>
  <c r="I62" i="9" s="1"/>
  <c r="J62" i="9"/>
  <c r="H63" i="9"/>
  <c r="I63" i="9" s="1"/>
  <c r="J63" i="9" s="1"/>
  <c r="J125" i="9"/>
  <c r="J91" i="9"/>
  <c r="F3" i="9"/>
  <c r="F4" i="9" s="1"/>
  <c r="G4" i="9" s="1"/>
  <c r="G92" i="9"/>
  <c r="H2" i="9"/>
  <c r="G2" i="9"/>
  <c r="G91" i="9"/>
  <c r="H91" i="9"/>
  <c r="H92" i="9"/>
  <c r="H125" i="9"/>
  <c r="I125" i="9" s="1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L181" i="8" s="1"/>
  <c r="O52" i="8"/>
  <c r="L60" i="8"/>
  <c r="N60" i="8" s="1"/>
  <c r="O56" i="8"/>
  <c r="L61" i="8"/>
  <c r="N61" i="8" s="1"/>
  <c r="O50" i="8"/>
  <c r="P59" i="8"/>
  <c r="L121" i="8"/>
  <c r="M121" i="8"/>
  <c r="O121" i="8"/>
  <c r="O60" i="8"/>
  <c r="O51" i="8"/>
  <c r="P60" i="8"/>
  <c r="O53" i="8"/>
  <c r="P49" i="8"/>
  <c r="P51" i="8"/>
  <c r="P53" i="8"/>
  <c r="P55" i="8"/>
  <c r="L59" i="8"/>
  <c r="N59" i="8" s="1"/>
  <c r="L85" i="8"/>
  <c r="L89" i="8"/>
  <c r="L90" i="8"/>
  <c r="L91" i="8"/>
  <c r="O59" i="8"/>
  <c r="M85" i="8"/>
  <c r="M89" i="8"/>
  <c r="M90" i="8"/>
  <c r="M91" i="8"/>
  <c r="O49" i="8"/>
  <c r="O55" i="8"/>
  <c r="O46" i="8"/>
  <c r="P46" i="8"/>
  <c r="P48" i="8"/>
  <c r="P50" i="8"/>
  <c r="P52" i="8"/>
  <c r="P56" i="8"/>
  <c r="O61" i="8"/>
  <c r="O85" i="8"/>
  <c r="O89" i="8"/>
  <c r="O90" i="8"/>
  <c r="O91" i="8"/>
  <c r="O48" i="8"/>
  <c r="P61" i="8"/>
  <c r="L46" i="8"/>
  <c r="N46" i="8" s="1"/>
  <c r="L49" i="8"/>
  <c r="N49" i="8" s="1"/>
  <c r="L52" i="8"/>
  <c r="N52" i="8" s="1"/>
  <c r="M48" i="8"/>
  <c r="N48" i="8" s="1"/>
  <c r="M50" i="8"/>
  <c r="N50" i="8" s="1"/>
  <c r="M51" i="8"/>
  <c r="N51" i="8" s="1"/>
  <c r="M53" i="8"/>
  <c r="N53" i="8" s="1"/>
  <c r="M55" i="8"/>
  <c r="N55" i="8" s="1"/>
  <c r="M56" i="8"/>
  <c r="N56" i="8" s="1"/>
  <c r="D34" i="6"/>
  <c r="D62" i="6"/>
  <c r="D46" i="6"/>
  <c r="D30" i="6"/>
  <c r="D14" i="6"/>
  <c r="D50" i="6"/>
  <c r="D18" i="6"/>
  <c r="D61" i="6"/>
  <c r="D45" i="6"/>
  <c r="D29" i="6"/>
  <c r="D13" i="6"/>
  <c r="D59" i="6"/>
  <c r="D43" i="6"/>
  <c r="D27" i="6"/>
  <c r="D11" i="6"/>
  <c r="D58" i="6"/>
  <c r="D42" i="6"/>
  <c r="D26" i="6"/>
  <c r="D10" i="6"/>
  <c r="D54" i="6"/>
  <c r="D38" i="6"/>
  <c r="D22" i="6"/>
  <c r="D6" i="6"/>
  <c r="D53" i="6"/>
  <c r="D37" i="6"/>
  <c r="D21" i="6"/>
  <c r="D5" i="6"/>
  <c r="D51" i="6"/>
  <c r="D35" i="6"/>
  <c r="D19" i="6"/>
  <c r="D3" i="6"/>
  <c r="E63" i="6"/>
  <c r="J63" i="6" s="1"/>
  <c r="D60" i="6"/>
  <c r="D52" i="6"/>
  <c r="D44" i="6"/>
  <c r="D36" i="6"/>
  <c r="D28" i="6"/>
  <c r="D20" i="6"/>
  <c r="D12" i="6"/>
  <c r="D4" i="6"/>
  <c r="D57" i="6"/>
  <c r="D49" i="6"/>
  <c r="D41" i="6"/>
  <c r="D33" i="6"/>
  <c r="D25" i="6"/>
  <c r="D17" i="6"/>
  <c r="D9" i="6"/>
  <c r="D56" i="6"/>
  <c r="D48" i="6"/>
  <c r="D40" i="6"/>
  <c r="D32" i="6"/>
  <c r="D24" i="6"/>
  <c r="D16" i="6"/>
  <c r="D8" i="6"/>
  <c r="D2" i="6"/>
  <c r="D55" i="6"/>
  <c r="D47" i="6"/>
  <c r="D39" i="6"/>
  <c r="D31" i="6"/>
  <c r="D23" i="6"/>
  <c r="D15" i="6"/>
  <c r="D7" i="6"/>
  <c r="C64" i="6"/>
  <c r="N22" i="10" l="1"/>
  <c r="K4" i="10"/>
  <c r="K5" i="10" s="1"/>
  <c r="L5" i="10" s="1"/>
  <c r="L3" i="10"/>
  <c r="N3" i="10" s="1"/>
  <c r="O3" i="10" s="1"/>
  <c r="N60" i="10"/>
  <c r="N28" i="10"/>
  <c r="N2" i="10"/>
  <c r="O2" i="10" s="1"/>
  <c r="N48" i="10"/>
  <c r="N19" i="10"/>
  <c r="N23" i="10"/>
  <c r="N20" i="10"/>
  <c r="N50" i="10"/>
  <c r="N91" i="10"/>
  <c r="N52" i="10"/>
  <c r="N51" i="10"/>
  <c r="N90" i="10"/>
  <c r="N31" i="10"/>
  <c r="N27" i="10"/>
  <c r="N121" i="10"/>
  <c r="N24" i="10"/>
  <c r="N59" i="10"/>
  <c r="I124" i="9"/>
  <c r="G11" i="9"/>
  <c r="G3" i="9"/>
  <c r="H3" i="9"/>
  <c r="I92" i="9"/>
  <c r="H4" i="9"/>
  <c r="I4" i="9" s="1"/>
  <c r="J4" i="9" s="1"/>
  <c r="F5" i="9"/>
  <c r="I2" i="9"/>
  <c r="I91" i="9"/>
  <c r="M178" i="8"/>
  <c r="M177" i="8"/>
  <c r="M169" i="8"/>
  <c r="L178" i="8"/>
  <c r="L170" i="8"/>
  <c r="L179" i="8"/>
  <c r="M176" i="8"/>
  <c r="M168" i="8"/>
  <c r="L177" i="8"/>
  <c r="L169" i="8"/>
  <c r="L171" i="8"/>
  <c r="M175" i="8"/>
  <c r="M167" i="8"/>
  <c r="L176" i="8"/>
  <c r="L168" i="8"/>
  <c r="M170" i="8"/>
  <c r="M174" i="8"/>
  <c r="M166" i="8"/>
  <c r="L175" i="8"/>
  <c r="L167" i="8"/>
  <c r="M181" i="8"/>
  <c r="N181" i="8" s="1"/>
  <c r="M173" i="8"/>
  <c r="M165" i="8"/>
  <c r="L174" i="8"/>
  <c r="L166" i="8"/>
  <c r="M180" i="8"/>
  <c r="L173" i="8"/>
  <c r="L165" i="8"/>
  <c r="M172" i="8"/>
  <c r="M179" i="8"/>
  <c r="M171" i="8"/>
  <c r="L180" i="8"/>
  <c r="L172" i="8"/>
  <c r="M151" i="8"/>
  <c r="L151" i="8"/>
  <c r="M135" i="8"/>
  <c r="M150" i="8"/>
  <c r="M149" i="8"/>
  <c r="L150" i="8"/>
  <c r="M148" i="8"/>
  <c r="M140" i="8"/>
  <c r="L149" i="8"/>
  <c r="L141" i="8"/>
  <c r="M143" i="8"/>
  <c r="L136" i="8"/>
  <c r="M142" i="8"/>
  <c r="L135" i="8"/>
  <c r="M141" i="8"/>
  <c r="L142" i="8"/>
  <c r="M147" i="8"/>
  <c r="M139" i="8"/>
  <c r="L148" i="8"/>
  <c r="L140" i="8"/>
  <c r="L144" i="8"/>
  <c r="L143" i="8"/>
  <c r="M146" i="8"/>
  <c r="M138" i="8"/>
  <c r="L147" i="8"/>
  <c r="L139" i="8"/>
  <c r="M145" i="8"/>
  <c r="M137" i="8"/>
  <c r="L146" i="8"/>
  <c r="L138" i="8"/>
  <c r="M144" i="8"/>
  <c r="M136" i="8"/>
  <c r="L145" i="8"/>
  <c r="L137" i="8"/>
  <c r="M115" i="8"/>
  <c r="L115" i="8"/>
  <c r="M120" i="8"/>
  <c r="L120" i="8"/>
  <c r="M119" i="8"/>
  <c r="L119" i="8"/>
  <c r="M110" i="8"/>
  <c r="L111" i="8"/>
  <c r="M117" i="8"/>
  <c r="M116" i="8"/>
  <c r="M108" i="8"/>
  <c r="L117" i="8"/>
  <c r="L109" i="8"/>
  <c r="M109" i="8"/>
  <c r="L110" i="8"/>
  <c r="M107" i="8"/>
  <c r="L116" i="8"/>
  <c r="L108" i="8"/>
  <c r="M114" i="8"/>
  <c r="M106" i="8"/>
  <c r="L107" i="8"/>
  <c r="M113" i="8"/>
  <c r="M105" i="8"/>
  <c r="L114" i="8"/>
  <c r="L106" i="8"/>
  <c r="M112" i="8"/>
  <c r="L113" i="8"/>
  <c r="L105" i="8"/>
  <c r="M111" i="8"/>
  <c r="L112" i="8"/>
  <c r="M118" i="8"/>
  <c r="L118" i="8"/>
  <c r="M86" i="8"/>
  <c r="L86" i="8"/>
  <c r="M82" i="8"/>
  <c r="L78" i="8"/>
  <c r="L76" i="8"/>
  <c r="M83" i="8"/>
  <c r="M78" i="8"/>
  <c r="L83" i="8"/>
  <c r="M81" i="8"/>
  <c r="M76" i="8"/>
  <c r="L82" i="8"/>
  <c r="L81" i="8"/>
  <c r="M80" i="8"/>
  <c r="L80" i="8"/>
  <c r="L79" i="8"/>
  <c r="M79" i="8"/>
  <c r="L75" i="8"/>
  <c r="M88" i="8"/>
  <c r="M87" i="8"/>
  <c r="L88" i="8"/>
  <c r="M77" i="8"/>
  <c r="L87" i="8"/>
  <c r="M84" i="8"/>
  <c r="M75" i="8"/>
  <c r="L77" i="8"/>
  <c r="L84" i="8"/>
  <c r="M45" i="8"/>
  <c r="L45" i="8"/>
  <c r="M54" i="8"/>
  <c r="L54" i="8"/>
  <c r="M47" i="8"/>
  <c r="L47" i="8"/>
  <c r="M58" i="8"/>
  <c r="L58" i="8"/>
  <c r="M57" i="8"/>
  <c r="L57" i="8"/>
  <c r="L64" i="8"/>
  <c r="M72" i="8"/>
  <c r="M159" i="8"/>
  <c r="M158" i="8"/>
  <c r="M102" i="8"/>
  <c r="L163" i="8"/>
  <c r="L162" i="8"/>
  <c r="L73" i="8"/>
  <c r="L155" i="8"/>
  <c r="L154" i="8"/>
  <c r="L134" i="8"/>
  <c r="M73" i="8"/>
  <c r="M103" i="8"/>
  <c r="L133" i="8"/>
  <c r="M157" i="8"/>
  <c r="L161" i="8"/>
  <c r="L104" i="8"/>
  <c r="M134" i="8"/>
  <c r="L132" i="8"/>
  <c r="M164" i="8"/>
  <c r="M156" i="8"/>
  <c r="L160" i="8"/>
  <c r="L103" i="8"/>
  <c r="M133" i="8"/>
  <c r="L129" i="8"/>
  <c r="M163" i="8"/>
  <c r="M155" i="8"/>
  <c r="L159" i="8"/>
  <c r="L74" i="8"/>
  <c r="L102" i="8"/>
  <c r="M132" i="8"/>
  <c r="L128" i="8"/>
  <c r="M162" i="8"/>
  <c r="M154" i="8"/>
  <c r="L158" i="8"/>
  <c r="M129" i="8"/>
  <c r="L127" i="8"/>
  <c r="M161" i="8"/>
  <c r="L157" i="8"/>
  <c r="M74" i="8"/>
  <c r="L72" i="8"/>
  <c r="M104" i="8"/>
  <c r="M128" i="8"/>
  <c r="M160" i="8"/>
  <c r="L164" i="8"/>
  <c r="L156" i="8"/>
  <c r="N179" i="8"/>
  <c r="M63" i="8"/>
  <c r="L152" i="8"/>
  <c r="L153" i="8"/>
  <c r="M153" i="8"/>
  <c r="M152" i="8"/>
  <c r="N121" i="8"/>
  <c r="M71" i="8"/>
  <c r="M130" i="8"/>
  <c r="M122" i="8"/>
  <c r="N85" i="8"/>
  <c r="L126" i="8"/>
  <c r="M127" i="8"/>
  <c r="L125" i="8"/>
  <c r="M126" i="8"/>
  <c r="L124" i="8"/>
  <c r="M125" i="8"/>
  <c r="L131" i="8"/>
  <c r="L123" i="8"/>
  <c r="N89" i="8"/>
  <c r="M124" i="8"/>
  <c r="L130" i="8"/>
  <c r="L122" i="8"/>
  <c r="M131" i="8"/>
  <c r="M123" i="8"/>
  <c r="N91" i="8"/>
  <c r="M67" i="8"/>
  <c r="L68" i="8"/>
  <c r="M95" i="8"/>
  <c r="L101" i="8"/>
  <c r="L93" i="8"/>
  <c r="M66" i="8"/>
  <c r="L67" i="8"/>
  <c r="M94" i="8"/>
  <c r="L100" i="8"/>
  <c r="M65" i="8"/>
  <c r="L66" i="8"/>
  <c r="M101" i="8"/>
  <c r="M93" i="8"/>
  <c r="L99" i="8"/>
  <c r="L92" i="8"/>
  <c r="M64" i="8"/>
  <c r="L65" i="8"/>
  <c r="M100" i="8"/>
  <c r="M92" i="8"/>
  <c r="L98" i="8"/>
  <c r="M99" i="8"/>
  <c r="L97" i="8"/>
  <c r="M70" i="8"/>
  <c r="M62" i="8"/>
  <c r="L71" i="8"/>
  <c r="L63" i="8"/>
  <c r="M98" i="8"/>
  <c r="L96" i="8"/>
  <c r="M69" i="8"/>
  <c r="M97" i="8"/>
  <c r="L70" i="8"/>
  <c r="L62" i="8"/>
  <c r="L95" i="8"/>
  <c r="M68" i="8"/>
  <c r="L69" i="8"/>
  <c r="M96" i="8"/>
  <c r="L94" i="8"/>
  <c r="N90" i="8"/>
  <c r="P24" i="8"/>
  <c r="O24" i="8"/>
  <c r="O23" i="8"/>
  <c r="P23" i="8"/>
  <c r="O15" i="8"/>
  <c r="P15" i="8"/>
  <c r="O21" i="8"/>
  <c r="P21" i="8"/>
  <c r="P26" i="8"/>
  <c r="O26" i="8"/>
  <c r="O29" i="8"/>
  <c r="P29" i="8"/>
  <c r="P16" i="8"/>
  <c r="O16" i="8"/>
  <c r="O28" i="8"/>
  <c r="P28" i="8"/>
  <c r="P25" i="8"/>
  <c r="O25" i="8"/>
  <c r="P18" i="8"/>
  <c r="O18" i="8"/>
  <c r="O22" i="8"/>
  <c r="P22" i="8"/>
  <c r="O31" i="8"/>
  <c r="P31" i="8"/>
  <c r="M27" i="8"/>
  <c r="P27" i="8"/>
  <c r="O27" i="8"/>
  <c r="P20" i="8"/>
  <c r="O20" i="8"/>
  <c r="O17" i="8"/>
  <c r="P17" i="8"/>
  <c r="O30" i="8"/>
  <c r="P30" i="8"/>
  <c r="L27" i="8"/>
  <c r="F33" i="6"/>
  <c r="E33" i="6"/>
  <c r="F13" i="6"/>
  <c r="J13" i="6" s="1"/>
  <c r="E13" i="6"/>
  <c r="F32" i="6"/>
  <c r="J32" i="6" s="1"/>
  <c r="E32" i="6"/>
  <c r="F50" i="6"/>
  <c r="E50" i="6"/>
  <c r="F39" i="6"/>
  <c r="E39" i="6"/>
  <c r="F45" i="6"/>
  <c r="J45" i="6" s="1"/>
  <c r="E45" i="6"/>
  <c r="F48" i="6"/>
  <c r="J48" i="6" s="1"/>
  <c r="E48" i="6"/>
  <c r="F57" i="6"/>
  <c r="E57" i="6"/>
  <c r="F60" i="6"/>
  <c r="E60" i="6"/>
  <c r="F37" i="6"/>
  <c r="J37" i="6" s="1"/>
  <c r="E37" i="6"/>
  <c r="F42" i="6"/>
  <c r="J42" i="6" s="1"/>
  <c r="E42" i="6"/>
  <c r="F61" i="6"/>
  <c r="E61" i="6"/>
  <c r="F46" i="6"/>
  <c r="E46" i="6"/>
  <c r="F54" i="6"/>
  <c r="J54" i="6" s="1"/>
  <c r="E54" i="6"/>
  <c r="F36" i="6"/>
  <c r="J36" i="6" s="1"/>
  <c r="E36" i="6"/>
  <c r="F18" i="6"/>
  <c r="E18" i="6"/>
  <c r="F31" i="6"/>
  <c r="E31" i="6"/>
  <c r="F44" i="6"/>
  <c r="J44" i="6" s="1"/>
  <c r="E44" i="6"/>
  <c r="F10" i="6"/>
  <c r="J10" i="6" s="1"/>
  <c r="E10" i="6"/>
  <c r="F14" i="6"/>
  <c r="E14" i="6"/>
  <c r="F49" i="6"/>
  <c r="E49" i="6"/>
  <c r="F21" i="6"/>
  <c r="J21" i="6" s="1"/>
  <c r="E21" i="6"/>
  <c r="F26" i="6"/>
  <c r="J26" i="6" s="1"/>
  <c r="E26" i="6"/>
  <c r="F47" i="6"/>
  <c r="E47" i="6"/>
  <c r="F4" i="6"/>
  <c r="E4" i="6"/>
  <c r="F9" i="6"/>
  <c r="J9" i="6" s="1"/>
  <c r="E9" i="6"/>
  <c r="F3" i="6"/>
  <c r="J3" i="6" s="1"/>
  <c r="E3" i="6"/>
  <c r="F23" i="6"/>
  <c r="E23" i="6"/>
  <c r="F41" i="6"/>
  <c r="E41" i="6"/>
  <c r="F5" i="6"/>
  <c r="J5" i="6" s="1"/>
  <c r="E5" i="6"/>
  <c r="F29" i="6"/>
  <c r="J29" i="6" s="1"/>
  <c r="E29" i="6"/>
  <c r="F40" i="6"/>
  <c r="E40" i="6"/>
  <c r="F30" i="6"/>
  <c r="J30" i="6" s="1"/>
  <c r="E30" i="6"/>
  <c r="F56" i="6"/>
  <c r="J56" i="6" s="1"/>
  <c r="E56" i="6"/>
  <c r="F53" i="6"/>
  <c r="J53" i="6" s="1"/>
  <c r="E53" i="6"/>
  <c r="F58" i="6"/>
  <c r="E58" i="6"/>
  <c r="F62" i="6"/>
  <c r="J62" i="6" s="1"/>
  <c r="E62" i="6"/>
  <c r="D64" i="6"/>
  <c r="F12" i="6"/>
  <c r="E12" i="6"/>
  <c r="F6" i="6"/>
  <c r="E6" i="6"/>
  <c r="F8" i="6"/>
  <c r="E8" i="6"/>
  <c r="F17" i="6"/>
  <c r="E17" i="6"/>
  <c r="F20" i="6"/>
  <c r="E20" i="6"/>
  <c r="F19" i="6"/>
  <c r="E19" i="6"/>
  <c r="F22" i="6"/>
  <c r="E22" i="6"/>
  <c r="F27" i="6"/>
  <c r="E27" i="6"/>
  <c r="F24" i="6"/>
  <c r="E24" i="6"/>
  <c r="F51" i="6"/>
  <c r="E51" i="6"/>
  <c r="F59" i="6"/>
  <c r="E59" i="6"/>
  <c r="F52" i="6"/>
  <c r="E52" i="6"/>
  <c r="F55" i="6"/>
  <c r="E55" i="6"/>
  <c r="F11" i="6"/>
  <c r="E11" i="6"/>
  <c r="F7" i="6"/>
  <c r="E7" i="6"/>
  <c r="F15" i="6"/>
  <c r="E15" i="6"/>
  <c r="F16" i="6"/>
  <c r="E16" i="6"/>
  <c r="F25" i="6"/>
  <c r="E25" i="6"/>
  <c r="F28" i="6"/>
  <c r="E28" i="6"/>
  <c r="F35" i="6"/>
  <c r="E35" i="6"/>
  <c r="F38" i="6"/>
  <c r="E38" i="6"/>
  <c r="F43" i="6"/>
  <c r="E43" i="6"/>
  <c r="F34" i="6"/>
  <c r="E34" i="6"/>
  <c r="F2" i="6"/>
  <c r="J2" i="6" s="1"/>
  <c r="E2" i="6"/>
  <c r="C65" i="6"/>
  <c r="L4" i="10" l="1"/>
  <c r="M4" i="10"/>
  <c r="K6" i="10"/>
  <c r="M6" i="10" s="1"/>
  <c r="M5" i="10"/>
  <c r="N5" i="10" s="1"/>
  <c r="O5" i="10" s="1"/>
  <c r="I3" i="9"/>
  <c r="J3" i="9" s="1"/>
  <c r="G12" i="9"/>
  <c r="J2" i="9"/>
  <c r="F6" i="9"/>
  <c r="F7" i="9" s="1"/>
  <c r="H5" i="9"/>
  <c r="G5" i="9"/>
  <c r="N151" i="8"/>
  <c r="N174" i="8"/>
  <c r="O174" i="8" s="1"/>
  <c r="N178" i="8"/>
  <c r="O178" i="8" s="1"/>
  <c r="N166" i="8"/>
  <c r="P166" i="8" s="1"/>
  <c r="N177" i="8"/>
  <c r="O177" i="8" s="1"/>
  <c r="N180" i="8"/>
  <c r="P180" i="8" s="1"/>
  <c r="N173" i="8"/>
  <c r="P173" i="8" s="1"/>
  <c r="N169" i="8"/>
  <c r="O169" i="8" s="1"/>
  <c r="N171" i="8"/>
  <c r="P171" i="8" s="1"/>
  <c r="N168" i="8"/>
  <c r="P168" i="8" s="1"/>
  <c r="N176" i="8"/>
  <c r="P176" i="8" s="1"/>
  <c r="N172" i="8"/>
  <c r="O172" i="8" s="1"/>
  <c r="N170" i="8"/>
  <c r="P170" i="8" s="1"/>
  <c r="N175" i="8"/>
  <c r="O175" i="8" s="1"/>
  <c r="N165" i="8"/>
  <c r="P165" i="8" s="1"/>
  <c r="N167" i="8"/>
  <c r="P167" i="8" s="1"/>
  <c r="P181" i="8"/>
  <c r="O181" i="8"/>
  <c r="O179" i="8"/>
  <c r="P179" i="8"/>
  <c r="N150" i="8"/>
  <c r="P150" i="8" s="1"/>
  <c r="P151" i="8"/>
  <c r="O151" i="8"/>
  <c r="N140" i="8"/>
  <c r="P140" i="8" s="1"/>
  <c r="N138" i="8"/>
  <c r="P138" i="8" s="1"/>
  <c r="N148" i="8"/>
  <c r="O148" i="8" s="1"/>
  <c r="N137" i="8"/>
  <c r="P137" i="8" s="1"/>
  <c r="N147" i="8"/>
  <c r="P147" i="8" s="1"/>
  <c r="N149" i="8"/>
  <c r="O149" i="8" s="1"/>
  <c r="N136" i="8"/>
  <c r="P136" i="8" s="1"/>
  <c r="N139" i="8"/>
  <c r="P139" i="8" s="1"/>
  <c r="N146" i="8"/>
  <c r="P146" i="8" s="1"/>
  <c r="N142" i="8"/>
  <c r="O142" i="8" s="1"/>
  <c r="N143" i="8"/>
  <c r="P143" i="8" s="1"/>
  <c r="N135" i="8"/>
  <c r="P135" i="8" s="1"/>
  <c r="N144" i="8"/>
  <c r="O144" i="8" s="1"/>
  <c r="N141" i="8"/>
  <c r="O141" i="8" s="1"/>
  <c r="N145" i="8"/>
  <c r="P145" i="8" s="1"/>
  <c r="N115" i="8"/>
  <c r="P115" i="8" s="1"/>
  <c r="N120" i="8"/>
  <c r="P120" i="8" s="1"/>
  <c r="N119" i="8"/>
  <c r="P119" i="8" s="1"/>
  <c r="N113" i="8"/>
  <c r="P113" i="8" s="1"/>
  <c r="N114" i="8"/>
  <c r="P114" i="8" s="1"/>
  <c r="N110" i="8"/>
  <c r="P110" i="8" s="1"/>
  <c r="N111" i="8"/>
  <c r="P111" i="8" s="1"/>
  <c r="N112" i="8"/>
  <c r="P112" i="8" s="1"/>
  <c r="N118" i="8"/>
  <c r="P118" i="8" s="1"/>
  <c r="N105" i="8"/>
  <c r="O105" i="8" s="1"/>
  <c r="N106" i="8"/>
  <c r="O106" i="8" s="1"/>
  <c r="N108" i="8"/>
  <c r="P108" i="8" s="1"/>
  <c r="N116" i="8"/>
  <c r="O116" i="8" s="1"/>
  <c r="N109" i="8"/>
  <c r="P109" i="8" s="1"/>
  <c r="N117" i="8"/>
  <c r="O117" i="8" s="1"/>
  <c r="N107" i="8"/>
  <c r="P107" i="8" s="1"/>
  <c r="N86" i="8"/>
  <c r="P86" i="8" s="1"/>
  <c r="N81" i="8"/>
  <c r="P81" i="8" s="1"/>
  <c r="N80" i="8"/>
  <c r="O80" i="8" s="1"/>
  <c r="N82" i="8"/>
  <c r="P82" i="8" s="1"/>
  <c r="N79" i="8"/>
  <c r="O79" i="8" s="1"/>
  <c r="N83" i="8"/>
  <c r="O83" i="8" s="1"/>
  <c r="N76" i="8"/>
  <c r="O76" i="8" s="1"/>
  <c r="N78" i="8"/>
  <c r="O78" i="8" s="1"/>
  <c r="N87" i="8"/>
  <c r="O87" i="8" s="1"/>
  <c r="N77" i="8"/>
  <c r="P77" i="8" s="1"/>
  <c r="N88" i="8"/>
  <c r="O88" i="8" s="1"/>
  <c r="N75" i="8"/>
  <c r="O75" i="8" s="1"/>
  <c r="N84" i="8"/>
  <c r="P84" i="8" s="1"/>
  <c r="N45" i="8"/>
  <c r="N54" i="8"/>
  <c r="N47" i="8"/>
  <c r="N58" i="8"/>
  <c r="P58" i="8" s="1"/>
  <c r="N57" i="8"/>
  <c r="N163" i="8"/>
  <c r="O163" i="8" s="1"/>
  <c r="N72" i="8"/>
  <c r="P72" i="8" s="1"/>
  <c r="N64" i="8"/>
  <c r="P64" i="8" s="1"/>
  <c r="N129" i="8"/>
  <c r="P129" i="8" s="1"/>
  <c r="N103" i="8"/>
  <c r="P103" i="8" s="1"/>
  <c r="N127" i="8"/>
  <c r="O127" i="8" s="1"/>
  <c r="N134" i="8"/>
  <c r="P134" i="8" s="1"/>
  <c r="N74" i="8"/>
  <c r="O74" i="8" s="1"/>
  <c r="N164" i="8"/>
  <c r="O164" i="8" s="1"/>
  <c r="N73" i="8"/>
  <c r="O73" i="8" s="1"/>
  <c r="N162" i="8"/>
  <c r="O162" i="8" s="1"/>
  <c r="N154" i="8"/>
  <c r="P154" i="8" s="1"/>
  <c r="N104" i="8"/>
  <c r="O104" i="8" s="1"/>
  <c r="N70" i="8"/>
  <c r="P70" i="8" s="1"/>
  <c r="N156" i="8"/>
  <c r="P156" i="8" s="1"/>
  <c r="N159" i="8"/>
  <c r="O159" i="8" s="1"/>
  <c r="N155" i="8"/>
  <c r="O155" i="8" s="1"/>
  <c r="N158" i="8"/>
  <c r="O158" i="8" s="1"/>
  <c r="N153" i="8"/>
  <c r="P153" i="8" s="1"/>
  <c r="N128" i="8"/>
  <c r="O128" i="8" s="1"/>
  <c r="N132" i="8"/>
  <c r="P132" i="8" s="1"/>
  <c r="N157" i="8"/>
  <c r="P157" i="8" s="1"/>
  <c r="N102" i="8"/>
  <c r="P102" i="8" s="1"/>
  <c r="N160" i="8"/>
  <c r="P160" i="8" s="1"/>
  <c r="N161" i="8"/>
  <c r="O161" i="8" s="1"/>
  <c r="N133" i="8"/>
  <c r="P133" i="8" s="1"/>
  <c r="N97" i="8"/>
  <c r="O97" i="8" s="1"/>
  <c r="N152" i="8"/>
  <c r="O152" i="8" s="1"/>
  <c r="N124" i="8"/>
  <c r="P124" i="8" s="1"/>
  <c r="N62" i="8"/>
  <c r="O62" i="8" s="1"/>
  <c r="N63" i="8"/>
  <c r="P63" i="8" s="1"/>
  <c r="N68" i="8"/>
  <c r="P68" i="8" s="1"/>
  <c r="N94" i="8"/>
  <c r="P94" i="8" s="1"/>
  <c r="N71" i="8"/>
  <c r="O71" i="8" s="1"/>
  <c r="N67" i="8"/>
  <c r="P67" i="8" s="1"/>
  <c r="N125" i="8"/>
  <c r="O125" i="8" s="1"/>
  <c r="N123" i="8"/>
  <c r="O123" i="8" s="1"/>
  <c r="N130" i="8"/>
  <c r="O130" i="8" s="1"/>
  <c r="N131" i="8"/>
  <c r="P131" i="8" s="1"/>
  <c r="N95" i="8"/>
  <c r="O95" i="8" s="1"/>
  <c r="N122" i="8"/>
  <c r="N126" i="8"/>
  <c r="N66" i="8"/>
  <c r="O66" i="8" s="1"/>
  <c r="N99" i="8"/>
  <c r="N98" i="8"/>
  <c r="N92" i="8"/>
  <c r="N93" i="8"/>
  <c r="N96" i="8"/>
  <c r="N100" i="8"/>
  <c r="N101" i="8"/>
  <c r="N69" i="8"/>
  <c r="N65" i="8"/>
  <c r="N27" i="8"/>
  <c r="L28" i="8"/>
  <c r="M28" i="8"/>
  <c r="J28" i="6"/>
  <c r="J7" i="6"/>
  <c r="J59" i="6"/>
  <c r="J22" i="6"/>
  <c r="J8" i="6"/>
  <c r="J38" i="6"/>
  <c r="J16" i="6"/>
  <c r="J55" i="6"/>
  <c r="J24" i="6"/>
  <c r="J20" i="6"/>
  <c r="J12" i="6"/>
  <c r="J34" i="6"/>
  <c r="J35" i="6"/>
  <c r="J15" i="6"/>
  <c r="J52" i="6"/>
  <c r="J27" i="6"/>
  <c r="J17" i="6"/>
  <c r="J4" i="6"/>
  <c r="J31" i="6"/>
  <c r="J60" i="6"/>
  <c r="J33" i="6"/>
  <c r="J43" i="6"/>
  <c r="J51" i="6"/>
  <c r="J6" i="6"/>
  <c r="J40" i="6"/>
  <c r="J23" i="6"/>
  <c r="J18" i="6"/>
  <c r="J57" i="6"/>
  <c r="J50" i="6"/>
  <c r="J41" i="6"/>
  <c r="J49" i="6"/>
  <c r="J46" i="6"/>
  <c r="J39" i="6"/>
  <c r="J25" i="6"/>
  <c r="J11" i="6"/>
  <c r="J19" i="6"/>
  <c r="J58" i="6"/>
  <c r="J47" i="6"/>
  <c r="J14" i="6"/>
  <c r="J61" i="6"/>
  <c r="D65" i="6"/>
  <c r="F64" i="6"/>
  <c r="E64" i="6"/>
  <c r="C66" i="6"/>
  <c r="N4" i="10" l="1"/>
  <c r="O4" i="10" s="1"/>
  <c r="K7" i="10"/>
  <c r="K8" i="10" s="1"/>
  <c r="L6" i="10"/>
  <c r="N6" i="10" s="1"/>
  <c r="O6" i="10" s="1"/>
  <c r="F8" i="9"/>
  <c r="H7" i="9"/>
  <c r="G7" i="9"/>
  <c r="H11" i="9"/>
  <c r="I11" i="9" s="1"/>
  <c r="I5" i="9"/>
  <c r="H6" i="9"/>
  <c r="G6" i="9"/>
  <c r="O176" i="8"/>
  <c r="P178" i="8"/>
  <c r="P174" i="8"/>
  <c r="O166" i="8"/>
  <c r="P177" i="8"/>
  <c r="P169" i="8"/>
  <c r="O173" i="8"/>
  <c r="O180" i="8"/>
  <c r="P175" i="8"/>
  <c r="O168" i="8"/>
  <c r="O167" i="8"/>
  <c r="P172" i="8"/>
  <c r="O171" i="8"/>
  <c r="O170" i="8"/>
  <c r="O165" i="8"/>
  <c r="O150" i="8"/>
  <c r="O138" i="8"/>
  <c r="O140" i="8"/>
  <c r="P141" i="8"/>
  <c r="P148" i="8"/>
  <c r="O137" i="8"/>
  <c r="O139" i="8"/>
  <c r="O146" i="8"/>
  <c r="O147" i="8"/>
  <c r="O136" i="8"/>
  <c r="P142" i="8"/>
  <c r="O145" i="8"/>
  <c r="O135" i="8"/>
  <c r="O143" i="8"/>
  <c r="P149" i="8"/>
  <c r="P144" i="8"/>
  <c r="O119" i="8"/>
  <c r="O115" i="8"/>
  <c r="P105" i="8"/>
  <c r="O118" i="8"/>
  <c r="O120" i="8"/>
  <c r="O113" i="8"/>
  <c r="O110" i="8"/>
  <c r="P116" i="8"/>
  <c r="O114" i="8"/>
  <c r="O112" i="8"/>
  <c r="P106" i="8"/>
  <c r="O111" i="8"/>
  <c r="P117" i="8"/>
  <c r="O108" i="8"/>
  <c r="O109" i="8"/>
  <c r="O107" i="8"/>
  <c r="P76" i="8"/>
  <c r="O81" i="8"/>
  <c r="O86" i="8"/>
  <c r="P80" i="8"/>
  <c r="P83" i="8"/>
  <c r="P75" i="8"/>
  <c r="O82" i="8"/>
  <c r="P78" i="8"/>
  <c r="P79" i="8"/>
  <c r="P87" i="8"/>
  <c r="P88" i="8"/>
  <c r="O77" i="8"/>
  <c r="O84" i="8"/>
  <c r="O45" i="8"/>
  <c r="P45" i="8"/>
  <c r="P54" i="8"/>
  <c r="O54" i="8"/>
  <c r="O47" i="8"/>
  <c r="P47" i="8"/>
  <c r="O58" i="8"/>
  <c r="O103" i="8"/>
  <c r="P57" i="8"/>
  <c r="O57" i="8"/>
  <c r="P104" i="8"/>
  <c r="P164" i="8"/>
  <c r="O157" i="8"/>
  <c r="O132" i="8"/>
  <c r="P163" i="8"/>
  <c r="O64" i="8"/>
  <c r="P73" i="8"/>
  <c r="P74" i="8"/>
  <c r="O72" i="8"/>
  <c r="O154" i="8"/>
  <c r="P71" i="8"/>
  <c r="P97" i="8"/>
  <c r="O156" i="8"/>
  <c r="P62" i="8"/>
  <c r="O70" i="8"/>
  <c r="P127" i="8"/>
  <c r="P159" i="8"/>
  <c r="P95" i="8"/>
  <c r="O129" i="8"/>
  <c r="O134" i="8"/>
  <c r="P130" i="8"/>
  <c r="P162" i="8"/>
  <c r="P158" i="8"/>
  <c r="P125" i="8"/>
  <c r="P161" i="8"/>
  <c r="P155" i="8"/>
  <c r="O124" i="8"/>
  <c r="O133" i="8"/>
  <c r="O102" i="8"/>
  <c r="O153" i="8"/>
  <c r="P128" i="8"/>
  <c r="O160" i="8"/>
  <c r="P66" i="8"/>
  <c r="O67" i="8"/>
  <c r="O94" i="8"/>
  <c r="O131" i="8"/>
  <c r="P152" i="8"/>
  <c r="O68" i="8"/>
  <c r="O63" i="8"/>
  <c r="P123" i="8"/>
  <c r="P122" i="8"/>
  <c r="O122" i="8"/>
  <c r="O126" i="8"/>
  <c r="P126" i="8"/>
  <c r="P93" i="8"/>
  <c r="O93" i="8"/>
  <c r="O92" i="8"/>
  <c r="P92" i="8"/>
  <c r="P98" i="8"/>
  <c r="O98" i="8"/>
  <c r="P101" i="8"/>
  <c r="O101" i="8"/>
  <c r="P99" i="8"/>
  <c r="O99" i="8"/>
  <c r="O100" i="8"/>
  <c r="P100" i="8"/>
  <c r="P65" i="8"/>
  <c r="O65" i="8"/>
  <c r="O96" i="8"/>
  <c r="P96" i="8"/>
  <c r="P69" i="8"/>
  <c r="O69" i="8"/>
  <c r="N28" i="8"/>
  <c r="J64" i="6"/>
  <c r="F65" i="6"/>
  <c r="J65" i="6" s="1"/>
  <c r="E65" i="6"/>
  <c r="D66" i="6"/>
  <c r="C67" i="6"/>
  <c r="M7" i="10" l="1"/>
  <c r="L7" i="10"/>
  <c r="K9" i="10"/>
  <c r="M8" i="10"/>
  <c r="L8" i="10"/>
  <c r="I7" i="9"/>
  <c r="J7" i="9" s="1"/>
  <c r="F9" i="9"/>
  <c r="H8" i="9"/>
  <c r="G8" i="9"/>
  <c r="J11" i="9"/>
  <c r="H12" i="9"/>
  <c r="I12" i="9" s="1"/>
  <c r="J5" i="9"/>
  <c r="I6" i="9"/>
  <c r="J6" i="9" s="1"/>
  <c r="D67" i="6"/>
  <c r="F66" i="6"/>
  <c r="E66" i="6"/>
  <c r="C68" i="6"/>
  <c r="N7" i="10" l="1"/>
  <c r="O7" i="10" s="1"/>
  <c r="K10" i="10"/>
  <c r="L9" i="10"/>
  <c r="M9" i="10"/>
  <c r="N8" i="10"/>
  <c r="O8" i="10" s="1"/>
  <c r="I8" i="9"/>
  <c r="J8" i="9" s="1"/>
  <c r="F10" i="9"/>
  <c r="H9" i="9"/>
  <c r="G9" i="9"/>
  <c r="J12" i="9"/>
  <c r="G13" i="9"/>
  <c r="J66" i="6"/>
  <c r="D68" i="6"/>
  <c r="F67" i="6"/>
  <c r="E67" i="6"/>
  <c r="C69" i="6"/>
  <c r="N9" i="10" l="1"/>
  <c r="O9" i="10" s="1"/>
  <c r="K11" i="10"/>
  <c r="M10" i="10"/>
  <c r="L10" i="10"/>
  <c r="I9" i="9"/>
  <c r="J9" i="9" s="1"/>
  <c r="F11" i="9"/>
  <c r="F12" i="9" s="1"/>
  <c r="F13" i="9" s="1"/>
  <c r="H10" i="9"/>
  <c r="G10" i="9"/>
  <c r="H14" i="9"/>
  <c r="G14" i="9"/>
  <c r="J13" i="9"/>
  <c r="D69" i="6"/>
  <c r="J67" i="6"/>
  <c r="F68" i="6"/>
  <c r="J68" i="6" s="1"/>
  <c r="E68" i="6"/>
  <c r="C70" i="6"/>
  <c r="N10" i="10" l="1"/>
  <c r="O10" i="10" s="1"/>
  <c r="M11" i="10"/>
  <c r="L11" i="10"/>
  <c r="K12" i="10"/>
  <c r="H13" i="9"/>
  <c r="I13" i="9" s="1"/>
  <c r="F14" i="9"/>
  <c r="F15" i="9" s="1"/>
  <c r="F16" i="9" s="1"/>
  <c r="I10" i="9"/>
  <c r="J10" i="9" s="1"/>
  <c r="I14" i="9"/>
  <c r="J14" i="9" s="1"/>
  <c r="G15" i="9"/>
  <c r="H15" i="9"/>
  <c r="D70" i="6"/>
  <c r="F69" i="6"/>
  <c r="E69" i="6"/>
  <c r="C71" i="6"/>
  <c r="K13" i="10" l="1"/>
  <c r="L12" i="10"/>
  <c r="M12" i="10"/>
  <c r="N11" i="10"/>
  <c r="O11" i="10" s="1"/>
  <c r="F17" i="9"/>
  <c r="G16" i="9"/>
  <c r="H16" i="9"/>
  <c r="I15" i="9"/>
  <c r="J15" i="9" s="1"/>
  <c r="M3" i="8"/>
  <c r="L3" i="8"/>
  <c r="L2" i="8"/>
  <c r="M2" i="8"/>
  <c r="J69" i="6"/>
  <c r="D71" i="6"/>
  <c r="F70" i="6"/>
  <c r="E70" i="6"/>
  <c r="C72" i="6"/>
  <c r="N12" i="10" l="1"/>
  <c r="O12" i="10" s="1"/>
  <c r="K14" i="10"/>
  <c r="L13" i="10"/>
  <c r="M13" i="10"/>
  <c r="F18" i="9"/>
  <c r="G17" i="9"/>
  <c r="H17" i="9"/>
  <c r="I16" i="9"/>
  <c r="J16" i="9" s="1"/>
  <c r="L4" i="8"/>
  <c r="M4" i="8"/>
  <c r="N3" i="8"/>
  <c r="L24" i="8"/>
  <c r="M24" i="8"/>
  <c r="N2" i="8"/>
  <c r="J70" i="6"/>
  <c r="D72" i="6"/>
  <c r="F71" i="6"/>
  <c r="E71" i="6"/>
  <c r="C73" i="6"/>
  <c r="N13" i="10" l="1"/>
  <c r="O13" i="10" s="1"/>
  <c r="K15" i="10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M14" i="10"/>
  <c r="L14" i="10"/>
  <c r="F19" i="9"/>
  <c r="F24" i="9"/>
  <c r="H18" i="9"/>
  <c r="G18" i="9"/>
  <c r="I17" i="9"/>
  <c r="J17" i="9" s="1"/>
  <c r="P3" i="8"/>
  <c r="O3" i="8"/>
  <c r="P2" i="8"/>
  <c r="O2" i="8"/>
  <c r="N4" i="8"/>
  <c r="N24" i="8"/>
  <c r="L25" i="8"/>
  <c r="M25" i="8"/>
  <c r="J71" i="6"/>
  <c r="D73" i="6"/>
  <c r="F72" i="6"/>
  <c r="E72" i="6"/>
  <c r="C74" i="6"/>
  <c r="K26" i="10" l="1"/>
  <c r="L25" i="10"/>
  <c r="M25" i="10"/>
  <c r="N14" i="10"/>
  <c r="O14" i="10" s="1"/>
  <c r="H24" i="9"/>
  <c r="F23" i="9"/>
  <c r="G24" i="9"/>
  <c r="H19" i="9"/>
  <c r="G19" i="9"/>
  <c r="I18" i="9"/>
  <c r="J18" i="9" s="1"/>
  <c r="P4" i="8"/>
  <c r="O4" i="8"/>
  <c r="M30" i="8"/>
  <c r="L30" i="8"/>
  <c r="N25" i="8"/>
  <c r="D74" i="6"/>
  <c r="J72" i="6"/>
  <c r="F73" i="6"/>
  <c r="J73" i="6" s="1"/>
  <c r="E73" i="6"/>
  <c r="C75" i="6"/>
  <c r="K27" i="10" l="1"/>
  <c r="K28" i="10" s="1"/>
  <c r="K29" i="10" s="1"/>
  <c r="K30" i="10" s="1"/>
  <c r="K31" i="10" s="1"/>
  <c r="K32" i="10" s="1"/>
  <c r="K33" i="10" s="1"/>
  <c r="K34" i="10" s="1"/>
  <c r="L26" i="10"/>
  <c r="M26" i="10"/>
  <c r="N25" i="10"/>
  <c r="O25" i="10" s="1"/>
  <c r="I24" i="9"/>
  <c r="J24" i="9" s="1"/>
  <c r="I19" i="9"/>
  <c r="J19" i="9" s="1"/>
  <c r="H23" i="9"/>
  <c r="G23" i="9"/>
  <c r="F25" i="9"/>
  <c r="N30" i="8"/>
  <c r="D75" i="6"/>
  <c r="F74" i="6"/>
  <c r="E74" i="6"/>
  <c r="C76" i="6"/>
  <c r="M33" i="10" l="1"/>
  <c r="L33" i="10"/>
  <c r="L32" i="10"/>
  <c r="M32" i="10"/>
  <c r="N26" i="10"/>
  <c r="O26" i="10" s="1"/>
  <c r="M34" i="10"/>
  <c r="K35" i="10"/>
  <c r="L34" i="10"/>
  <c r="F26" i="9"/>
  <c r="G25" i="9"/>
  <c r="H25" i="9"/>
  <c r="I23" i="9"/>
  <c r="J23" i="9" s="1"/>
  <c r="D76" i="6"/>
  <c r="J74" i="6"/>
  <c r="F75" i="6"/>
  <c r="J75" i="6" s="1"/>
  <c r="E75" i="6"/>
  <c r="C77" i="6"/>
  <c r="N33" i="10" l="1"/>
  <c r="O33" i="10" s="1"/>
  <c r="N32" i="10"/>
  <c r="O32" i="10" s="1"/>
  <c r="N34" i="10"/>
  <c r="O34" i="10" s="1"/>
  <c r="K36" i="10"/>
  <c r="L35" i="10"/>
  <c r="M35" i="10"/>
  <c r="I25" i="9"/>
  <c r="J25" i="9" s="1"/>
  <c r="G26" i="9"/>
  <c r="H26" i="9"/>
  <c r="F27" i="9"/>
  <c r="D77" i="6"/>
  <c r="F76" i="6"/>
  <c r="E76" i="6"/>
  <c r="C78" i="6"/>
  <c r="N35" i="10" l="1"/>
  <c r="O35" i="10" s="1"/>
  <c r="K37" i="10"/>
  <c r="L36" i="10"/>
  <c r="M36" i="10"/>
  <c r="I26" i="9"/>
  <c r="J26" i="9" s="1"/>
  <c r="F28" i="9"/>
  <c r="G27" i="9"/>
  <c r="H27" i="9"/>
  <c r="M21" i="8"/>
  <c r="L21" i="8"/>
  <c r="D78" i="6"/>
  <c r="J76" i="6"/>
  <c r="F77" i="6"/>
  <c r="E77" i="6"/>
  <c r="C79" i="6"/>
  <c r="N36" i="10" l="1"/>
  <c r="O36" i="10" s="1"/>
  <c r="K38" i="10"/>
  <c r="M37" i="10"/>
  <c r="L37" i="10"/>
  <c r="I27" i="9"/>
  <c r="J27" i="9" s="1"/>
  <c r="H28" i="9"/>
  <c r="F29" i="9"/>
  <c r="G28" i="9"/>
  <c r="N21" i="8"/>
  <c r="L22" i="8"/>
  <c r="M22" i="8"/>
  <c r="D79" i="6"/>
  <c r="J77" i="6"/>
  <c r="F78" i="6"/>
  <c r="J78" i="6" s="1"/>
  <c r="E78" i="6"/>
  <c r="C80" i="6"/>
  <c r="M38" i="10" l="1"/>
  <c r="K39" i="10"/>
  <c r="L38" i="10"/>
  <c r="N37" i="10"/>
  <c r="O37" i="10" s="1"/>
  <c r="G29" i="9"/>
  <c r="H29" i="9"/>
  <c r="F30" i="9"/>
  <c r="I28" i="9"/>
  <c r="J28" i="9" s="1"/>
  <c r="N22" i="8"/>
  <c r="L23" i="8"/>
  <c r="M23" i="8"/>
  <c r="D80" i="6"/>
  <c r="F79" i="6"/>
  <c r="E79" i="6"/>
  <c r="C81" i="6"/>
  <c r="K40" i="10" l="1"/>
  <c r="L39" i="10"/>
  <c r="M39" i="10"/>
  <c r="N38" i="10"/>
  <c r="O38" i="10" s="1"/>
  <c r="I29" i="9"/>
  <c r="J29" i="9" s="1"/>
  <c r="H30" i="9"/>
  <c r="G30" i="9"/>
  <c r="F31" i="9"/>
  <c r="N23" i="8"/>
  <c r="L20" i="8"/>
  <c r="M20" i="8"/>
  <c r="D81" i="6"/>
  <c r="F80" i="6"/>
  <c r="E80" i="6"/>
  <c r="J79" i="6"/>
  <c r="C82" i="6"/>
  <c r="N39" i="10" l="1"/>
  <c r="O39" i="10" s="1"/>
  <c r="K41" i="10"/>
  <c r="L40" i="10"/>
  <c r="M40" i="10"/>
  <c r="H31" i="9"/>
  <c r="G31" i="9"/>
  <c r="F20" i="9"/>
  <c r="I30" i="9"/>
  <c r="J30" i="9" s="1"/>
  <c r="N20" i="8"/>
  <c r="M5" i="8"/>
  <c r="L5" i="8"/>
  <c r="D82" i="6"/>
  <c r="J80" i="6"/>
  <c r="F81" i="6"/>
  <c r="E81" i="6"/>
  <c r="C83" i="6"/>
  <c r="N40" i="10" l="1"/>
  <c r="O40" i="10" s="1"/>
  <c r="K42" i="10"/>
  <c r="M41" i="10"/>
  <c r="L41" i="10"/>
  <c r="F21" i="9"/>
  <c r="G20" i="9"/>
  <c r="H20" i="9"/>
  <c r="I31" i="9"/>
  <c r="J31" i="9" s="1"/>
  <c r="N5" i="8"/>
  <c r="M15" i="8"/>
  <c r="L15" i="8"/>
  <c r="D83" i="6"/>
  <c r="J81" i="6"/>
  <c r="F82" i="6"/>
  <c r="E82" i="6"/>
  <c r="C84" i="6"/>
  <c r="N41" i="10" l="1"/>
  <c r="O41" i="10" s="1"/>
  <c r="M42" i="10"/>
  <c r="K43" i="10"/>
  <c r="L42" i="10"/>
  <c r="I20" i="9"/>
  <c r="J20" i="9" s="1"/>
  <c r="F22" i="9"/>
  <c r="G21" i="9"/>
  <c r="H21" i="9"/>
  <c r="O5" i="8"/>
  <c r="P5" i="8"/>
  <c r="L6" i="8"/>
  <c r="M6" i="8"/>
  <c r="N15" i="8"/>
  <c r="D84" i="6"/>
  <c r="J82" i="6"/>
  <c r="F83" i="6"/>
  <c r="J83" i="6" s="1"/>
  <c r="E83" i="6"/>
  <c r="C85" i="6"/>
  <c r="N42" i="10" l="1"/>
  <c r="O42" i="10" s="1"/>
  <c r="K44" i="10"/>
  <c r="L43" i="10"/>
  <c r="M43" i="10"/>
  <c r="I21" i="9"/>
  <c r="J21" i="9" s="1"/>
  <c r="F32" i="9"/>
  <c r="H22" i="9"/>
  <c r="G22" i="9"/>
  <c r="M18" i="8"/>
  <c r="L18" i="8"/>
  <c r="N6" i="8"/>
  <c r="D85" i="6"/>
  <c r="F84" i="6"/>
  <c r="E84" i="6"/>
  <c r="C86" i="6"/>
  <c r="N43" i="10" l="1"/>
  <c r="O43" i="10" s="1"/>
  <c r="K45" i="10"/>
  <c r="L44" i="10"/>
  <c r="M44" i="10"/>
  <c r="I22" i="9"/>
  <c r="J22" i="9" s="1"/>
  <c r="F33" i="9"/>
  <c r="G32" i="9"/>
  <c r="H32" i="9"/>
  <c r="O6" i="8"/>
  <c r="P6" i="8"/>
  <c r="M8" i="8"/>
  <c r="L8" i="8"/>
  <c r="N18" i="8"/>
  <c r="M7" i="8"/>
  <c r="L7" i="8"/>
  <c r="D86" i="6"/>
  <c r="J84" i="6"/>
  <c r="F85" i="6"/>
  <c r="E85" i="6"/>
  <c r="C87" i="6"/>
  <c r="N44" i="10" l="1"/>
  <c r="O44" i="10" s="1"/>
  <c r="K46" i="10"/>
  <c r="M45" i="10"/>
  <c r="L45" i="10"/>
  <c r="I32" i="9"/>
  <c r="J32" i="9" s="1"/>
  <c r="G33" i="9"/>
  <c r="F34" i="9"/>
  <c r="H33" i="9"/>
  <c r="L9" i="8"/>
  <c r="M9" i="8"/>
  <c r="N8" i="8"/>
  <c r="L19" i="8"/>
  <c r="M19" i="8"/>
  <c r="N7" i="8"/>
  <c r="J85" i="6"/>
  <c r="D87" i="6"/>
  <c r="F86" i="6"/>
  <c r="E86" i="6"/>
  <c r="C88" i="6"/>
  <c r="K47" i="10" l="1"/>
  <c r="K48" i="10" s="1"/>
  <c r="K49" i="10" s="1"/>
  <c r="K50" i="10" s="1"/>
  <c r="K51" i="10" s="1"/>
  <c r="K52" i="10" s="1"/>
  <c r="K53" i="10" s="1"/>
  <c r="K54" i="10" s="1"/>
  <c r="L46" i="10"/>
  <c r="M46" i="10"/>
  <c r="N45" i="10"/>
  <c r="O45" i="10" s="1"/>
  <c r="L47" i="10"/>
  <c r="M47" i="10"/>
  <c r="I33" i="9"/>
  <c r="J33" i="9" s="1"/>
  <c r="G34" i="9"/>
  <c r="H34" i="9"/>
  <c r="F35" i="9"/>
  <c r="P8" i="8"/>
  <c r="O8" i="8"/>
  <c r="O7" i="8"/>
  <c r="P7" i="8"/>
  <c r="M10" i="8"/>
  <c r="L10" i="8"/>
  <c r="N9" i="8"/>
  <c r="M26" i="8"/>
  <c r="L26" i="8"/>
  <c r="N19" i="8"/>
  <c r="J86" i="6"/>
  <c r="F87" i="6"/>
  <c r="E87" i="6"/>
  <c r="D88" i="6"/>
  <c r="C89" i="6"/>
  <c r="N46" i="10" l="1"/>
  <c r="O46" i="10" s="1"/>
  <c r="N47" i="10"/>
  <c r="O47" i="10" s="1"/>
  <c r="M54" i="10"/>
  <c r="K55" i="10"/>
  <c r="L54" i="10"/>
  <c r="I34" i="9"/>
  <c r="J34" i="9" s="1"/>
  <c r="H35" i="9"/>
  <c r="G35" i="9"/>
  <c r="F36" i="9"/>
  <c r="P19" i="8"/>
  <c r="O19" i="8"/>
  <c r="P9" i="8"/>
  <c r="O9" i="8"/>
  <c r="N10" i="8"/>
  <c r="L11" i="8"/>
  <c r="M11" i="8"/>
  <c r="L31" i="8"/>
  <c r="M31" i="8"/>
  <c r="N26" i="8"/>
  <c r="D89" i="6"/>
  <c r="F88" i="6"/>
  <c r="E88" i="6"/>
  <c r="J87" i="6"/>
  <c r="C90" i="6"/>
  <c r="K56" i="10" l="1"/>
  <c r="M55" i="10"/>
  <c r="L55" i="10"/>
  <c r="N54" i="10"/>
  <c r="O54" i="10" s="1"/>
  <c r="M57" i="10"/>
  <c r="L57" i="10"/>
  <c r="H36" i="9"/>
  <c r="F37" i="9"/>
  <c r="G36" i="9"/>
  <c r="I35" i="9"/>
  <c r="J35" i="9" s="1"/>
  <c r="G39" i="9"/>
  <c r="H39" i="9"/>
  <c r="L32" i="8"/>
  <c r="M32" i="8"/>
  <c r="O10" i="8"/>
  <c r="P10" i="8"/>
  <c r="N11" i="8"/>
  <c r="M12" i="8"/>
  <c r="L12" i="8"/>
  <c r="M29" i="8"/>
  <c r="L29" i="8"/>
  <c r="N31" i="8"/>
  <c r="J88" i="6"/>
  <c r="D90" i="6"/>
  <c r="F89" i="6"/>
  <c r="E89" i="6"/>
  <c r="C91" i="6"/>
  <c r="K57" i="10" l="1"/>
  <c r="K58" i="10" s="1"/>
  <c r="K59" i="10" s="1"/>
  <c r="K60" i="10" s="1"/>
  <c r="K61" i="10" s="1"/>
  <c r="K62" i="10" s="1"/>
  <c r="L56" i="10"/>
  <c r="M56" i="10"/>
  <c r="N55" i="10"/>
  <c r="O55" i="10" s="1"/>
  <c r="N57" i="10"/>
  <c r="O57" i="10" s="1"/>
  <c r="M58" i="10"/>
  <c r="L58" i="10"/>
  <c r="F38" i="9"/>
  <c r="H37" i="9"/>
  <c r="G37" i="9"/>
  <c r="I36" i="9"/>
  <c r="J36" i="9" s="1"/>
  <c r="I39" i="9"/>
  <c r="P11" i="8"/>
  <c r="O11" i="8"/>
  <c r="N32" i="8"/>
  <c r="L33" i="8"/>
  <c r="M33" i="8"/>
  <c r="N12" i="8"/>
  <c r="L13" i="8"/>
  <c r="M13" i="8"/>
  <c r="M16" i="8"/>
  <c r="L16" i="8"/>
  <c r="N29" i="8"/>
  <c r="D91" i="6"/>
  <c r="J89" i="6"/>
  <c r="F90" i="6"/>
  <c r="J90" i="6" s="1"/>
  <c r="E90" i="6"/>
  <c r="C92" i="6"/>
  <c r="N56" i="10" l="1"/>
  <c r="O56" i="10" s="1"/>
  <c r="M62" i="10"/>
  <c r="K63" i="10"/>
  <c r="L62" i="10"/>
  <c r="N58" i="10"/>
  <c r="O58" i="10" s="1"/>
  <c r="F39" i="9"/>
  <c r="F40" i="9" s="1"/>
  <c r="H38" i="9"/>
  <c r="G38" i="9"/>
  <c r="I37" i="9"/>
  <c r="J37" i="9" s="1"/>
  <c r="G41" i="9"/>
  <c r="H41" i="9"/>
  <c r="N33" i="8"/>
  <c r="P33" i="8" s="1"/>
  <c r="P12" i="8"/>
  <c r="O12" i="8"/>
  <c r="L34" i="8"/>
  <c r="M34" i="8"/>
  <c r="O32" i="8"/>
  <c r="P32" i="8"/>
  <c r="N13" i="8"/>
  <c r="L14" i="8"/>
  <c r="M14" i="8"/>
  <c r="N16" i="8"/>
  <c r="F91" i="6"/>
  <c r="E91" i="6"/>
  <c r="D92" i="6"/>
  <c r="C93" i="6"/>
  <c r="K64" i="10" l="1"/>
  <c r="M63" i="10"/>
  <c r="L63" i="10"/>
  <c r="N62" i="10"/>
  <c r="O62" i="10" s="1"/>
  <c r="I38" i="9"/>
  <c r="J38" i="9" s="1"/>
  <c r="F41" i="9"/>
  <c r="F42" i="9" s="1"/>
  <c r="F43" i="9" s="1"/>
  <c r="G40" i="9"/>
  <c r="H40" i="9"/>
  <c r="I41" i="9"/>
  <c r="J41" i="9" s="1"/>
  <c r="G42" i="9"/>
  <c r="H42" i="9"/>
  <c r="N34" i="8"/>
  <c r="P34" i="8" s="1"/>
  <c r="O33" i="8"/>
  <c r="N14" i="8"/>
  <c r="M35" i="8"/>
  <c r="L35" i="8"/>
  <c r="O13" i="8"/>
  <c r="P13" i="8"/>
  <c r="M17" i="8"/>
  <c r="L17" i="8"/>
  <c r="D93" i="6"/>
  <c r="F92" i="6"/>
  <c r="E92" i="6"/>
  <c r="J91" i="6"/>
  <c r="C94" i="6"/>
  <c r="N63" i="10" l="1"/>
  <c r="O63" i="10" s="1"/>
  <c r="K65" i="10"/>
  <c r="L64" i="10"/>
  <c r="M64" i="10"/>
  <c r="I40" i="9"/>
  <c r="J40" i="9" s="1"/>
  <c r="I42" i="9"/>
  <c r="G43" i="9"/>
  <c r="F44" i="9"/>
  <c r="H43" i="9"/>
  <c r="O34" i="8"/>
  <c r="N35" i="8"/>
  <c r="L36" i="8"/>
  <c r="M36" i="8"/>
  <c r="O14" i="8"/>
  <c r="P14" i="8"/>
  <c r="N17" i="8"/>
  <c r="J92" i="6"/>
  <c r="D94" i="6"/>
  <c r="F93" i="6"/>
  <c r="E93" i="6"/>
  <c r="C95" i="6"/>
  <c r="N64" i="10" l="1"/>
  <c r="O64" i="10" s="1"/>
  <c r="K66" i="10"/>
  <c r="M65" i="10"/>
  <c r="L65" i="10"/>
  <c r="I43" i="9"/>
  <c r="H44" i="9"/>
  <c r="G44" i="9"/>
  <c r="F45" i="9"/>
  <c r="P35" i="8"/>
  <c r="O35" i="8"/>
  <c r="N36" i="8"/>
  <c r="M37" i="8"/>
  <c r="L37" i="8"/>
  <c r="D95" i="6"/>
  <c r="J93" i="6"/>
  <c r="F94" i="6"/>
  <c r="E94" i="6"/>
  <c r="C96" i="6"/>
  <c r="M66" i="10" l="1"/>
  <c r="K67" i="10"/>
  <c r="L66" i="10"/>
  <c r="N65" i="10"/>
  <c r="O65" i="10" s="1"/>
  <c r="I44" i="9"/>
  <c r="F46" i="9"/>
  <c r="H45" i="9"/>
  <c r="G45" i="9"/>
  <c r="N37" i="8"/>
  <c r="P37" i="8" s="1"/>
  <c r="M38" i="8"/>
  <c r="L38" i="8"/>
  <c r="O36" i="8"/>
  <c r="P36" i="8"/>
  <c r="J94" i="6"/>
  <c r="F95" i="6"/>
  <c r="J95" i="6" s="1"/>
  <c r="E95" i="6"/>
  <c r="D96" i="6"/>
  <c r="C97" i="6"/>
  <c r="N66" i="10" l="1"/>
  <c r="O66" i="10" s="1"/>
  <c r="K68" i="10"/>
  <c r="M67" i="10"/>
  <c r="L67" i="10"/>
  <c r="I45" i="9"/>
  <c r="F47" i="9"/>
  <c r="G46" i="9"/>
  <c r="H46" i="9"/>
  <c r="O37" i="8"/>
  <c r="N38" i="8"/>
  <c r="L39" i="8"/>
  <c r="M39" i="8"/>
  <c r="D97" i="6"/>
  <c r="F96" i="6"/>
  <c r="E96" i="6"/>
  <c r="C98" i="6"/>
  <c r="K69" i="10" l="1"/>
  <c r="M68" i="10"/>
  <c r="L68" i="10"/>
  <c r="N67" i="10"/>
  <c r="O67" i="10" s="1"/>
  <c r="I46" i="9"/>
  <c r="F48" i="9"/>
  <c r="G47" i="9"/>
  <c r="H47" i="9"/>
  <c r="M40" i="8"/>
  <c r="L40" i="8"/>
  <c r="O38" i="8"/>
  <c r="P38" i="8"/>
  <c r="N39" i="8"/>
  <c r="J96" i="6"/>
  <c r="D98" i="6"/>
  <c r="F97" i="6"/>
  <c r="E97" i="6"/>
  <c r="C99" i="6"/>
  <c r="N68" i="10" l="1"/>
  <c r="O68" i="10" s="1"/>
  <c r="K70" i="10"/>
  <c r="M69" i="10"/>
  <c r="L69" i="10"/>
  <c r="I47" i="9"/>
  <c r="F49" i="9"/>
  <c r="G48" i="9"/>
  <c r="H48" i="9"/>
  <c r="N40" i="8"/>
  <c r="P39" i="8"/>
  <c r="O39" i="8"/>
  <c r="L41" i="8"/>
  <c r="M41" i="8"/>
  <c r="F98" i="6"/>
  <c r="E98" i="6"/>
  <c r="D99" i="6"/>
  <c r="J97" i="6"/>
  <c r="C100" i="6"/>
  <c r="N69" i="10" l="1"/>
  <c r="O69" i="10" s="1"/>
  <c r="M70" i="10"/>
  <c r="K71" i="10"/>
  <c r="L70" i="10"/>
  <c r="F50" i="9"/>
  <c r="H49" i="9"/>
  <c r="G49" i="9"/>
  <c r="I48" i="9"/>
  <c r="N41" i="8"/>
  <c r="P41" i="8" s="1"/>
  <c r="M42" i="8"/>
  <c r="L42" i="8"/>
  <c r="O40" i="8"/>
  <c r="P40" i="8"/>
  <c r="J98" i="6"/>
  <c r="D100" i="6"/>
  <c r="F99" i="6"/>
  <c r="E99" i="6"/>
  <c r="C101" i="6"/>
  <c r="K72" i="10" l="1"/>
  <c r="L71" i="10"/>
  <c r="M71" i="10"/>
  <c r="N70" i="10"/>
  <c r="O70" i="10" s="1"/>
  <c r="I49" i="9"/>
  <c r="F51" i="9"/>
  <c r="H50" i="9"/>
  <c r="G50" i="9"/>
  <c r="O41" i="8"/>
  <c r="N42" i="8"/>
  <c r="L43" i="8"/>
  <c r="M43" i="8"/>
  <c r="F100" i="6"/>
  <c r="J100" i="6" s="1"/>
  <c r="E100" i="6"/>
  <c r="D101" i="6"/>
  <c r="J99" i="6"/>
  <c r="C102" i="6"/>
  <c r="N71" i="10" l="1"/>
  <c r="O71" i="10" s="1"/>
  <c r="K73" i="10"/>
  <c r="M72" i="10"/>
  <c r="L72" i="10"/>
  <c r="I50" i="9"/>
  <c r="G51" i="9"/>
  <c r="F52" i="9"/>
  <c r="H51" i="9"/>
  <c r="M44" i="8"/>
  <c r="L44" i="8"/>
  <c r="P42" i="8"/>
  <c r="O42" i="8"/>
  <c r="N43" i="8"/>
  <c r="D102" i="6"/>
  <c r="F101" i="6"/>
  <c r="E101" i="6"/>
  <c r="C103" i="6"/>
  <c r="N72" i="10" l="1"/>
  <c r="O72" i="10" s="1"/>
  <c r="K74" i="10"/>
  <c r="M73" i="10"/>
  <c r="L73" i="10"/>
  <c r="I51" i="9"/>
  <c r="H52" i="9"/>
  <c r="G52" i="9"/>
  <c r="F53" i="9"/>
  <c r="P43" i="8"/>
  <c r="O43" i="8"/>
  <c r="N44" i="8"/>
  <c r="F102" i="6"/>
  <c r="J102" i="6" s="1"/>
  <c r="E102" i="6"/>
  <c r="D103" i="6"/>
  <c r="J101" i="6"/>
  <c r="C104" i="6"/>
  <c r="N73" i="10" l="1"/>
  <c r="O73" i="10" s="1"/>
  <c r="M74" i="10"/>
  <c r="K75" i="10"/>
  <c r="L74" i="10"/>
  <c r="H53" i="9"/>
  <c r="F54" i="9"/>
  <c r="G53" i="9"/>
  <c r="I52" i="9"/>
  <c r="O44" i="8"/>
  <c r="P44" i="8"/>
  <c r="D104" i="6"/>
  <c r="F103" i="6"/>
  <c r="J103" i="6" s="1"/>
  <c r="E103" i="6"/>
  <c r="C105" i="6"/>
  <c r="N74" i="10" l="1"/>
  <c r="O74" i="10" s="1"/>
  <c r="K76" i="10"/>
  <c r="L75" i="10"/>
  <c r="M75" i="10"/>
  <c r="F55" i="9"/>
  <c r="G54" i="9"/>
  <c r="H54" i="9"/>
  <c r="I53" i="9"/>
  <c r="F104" i="6"/>
  <c r="J104" i="6" s="1"/>
  <c r="E104" i="6"/>
  <c r="D105" i="6"/>
  <c r="C106" i="6"/>
  <c r="N75" i="10" l="1"/>
  <c r="O75" i="10" s="1"/>
  <c r="K77" i="10"/>
  <c r="L76" i="10"/>
  <c r="M76" i="10"/>
  <c r="I54" i="9"/>
  <c r="F56" i="9"/>
  <c r="G55" i="9"/>
  <c r="H55" i="9"/>
  <c r="F105" i="6"/>
  <c r="E105" i="6"/>
  <c r="D106" i="6"/>
  <c r="C107" i="6"/>
  <c r="N76" i="10" l="1"/>
  <c r="O76" i="10" s="1"/>
  <c r="K78" i="10"/>
  <c r="M77" i="10"/>
  <c r="L77" i="10"/>
  <c r="I55" i="9"/>
  <c r="F57" i="9"/>
  <c r="G56" i="9"/>
  <c r="H56" i="9"/>
  <c r="J105" i="6"/>
  <c r="F106" i="6"/>
  <c r="J106" i="6" s="1"/>
  <c r="E106" i="6"/>
  <c r="D107" i="6"/>
  <c r="C108" i="6"/>
  <c r="N77" i="10" l="1"/>
  <c r="O77" i="10" s="1"/>
  <c r="M78" i="10"/>
  <c r="K79" i="10"/>
  <c r="L78" i="10"/>
  <c r="I56" i="9"/>
  <c r="J56" i="9" s="1"/>
  <c r="F58" i="9"/>
  <c r="H57" i="9"/>
  <c r="G57" i="9"/>
  <c r="F107" i="6"/>
  <c r="E107" i="6"/>
  <c r="D108" i="6"/>
  <c r="C109" i="6"/>
  <c r="K80" i="10" l="1"/>
  <c r="L79" i="10"/>
  <c r="M79" i="10"/>
  <c r="N78" i="10"/>
  <c r="O78" i="10" s="1"/>
  <c r="F59" i="9"/>
  <c r="G58" i="9"/>
  <c r="H58" i="9"/>
  <c r="I57" i="9"/>
  <c r="F108" i="6"/>
  <c r="J108" i="6" s="1"/>
  <c r="E108" i="6"/>
  <c r="D109" i="6"/>
  <c r="J107" i="6"/>
  <c r="C110" i="6"/>
  <c r="K81" i="10" l="1"/>
  <c r="L80" i="10"/>
  <c r="M80" i="10"/>
  <c r="N79" i="10"/>
  <c r="O79" i="10" s="1"/>
  <c r="I58" i="9"/>
  <c r="G59" i="9"/>
  <c r="F60" i="9"/>
  <c r="H59" i="9"/>
  <c r="D110" i="6"/>
  <c r="F109" i="6"/>
  <c r="E109" i="6"/>
  <c r="C111" i="6"/>
  <c r="N80" i="10" l="1"/>
  <c r="O80" i="10" s="1"/>
  <c r="K82" i="10"/>
  <c r="M81" i="10"/>
  <c r="L81" i="10"/>
  <c r="I59" i="9"/>
  <c r="J59" i="9" s="1"/>
  <c r="G60" i="9"/>
  <c r="F61" i="9"/>
  <c r="F62" i="9" s="1"/>
  <c r="F63" i="9" s="1"/>
  <c r="H60" i="9"/>
  <c r="F110" i="6"/>
  <c r="E110" i="6"/>
  <c r="D111" i="6"/>
  <c r="J109" i="6"/>
  <c r="C112" i="6"/>
  <c r="N81" i="10" l="1"/>
  <c r="O81" i="10" s="1"/>
  <c r="M82" i="10"/>
  <c r="K83" i="10"/>
  <c r="L82" i="10"/>
  <c r="I60" i="9"/>
  <c r="H61" i="9"/>
  <c r="G61" i="9"/>
  <c r="F64" i="9"/>
  <c r="F111" i="6"/>
  <c r="J111" i="6" s="1"/>
  <c r="E111" i="6"/>
  <c r="D112" i="6"/>
  <c r="J110" i="6"/>
  <c r="C113" i="6"/>
  <c r="N82" i="10" l="1"/>
  <c r="O82" i="10" s="1"/>
  <c r="K84" i="10"/>
  <c r="M83" i="10"/>
  <c r="L83" i="10"/>
  <c r="F65" i="9"/>
  <c r="G64" i="9"/>
  <c r="H64" i="9"/>
  <c r="I61" i="9"/>
  <c r="F112" i="6"/>
  <c r="E112" i="6"/>
  <c r="D113" i="6"/>
  <c r="C114" i="6"/>
  <c r="N83" i="10" l="1"/>
  <c r="O83" i="10" s="1"/>
  <c r="K85" i="10"/>
  <c r="M84" i="10"/>
  <c r="L84" i="10"/>
  <c r="I64" i="9"/>
  <c r="J64" i="9" s="1"/>
  <c r="H65" i="9"/>
  <c r="F66" i="9"/>
  <c r="G65" i="9"/>
  <c r="J112" i="6"/>
  <c r="D114" i="6"/>
  <c r="F113" i="6"/>
  <c r="E113" i="6"/>
  <c r="C115" i="6"/>
  <c r="K86" i="10" l="1"/>
  <c r="M86" i="10" s="1"/>
  <c r="L85" i="10"/>
  <c r="M85" i="10"/>
  <c r="N84" i="10"/>
  <c r="O84" i="10" s="1"/>
  <c r="G66" i="9"/>
  <c r="H66" i="9"/>
  <c r="F67" i="9"/>
  <c r="I65" i="9"/>
  <c r="J65" i="9" s="1"/>
  <c r="F114" i="6"/>
  <c r="J114" i="6" s="1"/>
  <c r="E114" i="6"/>
  <c r="D115" i="6"/>
  <c r="J113" i="6"/>
  <c r="C116" i="6"/>
  <c r="N85" i="10" l="1"/>
  <c r="O85" i="10" s="1"/>
  <c r="L86" i="10"/>
  <c r="N86" i="10" s="1"/>
  <c r="O86" i="10" s="1"/>
  <c r="K87" i="10"/>
  <c r="K88" i="10" s="1"/>
  <c r="L87" i="10"/>
  <c r="M87" i="10"/>
  <c r="I66" i="9"/>
  <c r="H67" i="9"/>
  <c r="F68" i="9"/>
  <c r="G67" i="9"/>
  <c r="F115" i="6"/>
  <c r="E115" i="6"/>
  <c r="D116" i="6"/>
  <c r="C117" i="6"/>
  <c r="K89" i="10" l="1"/>
  <c r="K90" i="10" s="1"/>
  <c r="K91" i="10" s="1"/>
  <c r="K92" i="10" s="1"/>
  <c r="L88" i="10"/>
  <c r="M88" i="10"/>
  <c r="N87" i="10"/>
  <c r="O87" i="10" s="1"/>
  <c r="J66" i="9"/>
  <c r="F69" i="9"/>
  <c r="G68" i="9"/>
  <c r="H68" i="9"/>
  <c r="I67" i="9"/>
  <c r="J67" i="9" s="1"/>
  <c r="J115" i="6"/>
  <c r="D117" i="6"/>
  <c r="F116" i="6"/>
  <c r="J116" i="6" s="1"/>
  <c r="E116" i="6"/>
  <c r="C118" i="6"/>
  <c r="N88" i="10" l="1"/>
  <c r="O88" i="10" s="1"/>
  <c r="K93" i="10"/>
  <c r="L92" i="10"/>
  <c r="M92" i="10"/>
  <c r="I68" i="9"/>
  <c r="J68" i="9" s="1"/>
  <c r="F70" i="9"/>
  <c r="H69" i="9"/>
  <c r="G69" i="9"/>
  <c r="F117" i="6"/>
  <c r="J117" i="6" s="1"/>
  <c r="E117" i="6"/>
  <c r="D118" i="6"/>
  <c r="C119" i="6"/>
  <c r="N92" i="10" l="1"/>
  <c r="O92" i="10" s="1"/>
  <c r="K94" i="10"/>
  <c r="M93" i="10"/>
  <c r="L93" i="10"/>
  <c r="I69" i="9"/>
  <c r="J69" i="9" s="1"/>
  <c r="F71" i="9"/>
  <c r="G70" i="9"/>
  <c r="H70" i="9"/>
  <c r="D119" i="6"/>
  <c r="F118" i="6"/>
  <c r="J118" i="6" s="1"/>
  <c r="E118" i="6"/>
  <c r="C120" i="6"/>
  <c r="K95" i="10" l="1"/>
  <c r="K96" i="10" s="1"/>
  <c r="M94" i="10"/>
  <c r="L94" i="10"/>
  <c r="N93" i="10"/>
  <c r="O93" i="10" s="1"/>
  <c r="I70" i="9"/>
  <c r="F72" i="9"/>
  <c r="G71" i="9"/>
  <c r="H71" i="9"/>
  <c r="D120" i="6"/>
  <c r="F119" i="6"/>
  <c r="E119" i="6"/>
  <c r="C121" i="6"/>
  <c r="L95" i="10" l="1"/>
  <c r="M95" i="10"/>
  <c r="N94" i="10"/>
  <c r="O94" i="10" s="1"/>
  <c r="K97" i="10"/>
  <c r="L96" i="10"/>
  <c r="M96" i="10"/>
  <c r="I71" i="9"/>
  <c r="J71" i="9" s="1"/>
  <c r="F73" i="9"/>
  <c r="G72" i="9"/>
  <c r="H72" i="9"/>
  <c r="D121" i="6"/>
  <c r="J119" i="6"/>
  <c r="F120" i="6"/>
  <c r="E120" i="6"/>
  <c r="C122" i="6"/>
  <c r="N95" i="10" l="1"/>
  <c r="O95" i="10" s="1"/>
  <c r="K98" i="10"/>
  <c r="K99" i="10" s="1"/>
  <c r="L97" i="10"/>
  <c r="M97" i="10"/>
  <c r="N96" i="10"/>
  <c r="O96" i="10" s="1"/>
  <c r="I72" i="9"/>
  <c r="J72" i="9" s="1"/>
  <c r="H73" i="9"/>
  <c r="F74" i="9"/>
  <c r="G73" i="9"/>
  <c r="J120" i="6"/>
  <c r="D122" i="6"/>
  <c r="F121" i="6"/>
  <c r="E121" i="6"/>
  <c r="C123" i="6"/>
  <c r="L98" i="10" l="1"/>
  <c r="M98" i="10"/>
  <c r="N98" i="10" s="1"/>
  <c r="O98" i="10" s="1"/>
  <c r="N97" i="10"/>
  <c r="O97" i="10" s="1"/>
  <c r="K100" i="10"/>
  <c r="M99" i="10"/>
  <c r="L99" i="10"/>
  <c r="H74" i="9"/>
  <c r="F75" i="9"/>
  <c r="G74" i="9"/>
  <c r="I73" i="9"/>
  <c r="J121" i="6"/>
  <c r="D123" i="6"/>
  <c r="F122" i="6"/>
  <c r="E122" i="6"/>
  <c r="C124" i="6"/>
  <c r="N99" i="10" l="1"/>
  <c r="O99" i="10" s="1"/>
  <c r="K101" i="10"/>
  <c r="M100" i="10"/>
  <c r="L100" i="10"/>
  <c r="H75" i="9"/>
  <c r="G75" i="9"/>
  <c r="F76" i="9"/>
  <c r="I74" i="9"/>
  <c r="D124" i="6"/>
  <c r="J122" i="6"/>
  <c r="F123" i="6"/>
  <c r="E123" i="6"/>
  <c r="C125" i="6"/>
  <c r="K102" i="10" l="1"/>
  <c r="M101" i="10"/>
  <c r="L101" i="10"/>
  <c r="N100" i="10"/>
  <c r="O100" i="10" s="1"/>
  <c r="G76" i="9"/>
  <c r="F77" i="9"/>
  <c r="H76" i="9"/>
  <c r="I75" i="9"/>
  <c r="D125" i="6"/>
  <c r="J123" i="6"/>
  <c r="F124" i="6"/>
  <c r="J124" i="6" s="1"/>
  <c r="E124" i="6"/>
  <c r="C126" i="6"/>
  <c r="N101" i="10" l="1"/>
  <c r="O101" i="10" s="1"/>
  <c r="K103" i="10"/>
  <c r="M102" i="10"/>
  <c r="L102" i="10"/>
  <c r="I76" i="9"/>
  <c r="H77" i="9"/>
  <c r="G77" i="9"/>
  <c r="F78" i="9"/>
  <c r="D126" i="6"/>
  <c r="F125" i="6"/>
  <c r="E125" i="6"/>
  <c r="C127" i="6"/>
  <c r="N102" i="10" l="1"/>
  <c r="O102" i="10" s="1"/>
  <c r="K104" i="10"/>
  <c r="L103" i="10"/>
  <c r="M103" i="10"/>
  <c r="F79" i="9"/>
  <c r="H78" i="9"/>
  <c r="G78" i="9"/>
  <c r="I77" i="9"/>
  <c r="D127" i="6"/>
  <c r="J125" i="6"/>
  <c r="F126" i="6"/>
  <c r="E126" i="6"/>
  <c r="C128" i="6"/>
  <c r="N103" i="10" l="1"/>
  <c r="O103" i="10" s="1"/>
  <c r="K105" i="10"/>
  <c r="M104" i="10"/>
  <c r="L104" i="10"/>
  <c r="I78" i="9"/>
  <c r="G79" i="9"/>
  <c r="H79" i="9"/>
  <c r="F80" i="9"/>
  <c r="D128" i="6"/>
  <c r="J126" i="6"/>
  <c r="F127" i="6"/>
  <c r="E127" i="6"/>
  <c r="C129" i="6"/>
  <c r="N104" i="10" l="1"/>
  <c r="O104" i="10" s="1"/>
  <c r="K106" i="10"/>
  <c r="M105" i="10"/>
  <c r="L105" i="10"/>
  <c r="I79" i="9"/>
  <c r="F81" i="9"/>
  <c r="G80" i="9"/>
  <c r="H80" i="9"/>
  <c r="D129" i="6"/>
  <c r="J127" i="6"/>
  <c r="F128" i="6"/>
  <c r="E128" i="6"/>
  <c r="C130" i="6"/>
  <c r="N105" i="10" l="1"/>
  <c r="O105" i="10" s="1"/>
  <c r="K107" i="10"/>
  <c r="M106" i="10"/>
  <c r="L106" i="10"/>
  <c r="I80" i="9"/>
  <c r="H81" i="9"/>
  <c r="F82" i="9"/>
  <c r="G81" i="9"/>
  <c r="D130" i="6"/>
  <c r="J128" i="6"/>
  <c r="F129" i="6"/>
  <c r="E129" i="6"/>
  <c r="C131" i="6"/>
  <c r="N106" i="10" l="1"/>
  <c r="O106" i="10" s="1"/>
  <c r="K108" i="10"/>
  <c r="M107" i="10"/>
  <c r="L107" i="10"/>
  <c r="G82" i="9"/>
  <c r="H82" i="9"/>
  <c r="F83" i="9"/>
  <c r="I81" i="9"/>
  <c r="J129" i="6"/>
  <c r="D131" i="6"/>
  <c r="F130" i="6"/>
  <c r="E130" i="6"/>
  <c r="C132" i="6"/>
  <c r="K109" i="10" l="1"/>
  <c r="L108" i="10"/>
  <c r="M108" i="10"/>
  <c r="N107" i="10"/>
  <c r="O107" i="10" s="1"/>
  <c r="I82" i="9"/>
  <c r="H83" i="9"/>
  <c r="G83" i="9"/>
  <c r="F84" i="9"/>
  <c r="D132" i="6"/>
  <c r="J130" i="6"/>
  <c r="F131" i="6"/>
  <c r="E131" i="6"/>
  <c r="C133" i="6"/>
  <c r="N108" i="10" l="1"/>
  <c r="O108" i="10" s="1"/>
  <c r="K110" i="10"/>
  <c r="M109" i="10"/>
  <c r="L109" i="10"/>
  <c r="I83" i="9"/>
  <c r="F85" i="9"/>
  <c r="H84" i="9"/>
  <c r="G84" i="9"/>
  <c r="J131" i="6"/>
  <c r="D133" i="6"/>
  <c r="F132" i="6"/>
  <c r="E132" i="6"/>
  <c r="C134" i="6"/>
  <c r="N109" i="10" l="1"/>
  <c r="O109" i="10" s="1"/>
  <c r="K111" i="10"/>
  <c r="M110" i="10"/>
  <c r="L110" i="10"/>
  <c r="I84" i="9"/>
  <c r="H85" i="9"/>
  <c r="F86" i="9"/>
  <c r="G85" i="9"/>
  <c r="J132" i="6"/>
  <c r="D134" i="6"/>
  <c r="F133" i="6"/>
  <c r="E133" i="6"/>
  <c r="N110" i="10" l="1"/>
  <c r="O110" i="10" s="1"/>
  <c r="K112" i="10"/>
  <c r="L111" i="10"/>
  <c r="M111" i="10"/>
  <c r="F87" i="9"/>
  <c r="G86" i="9"/>
  <c r="H86" i="9"/>
  <c r="I85" i="9"/>
  <c r="J85" i="9" s="1"/>
  <c r="J133" i="6"/>
  <c r="F134" i="6"/>
  <c r="E134" i="6"/>
  <c r="N111" i="10" l="1"/>
  <c r="O111" i="10" s="1"/>
  <c r="K113" i="10"/>
  <c r="M112" i="10"/>
  <c r="L112" i="10"/>
  <c r="F88" i="9"/>
  <c r="F89" i="9" s="1"/>
  <c r="H87" i="9"/>
  <c r="G87" i="9"/>
  <c r="I86" i="9"/>
  <c r="J134" i="6"/>
  <c r="N112" i="10" l="1"/>
  <c r="O112" i="10" s="1"/>
  <c r="K114" i="10"/>
  <c r="L113" i="10"/>
  <c r="M113" i="10"/>
  <c r="G88" i="9"/>
  <c r="H88" i="9"/>
  <c r="I87" i="9"/>
  <c r="J87" i="9" s="1"/>
  <c r="G89" i="9"/>
  <c r="F90" i="9"/>
  <c r="H89" i="9"/>
  <c r="N113" i="10" l="1"/>
  <c r="O113" i="10" s="1"/>
  <c r="K115" i="10"/>
  <c r="M114" i="10"/>
  <c r="L114" i="10"/>
  <c r="I88" i="9"/>
  <c r="J88" i="9" s="1"/>
  <c r="I89" i="9"/>
  <c r="F91" i="9"/>
  <c r="F92" i="9" s="1"/>
  <c r="H90" i="9"/>
  <c r="G90" i="9"/>
  <c r="N114" i="10" l="1"/>
  <c r="O114" i="10" s="1"/>
  <c r="K116" i="10"/>
  <c r="M115" i="10"/>
  <c r="L115" i="10"/>
  <c r="F93" i="9"/>
  <c r="I90" i="9"/>
  <c r="J90" i="9" s="1"/>
  <c r="K117" i="10" l="1"/>
  <c r="M116" i="10"/>
  <c r="L116" i="10"/>
  <c r="N115" i="10"/>
  <c r="O115" i="10" s="1"/>
  <c r="F94" i="9"/>
  <c r="H93" i="9"/>
  <c r="G93" i="9"/>
  <c r="N116" i="10" l="1"/>
  <c r="O116" i="10" s="1"/>
  <c r="K118" i="10"/>
  <c r="M117" i="10"/>
  <c r="L117" i="10"/>
  <c r="I93" i="9"/>
  <c r="J93" i="9" s="1"/>
  <c r="G94" i="9"/>
  <c r="H94" i="9"/>
  <c r="F95" i="9"/>
  <c r="K119" i="10" l="1"/>
  <c r="L118" i="10"/>
  <c r="M118" i="10"/>
  <c r="N117" i="10"/>
  <c r="O117" i="10" s="1"/>
  <c r="I94" i="9"/>
  <c r="J94" i="9" s="1"/>
  <c r="G95" i="9"/>
  <c r="H95" i="9"/>
  <c r="F96" i="9"/>
  <c r="N118" i="10" l="1"/>
  <c r="O118" i="10" s="1"/>
  <c r="K120" i="10"/>
  <c r="L119" i="10"/>
  <c r="M119" i="10"/>
  <c r="G96" i="9"/>
  <c r="H96" i="9"/>
  <c r="F97" i="9"/>
  <c r="I95" i="9"/>
  <c r="J95" i="9" s="1"/>
  <c r="G101" i="9"/>
  <c r="H101" i="9"/>
  <c r="N119" i="10" l="1"/>
  <c r="O119" i="10" s="1"/>
  <c r="K121" i="10"/>
  <c r="K122" i="10" s="1"/>
  <c r="M120" i="10"/>
  <c r="L120" i="10"/>
  <c r="I96" i="9"/>
  <c r="J96" i="9" s="1"/>
  <c r="F98" i="9"/>
  <c r="H97" i="9"/>
  <c r="G97" i="9"/>
  <c r="I101" i="9"/>
  <c r="L122" i="10" l="1"/>
  <c r="M122" i="10"/>
  <c r="N120" i="10"/>
  <c r="O120" i="10" s="1"/>
  <c r="K123" i="10"/>
  <c r="I97" i="9"/>
  <c r="J97" i="9" s="1"/>
  <c r="H98" i="9"/>
  <c r="F99" i="9"/>
  <c r="G98" i="9"/>
  <c r="N122" i="10" l="1"/>
  <c r="O122" i="10" s="1"/>
  <c r="K124" i="10"/>
  <c r="M123" i="10"/>
  <c r="L123" i="10"/>
  <c r="I98" i="9"/>
  <c r="J98" i="9" s="1"/>
  <c r="F100" i="9"/>
  <c r="G99" i="9"/>
  <c r="H99" i="9"/>
  <c r="K125" i="10" l="1"/>
  <c r="M124" i="10"/>
  <c r="L124" i="10"/>
  <c r="N123" i="10"/>
  <c r="O123" i="10" s="1"/>
  <c r="F101" i="9"/>
  <c r="F102" i="9" s="1"/>
  <c r="G100" i="9"/>
  <c r="H100" i="9"/>
  <c r="I99" i="9"/>
  <c r="J99" i="9" s="1"/>
  <c r="H105" i="9"/>
  <c r="G105" i="9"/>
  <c r="N124" i="10" l="1"/>
  <c r="O124" i="10" s="1"/>
  <c r="K126" i="10"/>
  <c r="L125" i="10"/>
  <c r="M125" i="10"/>
  <c r="I100" i="9"/>
  <c r="J100" i="9" s="1"/>
  <c r="F103" i="9"/>
  <c r="H102" i="9"/>
  <c r="G102" i="9"/>
  <c r="H106" i="9"/>
  <c r="G106" i="9"/>
  <c r="I105" i="9"/>
  <c r="N125" i="10" l="1"/>
  <c r="O125" i="10" s="1"/>
  <c r="K127" i="10"/>
  <c r="L126" i="10"/>
  <c r="M126" i="10"/>
  <c r="I102" i="9"/>
  <c r="J102" i="9" s="1"/>
  <c r="F104" i="9"/>
  <c r="G103" i="9"/>
  <c r="H103" i="9"/>
  <c r="I106" i="9"/>
  <c r="H107" i="9"/>
  <c r="G107" i="9"/>
  <c r="N126" i="10" l="1"/>
  <c r="O126" i="10" s="1"/>
  <c r="K128" i="10"/>
  <c r="M127" i="10"/>
  <c r="L127" i="10"/>
  <c r="I103" i="9"/>
  <c r="J103" i="9" s="1"/>
  <c r="F105" i="9"/>
  <c r="F106" i="9" s="1"/>
  <c r="F107" i="9" s="1"/>
  <c r="F108" i="9" s="1"/>
  <c r="F109" i="9" s="1"/>
  <c r="H104" i="9"/>
  <c r="G104" i="9"/>
  <c r="I107" i="9"/>
  <c r="G108" i="9"/>
  <c r="H108" i="9"/>
  <c r="N127" i="10" l="1"/>
  <c r="O127" i="10" s="1"/>
  <c r="K129" i="10"/>
  <c r="M128" i="10"/>
  <c r="L128" i="10"/>
  <c r="I104" i="9"/>
  <c r="J104" i="9" s="1"/>
  <c r="I108" i="9"/>
  <c r="H109" i="9"/>
  <c r="F110" i="9"/>
  <c r="G109" i="9"/>
  <c r="N128" i="10" l="1"/>
  <c r="O128" i="10" s="1"/>
  <c r="K130" i="10"/>
  <c r="L129" i="10"/>
  <c r="M129" i="10"/>
  <c r="H110" i="9"/>
  <c r="G110" i="9"/>
  <c r="F111" i="9"/>
  <c r="I109" i="9"/>
  <c r="N129" i="10" l="1"/>
  <c r="O129" i="10" s="1"/>
  <c r="K131" i="10"/>
  <c r="M130" i="10"/>
  <c r="L130" i="10"/>
  <c r="G111" i="9"/>
  <c r="H111" i="9"/>
  <c r="F112" i="9"/>
  <c r="I110" i="9"/>
  <c r="N130" i="10" l="1"/>
  <c r="O130" i="10" s="1"/>
  <c r="K132" i="10"/>
  <c r="L131" i="10"/>
  <c r="M131" i="10"/>
  <c r="I111" i="9"/>
  <c r="F113" i="9"/>
  <c r="G112" i="9"/>
  <c r="H112" i="9"/>
  <c r="N131" i="10" l="1"/>
  <c r="O131" i="10" s="1"/>
  <c r="K133" i="10"/>
  <c r="M132" i="10"/>
  <c r="L132" i="10"/>
  <c r="I112" i="9"/>
  <c r="F114" i="9"/>
  <c r="H113" i="9"/>
  <c r="G113" i="9"/>
  <c r="N132" i="10" l="1"/>
  <c r="O132" i="10" s="1"/>
  <c r="K134" i="10"/>
  <c r="L133" i="10"/>
  <c r="M133" i="10"/>
  <c r="I113" i="9"/>
  <c r="G114" i="9"/>
  <c r="F115" i="9"/>
  <c r="H114" i="9"/>
  <c r="N133" i="10" l="1"/>
  <c r="O133" i="10" s="1"/>
  <c r="K135" i="10"/>
  <c r="M134" i="10"/>
  <c r="L134" i="10"/>
  <c r="I114" i="9"/>
  <c r="F116" i="9"/>
  <c r="H115" i="9"/>
  <c r="G115" i="9"/>
  <c r="N134" i="10" l="1"/>
  <c r="O134" i="10" s="1"/>
  <c r="K136" i="10"/>
  <c r="M135" i="10"/>
  <c r="L135" i="10"/>
  <c r="I115" i="9"/>
  <c r="F117" i="9"/>
  <c r="H116" i="9"/>
  <c r="G116" i="9"/>
  <c r="N135" i="10" l="1"/>
  <c r="O135" i="10" s="1"/>
  <c r="K137" i="10"/>
  <c r="L136" i="10"/>
  <c r="M136" i="10"/>
  <c r="I116" i="9"/>
  <c r="J116" i="9" s="1"/>
  <c r="H117" i="9"/>
  <c r="G117" i="9"/>
  <c r="F118" i="9"/>
  <c r="N136" i="10" l="1"/>
  <c r="O136" i="10" s="1"/>
  <c r="K138" i="10"/>
  <c r="L137" i="10"/>
  <c r="M137" i="10"/>
  <c r="N137" i="10" s="1"/>
  <c r="O137" i="10" s="1"/>
  <c r="F119" i="9"/>
  <c r="G118" i="9"/>
  <c r="H118" i="9"/>
  <c r="I117" i="9"/>
  <c r="K139" i="10" l="1"/>
  <c r="M138" i="10"/>
  <c r="L138" i="10"/>
  <c r="I118" i="9"/>
  <c r="J118" i="9" s="1"/>
  <c r="G119" i="9"/>
  <c r="H119" i="9"/>
  <c r="F120" i="9"/>
  <c r="N138" i="10" l="1"/>
  <c r="O138" i="10" s="1"/>
  <c r="K140" i="10"/>
  <c r="M139" i="10"/>
  <c r="L139" i="10"/>
  <c r="I119" i="9"/>
  <c r="J119" i="9" s="1"/>
  <c r="H120" i="9"/>
  <c r="F121" i="9"/>
  <c r="G120" i="9"/>
  <c r="K141" i="10" l="1"/>
  <c r="L140" i="10"/>
  <c r="M140" i="10"/>
  <c r="N139" i="10"/>
  <c r="O139" i="10" s="1"/>
  <c r="G121" i="9"/>
  <c r="F122" i="9"/>
  <c r="H121" i="9"/>
  <c r="I120" i="9"/>
  <c r="N140" i="10" l="1"/>
  <c r="O140" i="10" s="1"/>
  <c r="M141" i="10"/>
  <c r="L141" i="10"/>
  <c r="K142" i="10"/>
  <c r="I121" i="9"/>
  <c r="J121" i="9" s="1"/>
  <c r="F123" i="9"/>
  <c r="F124" i="9" s="1"/>
  <c r="G122" i="9"/>
  <c r="H122" i="9"/>
  <c r="N141" i="10" l="1"/>
  <c r="O141" i="10" s="1"/>
  <c r="L142" i="10"/>
  <c r="K143" i="10"/>
  <c r="M142" i="10"/>
  <c r="I122" i="9"/>
  <c r="H123" i="9"/>
  <c r="G123" i="9"/>
  <c r="F125" i="9"/>
  <c r="F126" i="9" s="1"/>
  <c r="N142" i="10" l="1"/>
  <c r="O142" i="10" s="1"/>
  <c r="K144" i="10"/>
  <c r="M143" i="10"/>
  <c r="L143" i="10"/>
  <c r="M147" i="10"/>
  <c r="L147" i="10"/>
  <c r="I123" i="9"/>
  <c r="F127" i="9"/>
  <c r="G126" i="9"/>
  <c r="H126" i="9"/>
  <c r="K145" i="10" l="1"/>
  <c r="K146" i="10" s="1"/>
  <c r="M144" i="10"/>
  <c r="L144" i="10"/>
  <c r="N143" i="10"/>
  <c r="O143" i="10" s="1"/>
  <c r="N147" i="10"/>
  <c r="O147" i="10" s="1"/>
  <c r="L148" i="10"/>
  <c r="M148" i="10"/>
  <c r="I126" i="9"/>
  <c r="G127" i="9"/>
  <c r="F128" i="9"/>
  <c r="H127" i="9"/>
  <c r="L145" i="10" l="1"/>
  <c r="M145" i="10"/>
  <c r="N144" i="10"/>
  <c r="O144" i="10" s="1"/>
  <c r="N145" i="10"/>
  <c r="O145" i="10" s="1"/>
  <c r="K147" i="10"/>
  <c r="K148" i="10" s="1"/>
  <c r="K149" i="10" s="1"/>
  <c r="K150" i="10" s="1"/>
  <c r="L146" i="10"/>
  <c r="M146" i="10"/>
  <c r="N148" i="10"/>
  <c r="O148" i="10" s="1"/>
  <c r="M149" i="10"/>
  <c r="L149" i="10"/>
  <c r="I127" i="9"/>
  <c r="J127" i="9" s="1"/>
  <c r="J126" i="9"/>
  <c r="F129" i="9"/>
  <c r="H128" i="9"/>
  <c r="G128" i="9"/>
  <c r="N146" i="10" l="1"/>
  <c r="O146" i="10" s="1"/>
  <c r="N149" i="10"/>
  <c r="O149" i="10" s="1"/>
  <c r="K151" i="10"/>
  <c r="L150" i="10"/>
  <c r="M150" i="10"/>
  <c r="F130" i="9"/>
  <c r="H129" i="9"/>
  <c r="G129" i="9"/>
  <c r="I128" i="9"/>
  <c r="J128" i="9" s="1"/>
  <c r="N150" i="10" l="1"/>
  <c r="O150" i="10" s="1"/>
  <c r="K152" i="10"/>
  <c r="L151" i="10"/>
  <c r="M151" i="10"/>
  <c r="F131" i="9"/>
  <c r="G130" i="9"/>
  <c r="H130" i="9"/>
  <c r="I129" i="9"/>
  <c r="J129" i="9" s="1"/>
  <c r="K153" i="10" l="1"/>
  <c r="K154" i="10" s="1"/>
  <c r="M152" i="10"/>
  <c r="L152" i="10"/>
  <c r="N151" i="10"/>
  <c r="O151" i="10" s="1"/>
  <c r="L153" i="10"/>
  <c r="M153" i="10"/>
  <c r="F132" i="9"/>
  <c r="F133" i="9" s="1"/>
  <c r="G133" i="9" s="1"/>
  <c r="H131" i="9"/>
  <c r="G131" i="9"/>
  <c r="I130" i="9"/>
  <c r="K155" i="10" l="1"/>
  <c r="M154" i="10"/>
  <c r="L154" i="10"/>
  <c r="N153" i="10"/>
  <c r="O153" i="10" s="1"/>
  <c r="N152" i="10"/>
  <c r="O152" i="10" s="1"/>
  <c r="H133" i="9"/>
  <c r="I133" i="9" s="1"/>
  <c r="J133" i="9" s="1"/>
  <c r="G132" i="9"/>
  <c r="F134" i="9"/>
  <c r="F135" i="9" s="1"/>
  <c r="H132" i="9"/>
  <c r="I131" i="9"/>
  <c r="J131" i="9" s="1"/>
  <c r="J130" i="9"/>
  <c r="H134" i="9"/>
  <c r="G134" i="9"/>
  <c r="N154" i="10" l="1"/>
  <c r="O154" i="10" s="1"/>
  <c r="K156" i="10"/>
  <c r="M155" i="10"/>
  <c r="L155" i="10"/>
  <c r="I132" i="9"/>
  <c r="J132" i="9" s="1"/>
  <c r="I134" i="9"/>
  <c r="J134" i="9" s="1"/>
  <c r="G135" i="9"/>
  <c r="H135" i="9"/>
  <c r="F136" i="9"/>
  <c r="N155" i="10" l="1"/>
  <c r="O155" i="10" s="1"/>
  <c r="K157" i="10"/>
  <c r="M156" i="10"/>
  <c r="L156" i="10"/>
  <c r="I135" i="9"/>
  <c r="J135" i="9" s="1"/>
  <c r="F137" i="9"/>
  <c r="G136" i="9"/>
  <c r="H136" i="9"/>
  <c r="N156" i="10" l="1"/>
  <c r="O156" i="10" s="1"/>
  <c r="K158" i="10"/>
  <c r="M157" i="10"/>
  <c r="L157" i="10"/>
  <c r="I136" i="9"/>
  <c r="H137" i="9"/>
  <c r="G137" i="9"/>
  <c r="F138" i="9"/>
  <c r="N157" i="10" l="1"/>
  <c r="O157" i="10" s="1"/>
  <c r="K159" i="10"/>
  <c r="L158" i="10"/>
  <c r="M158" i="10"/>
  <c r="G138" i="9"/>
  <c r="F139" i="9"/>
  <c r="H138" i="9"/>
  <c r="I137" i="9"/>
  <c r="N158" i="10" l="1"/>
  <c r="O158" i="10" s="1"/>
  <c r="K160" i="10"/>
  <c r="M159" i="10"/>
  <c r="N159" i="10" s="1"/>
  <c r="O159" i="10" s="1"/>
  <c r="L159" i="10"/>
  <c r="I138" i="9"/>
  <c r="G139" i="9"/>
  <c r="F140" i="9"/>
  <c r="H139" i="9"/>
  <c r="M160" i="10" l="1"/>
  <c r="K161" i="10"/>
  <c r="L160" i="10"/>
  <c r="I139" i="9"/>
  <c r="F141" i="9"/>
  <c r="G140" i="9"/>
  <c r="H140" i="9"/>
  <c r="N160" i="10" l="1"/>
  <c r="O160" i="10" s="1"/>
  <c r="L161" i="10"/>
  <c r="M161" i="10"/>
  <c r="K162" i="10"/>
  <c r="I140" i="9"/>
  <c r="F142" i="9"/>
  <c r="H141" i="9"/>
  <c r="G141" i="9"/>
  <c r="M162" i="10" l="1"/>
  <c r="L162" i="10"/>
  <c r="K163" i="10"/>
  <c r="N161" i="10"/>
  <c r="O161" i="10" s="1"/>
  <c r="I141" i="9"/>
  <c r="H142" i="9"/>
  <c r="F143" i="9"/>
  <c r="G142" i="9"/>
  <c r="N162" i="10" l="1"/>
  <c r="O162" i="10" s="1"/>
  <c r="K164" i="10"/>
  <c r="L163" i="10"/>
  <c r="M163" i="10"/>
  <c r="G143" i="9"/>
  <c r="H143" i="9"/>
  <c r="F144" i="9"/>
  <c r="I142" i="9"/>
  <c r="N163" i="10" l="1"/>
  <c r="O163" i="10" s="1"/>
  <c r="K165" i="10"/>
  <c r="M164" i="10"/>
  <c r="L164" i="10"/>
  <c r="F145" i="9"/>
  <c r="G144" i="9"/>
  <c r="H144" i="9"/>
  <c r="I143" i="9"/>
  <c r="K166" i="10" l="1"/>
  <c r="M165" i="10"/>
  <c r="L165" i="10"/>
  <c r="N164" i="10"/>
  <c r="O164" i="10" s="1"/>
  <c r="I144" i="9"/>
  <c r="G145" i="9"/>
  <c r="H145" i="9"/>
  <c r="F146" i="9"/>
  <c r="M166" i="10" l="1"/>
  <c r="L166" i="10"/>
  <c r="K167" i="10"/>
  <c r="N165" i="10"/>
  <c r="O165" i="10" s="1"/>
  <c r="I145" i="9"/>
  <c r="G146" i="9"/>
  <c r="F147" i="9"/>
  <c r="H146" i="9"/>
  <c r="N166" i="10" l="1"/>
  <c r="O166" i="10" s="1"/>
  <c r="K168" i="10"/>
  <c r="M167" i="10"/>
  <c r="L167" i="10"/>
  <c r="I146" i="9"/>
  <c r="F148" i="9"/>
  <c r="H147" i="9"/>
  <c r="G147" i="9"/>
  <c r="N167" i="10" l="1"/>
  <c r="O167" i="10" s="1"/>
  <c r="K169" i="10"/>
  <c r="M168" i="10"/>
  <c r="L168" i="10"/>
  <c r="I147" i="9"/>
  <c r="J147" i="9" s="1"/>
  <c r="F149" i="9"/>
  <c r="H148" i="9"/>
  <c r="G148" i="9"/>
  <c r="N168" i="10" l="1"/>
  <c r="O168" i="10" s="1"/>
  <c r="K170" i="10"/>
  <c r="L169" i="10"/>
  <c r="M169" i="10"/>
  <c r="N169" i="10" s="1"/>
  <c r="O169" i="10" s="1"/>
  <c r="I148" i="9"/>
  <c r="G149" i="9"/>
  <c r="F150" i="9"/>
  <c r="H149" i="9"/>
  <c r="L170" i="10" l="1"/>
  <c r="M170" i="10"/>
  <c r="K171" i="10"/>
  <c r="I149" i="9"/>
  <c r="J149" i="9" s="1"/>
  <c r="F151" i="9"/>
  <c r="H150" i="9"/>
  <c r="G150" i="9"/>
  <c r="N170" i="10" l="1"/>
  <c r="O170" i="10" s="1"/>
  <c r="L171" i="10"/>
  <c r="M171" i="10"/>
  <c r="N171" i="10" s="1"/>
  <c r="O171" i="10" s="1"/>
  <c r="K172" i="10"/>
  <c r="I150" i="9"/>
  <c r="J150" i="9" s="1"/>
  <c r="G151" i="9"/>
  <c r="F152" i="9"/>
  <c r="H151" i="9"/>
  <c r="K173" i="10" l="1"/>
  <c r="M172" i="10"/>
  <c r="L172" i="10"/>
  <c r="I151" i="9"/>
  <c r="J151" i="9" s="1"/>
  <c r="H152" i="9"/>
  <c r="G152" i="9"/>
  <c r="F153" i="9"/>
  <c r="N172" i="10" l="1"/>
  <c r="O172" i="10" s="1"/>
  <c r="K174" i="10"/>
  <c r="L173" i="10"/>
  <c r="M173" i="10"/>
  <c r="M177" i="10"/>
  <c r="L177" i="10"/>
  <c r="F154" i="9"/>
  <c r="F155" i="9" s="1"/>
  <c r="H153" i="9"/>
  <c r="G153" i="9"/>
  <c r="I152" i="9"/>
  <c r="J152" i="9" s="1"/>
  <c r="N173" i="10" l="1"/>
  <c r="O173" i="10" s="1"/>
  <c r="M174" i="10"/>
  <c r="L174" i="10"/>
  <c r="K175" i="10"/>
  <c r="N177" i="10"/>
  <c r="O177" i="10" s="1"/>
  <c r="M178" i="10"/>
  <c r="L178" i="10"/>
  <c r="F156" i="9"/>
  <c r="G155" i="9"/>
  <c r="H155" i="9"/>
  <c r="I153" i="9"/>
  <c r="J153" i="9" s="1"/>
  <c r="H154" i="9"/>
  <c r="G154" i="9"/>
  <c r="N174" i="10" l="1"/>
  <c r="O174" i="10" s="1"/>
  <c r="K176" i="10"/>
  <c r="M175" i="10"/>
  <c r="L175" i="10"/>
  <c r="N178" i="10"/>
  <c r="O178" i="10" s="1"/>
  <c r="M179" i="10"/>
  <c r="L179" i="10"/>
  <c r="G156" i="9"/>
  <c r="H156" i="9"/>
  <c r="I156" i="9" s="1"/>
  <c r="J156" i="9" s="1"/>
  <c r="I155" i="9"/>
  <c r="J155" i="9" s="1"/>
  <c r="I154" i="9"/>
  <c r="F157" i="9"/>
  <c r="N175" i="10" l="1"/>
  <c r="O175" i="10" s="1"/>
  <c r="K177" i="10"/>
  <c r="K178" i="10" s="1"/>
  <c r="K179" i="10" s="1"/>
  <c r="K180" i="10" s="1"/>
  <c r="K181" i="10" s="1"/>
  <c r="M176" i="10"/>
  <c r="L176" i="10"/>
  <c r="N179" i="10"/>
  <c r="O179" i="10" s="1"/>
  <c r="M180" i="10"/>
  <c r="L180" i="10"/>
  <c r="F158" i="9"/>
  <c r="G158" i="9" s="1"/>
  <c r="H157" i="9"/>
  <c r="G157" i="9"/>
  <c r="N176" i="10" l="1"/>
  <c r="O176" i="10" s="1"/>
  <c r="L181" i="10"/>
  <c r="M181" i="10"/>
  <c r="N180" i="10"/>
  <c r="O180" i="10" s="1"/>
  <c r="H158" i="9"/>
  <c r="I158" i="9" s="1"/>
  <c r="J158" i="9" s="1"/>
  <c r="F159" i="9"/>
  <c r="F160" i="9" s="1"/>
  <c r="I157" i="9"/>
  <c r="J157" i="9" s="1"/>
  <c r="N181" i="10" l="1"/>
  <c r="O181" i="10" s="1"/>
  <c r="G159" i="9"/>
  <c r="H159" i="9"/>
  <c r="F161" i="9"/>
  <c r="G160" i="9"/>
  <c r="H160" i="9"/>
  <c r="I159" i="9" l="1"/>
  <c r="J159" i="9" s="1"/>
  <c r="I160" i="9"/>
  <c r="J160" i="9" s="1"/>
  <c r="F162" i="9"/>
  <c r="H161" i="9"/>
  <c r="G161" i="9"/>
  <c r="F163" i="9" l="1"/>
  <c r="G162" i="9"/>
  <c r="H162" i="9"/>
  <c r="I161" i="9"/>
  <c r="J161" i="9" s="1"/>
  <c r="I162" i="9" l="1"/>
  <c r="J162" i="9" s="1"/>
  <c r="F164" i="9"/>
  <c r="H163" i="9"/>
  <c r="G163" i="9"/>
  <c r="I163" i="9" l="1"/>
  <c r="J163" i="9" s="1"/>
  <c r="G164" i="9"/>
  <c r="H164" i="9"/>
  <c r="F165" i="9"/>
  <c r="I164" i="9" l="1"/>
  <c r="J164" i="9" s="1"/>
  <c r="F166" i="9"/>
  <c r="H166" i="9" s="1"/>
  <c r="G165" i="9"/>
  <c r="H165" i="9"/>
  <c r="F167" i="9" l="1"/>
  <c r="F168" i="9" s="1"/>
  <c r="G168" i="9" s="1"/>
  <c r="G166" i="9"/>
  <c r="I166" i="9" s="1"/>
  <c r="J166" i="9" s="1"/>
  <c r="I165" i="9"/>
  <c r="J165" i="9" s="1"/>
  <c r="H168" i="9"/>
  <c r="F169" i="9"/>
  <c r="H167" i="9" l="1"/>
  <c r="G167" i="9"/>
  <c r="I167" i="9" s="1"/>
  <c r="J167" i="9" s="1"/>
  <c r="I168" i="9"/>
  <c r="J168" i="9" s="1"/>
  <c r="F170" i="9"/>
  <c r="G169" i="9"/>
  <c r="H169" i="9"/>
  <c r="I169" i="9" l="1"/>
  <c r="J169" i="9" s="1"/>
  <c r="F171" i="9"/>
  <c r="H170" i="9"/>
  <c r="G170" i="9"/>
  <c r="I170" i="9" l="1"/>
  <c r="J170" i="9" s="1"/>
  <c r="H171" i="9"/>
  <c r="F172" i="9"/>
  <c r="G171" i="9"/>
  <c r="F173" i="9" l="1"/>
  <c r="G172" i="9"/>
  <c r="H172" i="9"/>
  <c r="I171" i="9"/>
  <c r="J171" i="9" s="1"/>
  <c r="I172" i="9" l="1"/>
  <c r="J172" i="9" s="1"/>
  <c r="F174" i="9"/>
  <c r="G173" i="9"/>
  <c r="H173" i="9"/>
  <c r="I173" i="9" l="1"/>
  <c r="J173" i="9" s="1"/>
  <c r="H174" i="9"/>
  <c r="G174" i="9"/>
  <c r="F175" i="9"/>
  <c r="H175" i="9" l="1"/>
  <c r="F176" i="9"/>
  <c r="G175" i="9"/>
  <c r="I174" i="9"/>
  <c r="J174" i="9" s="1"/>
  <c r="H176" i="9" l="1"/>
  <c r="F177" i="9"/>
  <c r="G176" i="9"/>
  <c r="I175" i="9"/>
  <c r="J175" i="9" s="1"/>
  <c r="H177" i="9" l="1"/>
  <c r="F178" i="9"/>
  <c r="G177" i="9"/>
  <c r="I176" i="9"/>
  <c r="J176" i="9" s="1"/>
  <c r="F179" i="9" l="1"/>
  <c r="G178" i="9"/>
  <c r="H178" i="9"/>
  <c r="I177" i="9"/>
  <c r="J177" i="9" s="1"/>
  <c r="I178" i="9" l="1"/>
  <c r="J178" i="9" s="1"/>
  <c r="H179" i="9"/>
  <c r="F180" i="9"/>
  <c r="G179" i="9"/>
  <c r="I179" i="9" l="1"/>
  <c r="J179" i="9" s="1"/>
  <c r="H180" i="9"/>
  <c r="F181" i="9"/>
  <c r="G180" i="9"/>
  <c r="H181" i="9" l="1"/>
  <c r="G181" i="9"/>
  <c r="F182" i="9"/>
  <c r="I180" i="9"/>
  <c r="J180" i="9" s="1"/>
  <c r="G182" i="9" l="1"/>
  <c r="F183" i="9"/>
  <c r="H182" i="9"/>
  <c r="I181" i="9"/>
  <c r="J181" i="9" s="1"/>
  <c r="I182" i="9" l="1"/>
  <c r="J182" i="9" s="1"/>
  <c r="H183" i="9"/>
  <c r="G183" i="9"/>
  <c r="F184" i="9"/>
  <c r="I183" i="9" l="1"/>
  <c r="J183" i="9" s="1"/>
  <c r="H184" i="9"/>
  <c r="G184" i="9"/>
  <c r="F185" i="9"/>
  <c r="F186" i="9" s="1"/>
  <c r="F187" i="9" l="1"/>
  <c r="G186" i="9"/>
  <c r="H186" i="9"/>
  <c r="H185" i="9"/>
  <c r="G185" i="9"/>
  <c r="I184" i="9"/>
  <c r="J184" i="9" s="1"/>
  <c r="I186" i="9" l="1"/>
  <c r="J186" i="9" s="1"/>
  <c r="H187" i="9"/>
  <c r="G187" i="9"/>
  <c r="I185" i="9"/>
  <c r="J185" i="9" s="1"/>
  <c r="I187" i="9" l="1"/>
  <c r="J187" i="9" s="1"/>
</calcChain>
</file>

<file path=xl/sharedStrings.xml><?xml version="1.0" encoding="utf-8"?>
<sst xmlns="http://schemas.openxmlformats.org/spreadsheetml/2006/main" count="1286" uniqueCount="109">
  <si>
    <t>dirt</t>
  </si>
  <si>
    <t>x</t>
  </si>
  <si>
    <t>y</t>
  </si>
  <si>
    <t>r</t>
  </si>
  <si>
    <t>x delta</t>
  </si>
  <si>
    <t>x center</t>
  </si>
  <si>
    <t>x1</t>
  </si>
  <si>
    <t>x2</t>
  </si>
  <si>
    <t>z</t>
  </si>
  <si>
    <t>diamond</t>
  </si>
  <si>
    <t>emerald</t>
  </si>
  <si>
    <t>ice</t>
  </si>
  <si>
    <t>bone</t>
  </si>
  <si>
    <t>iron ore</t>
  </si>
  <si>
    <t>torch</t>
  </si>
  <si>
    <t>wood</t>
  </si>
  <si>
    <t>bread</t>
  </si>
  <si>
    <t>cobblestone</t>
  </si>
  <si>
    <t>redstone</t>
  </si>
  <si>
    <t>lapis</t>
  </si>
  <si>
    <t>netherite</t>
  </si>
  <si>
    <t xml:space="preserve">iron axe </t>
  </si>
  <si>
    <t>iron pickaxe</t>
  </si>
  <si>
    <t>iron sword</t>
  </si>
  <si>
    <t>diamond pickaxe</t>
  </si>
  <si>
    <t>diamond sword</t>
  </si>
  <si>
    <t xml:space="preserve">diamond axe </t>
  </si>
  <si>
    <t>lava bucket</t>
  </si>
  <si>
    <t>sapling</t>
  </si>
  <si>
    <t>cactus</t>
  </si>
  <si>
    <t>seed</t>
  </si>
  <si>
    <t>jacko lantern</t>
  </si>
  <si>
    <t>apple</t>
  </si>
  <si>
    <t>gold apple</t>
  </si>
  <si>
    <t>ench gold apple</t>
  </si>
  <si>
    <t>eye of ender</t>
  </si>
  <si>
    <t>obsidian</t>
  </si>
  <si>
    <t>flint</t>
  </si>
  <si>
    <t>chest</t>
  </si>
  <si>
    <t>coord</t>
  </si>
  <si>
    <t>start</t>
  </si>
  <si>
    <t>end</t>
  </si>
  <si>
    <t>cumulate</t>
  </si>
  <si>
    <t>start_end</t>
  </si>
  <si>
    <t xml:space="preserve"> </t>
  </si>
  <si>
    <t>phase</t>
  </si>
  <si>
    <t>phase weight</t>
  </si>
  <si>
    <t>rarity</t>
  </si>
  <si>
    <t>1..2</t>
  </si>
  <si>
    <t>3..4</t>
  </si>
  <si>
    <t>5..10</t>
  </si>
  <si>
    <t>11..15</t>
  </si>
  <si>
    <t>16..20</t>
  </si>
  <si>
    <t>21..1000</t>
  </si>
  <si>
    <t>phase percent</t>
  </si>
  <si>
    <t>phase weight total</t>
  </si>
  <si>
    <t>sheep</t>
  </si>
  <si>
    <t>pig</t>
  </si>
  <si>
    <t>zombie</t>
  </si>
  <si>
    <t>villager</t>
  </si>
  <si>
    <t>cow</t>
  </si>
  <si>
    <t>phase percent total</t>
  </si>
  <si>
    <t>bee</t>
  </si>
  <si>
    <t>panda</t>
  </si>
  <si>
    <t>wolf</t>
  </si>
  <si>
    <t>creeper</t>
  </si>
  <si>
    <t>evoker</t>
  </si>
  <si>
    <t>pillager</t>
  </si>
  <si>
    <t>zombie_villager</t>
  </si>
  <si>
    <t>witch</t>
  </si>
  <si>
    <t>vindicator</t>
  </si>
  <si>
    <t>cat</t>
  </si>
  <si>
    <t>chicken</t>
  </si>
  <si>
    <t>fox</t>
  </si>
  <si>
    <t>wandering_trader</t>
  </si>
  <si>
    <t>ocelot</t>
  </si>
  <si>
    <t>axolotl</t>
  </si>
  <si>
    <t>bat</t>
  </si>
  <si>
    <t>donkey</t>
  </si>
  <si>
    <t>horse</t>
  </si>
  <si>
    <t>mooshroom</t>
  </si>
  <si>
    <t>mule</t>
  </si>
  <si>
    <t>rabbit</t>
  </si>
  <si>
    <t>spider</t>
  </si>
  <si>
    <t>enderman</t>
  </si>
  <si>
    <t>llama</t>
  </si>
  <si>
    <t>piglin</t>
  </si>
  <si>
    <t>skeleton</t>
  </si>
  <si>
    <t>3..5</t>
  </si>
  <si>
    <t>3..6</t>
  </si>
  <si>
    <t>wool</t>
  </si>
  <si>
    <t>concrete</t>
  </si>
  <si>
    <t>sand</t>
  </si>
  <si>
    <t>coal_ore</t>
  </si>
  <si>
    <t>emerald_ore</t>
  </si>
  <si>
    <t>gold_ore</t>
  </si>
  <si>
    <t>diamond_ore</t>
  </si>
  <si>
    <t>glass</t>
  </si>
  <si>
    <t>lapis_ore</t>
  </si>
  <si>
    <t>sticky_piston</t>
  </si>
  <si>
    <t>piston</t>
  </si>
  <si>
    <t>yellow_flower</t>
  </si>
  <si>
    <t>red_flower</t>
  </si>
  <si>
    <t>slime</t>
  </si>
  <si>
    <t>hay_block</t>
  </si>
  <si>
    <t>stone</t>
  </si>
  <si>
    <t>gravel</t>
  </si>
  <si>
    <t>shulker_box</t>
  </si>
  <si>
    <t>end_portal_frame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</si>
</sst>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4248-30A4-49F8-B865-B57946D0A624}">
  <dimension ref="A1:J134"/>
  <sheetViews>
    <sheetView workbookViewId="0">
      <selection activeCell="J2" sqref="J2:J18"/>
    </sheetView>
  </sheetViews>
  <sheetFormatPr defaultRowHeight="15" x14ac:dyDescent="0.25"/>
  <cols>
    <col min="10" max="10" width="66" customWidth="1"/>
  </cols>
  <sheetData>
    <row r="1" spans="1:10" x14ac:dyDescent="0.25">
      <c r="A1" t="s">
        <v>3</v>
      </c>
      <c r="B1" t="s">
        <v>4</v>
      </c>
      <c r="C1" t="s">
        <v>6</v>
      </c>
      <c r="D1" t="s">
        <v>5</v>
      </c>
      <c r="E1" t="s">
        <v>7</v>
      </c>
      <c r="F1" t="s">
        <v>2</v>
      </c>
    </row>
    <row r="2" spans="1:10" x14ac:dyDescent="0.25">
      <c r="A2">
        <v>180</v>
      </c>
      <c r="B2">
        <v>20</v>
      </c>
      <c r="C2">
        <f>-150</f>
        <v>-150</v>
      </c>
      <c r="D2">
        <f>C2+B2/2</f>
        <v>-140</v>
      </c>
      <c r="E2">
        <f>D2+B2/2</f>
        <v>-130</v>
      </c>
      <c r="F2">
        <f>FLOOR(SQRT(A2*A2-D2*D2),1)</f>
        <v>113</v>
      </c>
      <c r="J2" t="str">
        <f>CONCATENATE("execute @p ~ ~ ~ fill ~",C2," -61 ~-",F2," ~",E2," -64 ~+",F2," air")</f>
        <v>execute @p ~ ~ ~ fill ~-150 -61 ~-113 ~-130 -64 ~+113 air</v>
      </c>
    </row>
    <row r="3" spans="1:10" x14ac:dyDescent="0.25">
      <c r="A3">
        <v>180</v>
      </c>
      <c r="B3">
        <v>20</v>
      </c>
      <c r="C3">
        <f>C2+B3</f>
        <v>-130</v>
      </c>
      <c r="D3">
        <f t="shared" ref="D3:D66" si="0">C3+B3/2</f>
        <v>-120</v>
      </c>
      <c r="E3">
        <f t="shared" ref="E3:E66" si="1">D3+B3/2</f>
        <v>-110</v>
      </c>
      <c r="F3">
        <f t="shared" ref="F3:F66" si="2">FLOOR(SQRT(A3*A3-D3*D3),1)</f>
        <v>134</v>
      </c>
      <c r="J3" t="str">
        <f t="shared" ref="J3:J66" si="3">CONCATENATE("execute @p ~ ~ ~ fill ~",C3," -61 ~-",F3," ~",E3," -64 ~+",F3," air")</f>
        <v>execute @p ~ ~ ~ fill ~-130 -61 ~-134 ~-110 -64 ~+134 air</v>
      </c>
    </row>
    <row r="4" spans="1:10" x14ac:dyDescent="0.25">
      <c r="A4">
        <v>180</v>
      </c>
      <c r="B4">
        <v>20</v>
      </c>
      <c r="C4">
        <f t="shared" ref="C4:C67" si="4">C3+B4</f>
        <v>-110</v>
      </c>
      <c r="D4">
        <f t="shared" si="0"/>
        <v>-100</v>
      </c>
      <c r="E4">
        <f t="shared" si="1"/>
        <v>-90</v>
      </c>
      <c r="F4">
        <f t="shared" si="2"/>
        <v>149</v>
      </c>
      <c r="J4" t="str">
        <f t="shared" si="3"/>
        <v>execute @p ~ ~ ~ fill ~-110 -61 ~-149 ~-90 -64 ~+149 air</v>
      </c>
    </row>
    <row r="5" spans="1:10" x14ac:dyDescent="0.25">
      <c r="A5">
        <v>180</v>
      </c>
      <c r="B5">
        <v>20</v>
      </c>
      <c r="C5">
        <f t="shared" si="4"/>
        <v>-90</v>
      </c>
      <c r="D5">
        <f t="shared" si="0"/>
        <v>-80</v>
      </c>
      <c r="E5">
        <f t="shared" si="1"/>
        <v>-70</v>
      </c>
      <c r="F5">
        <f t="shared" si="2"/>
        <v>161</v>
      </c>
      <c r="J5" t="str">
        <f t="shared" si="3"/>
        <v>execute @p ~ ~ ~ fill ~-90 -61 ~-161 ~-70 -64 ~+161 air</v>
      </c>
    </row>
    <row r="6" spans="1:10" x14ac:dyDescent="0.25">
      <c r="A6">
        <v>180</v>
      </c>
      <c r="B6">
        <v>20</v>
      </c>
      <c r="C6">
        <f t="shared" si="4"/>
        <v>-70</v>
      </c>
      <c r="D6">
        <f t="shared" si="0"/>
        <v>-60</v>
      </c>
      <c r="E6">
        <f t="shared" si="1"/>
        <v>-50</v>
      </c>
      <c r="F6">
        <f t="shared" si="2"/>
        <v>169</v>
      </c>
      <c r="J6" t="str">
        <f t="shared" si="3"/>
        <v>execute @p ~ ~ ~ fill ~-70 -61 ~-169 ~-50 -64 ~+169 air</v>
      </c>
    </row>
    <row r="7" spans="1:10" x14ac:dyDescent="0.25">
      <c r="A7">
        <v>180</v>
      </c>
      <c r="B7">
        <v>20</v>
      </c>
      <c r="C7">
        <f t="shared" si="4"/>
        <v>-50</v>
      </c>
      <c r="D7">
        <f t="shared" si="0"/>
        <v>-40</v>
      </c>
      <c r="E7">
        <f t="shared" si="1"/>
        <v>-30</v>
      </c>
      <c r="F7">
        <f t="shared" si="2"/>
        <v>175</v>
      </c>
      <c r="J7" t="str">
        <f t="shared" si="3"/>
        <v>execute @p ~ ~ ~ fill ~-50 -61 ~-175 ~-30 -64 ~+175 air</v>
      </c>
    </row>
    <row r="8" spans="1:10" x14ac:dyDescent="0.25">
      <c r="A8">
        <v>180</v>
      </c>
      <c r="B8">
        <v>20</v>
      </c>
      <c r="C8">
        <f t="shared" si="4"/>
        <v>-30</v>
      </c>
      <c r="D8">
        <f t="shared" si="0"/>
        <v>-20</v>
      </c>
      <c r="E8">
        <f t="shared" si="1"/>
        <v>-10</v>
      </c>
      <c r="F8">
        <f t="shared" si="2"/>
        <v>178</v>
      </c>
      <c r="J8" t="str">
        <f t="shared" si="3"/>
        <v>execute @p ~ ~ ~ fill ~-30 -61 ~-178 ~-10 -64 ~+178 air</v>
      </c>
    </row>
    <row r="9" spans="1:10" x14ac:dyDescent="0.25">
      <c r="A9">
        <v>180</v>
      </c>
      <c r="B9">
        <v>20</v>
      </c>
      <c r="C9">
        <f t="shared" si="4"/>
        <v>-10</v>
      </c>
      <c r="D9">
        <f t="shared" si="0"/>
        <v>0</v>
      </c>
      <c r="E9">
        <f t="shared" si="1"/>
        <v>10</v>
      </c>
      <c r="F9">
        <f t="shared" si="2"/>
        <v>180</v>
      </c>
      <c r="J9" t="str">
        <f t="shared" si="3"/>
        <v>execute @p ~ ~ ~ fill ~-10 -61 ~-180 ~10 -64 ~+180 air</v>
      </c>
    </row>
    <row r="10" spans="1:10" x14ac:dyDescent="0.25">
      <c r="A10">
        <v>180</v>
      </c>
      <c r="B10">
        <v>20</v>
      </c>
      <c r="C10">
        <f t="shared" si="4"/>
        <v>10</v>
      </c>
      <c r="D10">
        <f t="shared" si="0"/>
        <v>20</v>
      </c>
      <c r="E10">
        <f t="shared" si="1"/>
        <v>30</v>
      </c>
      <c r="F10">
        <f t="shared" si="2"/>
        <v>178</v>
      </c>
      <c r="J10" t="str">
        <f t="shared" si="3"/>
        <v>execute @p ~ ~ ~ fill ~10 -61 ~-178 ~30 -64 ~+178 air</v>
      </c>
    </row>
    <row r="11" spans="1:10" x14ac:dyDescent="0.25">
      <c r="A11">
        <v>180</v>
      </c>
      <c r="B11">
        <v>20</v>
      </c>
      <c r="C11">
        <f t="shared" si="4"/>
        <v>30</v>
      </c>
      <c r="D11">
        <f t="shared" si="0"/>
        <v>40</v>
      </c>
      <c r="E11">
        <f t="shared" si="1"/>
        <v>50</v>
      </c>
      <c r="F11">
        <f t="shared" si="2"/>
        <v>175</v>
      </c>
      <c r="J11" t="str">
        <f t="shared" si="3"/>
        <v>execute @p ~ ~ ~ fill ~30 -61 ~-175 ~50 -64 ~+175 air</v>
      </c>
    </row>
    <row r="12" spans="1:10" x14ac:dyDescent="0.25">
      <c r="A12">
        <v>180</v>
      </c>
      <c r="B12">
        <v>20</v>
      </c>
      <c r="C12">
        <f t="shared" si="4"/>
        <v>50</v>
      </c>
      <c r="D12">
        <f t="shared" si="0"/>
        <v>60</v>
      </c>
      <c r="E12">
        <f t="shared" si="1"/>
        <v>70</v>
      </c>
      <c r="F12">
        <f t="shared" si="2"/>
        <v>169</v>
      </c>
      <c r="J12" t="str">
        <f t="shared" si="3"/>
        <v>execute @p ~ ~ ~ fill ~50 -61 ~-169 ~70 -64 ~+169 air</v>
      </c>
    </row>
    <row r="13" spans="1:10" x14ac:dyDescent="0.25">
      <c r="A13">
        <v>180</v>
      </c>
      <c r="B13">
        <v>20</v>
      </c>
      <c r="C13">
        <f t="shared" si="4"/>
        <v>70</v>
      </c>
      <c r="D13">
        <f t="shared" si="0"/>
        <v>80</v>
      </c>
      <c r="E13">
        <f t="shared" si="1"/>
        <v>90</v>
      </c>
      <c r="F13">
        <f t="shared" si="2"/>
        <v>161</v>
      </c>
      <c r="J13" t="str">
        <f t="shared" si="3"/>
        <v>execute @p ~ ~ ~ fill ~70 -61 ~-161 ~90 -64 ~+161 air</v>
      </c>
    </row>
    <row r="14" spans="1:10" x14ac:dyDescent="0.25">
      <c r="A14">
        <v>180</v>
      </c>
      <c r="B14">
        <v>20</v>
      </c>
      <c r="C14">
        <f t="shared" si="4"/>
        <v>90</v>
      </c>
      <c r="D14">
        <f t="shared" si="0"/>
        <v>100</v>
      </c>
      <c r="E14">
        <f t="shared" si="1"/>
        <v>110</v>
      </c>
      <c r="F14">
        <f t="shared" si="2"/>
        <v>149</v>
      </c>
      <c r="J14" t="str">
        <f t="shared" si="3"/>
        <v>execute @p ~ ~ ~ fill ~90 -61 ~-149 ~110 -64 ~+149 air</v>
      </c>
    </row>
    <row r="15" spans="1:10" x14ac:dyDescent="0.25">
      <c r="A15">
        <v>180</v>
      </c>
      <c r="B15">
        <v>20</v>
      </c>
      <c r="C15">
        <f t="shared" si="4"/>
        <v>110</v>
      </c>
      <c r="D15">
        <f t="shared" si="0"/>
        <v>120</v>
      </c>
      <c r="E15">
        <f t="shared" si="1"/>
        <v>130</v>
      </c>
      <c r="F15">
        <f t="shared" si="2"/>
        <v>134</v>
      </c>
      <c r="J15" t="str">
        <f t="shared" si="3"/>
        <v>execute @p ~ ~ ~ fill ~110 -61 ~-134 ~130 -64 ~+134 air</v>
      </c>
    </row>
    <row r="16" spans="1:10" x14ac:dyDescent="0.25">
      <c r="A16">
        <v>180</v>
      </c>
      <c r="B16">
        <v>20</v>
      </c>
      <c r="C16">
        <f t="shared" si="4"/>
        <v>130</v>
      </c>
      <c r="D16">
        <f t="shared" si="0"/>
        <v>140</v>
      </c>
      <c r="E16">
        <f t="shared" si="1"/>
        <v>150</v>
      </c>
      <c r="F16">
        <f t="shared" si="2"/>
        <v>113</v>
      </c>
      <c r="J16" t="str">
        <f t="shared" si="3"/>
        <v>execute @p ~ ~ ~ fill ~130 -61 ~-113 ~150 -64 ~+113 air</v>
      </c>
    </row>
    <row r="17" spans="1:10" x14ac:dyDescent="0.25">
      <c r="A17">
        <v>180</v>
      </c>
      <c r="B17">
        <v>20</v>
      </c>
      <c r="C17">
        <f t="shared" si="4"/>
        <v>150</v>
      </c>
      <c r="D17">
        <f t="shared" si="0"/>
        <v>160</v>
      </c>
      <c r="E17">
        <f t="shared" si="1"/>
        <v>170</v>
      </c>
      <c r="F17">
        <f t="shared" si="2"/>
        <v>82</v>
      </c>
      <c r="J17" t="str">
        <f t="shared" si="3"/>
        <v>execute @p ~ ~ ~ fill ~150 -61 ~-82 ~170 -64 ~+82 air</v>
      </c>
    </row>
    <row r="18" spans="1:10" x14ac:dyDescent="0.25">
      <c r="A18">
        <v>180</v>
      </c>
      <c r="B18">
        <v>20</v>
      </c>
      <c r="C18">
        <f t="shared" si="4"/>
        <v>170</v>
      </c>
      <c r="D18">
        <f t="shared" si="0"/>
        <v>180</v>
      </c>
      <c r="E18">
        <f t="shared" si="1"/>
        <v>190</v>
      </c>
      <c r="F18">
        <f t="shared" si="2"/>
        <v>0</v>
      </c>
      <c r="J18" t="str">
        <f t="shared" si="3"/>
        <v>execute @p ~ ~ ~ fill ~170 -61 ~-0 ~190 -64 ~+0 air</v>
      </c>
    </row>
    <row r="19" spans="1:10" x14ac:dyDescent="0.25">
      <c r="A19">
        <v>180</v>
      </c>
      <c r="B19">
        <v>20</v>
      </c>
      <c r="C19">
        <f t="shared" si="4"/>
        <v>190</v>
      </c>
      <c r="D19">
        <f t="shared" si="0"/>
        <v>200</v>
      </c>
      <c r="E19">
        <f t="shared" si="1"/>
        <v>210</v>
      </c>
      <c r="F19" t="e">
        <f t="shared" si="2"/>
        <v>#NUM!</v>
      </c>
      <c r="J19" t="e">
        <f t="shared" si="3"/>
        <v>#NUM!</v>
      </c>
    </row>
    <row r="20" spans="1:10" x14ac:dyDescent="0.25">
      <c r="A20">
        <v>180</v>
      </c>
      <c r="B20">
        <v>20</v>
      </c>
      <c r="C20">
        <f t="shared" si="4"/>
        <v>210</v>
      </c>
      <c r="D20">
        <f t="shared" si="0"/>
        <v>220</v>
      </c>
      <c r="E20">
        <f t="shared" si="1"/>
        <v>230</v>
      </c>
      <c r="F20" t="e">
        <f t="shared" si="2"/>
        <v>#NUM!</v>
      </c>
      <c r="J20" t="e">
        <f t="shared" si="3"/>
        <v>#NUM!</v>
      </c>
    </row>
    <row r="21" spans="1:10" x14ac:dyDescent="0.25">
      <c r="A21">
        <v>180</v>
      </c>
      <c r="B21">
        <v>20</v>
      </c>
      <c r="C21">
        <f t="shared" si="4"/>
        <v>230</v>
      </c>
      <c r="D21">
        <f t="shared" si="0"/>
        <v>240</v>
      </c>
      <c r="E21">
        <f t="shared" si="1"/>
        <v>250</v>
      </c>
      <c r="F21" t="e">
        <f t="shared" si="2"/>
        <v>#NUM!</v>
      </c>
      <c r="J21" t="e">
        <f t="shared" si="3"/>
        <v>#NUM!</v>
      </c>
    </row>
    <row r="22" spans="1:10" x14ac:dyDescent="0.25">
      <c r="A22">
        <v>180</v>
      </c>
      <c r="B22">
        <v>20</v>
      </c>
      <c r="C22">
        <f t="shared" si="4"/>
        <v>250</v>
      </c>
      <c r="D22">
        <f t="shared" si="0"/>
        <v>260</v>
      </c>
      <c r="E22">
        <f t="shared" si="1"/>
        <v>270</v>
      </c>
      <c r="F22" t="e">
        <f t="shared" si="2"/>
        <v>#NUM!</v>
      </c>
      <c r="J22" t="e">
        <f t="shared" si="3"/>
        <v>#NUM!</v>
      </c>
    </row>
    <row r="23" spans="1:10" x14ac:dyDescent="0.25">
      <c r="A23">
        <v>180</v>
      </c>
      <c r="B23">
        <v>20</v>
      </c>
      <c r="C23">
        <f t="shared" si="4"/>
        <v>270</v>
      </c>
      <c r="D23">
        <f t="shared" si="0"/>
        <v>280</v>
      </c>
      <c r="E23">
        <f t="shared" si="1"/>
        <v>290</v>
      </c>
      <c r="F23" t="e">
        <f t="shared" si="2"/>
        <v>#NUM!</v>
      </c>
      <c r="J23" t="e">
        <f t="shared" si="3"/>
        <v>#NUM!</v>
      </c>
    </row>
    <row r="24" spans="1:10" x14ac:dyDescent="0.25">
      <c r="A24">
        <v>180</v>
      </c>
      <c r="B24">
        <v>20</v>
      </c>
      <c r="C24">
        <f t="shared" si="4"/>
        <v>290</v>
      </c>
      <c r="D24">
        <f t="shared" si="0"/>
        <v>300</v>
      </c>
      <c r="E24">
        <f t="shared" si="1"/>
        <v>310</v>
      </c>
      <c r="F24" t="e">
        <f t="shared" si="2"/>
        <v>#NUM!</v>
      </c>
      <c r="J24" t="e">
        <f t="shared" si="3"/>
        <v>#NUM!</v>
      </c>
    </row>
    <row r="25" spans="1:10" x14ac:dyDescent="0.25">
      <c r="A25">
        <v>180</v>
      </c>
      <c r="B25">
        <v>20</v>
      </c>
      <c r="C25">
        <f t="shared" si="4"/>
        <v>310</v>
      </c>
      <c r="D25">
        <f t="shared" si="0"/>
        <v>320</v>
      </c>
      <c r="E25">
        <f t="shared" si="1"/>
        <v>330</v>
      </c>
      <c r="F25" t="e">
        <f t="shared" si="2"/>
        <v>#NUM!</v>
      </c>
      <c r="J25" t="e">
        <f t="shared" si="3"/>
        <v>#NUM!</v>
      </c>
    </row>
    <row r="26" spans="1:10" x14ac:dyDescent="0.25">
      <c r="A26">
        <v>180</v>
      </c>
      <c r="B26">
        <v>20</v>
      </c>
      <c r="C26">
        <f t="shared" si="4"/>
        <v>330</v>
      </c>
      <c r="D26">
        <f t="shared" si="0"/>
        <v>340</v>
      </c>
      <c r="E26">
        <f t="shared" si="1"/>
        <v>350</v>
      </c>
      <c r="F26" t="e">
        <f t="shared" si="2"/>
        <v>#NUM!</v>
      </c>
      <c r="J26" t="e">
        <f t="shared" si="3"/>
        <v>#NUM!</v>
      </c>
    </row>
    <row r="27" spans="1:10" x14ac:dyDescent="0.25">
      <c r="A27">
        <v>180</v>
      </c>
      <c r="B27">
        <v>20</v>
      </c>
      <c r="C27">
        <f t="shared" si="4"/>
        <v>350</v>
      </c>
      <c r="D27">
        <f t="shared" si="0"/>
        <v>360</v>
      </c>
      <c r="E27">
        <f t="shared" si="1"/>
        <v>370</v>
      </c>
      <c r="F27" t="e">
        <f t="shared" si="2"/>
        <v>#NUM!</v>
      </c>
      <c r="J27" t="e">
        <f t="shared" si="3"/>
        <v>#NUM!</v>
      </c>
    </row>
    <row r="28" spans="1:10" x14ac:dyDescent="0.25">
      <c r="A28">
        <v>180</v>
      </c>
      <c r="B28">
        <v>20</v>
      </c>
      <c r="C28">
        <f t="shared" si="4"/>
        <v>370</v>
      </c>
      <c r="D28">
        <f t="shared" si="0"/>
        <v>380</v>
      </c>
      <c r="E28">
        <f t="shared" si="1"/>
        <v>390</v>
      </c>
      <c r="F28" t="e">
        <f t="shared" si="2"/>
        <v>#NUM!</v>
      </c>
      <c r="J28" t="e">
        <f t="shared" si="3"/>
        <v>#NUM!</v>
      </c>
    </row>
    <row r="29" spans="1:10" x14ac:dyDescent="0.25">
      <c r="A29">
        <v>180</v>
      </c>
      <c r="B29">
        <v>20</v>
      </c>
      <c r="C29">
        <f t="shared" si="4"/>
        <v>390</v>
      </c>
      <c r="D29">
        <f t="shared" si="0"/>
        <v>400</v>
      </c>
      <c r="E29">
        <f t="shared" si="1"/>
        <v>410</v>
      </c>
      <c r="F29" t="e">
        <f t="shared" si="2"/>
        <v>#NUM!</v>
      </c>
      <c r="J29" t="e">
        <f t="shared" si="3"/>
        <v>#NUM!</v>
      </c>
    </row>
    <row r="30" spans="1:10" x14ac:dyDescent="0.25">
      <c r="A30">
        <v>180</v>
      </c>
      <c r="B30">
        <v>20</v>
      </c>
      <c r="C30">
        <f t="shared" si="4"/>
        <v>410</v>
      </c>
      <c r="D30">
        <f t="shared" si="0"/>
        <v>420</v>
      </c>
      <c r="E30">
        <f t="shared" si="1"/>
        <v>430</v>
      </c>
      <c r="F30" t="e">
        <f t="shared" si="2"/>
        <v>#NUM!</v>
      </c>
      <c r="J30" t="e">
        <f t="shared" si="3"/>
        <v>#NUM!</v>
      </c>
    </row>
    <row r="31" spans="1:10" x14ac:dyDescent="0.25">
      <c r="A31">
        <v>160</v>
      </c>
      <c r="B31">
        <v>20</v>
      </c>
      <c r="C31">
        <f t="shared" si="4"/>
        <v>430</v>
      </c>
      <c r="D31">
        <f t="shared" si="0"/>
        <v>440</v>
      </c>
      <c r="E31">
        <f t="shared" si="1"/>
        <v>450</v>
      </c>
      <c r="F31" t="e">
        <f t="shared" si="2"/>
        <v>#NUM!</v>
      </c>
      <c r="J31" t="e">
        <f t="shared" si="3"/>
        <v>#NUM!</v>
      </c>
    </row>
    <row r="32" spans="1:10" x14ac:dyDescent="0.25">
      <c r="A32">
        <v>160</v>
      </c>
      <c r="B32">
        <v>20</v>
      </c>
      <c r="C32">
        <f t="shared" si="4"/>
        <v>450</v>
      </c>
      <c r="D32">
        <f t="shared" si="0"/>
        <v>460</v>
      </c>
      <c r="E32">
        <f t="shared" si="1"/>
        <v>470</v>
      </c>
      <c r="F32" t="e">
        <f t="shared" si="2"/>
        <v>#NUM!</v>
      </c>
      <c r="J32" t="e">
        <f t="shared" si="3"/>
        <v>#NUM!</v>
      </c>
    </row>
    <row r="33" spans="1:10" x14ac:dyDescent="0.25">
      <c r="A33">
        <v>160</v>
      </c>
      <c r="B33">
        <v>20</v>
      </c>
      <c r="C33">
        <f t="shared" si="4"/>
        <v>470</v>
      </c>
      <c r="D33">
        <f t="shared" si="0"/>
        <v>480</v>
      </c>
      <c r="E33">
        <f t="shared" si="1"/>
        <v>490</v>
      </c>
      <c r="F33" t="e">
        <f t="shared" si="2"/>
        <v>#NUM!</v>
      </c>
      <c r="J33" t="e">
        <f t="shared" si="3"/>
        <v>#NUM!</v>
      </c>
    </row>
    <row r="34" spans="1:10" x14ac:dyDescent="0.25">
      <c r="A34">
        <v>160</v>
      </c>
      <c r="B34">
        <v>20</v>
      </c>
      <c r="C34">
        <f t="shared" si="4"/>
        <v>490</v>
      </c>
      <c r="D34">
        <f t="shared" si="0"/>
        <v>500</v>
      </c>
      <c r="E34">
        <f t="shared" si="1"/>
        <v>510</v>
      </c>
      <c r="F34" t="e">
        <f t="shared" si="2"/>
        <v>#NUM!</v>
      </c>
      <c r="J34" t="e">
        <f t="shared" si="3"/>
        <v>#NUM!</v>
      </c>
    </row>
    <row r="35" spans="1:10" x14ac:dyDescent="0.25">
      <c r="A35">
        <v>160</v>
      </c>
      <c r="B35">
        <v>10</v>
      </c>
      <c r="C35">
        <f t="shared" si="4"/>
        <v>500</v>
      </c>
      <c r="D35">
        <f t="shared" si="0"/>
        <v>505</v>
      </c>
      <c r="E35">
        <f t="shared" si="1"/>
        <v>510</v>
      </c>
      <c r="F35" t="e">
        <f t="shared" si="2"/>
        <v>#NUM!</v>
      </c>
      <c r="J35" t="e">
        <f t="shared" si="3"/>
        <v>#NUM!</v>
      </c>
    </row>
    <row r="36" spans="1:10" x14ac:dyDescent="0.25">
      <c r="A36">
        <v>160</v>
      </c>
      <c r="B36">
        <v>10</v>
      </c>
      <c r="C36">
        <f t="shared" si="4"/>
        <v>510</v>
      </c>
      <c r="D36">
        <f t="shared" si="0"/>
        <v>515</v>
      </c>
      <c r="E36">
        <f t="shared" si="1"/>
        <v>520</v>
      </c>
      <c r="F36" t="e">
        <f t="shared" si="2"/>
        <v>#NUM!</v>
      </c>
      <c r="J36" t="e">
        <f t="shared" si="3"/>
        <v>#NUM!</v>
      </c>
    </row>
    <row r="37" spans="1:10" x14ac:dyDescent="0.25">
      <c r="A37">
        <v>160</v>
      </c>
      <c r="B37">
        <v>10</v>
      </c>
      <c r="C37">
        <f t="shared" si="4"/>
        <v>520</v>
      </c>
      <c r="D37">
        <f t="shared" si="0"/>
        <v>525</v>
      </c>
      <c r="E37">
        <f t="shared" si="1"/>
        <v>530</v>
      </c>
      <c r="F37" t="e">
        <f t="shared" si="2"/>
        <v>#NUM!</v>
      </c>
      <c r="J37" t="e">
        <f t="shared" si="3"/>
        <v>#NUM!</v>
      </c>
    </row>
    <row r="38" spans="1:10" x14ac:dyDescent="0.25">
      <c r="A38">
        <v>160</v>
      </c>
      <c r="B38">
        <v>10</v>
      </c>
      <c r="C38">
        <f t="shared" si="4"/>
        <v>530</v>
      </c>
      <c r="D38">
        <f t="shared" si="0"/>
        <v>535</v>
      </c>
      <c r="E38">
        <f t="shared" si="1"/>
        <v>540</v>
      </c>
      <c r="F38" t="e">
        <f t="shared" si="2"/>
        <v>#NUM!</v>
      </c>
      <c r="J38" t="e">
        <f t="shared" si="3"/>
        <v>#NUM!</v>
      </c>
    </row>
    <row r="39" spans="1:10" x14ac:dyDescent="0.25">
      <c r="A39">
        <v>160</v>
      </c>
      <c r="B39">
        <v>10</v>
      </c>
      <c r="C39">
        <f t="shared" si="4"/>
        <v>540</v>
      </c>
      <c r="D39">
        <f t="shared" si="0"/>
        <v>545</v>
      </c>
      <c r="E39">
        <f t="shared" si="1"/>
        <v>550</v>
      </c>
      <c r="F39" t="e">
        <f t="shared" si="2"/>
        <v>#NUM!</v>
      </c>
      <c r="J39" t="e">
        <f t="shared" si="3"/>
        <v>#NUM!</v>
      </c>
    </row>
    <row r="40" spans="1:10" x14ac:dyDescent="0.25">
      <c r="A40">
        <v>160</v>
      </c>
      <c r="B40">
        <v>10</v>
      </c>
      <c r="C40">
        <f t="shared" si="4"/>
        <v>550</v>
      </c>
      <c r="D40">
        <f t="shared" si="0"/>
        <v>555</v>
      </c>
      <c r="E40">
        <f t="shared" si="1"/>
        <v>560</v>
      </c>
      <c r="F40" t="e">
        <f t="shared" si="2"/>
        <v>#NUM!</v>
      </c>
      <c r="J40" t="e">
        <f t="shared" si="3"/>
        <v>#NUM!</v>
      </c>
    </row>
    <row r="41" spans="1:10" x14ac:dyDescent="0.25">
      <c r="A41">
        <v>160</v>
      </c>
      <c r="B41">
        <v>10</v>
      </c>
      <c r="C41">
        <f t="shared" si="4"/>
        <v>560</v>
      </c>
      <c r="D41">
        <f t="shared" si="0"/>
        <v>565</v>
      </c>
      <c r="E41">
        <f t="shared" si="1"/>
        <v>570</v>
      </c>
      <c r="F41" t="e">
        <f t="shared" si="2"/>
        <v>#NUM!</v>
      </c>
      <c r="J41" t="e">
        <f t="shared" si="3"/>
        <v>#NUM!</v>
      </c>
    </row>
    <row r="42" spans="1:10" x14ac:dyDescent="0.25">
      <c r="A42">
        <v>160</v>
      </c>
      <c r="B42">
        <v>10</v>
      </c>
      <c r="C42">
        <f t="shared" si="4"/>
        <v>570</v>
      </c>
      <c r="D42">
        <f t="shared" si="0"/>
        <v>575</v>
      </c>
      <c r="E42">
        <f t="shared" si="1"/>
        <v>580</v>
      </c>
      <c r="F42" t="e">
        <f t="shared" si="2"/>
        <v>#NUM!</v>
      </c>
      <c r="J42" t="e">
        <f t="shared" si="3"/>
        <v>#NUM!</v>
      </c>
    </row>
    <row r="43" spans="1:10" x14ac:dyDescent="0.25">
      <c r="A43">
        <v>160</v>
      </c>
      <c r="B43">
        <v>10</v>
      </c>
      <c r="C43">
        <f t="shared" si="4"/>
        <v>580</v>
      </c>
      <c r="D43">
        <f t="shared" si="0"/>
        <v>585</v>
      </c>
      <c r="E43">
        <f t="shared" si="1"/>
        <v>590</v>
      </c>
      <c r="F43" t="e">
        <f t="shared" si="2"/>
        <v>#NUM!</v>
      </c>
      <c r="J43" t="e">
        <f t="shared" si="3"/>
        <v>#NUM!</v>
      </c>
    </row>
    <row r="44" spans="1:10" x14ac:dyDescent="0.25">
      <c r="A44">
        <v>160</v>
      </c>
      <c r="B44">
        <v>10</v>
      </c>
      <c r="C44">
        <f t="shared" si="4"/>
        <v>590</v>
      </c>
      <c r="D44">
        <f t="shared" si="0"/>
        <v>595</v>
      </c>
      <c r="E44">
        <f t="shared" si="1"/>
        <v>600</v>
      </c>
      <c r="F44" t="e">
        <f t="shared" si="2"/>
        <v>#NUM!</v>
      </c>
      <c r="J44" t="e">
        <f t="shared" si="3"/>
        <v>#NUM!</v>
      </c>
    </row>
    <row r="45" spans="1:10" x14ac:dyDescent="0.25">
      <c r="A45">
        <v>160</v>
      </c>
      <c r="B45">
        <v>10</v>
      </c>
      <c r="C45">
        <f t="shared" si="4"/>
        <v>600</v>
      </c>
      <c r="D45">
        <f t="shared" si="0"/>
        <v>605</v>
      </c>
      <c r="E45">
        <f t="shared" si="1"/>
        <v>610</v>
      </c>
      <c r="F45" t="e">
        <f t="shared" si="2"/>
        <v>#NUM!</v>
      </c>
      <c r="J45" t="e">
        <f t="shared" si="3"/>
        <v>#NUM!</v>
      </c>
    </row>
    <row r="46" spans="1:10" x14ac:dyDescent="0.25">
      <c r="A46">
        <v>160</v>
      </c>
      <c r="B46">
        <v>10</v>
      </c>
      <c r="C46">
        <f t="shared" si="4"/>
        <v>610</v>
      </c>
      <c r="D46">
        <f t="shared" si="0"/>
        <v>615</v>
      </c>
      <c r="E46">
        <f t="shared" si="1"/>
        <v>620</v>
      </c>
      <c r="F46" t="e">
        <f t="shared" si="2"/>
        <v>#NUM!</v>
      </c>
      <c r="J46" t="e">
        <f t="shared" si="3"/>
        <v>#NUM!</v>
      </c>
    </row>
    <row r="47" spans="1:10" x14ac:dyDescent="0.25">
      <c r="A47">
        <v>160</v>
      </c>
      <c r="B47">
        <v>10</v>
      </c>
      <c r="C47">
        <f t="shared" si="4"/>
        <v>620</v>
      </c>
      <c r="D47">
        <f t="shared" si="0"/>
        <v>625</v>
      </c>
      <c r="E47">
        <f t="shared" si="1"/>
        <v>630</v>
      </c>
      <c r="F47" t="e">
        <f t="shared" si="2"/>
        <v>#NUM!</v>
      </c>
      <c r="J47" t="e">
        <f t="shared" si="3"/>
        <v>#NUM!</v>
      </c>
    </row>
    <row r="48" spans="1:10" x14ac:dyDescent="0.25">
      <c r="A48">
        <v>160</v>
      </c>
      <c r="B48">
        <v>10</v>
      </c>
      <c r="C48">
        <f t="shared" si="4"/>
        <v>630</v>
      </c>
      <c r="D48">
        <f t="shared" si="0"/>
        <v>635</v>
      </c>
      <c r="E48">
        <f t="shared" si="1"/>
        <v>640</v>
      </c>
      <c r="F48" t="e">
        <f t="shared" si="2"/>
        <v>#NUM!</v>
      </c>
      <c r="J48" t="e">
        <f t="shared" si="3"/>
        <v>#NUM!</v>
      </c>
    </row>
    <row r="49" spans="1:10" x14ac:dyDescent="0.25">
      <c r="A49">
        <v>160</v>
      </c>
      <c r="B49">
        <v>10</v>
      </c>
      <c r="C49">
        <f t="shared" si="4"/>
        <v>640</v>
      </c>
      <c r="D49">
        <f t="shared" si="0"/>
        <v>645</v>
      </c>
      <c r="E49">
        <f t="shared" si="1"/>
        <v>650</v>
      </c>
      <c r="F49" t="e">
        <f t="shared" si="2"/>
        <v>#NUM!</v>
      </c>
      <c r="J49" t="e">
        <f t="shared" si="3"/>
        <v>#NUM!</v>
      </c>
    </row>
    <row r="50" spans="1:10" x14ac:dyDescent="0.25">
      <c r="A50">
        <v>160</v>
      </c>
      <c r="B50">
        <v>10</v>
      </c>
      <c r="C50">
        <f t="shared" si="4"/>
        <v>650</v>
      </c>
      <c r="D50">
        <f t="shared" si="0"/>
        <v>655</v>
      </c>
      <c r="E50">
        <f t="shared" si="1"/>
        <v>660</v>
      </c>
      <c r="F50" t="e">
        <f t="shared" si="2"/>
        <v>#NUM!</v>
      </c>
      <c r="J50" t="e">
        <f t="shared" si="3"/>
        <v>#NUM!</v>
      </c>
    </row>
    <row r="51" spans="1:10" x14ac:dyDescent="0.25">
      <c r="A51">
        <v>160</v>
      </c>
      <c r="B51">
        <v>10</v>
      </c>
      <c r="C51">
        <f t="shared" si="4"/>
        <v>660</v>
      </c>
      <c r="D51">
        <f t="shared" si="0"/>
        <v>665</v>
      </c>
      <c r="E51">
        <f t="shared" si="1"/>
        <v>670</v>
      </c>
      <c r="F51" t="e">
        <f t="shared" si="2"/>
        <v>#NUM!</v>
      </c>
      <c r="J51" t="e">
        <f t="shared" si="3"/>
        <v>#NUM!</v>
      </c>
    </row>
    <row r="52" spans="1:10" x14ac:dyDescent="0.25">
      <c r="A52">
        <v>160</v>
      </c>
      <c r="B52">
        <v>10</v>
      </c>
      <c r="C52">
        <f t="shared" si="4"/>
        <v>670</v>
      </c>
      <c r="D52">
        <f t="shared" si="0"/>
        <v>675</v>
      </c>
      <c r="E52">
        <f t="shared" si="1"/>
        <v>680</v>
      </c>
      <c r="F52" t="e">
        <f t="shared" si="2"/>
        <v>#NUM!</v>
      </c>
      <c r="J52" t="e">
        <f t="shared" si="3"/>
        <v>#NUM!</v>
      </c>
    </row>
    <row r="53" spans="1:10" x14ac:dyDescent="0.25">
      <c r="A53">
        <v>160</v>
      </c>
      <c r="B53">
        <v>10</v>
      </c>
      <c r="C53">
        <f t="shared" si="4"/>
        <v>680</v>
      </c>
      <c r="D53">
        <f t="shared" si="0"/>
        <v>685</v>
      </c>
      <c r="E53">
        <f t="shared" si="1"/>
        <v>690</v>
      </c>
      <c r="F53" t="e">
        <f t="shared" si="2"/>
        <v>#NUM!</v>
      </c>
      <c r="J53" t="e">
        <f t="shared" si="3"/>
        <v>#NUM!</v>
      </c>
    </row>
    <row r="54" spans="1:10" x14ac:dyDescent="0.25">
      <c r="A54">
        <v>160</v>
      </c>
      <c r="B54">
        <v>10</v>
      </c>
      <c r="C54">
        <f t="shared" si="4"/>
        <v>690</v>
      </c>
      <c r="D54">
        <f t="shared" si="0"/>
        <v>695</v>
      </c>
      <c r="E54">
        <f t="shared" si="1"/>
        <v>700</v>
      </c>
      <c r="F54" t="e">
        <f t="shared" si="2"/>
        <v>#NUM!</v>
      </c>
      <c r="J54" t="e">
        <f t="shared" si="3"/>
        <v>#NUM!</v>
      </c>
    </row>
    <row r="55" spans="1:10" x14ac:dyDescent="0.25">
      <c r="A55">
        <v>160</v>
      </c>
      <c r="B55">
        <v>10</v>
      </c>
      <c r="C55">
        <f t="shared" si="4"/>
        <v>700</v>
      </c>
      <c r="D55">
        <f t="shared" si="0"/>
        <v>705</v>
      </c>
      <c r="E55">
        <f t="shared" si="1"/>
        <v>710</v>
      </c>
      <c r="F55" t="e">
        <f t="shared" si="2"/>
        <v>#NUM!</v>
      </c>
      <c r="J55" t="e">
        <f t="shared" si="3"/>
        <v>#NUM!</v>
      </c>
    </row>
    <row r="56" spans="1:10" x14ac:dyDescent="0.25">
      <c r="A56">
        <v>160</v>
      </c>
      <c r="B56">
        <v>10</v>
      </c>
      <c r="C56">
        <f t="shared" si="4"/>
        <v>710</v>
      </c>
      <c r="D56">
        <f t="shared" si="0"/>
        <v>715</v>
      </c>
      <c r="E56">
        <f t="shared" si="1"/>
        <v>720</v>
      </c>
      <c r="F56" t="e">
        <f t="shared" si="2"/>
        <v>#NUM!</v>
      </c>
      <c r="J56" t="e">
        <f t="shared" si="3"/>
        <v>#NUM!</v>
      </c>
    </row>
    <row r="57" spans="1:10" x14ac:dyDescent="0.25">
      <c r="A57">
        <v>160</v>
      </c>
      <c r="B57">
        <v>10</v>
      </c>
      <c r="C57">
        <f t="shared" si="4"/>
        <v>720</v>
      </c>
      <c r="D57">
        <f t="shared" si="0"/>
        <v>725</v>
      </c>
      <c r="E57">
        <f t="shared" si="1"/>
        <v>730</v>
      </c>
      <c r="F57" t="e">
        <f t="shared" si="2"/>
        <v>#NUM!</v>
      </c>
      <c r="J57" t="e">
        <f t="shared" si="3"/>
        <v>#NUM!</v>
      </c>
    </row>
    <row r="58" spans="1:10" x14ac:dyDescent="0.25">
      <c r="A58">
        <v>160</v>
      </c>
      <c r="B58">
        <v>10</v>
      </c>
      <c r="C58">
        <f t="shared" si="4"/>
        <v>730</v>
      </c>
      <c r="D58">
        <f t="shared" si="0"/>
        <v>735</v>
      </c>
      <c r="E58">
        <f t="shared" si="1"/>
        <v>740</v>
      </c>
      <c r="F58" t="e">
        <f t="shared" si="2"/>
        <v>#NUM!</v>
      </c>
      <c r="J58" t="e">
        <f t="shared" si="3"/>
        <v>#NUM!</v>
      </c>
    </row>
    <row r="59" spans="1:10" x14ac:dyDescent="0.25">
      <c r="A59">
        <v>160</v>
      </c>
      <c r="B59">
        <v>10</v>
      </c>
      <c r="C59">
        <f t="shared" si="4"/>
        <v>740</v>
      </c>
      <c r="D59">
        <f t="shared" si="0"/>
        <v>745</v>
      </c>
      <c r="E59">
        <f t="shared" si="1"/>
        <v>750</v>
      </c>
      <c r="F59" t="e">
        <f t="shared" si="2"/>
        <v>#NUM!</v>
      </c>
      <c r="J59" t="e">
        <f t="shared" si="3"/>
        <v>#NUM!</v>
      </c>
    </row>
    <row r="60" spans="1:10" x14ac:dyDescent="0.25">
      <c r="A60">
        <v>160</v>
      </c>
      <c r="B60">
        <v>10</v>
      </c>
      <c r="C60">
        <f t="shared" si="4"/>
        <v>750</v>
      </c>
      <c r="D60">
        <f t="shared" si="0"/>
        <v>755</v>
      </c>
      <c r="E60">
        <f t="shared" si="1"/>
        <v>760</v>
      </c>
      <c r="F60" t="e">
        <f t="shared" si="2"/>
        <v>#NUM!</v>
      </c>
      <c r="J60" t="e">
        <f t="shared" si="3"/>
        <v>#NUM!</v>
      </c>
    </row>
    <row r="61" spans="1:10" x14ac:dyDescent="0.25">
      <c r="A61">
        <v>160</v>
      </c>
      <c r="B61">
        <v>10</v>
      </c>
      <c r="C61">
        <f t="shared" si="4"/>
        <v>760</v>
      </c>
      <c r="D61">
        <f t="shared" si="0"/>
        <v>765</v>
      </c>
      <c r="E61">
        <f t="shared" si="1"/>
        <v>770</v>
      </c>
      <c r="F61" t="e">
        <f t="shared" si="2"/>
        <v>#NUM!</v>
      </c>
      <c r="J61" t="e">
        <f t="shared" si="3"/>
        <v>#NUM!</v>
      </c>
    </row>
    <row r="62" spans="1:10" x14ac:dyDescent="0.25">
      <c r="A62">
        <v>160</v>
      </c>
      <c r="B62">
        <v>10</v>
      </c>
      <c r="C62">
        <f t="shared" si="4"/>
        <v>770</v>
      </c>
      <c r="D62">
        <f t="shared" si="0"/>
        <v>775</v>
      </c>
      <c r="E62">
        <f t="shared" si="1"/>
        <v>780</v>
      </c>
      <c r="F62" t="e">
        <f t="shared" si="2"/>
        <v>#NUM!</v>
      </c>
      <c r="J62" t="e">
        <f t="shared" si="3"/>
        <v>#NUM!</v>
      </c>
    </row>
    <row r="63" spans="1:10" x14ac:dyDescent="0.25">
      <c r="A63">
        <v>160</v>
      </c>
      <c r="B63">
        <v>10</v>
      </c>
      <c r="C63">
        <f t="shared" si="4"/>
        <v>780</v>
      </c>
      <c r="D63">
        <f t="shared" si="0"/>
        <v>785</v>
      </c>
      <c r="E63">
        <f t="shared" si="1"/>
        <v>790</v>
      </c>
      <c r="F63" t="e">
        <f t="shared" si="2"/>
        <v>#NUM!</v>
      </c>
      <c r="J63" t="e">
        <f t="shared" si="3"/>
        <v>#NUM!</v>
      </c>
    </row>
    <row r="64" spans="1:10" x14ac:dyDescent="0.25">
      <c r="A64">
        <v>160</v>
      </c>
      <c r="B64">
        <v>10</v>
      </c>
      <c r="C64">
        <f t="shared" si="4"/>
        <v>790</v>
      </c>
      <c r="D64">
        <f t="shared" si="0"/>
        <v>795</v>
      </c>
      <c r="E64">
        <f t="shared" si="1"/>
        <v>800</v>
      </c>
      <c r="F64" t="e">
        <f t="shared" si="2"/>
        <v>#NUM!</v>
      </c>
      <c r="J64" t="e">
        <f t="shared" si="3"/>
        <v>#NUM!</v>
      </c>
    </row>
    <row r="65" spans="1:10" x14ac:dyDescent="0.25">
      <c r="A65">
        <v>160</v>
      </c>
      <c r="B65">
        <v>10</v>
      </c>
      <c r="C65">
        <f t="shared" si="4"/>
        <v>800</v>
      </c>
      <c r="D65">
        <f t="shared" si="0"/>
        <v>805</v>
      </c>
      <c r="E65">
        <f t="shared" si="1"/>
        <v>810</v>
      </c>
      <c r="F65" t="e">
        <f t="shared" si="2"/>
        <v>#NUM!</v>
      </c>
      <c r="J65" t="e">
        <f t="shared" si="3"/>
        <v>#NUM!</v>
      </c>
    </row>
    <row r="66" spans="1:10" x14ac:dyDescent="0.25">
      <c r="A66">
        <v>160</v>
      </c>
      <c r="B66">
        <v>10</v>
      </c>
      <c r="C66">
        <f t="shared" si="4"/>
        <v>810</v>
      </c>
      <c r="D66">
        <f t="shared" si="0"/>
        <v>815</v>
      </c>
      <c r="E66">
        <f t="shared" si="1"/>
        <v>820</v>
      </c>
      <c r="F66" t="e">
        <f t="shared" si="2"/>
        <v>#NUM!</v>
      </c>
      <c r="J66" t="e">
        <f t="shared" si="3"/>
        <v>#NUM!</v>
      </c>
    </row>
    <row r="67" spans="1:10" x14ac:dyDescent="0.25">
      <c r="A67">
        <v>160</v>
      </c>
      <c r="B67">
        <v>10</v>
      </c>
      <c r="C67">
        <f t="shared" si="4"/>
        <v>820</v>
      </c>
      <c r="D67">
        <f t="shared" ref="D67:D130" si="5">C67+B67/2</f>
        <v>825</v>
      </c>
      <c r="E67">
        <f t="shared" ref="E67:E130" si="6">D67+B67/2</f>
        <v>830</v>
      </c>
      <c r="F67" t="e">
        <f t="shared" ref="F67:F130" si="7">FLOOR(SQRT(A67*A67-D67*D67),1)</f>
        <v>#NUM!</v>
      </c>
      <c r="J67" t="e">
        <f t="shared" ref="J67:J130" si="8">CONCATENATE("execute @p ~ ~ ~ fill ~",C67," -61 ~-",F67," ~",E67," -64 ~+",F67," air")</f>
        <v>#NUM!</v>
      </c>
    </row>
    <row r="68" spans="1:10" x14ac:dyDescent="0.25">
      <c r="A68">
        <v>160</v>
      </c>
      <c r="B68">
        <v>10</v>
      </c>
      <c r="C68">
        <f t="shared" ref="C68:C131" si="9">C67+B68</f>
        <v>830</v>
      </c>
      <c r="D68">
        <f t="shared" si="5"/>
        <v>835</v>
      </c>
      <c r="E68">
        <f t="shared" si="6"/>
        <v>840</v>
      </c>
      <c r="F68" t="e">
        <f t="shared" si="7"/>
        <v>#NUM!</v>
      </c>
      <c r="J68" t="e">
        <f t="shared" si="8"/>
        <v>#NUM!</v>
      </c>
    </row>
    <row r="69" spans="1:10" x14ac:dyDescent="0.25">
      <c r="A69">
        <v>160</v>
      </c>
      <c r="B69">
        <v>10</v>
      </c>
      <c r="C69">
        <f t="shared" si="9"/>
        <v>840</v>
      </c>
      <c r="D69">
        <f t="shared" si="5"/>
        <v>845</v>
      </c>
      <c r="E69">
        <f t="shared" si="6"/>
        <v>850</v>
      </c>
      <c r="F69" t="e">
        <f t="shared" si="7"/>
        <v>#NUM!</v>
      </c>
      <c r="J69" t="e">
        <f t="shared" si="8"/>
        <v>#NUM!</v>
      </c>
    </row>
    <row r="70" spans="1:10" x14ac:dyDescent="0.25">
      <c r="A70">
        <v>160</v>
      </c>
      <c r="B70">
        <v>10</v>
      </c>
      <c r="C70">
        <f t="shared" si="9"/>
        <v>850</v>
      </c>
      <c r="D70">
        <f t="shared" si="5"/>
        <v>855</v>
      </c>
      <c r="E70">
        <f t="shared" si="6"/>
        <v>860</v>
      </c>
      <c r="F70" t="e">
        <f t="shared" si="7"/>
        <v>#NUM!</v>
      </c>
      <c r="J70" t="e">
        <f t="shared" si="8"/>
        <v>#NUM!</v>
      </c>
    </row>
    <row r="71" spans="1:10" x14ac:dyDescent="0.25">
      <c r="A71">
        <v>160</v>
      </c>
      <c r="B71">
        <v>10</v>
      </c>
      <c r="C71">
        <f t="shared" si="9"/>
        <v>860</v>
      </c>
      <c r="D71">
        <f t="shared" si="5"/>
        <v>865</v>
      </c>
      <c r="E71">
        <f t="shared" si="6"/>
        <v>870</v>
      </c>
      <c r="F71" t="e">
        <f t="shared" si="7"/>
        <v>#NUM!</v>
      </c>
      <c r="J71" t="e">
        <f t="shared" si="8"/>
        <v>#NUM!</v>
      </c>
    </row>
    <row r="72" spans="1:10" x14ac:dyDescent="0.25">
      <c r="A72">
        <v>160</v>
      </c>
      <c r="B72">
        <v>10</v>
      </c>
      <c r="C72">
        <f t="shared" si="9"/>
        <v>870</v>
      </c>
      <c r="D72">
        <f t="shared" si="5"/>
        <v>875</v>
      </c>
      <c r="E72">
        <f t="shared" si="6"/>
        <v>880</v>
      </c>
      <c r="F72" t="e">
        <f t="shared" si="7"/>
        <v>#NUM!</v>
      </c>
      <c r="J72" t="e">
        <f t="shared" si="8"/>
        <v>#NUM!</v>
      </c>
    </row>
    <row r="73" spans="1:10" x14ac:dyDescent="0.25">
      <c r="A73">
        <v>160</v>
      </c>
      <c r="B73">
        <v>10</v>
      </c>
      <c r="C73">
        <f t="shared" si="9"/>
        <v>880</v>
      </c>
      <c r="D73">
        <f t="shared" si="5"/>
        <v>885</v>
      </c>
      <c r="E73">
        <f t="shared" si="6"/>
        <v>890</v>
      </c>
      <c r="F73" t="e">
        <f t="shared" si="7"/>
        <v>#NUM!</v>
      </c>
      <c r="J73" t="e">
        <f t="shared" si="8"/>
        <v>#NUM!</v>
      </c>
    </row>
    <row r="74" spans="1:10" x14ac:dyDescent="0.25">
      <c r="A74">
        <v>160</v>
      </c>
      <c r="B74">
        <v>10</v>
      </c>
      <c r="C74">
        <f t="shared" si="9"/>
        <v>890</v>
      </c>
      <c r="D74">
        <f t="shared" si="5"/>
        <v>895</v>
      </c>
      <c r="E74">
        <f t="shared" si="6"/>
        <v>900</v>
      </c>
      <c r="F74" t="e">
        <f t="shared" si="7"/>
        <v>#NUM!</v>
      </c>
      <c r="J74" t="e">
        <f t="shared" si="8"/>
        <v>#NUM!</v>
      </c>
    </row>
    <row r="75" spans="1:10" x14ac:dyDescent="0.25">
      <c r="A75">
        <v>160</v>
      </c>
      <c r="B75">
        <v>10</v>
      </c>
      <c r="C75">
        <f t="shared" si="9"/>
        <v>900</v>
      </c>
      <c r="D75">
        <f t="shared" si="5"/>
        <v>905</v>
      </c>
      <c r="E75">
        <f t="shared" si="6"/>
        <v>910</v>
      </c>
      <c r="F75" t="e">
        <f t="shared" si="7"/>
        <v>#NUM!</v>
      </c>
      <c r="J75" t="e">
        <f t="shared" si="8"/>
        <v>#NUM!</v>
      </c>
    </row>
    <row r="76" spans="1:10" x14ac:dyDescent="0.25">
      <c r="A76">
        <v>160</v>
      </c>
      <c r="B76">
        <v>10</v>
      </c>
      <c r="C76">
        <f t="shared" si="9"/>
        <v>910</v>
      </c>
      <c r="D76">
        <f t="shared" si="5"/>
        <v>915</v>
      </c>
      <c r="E76">
        <f t="shared" si="6"/>
        <v>920</v>
      </c>
      <c r="F76" t="e">
        <f t="shared" si="7"/>
        <v>#NUM!</v>
      </c>
      <c r="J76" t="e">
        <f t="shared" si="8"/>
        <v>#NUM!</v>
      </c>
    </row>
    <row r="77" spans="1:10" x14ac:dyDescent="0.25">
      <c r="A77">
        <v>160</v>
      </c>
      <c r="B77">
        <v>10</v>
      </c>
      <c r="C77">
        <f t="shared" si="9"/>
        <v>920</v>
      </c>
      <c r="D77">
        <f t="shared" si="5"/>
        <v>925</v>
      </c>
      <c r="E77">
        <f t="shared" si="6"/>
        <v>930</v>
      </c>
      <c r="F77" t="e">
        <f t="shared" si="7"/>
        <v>#NUM!</v>
      </c>
      <c r="J77" t="e">
        <f t="shared" si="8"/>
        <v>#NUM!</v>
      </c>
    </row>
    <row r="78" spans="1:10" x14ac:dyDescent="0.25">
      <c r="A78">
        <v>160</v>
      </c>
      <c r="B78">
        <v>10</v>
      </c>
      <c r="C78">
        <f t="shared" si="9"/>
        <v>930</v>
      </c>
      <c r="D78">
        <f t="shared" si="5"/>
        <v>935</v>
      </c>
      <c r="E78">
        <f t="shared" si="6"/>
        <v>940</v>
      </c>
      <c r="F78" t="e">
        <f t="shared" si="7"/>
        <v>#NUM!</v>
      </c>
      <c r="J78" t="e">
        <f t="shared" si="8"/>
        <v>#NUM!</v>
      </c>
    </row>
    <row r="79" spans="1:10" x14ac:dyDescent="0.25">
      <c r="A79">
        <v>160</v>
      </c>
      <c r="B79">
        <v>10</v>
      </c>
      <c r="C79">
        <f t="shared" si="9"/>
        <v>940</v>
      </c>
      <c r="D79">
        <f t="shared" si="5"/>
        <v>945</v>
      </c>
      <c r="E79">
        <f t="shared" si="6"/>
        <v>950</v>
      </c>
      <c r="F79" t="e">
        <f t="shared" si="7"/>
        <v>#NUM!</v>
      </c>
      <c r="J79" t="e">
        <f t="shared" si="8"/>
        <v>#NUM!</v>
      </c>
    </row>
    <row r="80" spans="1:10" x14ac:dyDescent="0.25">
      <c r="A80">
        <v>160</v>
      </c>
      <c r="B80">
        <v>10</v>
      </c>
      <c r="C80">
        <f t="shared" si="9"/>
        <v>950</v>
      </c>
      <c r="D80">
        <f t="shared" si="5"/>
        <v>955</v>
      </c>
      <c r="E80">
        <f t="shared" si="6"/>
        <v>960</v>
      </c>
      <c r="F80" t="e">
        <f t="shared" si="7"/>
        <v>#NUM!</v>
      </c>
      <c r="J80" t="e">
        <f t="shared" si="8"/>
        <v>#NUM!</v>
      </c>
    </row>
    <row r="81" spans="1:10" x14ac:dyDescent="0.25">
      <c r="A81">
        <v>160</v>
      </c>
      <c r="B81">
        <v>10</v>
      </c>
      <c r="C81">
        <f t="shared" si="9"/>
        <v>960</v>
      </c>
      <c r="D81">
        <f t="shared" si="5"/>
        <v>965</v>
      </c>
      <c r="E81">
        <f t="shared" si="6"/>
        <v>970</v>
      </c>
      <c r="F81" t="e">
        <f t="shared" si="7"/>
        <v>#NUM!</v>
      </c>
      <c r="J81" t="e">
        <f t="shared" si="8"/>
        <v>#NUM!</v>
      </c>
    </row>
    <row r="82" spans="1:10" x14ac:dyDescent="0.25">
      <c r="A82">
        <v>160</v>
      </c>
      <c r="B82">
        <v>10</v>
      </c>
      <c r="C82">
        <f t="shared" si="9"/>
        <v>970</v>
      </c>
      <c r="D82">
        <f t="shared" si="5"/>
        <v>975</v>
      </c>
      <c r="E82">
        <f t="shared" si="6"/>
        <v>980</v>
      </c>
      <c r="F82" t="e">
        <f t="shared" si="7"/>
        <v>#NUM!</v>
      </c>
      <c r="J82" t="e">
        <f t="shared" si="8"/>
        <v>#NUM!</v>
      </c>
    </row>
    <row r="83" spans="1:10" x14ac:dyDescent="0.25">
      <c r="A83">
        <v>160</v>
      </c>
      <c r="B83">
        <v>10</v>
      </c>
      <c r="C83">
        <f t="shared" si="9"/>
        <v>980</v>
      </c>
      <c r="D83">
        <f t="shared" si="5"/>
        <v>985</v>
      </c>
      <c r="E83">
        <f t="shared" si="6"/>
        <v>990</v>
      </c>
      <c r="F83" t="e">
        <f t="shared" si="7"/>
        <v>#NUM!</v>
      </c>
      <c r="J83" t="e">
        <f t="shared" si="8"/>
        <v>#NUM!</v>
      </c>
    </row>
    <row r="84" spans="1:10" x14ac:dyDescent="0.25">
      <c r="A84">
        <v>160</v>
      </c>
      <c r="B84">
        <v>10</v>
      </c>
      <c r="C84">
        <f t="shared" si="9"/>
        <v>990</v>
      </c>
      <c r="D84">
        <f t="shared" si="5"/>
        <v>995</v>
      </c>
      <c r="E84">
        <f t="shared" si="6"/>
        <v>1000</v>
      </c>
      <c r="F84" t="e">
        <f t="shared" si="7"/>
        <v>#NUM!</v>
      </c>
      <c r="J84" t="e">
        <f t="shared" si="8"/>
        <v>#NUM!</v>
      </c>
    </row>
    <row r="85" spans="1:10" x14ac:dyDescent="0.25">
      <c r="A85">
        <v>160</v>
      </c>
      <c r="B85">
        <v>10</v>
      </c>
      <c r="C85">
        <f t="shared" si="9"/>
        <v>1000</v>
      </c>
      <c r="D85">
        <f t="shared" si="5"/>
        <v>1005</v>
      </c>
      <c r="E85">
        <f t="shared" si="6"/>
        <v>1010</v>
      </c>
      <c r="F85" t="e">
        <f t="shared" si="7"/>
        <v>#NUM!</v>
      </c>
      <c r="J85" t="e">
        <f t="shared" si="8"/>
        <v>#NUM!</v>
      </c>
    </row>
    <row r="86" spans="1:10" x14ac:dyDescent="0.25">
      <c r="A86">
        <v>160</v>
      </c>
      <c r="B86">
        <v>10</v>
      </c>
      <c r="C86">
        <f t="shared" si="9"/>
        <v>1010</v>
      </c>
      <c r="D86">
        <f t="shared" si="5"/>
        <v>1015</v>
      </c>
      <c r="E86">
        <f t="shared" si="6"/>
        <v>1020</v>
      </c>
      <c r="F86" t="e">
        <f t="shared" si="7"/>
        <v>#NUM!</v>
      </c>
      <c r="J86" t="e">
        <f t="shared" si="8"/>
        <v>#NUM!</v>
      </c>
    </row>
    <row r="87" spans="1:10" x14ac:dyDescent="0.25">
      <c r="A87">
        <v>160</v>
      </c>
      <c r="B87">
        <v>10</v>
      </c>
      <c r="C87">
        <f t="shared" si="9"/>
        <v>1020</v>
      </c>
      <c r="D87">
        <f t="shared" si="5"/>
        <v>1025</v>
      </c>
      <c r="E87">
        <f t="shared" si="6"/>
        <v>1030</v>
      </c>
      <c r="F87" t="e">
        <f t="shared" si="7"/>
        <v>#NUM!</v>
      </c>
      <c r="J87" t="e">
        <f t="shared" si="8"/>
        <v>#NUM!</v>
      </c>
    </row>
    <row r="88" spans="1:10" x14ac:dyDescent="0.25">
      <c r="A88">
        <v>160</v>
      </c>
      <c r="B88">
        <v>10</v>
      </c>
      <c r="C88">
        <f t="shared" si="9"/>
        <v>1030</v>
      </c>
      <c r="D88">
        <f t="shared" si="5"/>
        <v>1035</v>
      </c>
      <c r="E88">
        <f t="shared" si="6"/>
        <v>1040</v>
      </c>
      <c r="F88" t="e">
        <f t="shared" si="7"/>
        <v>#NUM!</v>
      </c>
      <c r="J88" t="e">
        <f t="shared" si="8"/>
        <v>#NUM!</v>
      </c>
    </row>
    <row r="89" spans="1:10" x14ac:dyDescent="0.25">
      <c r="A89">
        <v>150</v>
      </c>
      <c r="B89">
        <v>10</v>
      </c>
      <c r="C89">
        <f t="shared" si="9"/>
        <v>1040</v>
      </c>
      <c r="D89">
        <f t="shared" si="5"/>
        <v>1045</v>
      </c>
      <c r="E89">
        <f t="shared" si="6"/>
        <v>1050</v>
      </c>
      <c r="F89" t="e">
        <f t="shared" si="7"/>
        <v>#NUM!</v>
      </c>
      <c r="J89" t="e">
        <f t="shared" si="8"/>
        <v>#NUM!</v>
      </c>
    </row>
    <row r="90" spans="1:10" x14ac:dyDescent="0.25">
      <c r="A90">
        <v>150</v>
      </c>
      <c r="B90">
        <v>10</v>
      </c>
      <c r="C90">
        <f t="shared" si="9"/>
        <v>1050</v>
      </c>
      <c r="D90">
        <f t="shared" si="5"/>
        <v>1055</v>
      </c>
      <c r="E90">
        <f t="shared" si="6"/>
        <v>1060</v>
      </c>
      <c r="F90" t="e">
        <f t="shared" si="7"/>
        <v>#NUM!</v>
      </c>
      <c r="J90" t="e">
        <f t="shared" si="8"/>
        <v>#NUM!</v>
      </c>
    </row>
    <row r="91" spans="1:10" x14ac:dyDescent="0.25">
      <c r="A91">
        <v>150</v>
      </c>
      <c r="B91">
        <v>10</v>
      </c>
      <c r="C91">
        <f t="shared" si="9"/>
        <v>1060</v>
      </c>
      <c r="D91">
        <f t="shared" si="5"/>
        <v>1065</v>
      </c>
      <c r="E91">
        <f t="shared" si="6"/>
        <v>1070</v>
      </c>
      <c r="F91" t="e">
        <f t="shared" si="7"/>
        <v>#NUM!</v>
      </c>
      <c r="J91" t="e">
        <f t="shared" si="8"/>
        <v>#NUM!</v>
      </c>
    </row>
    <row r="92" spans="1:10" x14ac:dyDescent="0.25">
      <c r="A92">
        <v>150</v>
      </c>
      <c r="B92">
        <v>10</v>
      </c>
      <c r="C92">
        <f t="shared" si="9"/>
        <v>1070</v>
      </c>
      <c r="D92">
        <f t="shared" si="5"/>
        <v>1075</v>
      </c>
      <c r="E92">
        <f t="shared" si="6"/>
        <v>1080</v>
      </c>
      <c r="F92" t="e">
        <f t="shared" si="7"/>
        <v>#NUM!</v>
      </c>
      <c r="J92" t="e">
        <f t="shared" si="8"/>
        <v>#NUM!</v>
      </c>
    </row>
    <row r="93" spans="1:10" x14ac:dyDescent="0.25">
      <c r="A93">
        <v>150</v>
      </c>
      <c r="B93">
        <v>10</v>
      </c>
      <c r="C93">
        <f t="shared" si="9"/>
        <v>1080</v>
      </c>
      <c r="D93">
        <f t="shared" si="5"/>
        <v>1085</v>
      </c>
      <c r="E93">
        <f t="shared" si="6"/>
        <v>1090</v>
      </c>
      <c r="F93" t="e">
        <f t="shared" si="7"/>
        <v>#NUM!</v>
      </c>
      <c r="J93" t="e">
        <f t="shared" si="8"/>
        <v>#NUM!</v>
      </c>
    </row>
    <row r="94" spans="1:10" x14ac:dyDescent="0.25">
      <c r="A94">
        <v>150</v>
      </c>
      <c r="B94">
        <v>10</v>
      </c>
      <c r="C94">
        <f t="shared" si="9"/>
        <v>1090</v>
      </c>
      <c r="D94">
        <f t="shared" si="5"/>
        <v>1095</v>
      </c>
      <c r="E94">
        <f t="shared" si="6"/>
        <v>1100</v>
      </c>
      <c r="F94" t="e">
        <f t="shared" si="7"/>
        <v>#NUM!</v>
      </c>
      <c r="J94" t="e">
        <f t="shared" si="8"/>
        <v>#NUM!</v>
      </c>
    </row>
    <row r="95" spans="1:10" x14ac:dyDescent="0.25">
      <c r="A95">
        <v>150</v>
      </c>
      <c r="B95">
        <v>10</v>
      </c>
      <c r="C95">
        <f t="shared" si="9"/>
        <v>1100</v>
      </c>
      <c r="D95">
        <f t="shared" si="5"/>
        <v>1105</v>
      </c>
      <c r="E95">
        <f t="shared" si="6"/>
        <v>1110</v>
      </c>
      <c r="F95" t="e">
        <f t="shared" si="7"/>
        <v>#NUM!</v>
      </c>
      <c r="J95" t="e">
        <f t="shared" si="8"/>
        <v>#NUM!</v>
      </c>
    </row>
    <row r="96" spans="1:10" x14ac:dyDescent="0.25">
      <c r="A96">
        <v>150</v>
      </c>
      <c r="B96">
        <v>10</v>
      </c>
      <c r="C96">
        <f t="shared" si="9"/>
        <v>1110</v>
      </c>
      <c r="D96">
        <f t="shared" si="5"/>
        <v>1115</v>
      </c>
      <c r="E96">
        <f t="shared" si="6"/>
        <v>1120</v>
      </c>
      <c r="F96" t="e">
        <f t="shared" si="7"/>
        <v>#NUM!</v>
      </c>
      <c r="J96" t="e">
        <f t="shared" si="8"/>
        <v>#NUM!</v>
      </c>
    </row>
    <row r="97" spans="1:10" x14ac:dyDescent="0.25">
      <c r="A97">
        <v>150</v>
      </c>
      <c r="B97">
        <v>10</v>
      </c>
      <c r="C97">
        <f t="shared" si="9"/>
        <v>1120</v>
      </c>
      <c r="D97">
        <f t="shared" si="5"/>
        <v>1125</v>
      </c>
      <c r="E97">
        <f t="shared" si="6"/>
        <v>1130</v>
      </c>
      <c r="F97" t="e">
        <f t="shared" si="7"/>
        <v>#NUM!</v>
      </c>
      <c r="J97" t="e">
        <f t="shared" si="8"/>
        <v>#NUM!</v>
      </c>
    </row>
    <row r="98" spans="1:10" x14ac:dyDescent="0.25">
      <c r="A98">
        <v>150</v>
      </c>
      <c r="B98">
        <v>10</v>
      </c>
      <c r="C98">
        <f t="shared" si="9"/>
        <v>1130</v>
      </c>
      <c r="D98">
        <f t="shared" si="5"/>
        <v>1135</v>
      </c>
      <c r="E98">
        <f t="shared" si="6"/>
        <v>1140</v>
      </c>
      <c r="F98" t="e">
        <f t="shared" si="7"/>
        <v>#NUM!</v>
      </c>
      <c r="J98" t="e">
        <f t="shared" si="8"/>
        <v>#NUM!</v>
      </c>
    </row>
    <row r="99" spans="1:10" x14ac:dyDescent="0.25">
      <c r="A99">
        <v>150</v>
      </c>
      <c r="B99">
        <v>10</v>
      </c>
      <c r="C99">
        <f t="shared" si="9"/>
        <v>1140</v>
      </c>
      <c r="D99">
        <f t="shared" si="5"/>
        <v>1145</v>
      </c>
      <c r="E99">
        <f t="shared" si="6"/>
        <v>1150</v>
      </c>
      <c r="F99" t="e">
        <f t="shared" si="7"/>
        <v>#NUM!</v>
      </c>
      <c r="J99" t="e">
        <f t="shared" si="8"/>
        <v>#NUM!</v>
      </c>
    </row>
    <row r="100" spans="1:10" x14ac:dyDescent="0.25">
      <c r="A100">
        <v>150</v>
      </c>
      <c r="B100">
        <v>10</v>
      </c>
      <c r="C100">
        <f t="shared" si="9"/>
        <v>1150</v>
      </c>
      <c r="D100">
        <f t="shared" si="5"/>
        <v>1155</v>
      </c>
      <c r="E100">
        <f t="shared" si="6"/>
        <v>1160</v>
      </c>
      <c r="F100" t="e">
        <f t="shared" si="7"/>
        <v>#NUM!</v>
      </c>
      <c r="J100" t="e">
        <f t="shared" si="8"/>
        <v>#NUM!</v>
      </c>
    </row>
    <row r="101" spans="1:10" x14ac:dyDescent="0.25">
      <c r="A101">
        <v>150</v>
      </c>
      <c r="B101">
        <v>10</v>
      </c>
      <c r="C101">
        <f t="shared" si="9"/>
        <v>1160</v>
      </c>
      <c r="D101">
        <f t="shared" si="5"/>
        <v>1165</v>
      </c>
      <c r="E101">
        <f t="shared" si="6"/>
        <v>1170</v>
      </c>
      <c r="F101" t="e">
        <f t="shared" si="7"/>
        <v>#NUM!</v>
      </c>
      <c r="J101" t="e">
        <f t="shared" si="8"/>
        <v>#NUM!</v>
      </c>
    </row>
    <row r="102" spans="1:10" x14ac:dyDescent="0.25">
      <c r="A102">
        <v>150</v>
      </c>
      <c r="B102">
        <v>10</v>
      </c>
      <c r="C102">
        <f t="shared" si="9"/>
        <v>1170</v>
      </c>
      <c r="D102">
        <f t="shared" si="5"/>
        <v>1175</v>
      </c>
      <c r="E102">
        <f t="shared" si="6"/>
        <v>1180</v>
      </c>
      <c r="F102" t="e">
        <f t="shared" si="7"/>
        <v>#NUM!</v>
      </c>
      <c r="J102" t="e">
        <f t="shared" si="8"/>
        <v>#NUM!</v>
      </c>
    </row>
    <row r="103" spans="1:10" x14ac:dyDescent="0.25">
      <c r="A103">
        <v>150</v>
      </c>
      <c r="B103">
        <v>10</v>
      </c>
      <c r="C103">
        <f t="shared" si="9"/>
        <v>1180</v>
      </c>
      <c r="D103">
        <f t="shared" si="5"/>
        <v>1185</v>
      </c>
      <c r="E103">
        <f t="shared" si="6"/>
        <v>1190</v>
      </c>
      <c r="F103" t="e">
        <f t="shared" si="7"/>
        <v>#NUM!</v>
      </c>
      <c r="J103" t="e">
        <f t="shared" si="8"/>
        <v>#NUM!</v>
      </c>
    </row>
    <row r="104" spans="1:10" x14ac:dyDescent="0.25">
      <c r="A104">
        <v>150</v>
      </c>
      <c r="B104">
        <v>10</v>
      </c>
      <c r="C104">
        <f t="shared" si="9"/>
        <v>1190</v>
      </c>
      <c r="D104">
        <f t="shared" si="5"/>
        <v>1195</v>
      </c>
      <c r="E104">
        <f t="shared" si="6"/>
        <v>1200</v>
      </c>
      <c r="F104" t="e">
        <f t="shared" si="7"/>
        <v>#NUM!</v>
      </c>
      <c r="J104" t="e">
        <f t="shared" si="8"/>
        <v>#NUM!</v>
      </c>
    </row>
    <row r="105" spans="1:10" x14ac:dyDescent="0.25">
      <c r="A105">
        <v>150</v>
      </c>
      <c r="B105">
        <v>10</v>
      </c>
      <c r="C105">
        <f t="shared" si="9"/>
        <v>1200</v>
      </c>
      <c r="D105">
        <f t="shared" si="5"/>
        <v>1205</v>
      </c>
      <c r="E105">
        <f t="shared" si="6"/>
        <v>1210</v>
      </c>
      <c r="F105" t="e">
        <f t="shared" si="7"/>
        <v>#NUM!</v>
      </c>
      <c r="J105" t="e">
        <f t="shared" si="8"/>
        <v>#NUM!</v>
      </c>
    </row>
    <row r="106" spans="1:10" x14ac:dyDescent="0.25">
      <c r="A106">
        <v>150</v>
      </c>
      <c r="B106">
        <v>10</v>
      </c>
      <c r="C106">
        <f t="shared" si="9"/>
        <v>1210</v>
      </c>
      <c r="D106">
        <f t="shared" si="5"/>
        <v>1215</v>
      </c>
      <c r="E106">
        <f t="shared" si="6"/>
        <v>1220</v>
      </c>
      <c r="F106" t="e">
        <f t="shared" si="7"/>
        <v>#NUM!</v>
      </c>
      <c r="J106" t="e">
        <f t="shared" si="8"/>
        <v>#NUM!</v>
      </c>
    </row>
    <row r="107" spans="1:10" x14ac:dyDescent="0.25">
      <c r="A107">
        <v>150</v>
      </c>
      <c r="B107">
        <v>10</v>
      </c>
      <c r="C107">
        <f t="shared" si="9"/>
        <v>1220</v>
      </c>
      <c r="D107">
        <f t="shared" si="5"/>
        <v>1225</v>
      </c>
      <c r="E107">
        <f t="shared" si="6"/>
        <v>1230</v>
      </c>
      <c r="F107" t="e">
        <f t="shared" si="7"/>
        <v>#NUM!</v>
      </c>
      <c r="J107" t="e">
        <f t="shared" si="8"/>
        <v>#NUM!</v>
      </c>
    </row>
    <row r="108" spans="1:10" x14ac:dyDescent="0.25">
      <c r="A108">
        <v>150</v>
      </c>
      <c r="B108">
        <v>10</v>
      </c>
      <c r="C108">
        <f t="shared" si="9"/>
        <v>1230</v>
      </c>
      <c r="D108">
        <f t="shared" si="5"/>
        <v>1235</v>
      </c>
      <c r="E108">
        <f t="shared" si="6"/>
        <v>1240</v>
      </c>
      <c r="F108" t="e">
        <f t="shared" si="7"/>
        <v>#NUM!</v>
      </c>
      <c r="J108" t="e">
        <f t="shared" si="8"/>
        <v>#NUM!</v>
      </c>
    </row>
    <row r="109" spans="1:10" x14ac:dyDescent="0.25">
      <c r="A109">
        <v>150</v>
      </c>
      <c r="B109">
        <v>10</v>
      </c>
      <c r="C109">
        <f t="shared" si="9"/>
        <v>1240</v>
      </c>
      <c r="D109">
        <f t="shared" si="5"/>
        <v>1245</v>
      </c>
      <c r="E109">
        <f t="shared" si="6"/>
        <v>1250</v>
      </c>
      <c r="F109" t="e">
        <f t="shared" si="7"/>
        <v>#NUM!</v>
      </c>
      <c r="J109" t="e">
        <f t="shared" si="8"/>
        <v>#NUM!</v>
      </c>
    </row>
    <row r="110" spans="1:10" x14ac:dyDescent="0.25">
      <c r="A110">
        <v>150</v>
      </c>
      <c r="B110">
        <v>10</v>
      </c>
      <c r="C110">
        <f t="shared" si="9"/>
        <v>1250</v>
      </c>
      <c r="D110">
        <f t="shared" si="5"/>
        <v>1255</v>
      </c>
      <c r="E110">
        <f t="shared" si="6"/>
        <v>1260</v>
      </c>
      <c r="F110" t="e">
        <f t="shared" si="7"/>
        <v>#NUM!</v>
      </c>
      <c r="J110" t="e">
        <f t="shared" si="8"/>
        <v>#NUM!</v>
      </c>
    </row>
    <row r="111" spans="1:10" x14ac:dyDescent="0.25">
      <c r="A111">
        <v>150</v>
      </c>
      <c r="B111">
        <v>10</v>
      </c>
      <c r="C111">
        <f t="shared" si="9"/>
        <v>1260</v>
      </c>
      <c r="D111">
        <f t="shared" si="5"/>
        <v>1265</v>
      </c>
      <c r="E111">
        <f t="shared" si="6"/>
        <v>1270</v>
      </c>
      <c r="F111" t="e">
        <f t="shared" si="7"/>
        <v>#NUM!</v>
      </c>
      <c r="J111" t="e">
        <f t="shared" si="8"/>
        <v>#NUM!</v>
      </c>
    </row>
    <row r="112" spans="1:10" x14ac:dyDescent="0.25">
      <c r="A112">
        <v>150</v>
      </c>
      <c r="B112">
        <v>10</v>
      </c>
      <c r="C112">
        <f t="shared" si="9"/>
        <v>1270</v>
      </c>
      <c r="D112">
        <f t="shared" si="5"/>
        <v>1275</v>
      </c>
      <c r="E112">
        <f t="shared" si="6"/>
        <v>1280</v>
      </c>
      <c r="F112" t="e">
        <f t="shared" si="7"/>
        <v>#NUM!</v>
      </c>
      <c r="J112" t="e">
        <f t="shared" si="8"/>
        <v>#NUM!</v>
      </c>
    </row>
    <row r="113" spans="1:10" x14ac:dyDescent="0.25">
      <c r="A113">
        <v>150</v>
      </c>
      <c r="B113">
        <v>10</v>
      </c>
      <c r="C113">
        <f t="shared" si="9"/>
        <v>1280</v>
      </c>
      <c r="D113">
        <f t="shared" si="5"/>
        <v>1285</v>
      </c>
      <c r="E113">
        <f t="shared" si="6"/>
        <v>1290</v>
      </c>
      <c r="F113" t="e">
        <f t="shared" si="7"/>
        <v>#NUM!</v>
      </c>
      <c r="J113" t="e">
        <f t="shared" si="8"/>
        <v>#NUM!</v>
      </c>
    </row>
    <row r="114" spans="1:10" x14ac:dyDescent="0.25">
      <c r="A114">
        <v>150</v>
      </c>
      <c r="B114">
        <v>10</v>
      </c>
      <c r="C114">
        <f t="shared" si="9"/>
        <v>1290</v>
      </c>
      <c r="D114">
        <f t="shared" si="5"/>
        <v>1295</v>
      </c>
      <c r="E114">
        <f t="shared" si="6"/>
        <v>1300</v>
      </c>
      <c r="F114" t="e">
        <f t="shared" si="7"/>
        <v>#NUM!</v>
      </c>
      <c r="J114" t="e">
        <f t="shared" si="8"/>
        <v>#NUM!</v>
      </c>
    </row>
    <row r="115" spans="1:10" x14ac:dyDescent="0.25">
      <c r="A115">
        <v>150</v>
      </c>
      <c r="B115">
        <v>10</v>
      </c>
      <c r="C115">
        <f t="shared" si="9"/>
        <v>1300</v>
      </c>
      <c r="D115">
        <f t="shared" si="5"/>
        <v>1305</v>
      </c>
      <c r="E115">
        <f t="shared" si="6"/>
        <v>1310</v>
      </c>
      <c r="F115" t="e">
        <f t="shared" si="7"/>
        <v>#NUM!</v>
      </c>
      <c r="J115" t="e">
        <f t="shared" si="8"/>
        <v>#NUM!</v>
      </c>
    </row>
    <row r="116" spans="1:10" x14ac:dyDescent="0.25">
      <c r="A116">
        <v>150</v>
      </c>
      <c r="B116">
        <v>10</v>
      </c>
      <c r="C116">
        <f t="shared" si="9"/>
        <v>1310</v>
      </c>
      <c r="D116">
        <f t="shared" si="5"/>
        <v>1315</v>
      </c>
      <c r="E116">
        <f t="shared" si="6"/>
        <v>1320</v>
      </c>
      <c r="F116" t="e">
        <f t="shared" si="7"/>
        <v>#NUM!</v>
      </c>
      <c r="J116" t="e">
        <f t="shared" si="8"/>
        <v>#NUM!</v>
      </c>
    </row>
    <row r="117" spans="1:10" x14ac:dyDescent="0.25">
      <c r="A117">
        <v>150</v>
      </c>
      <c r="B117">
        <v>10</v>
      </c>
      <c r="C117">
        <f t="shared" si="9"/>
        <v>1320</v>
      </c>
      <c r="D117">
        <f t="shared" si="5"/>
        <v>1325</v>
      </c>
      <c r="E117">
        <f t="shared" si="6"/>
        <v>1330</v>
      </c>
      <c r="F117" t="e">
        <f t="shared" si="7"/>
        <v>#NUM!</v>
      </c>
      <c r="J117" t="e">
        <f t="shared" si="8"/>
        <v>#NUM!</v>
      </c>
    </row>
    <row r="118" spans="1:10" x14ac:dyDescent="0.25">
      <c r="A118">
        <v>150</v>
      </c>
      <c r="B118">
        <v>10</v>
      </c>
      <c r="C118">
        <f t="shared" si="9"/>
        <v>1330</v>
      </c>
      <c r="D118">
        <f t="shared" si="5"/>
        <v>1335</v>
      </c>
      <c r="E118">
        <f t="shared" si="6"/>
        <v>1340</v>
      </c>
      <c r="F118" t="e">
        <f t="shared" si="7"/>
        <v>#NUM!</v>
      </c>
      <c r="J118" t="e">
        <f t="shared" si="8"/>
        <v>#NUM!</v>
      </c>
    </row>
    <row r="119" spans="1:10" x14ac:dyDescent="0.25">
      <c r="A119">
        <v>150</v>
      </c>
      <c r="B119">
        <v>10</v>
      </c>
      <c r="C119">
        <f t="shared" si="9"/>
        <v>1340</v>
      </c>
      <c r="D119">
        <f t="shared" si="5"/>
        <v>1345</v>
      </c>
      <c r="E119">
        <f t="shared" si="6"/>
        <v>1350</v>
      </c>
      <c r="F119" t="e">
        <f t="shared" si="7"/>
        <v>#NUM!</v>
      </c>
      <c r="J119" t="e">
        <f t="shared" si="8"/>
        <v>#NUM!</v>
      </c>
    </row>
    <row r="120" spans="1:10" x14ac:dyDescent="0.25">
      <c r="A120">
        <v>150</v>
      </c>
      <c r="B120">
        <v>10</v>
      </c>
      <c r="C120">
        <f t="shared" si="9"/>
        <v>1350</v>
      </c>
      <c r="D120">
        <f t="shared" si="5"/>
        <v>1355</v>
      </c>
      <c r="E120">
        <f t="shared" si="6"/>
        <v>1360</v>
      </c>
      <c r="F120" t="e">
        <f t="shared" si="7"/>
        <v>#NUM!</v>
      </c>
      <c r="J120" t="e">
        <f t="shared" si="8"/>
        <v>#NUM!</v>
      </c>
    </row>
    <row r="121" spans="1:10" x14ac:dyDescent="0.25">
      <c r="A121">
        <v>150</v>
      </c>
      <c r="B121">
        <v>10</v>
      </c>
      <c r="C121">
        <f t="shared" si="9"/>
        <v>1360</v>
      </c>
      <c r="D121">
        <f t="shared" si="5"/>
        <v>1365</v>
      </c>
      <c r="E121">
        <f t="shared" si="6"/>
        <v>1370</v>
      </c>
      <c r="F121" t="e">
        <f t="shared" si="7"/>
        <v>#NUM!</v>
      </c>
      <c r="J121" t="e">
        <f t="shared" si="8"/>
        <v>#NUM!</v>
      </c>
    </row>
    <row r="122" spans="1:10" x14ac:dyDescent="0.25">
      <c r="A122">
        <v>150</v>
      </c>
      <c r="B122">
        <v>10</v>
      </c>
      <c r="C122">
        <f t="shared" si="9"/>
        <v>1370</v>
      </c>
      <c r="D122">
        <f t="shared" si="5"/>
        <v>1375</v>
      </c>
      <c r="E122">
        <f t="shared" si="6"/>
        <v>1380</v>
      </c>
      <c r="F122" t="e">
        <f t="shared" si="7"/>
        <v>#NUM!</v>
      </c>
      <c r="J122" t="e">
        <f t="shared" si="8"/>
        <v>#NUM!</v>
      </c>
    </row>
    <row r="123" spans="1:10" x14ac:dyDescent="0.25">
      <c r="A123">
        <v>150</v>
      </c>
      <c r="B123">
        <v>10</v>
      </c>
      <c r="C123">
        <f t="shared" si="9"/>
        <v>1380</v>
      </c>
      <c r="D123">
        <f t="shared" si="5"/>
        <v>1385</v>
      </c>
      <c r="E123">
        <f t="shared" si="6"/>
        <v>1390</v>
      </c>
      <c r="F123" t="e">
        <f t="shared" si="7"/>
        <v>#NUM!</v>
      </c>
      <c r="J123" t="e">
        <f t="shared" si="8"/>
        <v>#NUM!</v>
      </c>
    </row>
    <row r="124" spans="1:10" x14ac:dyDescent="0.25">
      <c r="A124">
        <v>150</v>
      </c>
      <c r="B124">
        <v>10</v>
      </c>
      <c r="C124">
        <f t="shared" si="9"/>
        <v>1390</v>
      </c>
      <c r="D124">
        <f t="shared" si="5"/>
        <v>1395</v>
      </c>
      <c r="E124">
        <f t="shared" si="6"/>
        <v>1400</v>
      </c>
      <c r="F124" t="e">
        <f t="shared" si="7"/>
        <v>#NUM!</v>
      </c>
      <c r="J124" t="e">
        <f t="shared" si="8"/>
        <v>#NUM!</v>
      </c>
    </row>
    <row r="125" spans="1:10" x14ac:dyDescent="0.25">
      <c r="A125">
        <v>150</v>
      </c>
      <c r="B125">
        <v>10</v>
      </c>
      <c r="C125">
        <f t="shared" si="9"/>
        <v>1400</v>
      </c>
      <c r="D125">
        <f t="shared" si="5"/>
        <v>1405</v>
      </c>
      <c r="E125">
        <f t="shared" si="6"/>
        <v>1410</v>
      </c>
      <c r="F125" t="e">
        <f t="shared" si="7"/>
        <v>#NUM!</v>
      </c>
      <c r="J125" t="e">
        <f t="shared" si="8"/>
        <v>#NUM!</v>
      </c>
    </row>
    <row r="126" spans="1:10" x14ac:dyDescent="0.25">
      <c r="A126">
        <v>150</v>
      </c>
      <c r="B126">
        <v>10</v>
      </c>
      <c r="C126">
        <f t="shared" si="9"/>
        <v>1410</v>
      </c>
      <c r="D126">
        <f t="shared" si="5"/>
        <v>1415</v>
      </c>
      <c r="E126">
        <f t="shared" si="6"/>
        <v>1420</v>
      </c>
      <c r="F126" t="e">
        <f t="shared" si="7"/>
        <v>#NUM!</v>
      </c>
      <c r="J126" t="e">
        <f t="shared" si="8"/>
        <v>#NUM!</v>
      </c>
    </row>
    <row r="127" spans="1:10" x14ac:dyDescent="0.25">
      <c r="A127">
        <v>150</v>
      </c>
      <c r="B127">
        <v>10</v>
      </c>
      <c r="C127">
        <f t="shared" si="9"/>
        <v>1420</v>
      </c>
      <c r="D127">
        <f t="shared" si="5"/>
        <v>1425</v>
      </c>
      <c r="E127">
        <f t="shared" si="6"/>
        <v>1430</v>
      </c>
      <c r="F127" t="e">
        <f t="shared" si="7"/>
        <v>#NUM!</v>
      </c>
      <c r="J127" t="e">
        <f t="shared" si="8"/>
        <v>#NUM!</v>
      </c>
    </row>
    <row r="128" spans="1:10" x14ac:dyDescent="0.25">
      <c r="A128">
        <v>150</v>
      </c>
      <c r="B128">
        <v>10</v>
      </c>
      <c r="C128">
        <f t="shared" si="9"/>
        <v>1430</v>
      </c>
      <c r="D128">
        <f t="shared" si="5"/>
        <v>1435</v>
      </c>
      <c r="E128">
        <f t="shared" si="6"/>
        <v>1440</v>
      </c>
      <c r="F128" t="e">
        <f t="shared" si="7"/>
        <v>#NUM!</v>
      </c>
      <c r="J128" t="e">
        <f t="shared" si="8"/>
        <v>#NUM!</v>
      </c>
    </row>
    <row r="129" spans="1:10" x14ac:dyDescent="0.25">
      <c r="A129">
        <v>150</v>
      </c>
      <c r="B129">
        <v>10</v>
      </c>
      <c r="C129">
        <f t="shared" si="9"/>
        <v>1440</v>
      </c>
      <c r="D129">
        <f t="shared" si="5"/>
        <v>1445</v>
      </c>
      <c r="E129">
        <f t="shared" si="6"/>
        <v>1450</v>
      </c>
      <c r="F129" t="e">
        <f t="shared" si="7"/>
        <v>#NUM!</v>
      </c>
      <c r="J129" t="e">
        <f t="shared" si="8"/>
        <v>#NUM!</v>
      </c>
    </row>
    <row r="130" spans="1:10" x14ac:dyDescent="0.25">
      <c r="A130">
        <v>150</v>
      </c>
      <c r="B130">
        <v>10</v>
      </c>
      <c r="C130">
        <f t="shared" si="9"/>
        <v>1450</v>
      </c>
      <c r="D130">
        <f t="shared" si="5"/>
        <v>1455</v>
      </c>
      <c r="E130">
        <f t="shared" si="6"/>
        <v>1460</v>
      </c>
      <c r="F130" t="e">
        <f t="shared" si="7"/>
        <v>#NUM!</v>
      </c>
      <c r="J130" t="e">
        <f t="shared" si="8"/>
        <v>#NUM!</v>
      </c>
    </row>
    <row r="131" spans="1:10" x14ac:dyDescent="0.25">
      <c r="A131">
        <v>150</v>
      </c>
      <c r="B131">
        <v>10</v>
      </c>
      <c r="C131">
        <f t="shared" si="9"/>
        <v>1460</v>
      </c>
      <c r="D131">
        <f t="shared" ref="D131:D134" si="10">C131+B131/2</f>
        <v>1465</v>
      </c>
      <c r="E131">
        <f t="shared" ref="E131:E134" si="11">D131+B131/2</f>
        <v>1470</v>
      </c>
      <c r="F131" t="e">
        <f t="shared" ref="F131:F134" si="12">FLOOR(SQRT(A131*A131-D131*D131),1)</f>
        <v>#NUM!</v>
      </c>
      <c r="J131" t="e">
        <f t="shared" ref="J131:J134" si="13">CONCATENATE("execute @p ~ ~ ~ fill ~",C131," -61 ~-",F131," ~",E131," -64 ~+",F131," air")</f>
        <v>#NUM!</v>
      </c>
    </row>
    <row r="132" spans="1:10" x14ac:dyDescent="0.25">
      <c r="A132">
        <v>150</v>
      </c>
      <c r="B132">
        <v>10</v>
      </c>
      <c r="C132">
        <f t="shared" ref="C132:C134" si="14">C131+B132</f>
        <v>1470</v>
      </c>
      <c r="D132">
        <f t="shared" si="10"/>
        <v>1475</v>
      </c>
      <c r="E132">
        <f t="shared" si="11"/>
        <v>1480</v>
      </c>
      <c r="F132" t="e">
        <f t="shared" si="12"/>
        <v>#NUM!</v>
      </c>
      <c r="J132" t="e">
        <f t="shared" si="13"/>
        <v>#NUM!</v>
      </c>
    </row>
    <row r="133" spans="1:10" x14ac:dyDescent="0.25">
      <c r="A133">
        <v>150</v>
      </c>
      <c r="B133">
        <v>10</v>
      </c>
      <c r="C133">
        <f t="shared" si="14"/>
        <v>1480</v>
      </c>
      <c r="D133">
        <f t="shared" si="10"/>
        <v>1485</v>
      </c>
      <c r="E133">
        <f t="shared" si="11"/>
        <v>1490</v>
      </c>
      <c r="F133" t="e">
        <f t="shared" si="12"/>
        <v>#NUM!</v>
      </c>
      <c r="J133" t="e">
        <f t="shared" si="13"/>
        <v>#NUM!</v>
      </c>
    </row>
    <row r="134" spans="1:10" x14ac:dyDescent="0.25">
      <c r="A134">
        <v>150</v>
      </c>
      <c r="B134">
        <v>10</v>
      </c>
      <c r="C134">
        <f t="shared" si="14"/>
        <v>1490</v>
      </c>
      <c r="D134">
        <f t="shared" si="10"/>
        <v>1495</v>
      </c>
      <c r="E134">
        <f t="shared" si="11"/>
        <v>1500</v>
      </c>
      <c r="F134" t="e">
        <f t="shared" si="12"/>
        <v>#NUM!</v>
      </c>
      <c r="J134" t="e">
        <f t="shared" si="13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B572-2EC3-4010-9FFE-7ADA4A307E7A}">
  <dimension ref="A1:Q181"/>
  <sheetViews>
    <sheetView topLeftCell="A130" workbookViewId="0">
      <selection activeCell="D177" sqref="D177"/>
    </sheetView>
  </sheetViews>
  <sheetFormatPr defaultRowHeight="15" x14ac:dyDescent="0.25"/>
  <cols>
    <col min="1" max="1" width="16.140625" bestFit="1" customWidth="1"/>
    <col min="2" max="2" width="8.140625" bestFit="1" customWidth="1"/>
    <col min="3" max="3" width="12.85546875" bestFit="1" customWidth="1"/>
    <col min="4" max="4" width="17.7109375" bestFit="1" customWidth="1"/>
    <col min="5" max="5" width="5.7109375" hidden="1" customWidth="1"/>
    <col min="6" max="6" width="5" hidden="1" customWidth="1"/>
    <col min="7" max="7" width="3.7109375" hidden="1" customWidth="1"/>
    <col min="8" max="8" width="2.7109375" hidden="1" customWidth="1"/>
    <col min="9" max="9" width="11.140625" hidden="1" customWidth="1"/>
    <col min="10" max="10" width="13.7109375" hidden="1" customWidth="1"/>
    <col min="11" max="11" width="9.28515625" hidden="1" customWidth="1"/>
    <col min="12" max="12" width="5" hidden="1" customWidth="1"/>
    <col min="13" max="13" width="4.42578125" hidden="1" customWidth="1"/>
    <col min="14" max="14" width="9.42578125" hidden="1" customWidth="1"/>
    <col min="15" max="15" width="139.28515625" bestFit="1" customWidth="1"/>
    <col min="16" max="16" width="141" bestFit="1" customWidth="1"/>
  </cols>
  <sheetData>
    <row r="1" spans="1:17" x14ac:dyDescent="0.25">
      <c r="A1" s="3" t="s">
        <v>38</v>
      </c>
      <c r="B1" s="3" t="s">
        <v>45</v>
      </c>
      <c r="C1" s="3" t="s">
        <v>46</v>
      </c>
      <c r="D1" s="3" t="s">
        <v>55</v>
      </c>
      <c r="E1" s="3" t="s">
        <v>47</v>
      </c>
      <c r="F1" s="3" t="s">
        <v>1</v>
      </c>
      <c r="G1" s="3" t="s">
        <v>2</v>
      </c>
      <c r="H1" s="3" t="s">
        <v>8</v>
      </c>
      <c r="I1" s="3" t="s">
        <v>39</v>
      </c>
      <c r="J1" s="3" t="s">
        <v>54</v>
      </c>
      <c r="K1" s="3" t="s">
        <v>42</v>
      </c>
      <c r="L1" s="3" t="s">
        <v>40</v>
      </c>
      <c r="M1" s="3" t="s">
        <v>41</v>
      </c>
      <c r="N1" s="3" t="s">
        <v>43</v>
      </c>
      <c r="O1" s="3"/>
      <c r="P1" s="3"/>
      <c r="Q1" s="3" t="s">
        <v>44</v>
      </c>
    </row>
    <row r="2" spans="1:17" s="1" customFormat="1" x14ac:dyDescent="0.25">
      <c r="A2" s="4" t="s">
        <v>17</v>
      </c>
      <c r="B2" s="4" t="s">
        <v>48</v>
      </c>
      <c r="C2" s="4">
        <v>25</v>
      </c>
      <c r="D2" s="4">
        <f t="shared" ref="D2:D33" si="0">SUMIFS(C:C,B:B,B2)</f>
        <v>100</v>
      </c>
      <c r="E2" s="4">
        <v>100</v>
      </c>
      <c r="F2" s="4">
        <v>1001</v>
      </c>
      <c r="G2" s="4">
        <v>-55</v>
      </c>
      <c r="H2" s="4">
        <v>-2</v>
      </c>
      <c r="I2" s="4" t="str">
        <f t="shared" ref="I2:I33" si="1">CONCATENATE(" ", F2," ", G2, " ", H2, " ")</f>
        <v xml:space="preserve"> 1001 -55 -2 </v>
      </c>
      <c r="J2" s="4">
        <f t="shared" ref="J2:J33" si="2">FLOOR(C2/D2*100,1)</f>
        <v>25</v>
      </c>
      <c r="K2" s="4">
        <f>IF(AND(ISNUMBER(K1),B1=B2),K1+J1,1)</f>
        <v>1</v>
      </c>
      <c r="L2" s="4">
        <f t="shared" ref="L2:L33" si="3">IF(J2=0,-1,K2)</f>
        <v>1</v>
      </c>
      <c r="M2" s="4">
        <f t="shared" ref="M2:M33" si="4">IF(J2=0,-1,K2+J2-1)</f>
        <v>25</v>
      </c>
      <c r="N2" s="4" t="str">
        <f t="shared" ref="N2:N33" si="5">IF(M2="NA","",IF(L2=M2,L2,CONCATENATE(L2,"..",M2)))</f>
        <v>1..25</v>
      </c>
      <c r="O2" s="4" t="str">
        <f t="shared" ref="O2:O33" si="6">IF(J2=0,"",CONCATENATE("execute @e[tag=conditional,scores={PHASE=",B2,",CHEST_STEP=3,RAND_ITEM=",N2,"       }] ~ ~ ~ clone 1006 -55 -1 1006 -55 -1  ",I2," replace move"))</f>
        <v>execute @e[tag=conditional,scores={PHASE=1..2,CHEST_STEP=3,RAND_ITEM=1..25       }] ~ ~ ~ clone 1006 -55 -1 1006 -55 -1   1001 -55 -2  replace move</v>
      </c>
      <c r="P2" s="4" t="str">
        <f t="shared" ref="P2:P33" si="7">IF(J2=0,"",CONCATENATE("execute @e[tag=conditional,scores={PHASE=",B2,",CHEST_STEP=4,RAND_ITEM=",N2,"       }] ~ ~ ~ clone  ",I2,"  ",I2," 1006 -55 -1  replace move"))</f>
        <v>execute @e[tag=conditional,scores={PHASE=1..2,CHEST_STEP=4,RAND_ITEM=1..25       }] ~ ~ ~ clone   1001 -55 -2    1001 -55 -2  1006 -55 -1  replace move</v>
      </c>
      <c r="Q2" s="4" t="s">
        <v>44</v>
      </c>
    </row>
    <row r="3" spans="1:17" s="1" customFormat="1" x14ac:dyDescent="0.25">
      <c r="A3" s="4" t="s">
        <v>15</v>
      </c>
      <c r="B3" s="4" t="s">
        <v>48</v>
      </c>
      <c r="C3" s="4">
        <v>20</v>
      </c>
      <c r="D3" s="4">
        <f t="shared" si="0"/>
        <v>100</v>
      </c>
      <c r="E3" s="4">
        <v>90</v>
      </c>
      <c r="F3" s="4">
        <v>1004</v>
      </c>
      <c r="G3" s="4">
        <v>-55</v>
      </c>
      <c r="H3" s="4">
        <v>-2</v>
      </c>
      <c r="I3" s="4" t="str">
        <f t="shared" si="1"/>
        <v xml:space="preserve"> 1004 -55 -2 </v>
      </c>
      <c r="J3" s="4">
        <f t="shared" si="2"/>
        <v>20</v>
      </c>
      <c r="K3" s="4">
        <f t="shared" ref="K3:K66" si="8">IF(AND(ISNUMBER(K2),B2=B3),K2+J2,1)</f>
        <v>26</v>
      </c>
      <c r="L3" s="4">
        <f t="shared" si="3"/>
        <v>26</v>
      </c>
      <c r="M3" s="4">
        <f t="shared" si="4"/>
        <v>45</v>
      </c>
      <c r="N3" s="4" t="str">
        <f t="shared" si="5"/>
        <v>26..45</v>
      </c>
      <c r="O3" s="4" t="str">
        <f t="shared" si="6"/>
        <v>execute @e[tag=conditional,scores={PHASE=1..2,CHEST_STEP=3,RAND_ITEM=26..45       }] ~ ~ ~ clone 1006 -55 -1 1006 -55 -1   1004 -55 -2  replace move</v>
      </c>
      <c r="P3" s="4" t="str">
        <f t="shared" si="7"/>
        <v>execute @e[tag=conditional,scores={PHASE=1..2,CHEST_STEP=4,RAND_ITEM=26..45       }] ~ ~ ~ clone   1004 -55 -2    1004 -55 -2  1006 -55 -1  replace move</v>
      </c>
      <c r="Q3" s="4" t="s">
        <v>44</v>
      </c>
    </row>
    <row r="4" spans="1:17" s="1" customFormat="1" x14ac:dyDescent="0.25">
      <c r="A4" s="4" t="s">
        <v>16</v>
      </c>
      <c r="B4" s="4" t="s">
        <v>48</v>
      </c>
      <c r="C4" s="4">
        <v>10</v>
      </c>
      <c r="D4" s="4">
        <f t="shared" si="0"/>
        <v>100</v>
      </c>
      <c r="E4" s="4">
        <v>90</v>
      </c>
      <c r="F4" s="4">
        <v>1006</v>
      </c>
      <c r="G4" s="4">
        <v>-55</v>
      </c>
      <c r="H4" s="4">
        <v>-2</v>
      </c>
      <c r="I4" s="4" t="str">
        <f t="shared" si="1"/>
        <v xml:space="preserve"> 1006 -55 -2 </v>
      </c>
      <c r="J4" s="4">
        <f t="shared" si="2"/>
        <v>10</v>
      </c>
      <c r="K4" s="4">
        <f t="shared" si="8"/>
        <v>46</v>
      </c>
      <c r="L4" s="4">
        <f t="shared" si="3"/>
        <v>46</v>
      </c>
      <c r="M4" s="4">
        <f t="shared" si="4"/>
        <v>55</v>
      </c>
      <c r="N4" s="4" t="str">
        <f t="shared" si="5"/>
        <v>46..55</v>
      </c>
      <c r="O4" s="4" t="str">
        <f t="shared" si="6"/>
        <v>execute @e[tag=conditional,scores={PHASE=1..2,CHEST_STEP=3,RAND_ITEM=46..55       }] ~ ~ ~ clone 1006 -55 -1 1006 -55 -1   1006 -55 -2  replace move</v>
      </c>
      <c r="P4" s="4" t="str">
        <f t="shared" si="7"/>
        <v>execute @e[tag=conditional,scores={PHASE=1..2,CHEST_STEP=4,RAND_ITEM=46..55       }] ~ ~ ~ clone   1006 -55 -2    1006 -55 -2  1006 -55 -1  replace move</v>
      </c>
      <c r="Q4" s="4" t="s">
        <v>44</v>
      </c>
    </row>
    <row r="5" spans="1:17" s="1" customFormat="1" x14ac:dyDescent="0.25">
      <c r="A5" s="4" t="s">
        <v>28</v>
      </c>
      <c r="B5" s="4" t="s">
        <v>48</v>
      </c>
      <c r="C5" s="4">
        <v>6</v>
      </c>
      <c r="D5" s="4">
        <f t="shared" si="0"/>
        <v>100</v>
      </c>
      <c r="E5" s="4">
        <v>90</v>
      </c>
      <c r="F5" s="4">
        <v>1006</v>
      </c>
      <c r="G5" s="4">
        <v>-49</v>
      </c>
      <c r="H5" s="4">
        <v>-2</v>
      </c>
      <c r="I5" s="4" t="str">
        <f t="shared" si="1"/>
        <v xml:space="preserve"> 1006 -49 -2 </v>
      </c>
      <c r="J5" s="4">
        <f t="shared" si="2"/>
        <v>6</v>
      </c>
      <c r="K5" s="4">
        <f t="shared" si="8"/>
        <v>56</v>
      </c>
      <c r="L5" s="4">
        <f t="shared" si="3"/>
        <v>56</v>
      </c>
      <c r="M5" s="4">
        <f t="shared" si="4"/>
        <v>61</v>
      </c>
      <c r="N5" s="4" t="str">
        <f t="shared" si="5"/>
        <v>56..61</v>
      </c>
      <c r="O5" s="4" t="str">
        <f t="shared" si="6"/>
        <v>execute @e[tag=conditional,scores={PHASE=1..2,CHEST_STEP=3,RAND_ITEM=56..61       }] ~ ~ ~ clone 1006 -55 -1 1006 -55 -1   1006 -49 -2  replace move</v>
      </c>
      <c r="P5" s="4" t="str">
        <f t="shared" si="7"/>
        <v>execute @e[tag=conditional,scores={PHASE=1..2,CHEST_STEP=4,RAND_ITEM=56..61       }] ~ ~ ~ clone   1006 -49 -2    1006 -49 -2  1006 -55 -1  replace move</v>
      </c>
      <c r="Q5" s="4" t="s">
        <v>44</v>
      </c>
    </row>
    <row r="6" spans="1:17" s="1" customFormat="1" x14ac:dyDescent="0.25">
      <c r="A6" s="4" t="s">
        <v>30</v>
      </c>
      <c r="B6" s="4" t="s">
        <v>48</v>
      </c>
      <c r="C6" s="4">
        <v>6</v>
      </c>
      <c r="D6" s="4">
        <f t="shared" si="0"/>
        <v>100</v>
      </c>
      <c r="E6" s="4">
        <v>90</v>
      </c>
      <c r="F6" s="4">
        <v>1004</v>
      </c>
      <c r="G6" s="4">
        <v>-49</v>
      </c>
      <c r="H6" s="4">
        <v>-2</v>
      </c>
      <c r="I6" s="4" t="str">
        <f t="shared" si="1"/>
        <v xml:space="preserve"> 1004 -49 -2 </v>
      </c>
      <c r="J6" s="4">
        <f t="shared" si="2"/>
        <v>6</v>
      </c>
      <c r="K6" s="4">
        <f t="shared" si="8"/>
        <v>62</v>
      </c>
      <c r="L6" s="4">
        <f t="shared" si="3"/>
        <v>62</v>
      </c>
      <c r="M6" s="4">
        <f t="shared" si="4"/>
        <v>67</v>
      </c>
      <c r="N6" s="4" t="str">
        <f t="shared" si="5"/>
        <v>62..67</v>
      </c>
      <c r="O6" s="4" t="str">
        <f t="shared" si="6"/>
        <v>execute @e[tag=conditional,scores={PHASE=1..2,CHEST_STEP=3,RAND_ITEM=62..67       }] ~ ~ ~ clone 1006 -55 -1 1006 -55 -1   1004 -49 -2  replace move</v>
      </c>
      <c r="P6" s="4" t="str">
        <f t="shared" si="7"/>
        <v>execute @e[tag=conditional,scores={PHASE=1..2,CHEST_STEP=4,RAND_ITEM=62..67       }] ~ ~ ~ clone   1004 -49 -2    1004 -49 -2  1006 -55 -1  replace move</v>
      </c>
      <c r="Q6" s="4" t="s">
        <v>44</v>
      </c>
    </row>
    <row r="7" spans="1:17" s="1" customFormat="1" x14ac:dyDescent="0.25">
      <c r="A7" s="4" t="s">
        <v>32</v>
      </c>
      <c r="B7" s="4" t="s">
        <v>48</v>
      </c>
      <c r="C7" s="4">
        <v>6</v>
      </c>
      <c r="D7" s="4">
        <f t="shared" si="0"/>
        <v>100</v>
      </c>
      <c r="E7" s="4">
        <v>90</v>
      </c>
      <c r="F7" s="4">
        <v>1002</v>
      </c>
      <c r="G7" s="4">
        <v>-49</v>
      </c>
      <c r="H7" s="4">
        <v>-2</v>
      </c>
      <c r="I7" s="4" t="str">
        <f t="shared" si="1"/>
        <v xml:space="preserve"> 1002 -49 -2 </v>
      </c>
      <c r="J7" s="4">
        <f t="shared" si="2"/>
        <v>6</v>
      </c>
      <c r="K7" s="4">
        <f t="shared" si="8"/>
        <v>68</v>
      </c>
      <c r="L7" s="4">
        <f t="shared" si="3"/>
        <v>68</v>
      </c>
      <c r="M7" s="4">
        <f t="shared" si="4"/>
        <v>73</v>
      </c>
      <c r="N7" s="4" t="str">
        <f t="shared" si="5"/>
        <v>68..73</v>
      </c>
      <c r="O7" s="4" t="str">
        <f t="shared" si="6"/>
        <v>execute @e[tag=conditional,scores={PHASE=1..2,CHEST_STEP=3,RAND_ITEM=68..73       }] ~ ~ ~ clone 1006 -55 -1 1006 -55 -1   1002 -49 -2  replace move</v>
      </c>
      <c r="P7" s="4" t="str">
        <f t="shared" si="7"/>
        <v>execute @e[tag=conditional,scores={PHASE=1..2,CHEST_STEP=4,RAND_ITEM=68..73       }] ~ ~ ~ clone   1002 -49 -2    1002 -49 -2  1006 -55 -1  replace move</v>
      </c>
      <c r="Q7" s="4" t="s">
        <v>44</v>
      </c>
    </row>
    <row r="8" spans="1:17" s="1" customFormat="1" x14ac:dyDescent="0.25">
      <c r="A8" s="4" t="s">
        <v>0</v>
      </c>
      <c r="B8" s="4" t="s">
        <v>48</v>
      </c>
      <c r="C8" s="4">
        <v>6</v>
      </c>
      <c r="D8" s="4">
        <f t="shared" si="0"/>
        <v>100</v>
      </c>
      <c r="E8" s="4">
        <v>80</v>
      </c>
      <c r="F8" s="4">
        <v>1005</v>
      </c>
      <c r="G8" s="4">
        <v>-55</v>
      </c>
      <c r="H8" s="4">
        <v>-2</v>
      </c>
      <c r="I8" s="4" t="str">
        <f t="shared" si="1"/>
        <v xml:space="preserve"> 1005 -55 -2 </v>
      </c>
      <c r="J8" s="4">
        <f t="shared" si="2"/>
        <v>6</v>
      </c>
      <c r="K8" s="4">
        <f t="shared" si="8"/>
        <v>74</v>
      </c>
      <c r="L8" s="4">
        <f t="shared" si="3"/>
        <v>74</v>
      </c>
      <c r="M8" s="4">
        <f t="shared" si="4"/>
        <v>79</v>
      </c>
      <c r="N8" s="4" t="str">
        <f t="shared" si="5"/>
        <v>74..79</v>
      </c>
      <c r="O8" s="4" t="str">
        <f t="shared" si="6"/>
        <v>execute @e[tag=conditional,scores={PHASE=1..2,CHEST_STEP=3,RAND_ITEM=74..79       }] ~ ~ ~ clone 1006 -55 -1 1006 -55 -1   1005 -55 -2  replace move</v>
      </c>
      <c r="P8" s="4" t="str">
        <f t="shared" si="7"/>
        <v>execute @e[tag=conditional,scores={PHASE=1..2,CHEST_STEP=4,RAND_ITEM=74..79       }] ~ ~ ~ clone   1005 -55 -2    1005 -55 -2  1006 -55 -1  replace move</v>
      </c>
      <c r="Q8" s="4" t="s">
        <v>44</v>
      </c>
    </row>
    <row r="9" spans="1:17" s="1" customFormat="1" x14ac:dyDescent="0.25">
      <c r="A9" s="4" t="s">
        <v>12</v>
      </c>
      <c r="B9" s="4" t="s">
        <v>48</v>
      </c>
      <c r="C9" s="4">
        <v>5</v>
      </c>
      <c r="D9" s="4">
        <f t="shared" si="0"/>
        <v>100</v>
      </c>
      <c r="E9" s="4">
        <v>75</v>
      </c>
      <c r="F9" s="4">
        <v>1002</v>
      </c>
      <c r="G9" s="4">
        <v>-55</v>
      </c>
      <c r="H9" s="4">
        <v>-2</v>
      </c>
      <c r="I9" s="4" t="str">
        <f t="shared" si="1"/>
        <v xml:space="preserve"> 1002 -55 -2 </v>
      </c>
      <c r="J9" s="4">
        <f t="shared" si="2"/>
        <v>5</v>
      </c>
      <c r="K9" s="4">
        <f t="shared" si="8"/>
        <v>80</v>
      </c>
      <c r="L9" s="4">
        <f t="shared" si="3"/>
        <v>80</v>
      </c>
      <c r="M9" s="4">
        <f t="shared" si="4"/>
        <v>84</v>
      </c>
      <c r="N9" s="4" t="str">
        <f t="shared" si="5"/>
        <v>80..84</v>
      </c>
      <c r="O9" s="4" t="str">
        <f t="shared" si="6"/>
        <v>execute @e[tag=conditional,scores={PHASE=1..2,CHEST_STEP=3,RAND_ITEM=80..84       }] ~ ~ ~ clone 1006 -55 -1 1006 -55 -1   1002 -55 -2  replace move</v>
      </c>
      <c r="P9" s="4" t="str">
        <f t="shared" si="7"/>
        <v>execute @e[tag=conditional,scores={PHASE=1..2,CHEST_STEP=4,RAND_ITEM=80..84       }] ~ ~ ~ clone   1002 -55 -2    1002 -55 -2  1006 -55 -1  replace move</v>
      </c>
      <c r="Q9" s="4" t="s">
        <v>44</v>
      </c>
    </row>
    <row r="10" spans="1:17" s="1" customFormat="1" x14ac:dyDescent="0.25">
      <c r="A10" s="4" t="s">
        <v>13</v>
      </c>
      <c r="B10" s="4" t="s">
        <v>48</v>
      </c>
      <c r="C10" s="4">
        <v>5</v>
      </c>
      <c r="D10" s="4">
        <f t="shared" si="0"/>
        <v>100</v>
      </c>
      <c r="E10" s="4">
        <v>75</v>
      </c>
      <c r="F10" s="4">
        <v>1000</v>
      </c>
      <c r="G10" s="4">
        <v>-55</v>
      </c>
      <c r="H10" s="4">
        <v>-2</v>
      </c>
      <c r="I10" s="4" t="str">
        <f t="shared" si="1"/>
        <v xml:space="preserve"> 1000 -55 -2 </v>
      </c>
      <c r="J10" s="4">
        <f t="shared" si="2"/>
        <v>5</v>
      </c>
      <c r="K10" s="4">
        <f t="shared" si="8"/>
        <v>85</v>
      </c>
      <c r="L10" s="4">
        <f t="shared" si="3"/>
        <v>85</v>
      </c>
      <c r="M10" s="4">
        <f t="shared" si="4"/>
        <v>89</v>
      </c>
      <c r="N10" s="4" t="str">
        <f t="shared" si="5"/>
        <v>85..89</v>
      </c>
      <c r="O10" s="4" t="str">
        <f t="shared" si="6"/>
        <v>execute @e[tag=conditional,scores={PHASE=1..2,CHEST_STEP=3,RAND_ITEM=85..89       }] ~ ~ ~ clone 1006 -55 -1 1006 -55 -1   1000 -55 -2  replace move</v>
      </c>
      <c r="P10" s="4" t="str">
        <f t="shared" si="7"/>
        <v>execute @e[tag=conditional,scores={PHASE=1..2,CHEST_STEP=4,RAND_ITEM=85..89       }] ~ ~ ~ clone   1000 -55 -2    1000 -55 -2  1006 -55 -1  replace move</v>
      </c>
      <c r="Q10" s="4" t="s">
        <v>44</v>
      </c>
    </row>
    <row r="11" spans="1:17" s="1" customFormat="1" x14ac:dyDescent="0.25">
      <c r="A11" s="4" t="s">
        <v>14</v>
      </c>
      <c r="B11" s="4" t="s">
        <v>48</v>
      </c>
      <c r="C11" s="4">
        <v>5</v>
      </c>
      <c r="D11" s="4">
        <f t="shared" si="0"/>
        <v>100</v>
      </c>
      <c r="E11" s="4">
        <v>75</v>
      </c>
      <c r="F11" s="4">
        <v>1003</v>
      </c>
      <c r="G11" s="4">
        <v>-55</v>
      </c>
      <c r="H11" s="4">
        <v>-2</v>
      </c>
      <c r="I11" s="4" t="str">
        <f t="shared" si="1"/>
        <v xml:space="preserve"> 1003 -55 -2 </v>
      </c>
      <c r="J11" s="4">
        <f t="shared" si="2"/>
        <v>5</v>
      </c>
      <c r="K11" s="4">
        <f t="shared" si="8"/>
        <v>90</v>
      </c>
      <c r="L11" s="4">
        <f t="shared" si="3"/>
        <v>90</v>
      </c>
      <c r="M11" s="4">
        <f t="shared" si="4"/>
        <v>94</v>
      </c>
      <c r="N11" s="4" t="str">
        <f t="shared" si="5"/>
        <v>90..94</v>
      </c>
      <c r="O11" s="4" t="str">
        <f t="shared" si="6"/>
        <v>execute @e[tag=conditional,scores={PHASE=1..2,CHEST_STEP=3,RAND_ITEM=90..94       }] ~ ~ ~ clone 1006 -55 -1 1006 -55 -1   1003 -55 -2  replace move</v>
      </c>
      <c r="P11" s="4" t="str">
        <f t="shared" si="7"/>
        <v>execute @e[tag=conditional,scores={PHASE=1..2,CHEST_STEP=4,RAND_ITEM=90..94       }] ~ ~ ~ clone   1003 -55 -2    1003 -55 -2  1006 -55 -1  replace move</v>
      </c>
      <c r="Q11" s="4" t="s">
        <v>44</v>
      </c>
    </row>
    <row r="12" spans="1:17" s="1" customFormat="1" x14ac:dyDescent="0.25">
      <c r="A12" s="4" t="s">
        <v>21</v>
      </c>
      <c r="B12" s="4" t="s">
        <v>48</v>
      </c>
      <c r="C12" s="4">
        <v>2</v>
      </c>
      <c r="D12" s="4">
        <f t="shared" si="0"/>
        <v>100</v>
      </c>
      <c r="E12" s="4">
        <v>70</v>
      </c>
      <c r="F12" s="4">
        <v>1003</v>
      </c>
      <c r="G12" s="4">
        <v>-52</v>
      </c>
      <c r="H12" s="4">
        <v>-2</v>
      </c>
      <c r="I12" s="4" t="str">
        <f t="shared" si="1"/>
        <v xml:space="preserve"> 1003 -52 -2 </v>
      </c>
      <c r="J12" s="4">
        <f t="shared" si="2"/>
        <v>2</v>
      </c>
      <c r="K12" s="4">
        <f t="shared" si="8"/>
        <v>95</v>
      </c>
      <c r="L12" s="4">
        <f t="shared" si="3"/>
        <v>95</v>
      </c>
      <c r="M12" s="4">
        <f t="shared" si="4"/>
        <v>96</v>
      </c>
      <c r="N12" s="4" t="str">
        <f t="shared" si="5"/>
        <v>95..96</v>
      </c>
      <c r="O12" s="4" t="str">
        <f t="shared" si="6"/>
        <v>execute @e[tag=conditional,scores={PHASE=1..2,CHEST_STEP=3,RAND_ITEM=95..96       }] ~ ~ ~ clone 1006 -55 -1 1006 -55 -1   1003 -52 -2  replace move</v>
      </c>
      <c r="P12" s="4" t="str">
        <f t="shared" si="7"/>
        <v>execute @e[tag=conditional,scores={PHASE=1..2,CHEST_STEP=4,RAND_ITEM=95..96       }] ~ ~ ~ clone   1003 -52 -2    1003 -52 -2  1006 -55 -1  replace move</v>
      </c>
      <c r="Q12" s="4" t="s">
        <v>44</v>
      </c>
    </row>
    <row r="13" spans="1:17" s="1" customFormat="1" x14ac:dyDescent="0.25">
      <c r="A13" s="4" t="s">
        <v>22</v>
      </c>
      <c r="B13" s="4" t="s">
        <v>48</v>
      </c>
      <c r="C13" s="4">
        <v>2</v>
      </c>
      <c r="D13" s="4">
        <f t="shared" si="0"/>
        <v>100</v>
      </c>
      <c r="E13" s="4">
        <v>70</v>
      </c>
      <c r="F13" s="4">
        <v>1002</v>
      </c>
      <c r="G13" s="4">
        <v>-52</v>
      </c>
      <c r="H13" s="4">
        <v>-2</v>
      </c>
      <c r="I13" s="4" t="str">
        <f t="shared" si="1"/>
        <v xml:space="preserve"> 1002 -52 -2 </v>
      </c>
      <c r="J13" s="4">
        <f t="shared" si="2"/>
        <v>2</v>
      </c>
      <c r="K13" s="4">
        <f t="shared" si="8"/>
        <v>97</v>
      </c>
      <c r="L13" s="4">
        <f t="shared" si="3"/>
        <v>97</v>
      </c>
      <c r="M13" s="4">
        <f t="shared" si="4"/>
        <v>98</v>
      </c>
      <c r="N13" s="4" t="str">
        <f t="shared" si="5"/>
        <v>97..98</v>
      </c>
      <c r="O13" s="4" t="str">
        <f t="shared" si="6"/>
        <v>execute @e[tag=conditional,scores={PHASE=1..2,CHEST_STEP=3,RAND_ITEM=97..98       }] ~ ~ ~ clone 1006 -55 -1 1006 -55 -1   1002 -52 -2  replace move</v>
      </c>
      <c r="P13" s="4" t="str">
        <f t="shared" si="7"/>
        <v>execute @e[tag=conditional,scores={PHASE=1..2,CHEST_STEP=4,RAND_ITEM=97..98       }] ~ ~ ~ clone   1002 -52 -2    1002 -52 -2  1006 -55 -1  replace move</v>
      </c>
      <c r="Q13" s="4" t="s">
        <v>44</v>
      </c>
    </row>
    <row r="14" spans="1:17" s="1" customFormat="1" x14ac:dyDescent="0.25">
      <c r="A14" s="4" t="s">
        <v>23</v>
      </c>
      <c r="B14" s="4" t="s">
        <v>48</v>
      </c>
      <c r="C14" s="4">
        <v>2</v>
      </c>
      <c r="D14" s="4">
        <f t="shared" si="0"/>
        <v>100</v>
      </c>
      <c r="E14" s="4">
        <v>70</v>
      </c>
      <c r="F14" s="4">
        <v>1001</v>
      </c>
      <c r="G14" s="4">
        <v>-52</v>
      </c>
      <c r="H14" s="4">
        <v>-2</v>
      </c>
      <c r="I14" s="4" t="str">
        <f t="shared" si="1"/>
        <v xml:space="preserve"> 1001 -52 -2 </v>
      </c>
      <c r="J14" s="4">
        <f t="shared" si="2"/>
        <v>2</v>
      </c>
      <c r="K14" s="4">
        <f t="shared" si="8"/>
        <v>99</v>
      </c>
      <c r="L14" s="4">
        <f t="shared" si="3"/>
        <v>99</v>
      </c>
      <c r="M14" s="4">
        <f t="shared" si="4"/>
        <v>100</v>
      </c>
      <c r="N14" s="4" t="str">
        <f t="shared" si="5"/>
        <v>99..100</v>
      </c>
      <c r="O14" s="4" t="str">
        <f t="shared" si="6"/>
        <v>execute @e[tag=conditional,scores={PHASE=1..2,CHEST_STEP=3,RAND_ITEM=99..100       }] ~ ~ ~ clone 1006 -55 -1 1006 -55 -1   1001 -52 -2  replace move</v>
      </c>
      <c r="P14" s="4" t="str">
        <f t="shared" si="7"/>
        <v>execute @e[tag=conditional,scores={PHASE=1..2,CHEST_STEP=4,RAND_ITEM=99..100       }] ~ ~ ~ clone   1001 -52 -2    1001 -52 -2  1006 -55 -1  replace move</v>
      </c>
      <c r="Q14" s="4" t="s">
        <v>44</v>
      </c>
    </row>
    <row r="15" spans="1:17" s="1" customFormat="1" x14ac:dyDescent="0.25">
      <c r="A15" s="4" t="s">
        <v>29</v>
      </c>
      <c r="B15" s="4" t="s">
        <v>48</v>
      </c>
      <c r="C15" s="4">
        <v>0</v>
      </c>
      <c r="D15" s="4">
        <f t="shared" si="0"/>
        <v>100</v>
      </c>
      <c r="E15" s="4">
        <v>70</v>
      </c>
      <c r="F15" s="4">
        <v>1005</v>
      </c>
      <c r="G15" s="4">
        <v>-49</v>
      </c>
      <c r="H15" s="4">
        <v>-2</v>
      </c>
      <c r="I15" s="4" t="str">
        <f t="shared" si="1"/>
        <v xml:space="preserve"> 1005 -49 -2 </v>
      </c>
      <c r="J15" s="4">
        <f t="shared" si="2"/>
        <v>0</v>
      </c>
      <c r="K15" s="4">
        <f t="shared" si="8"/>
        <v>101</v>
      </c>
      <c r="L15" s="4">
        <f t="shared" si="3"/>
        <v>-1</v>
      </c>
      <c r="M15" s="4">
        <f t="shared" si="4"/>
        <v>-1</v>
      </c>
      <c r="N15" s="4">
        <f t="shared" si="5"/>
        <v>-1</v>
      </c>
      <c r="O15" s="4" t="str">
        <f t="shared" si="6"/>
        <v/>
      </c>
      <c r="P15" s="4" t="str">
        <f t="shared" si="7"/>
        <v/>
      </c>
      <c r="Q15" s="4" t="s">
        <v>44</v>
      </c>
    </row>
    <row r="16" spans="1:17" s="1" customFormat="1" x14ac:dyDescent="0.25">
      <c r="A16" s="4" t="s">
        <v>37</v>
      </c>
      <c r="B16" s="4" t="s">
        <v>48</v>
      </c>
      <c r="C16" s="4">
        <v>0</v>
      </c>
      <c r="D16" s="4">
        <f t="shared" si="0"/>
        <v>100</v>
      </c>
      <c r="E16" s="4">
        <v>70</v>
      </c>
      <c r="F16" s="4">
        <v>997</v>
      </c>
      <c r="G16" s="4">
        <v>-49</v>
      </c>
      <c r="H16" s="4">
        <v>-2</v>
      </c>
      <c r="I16" s="4" t="str">
        <f t="shared" si="1"/>
        <v xml:space="preserve"> 997 -49 -2 </v>
      </c>
      <c r="J16" s="4">
        <f t="shared" si="2"/>
        <v>0</v>
      </c>
      <c r="K16" s="4">
        <f t="shared" si="8"/>
        <v>101</v>
      </c>
      <c r="L16" s="4">
        <f t="shared" si="3"/>
        <v>-1</v>
      </c>
      <c r="M16" s="4">
        <f t="shared" si="4"/>
        <v>-1</v>
      </c>
      <c r="N16" s="4">
        <f t="shared" si="5"/>
        <v>-1</v>
      </c>
      <c r="O16" s="4" t="str">
        <f t="shared" si="6"/>
        <v/>
      </c>
      <c r="P16" s="4" t="str">
        <f t="shared" si="7"/>
        <v/>
      </c>
      <c r="Q16" s="4" t="s">
        <v>44</v>
      </c>
    </row>
    <row r="17" spans="1:17" s="1" customFormat="1" x14ac:dyDescent="0.25">
      <c r="A17" s="4" t="s">
        <v>11</v>
      </c>
      <c r="B17" s="4" t="s">
        <v>48</v>
      </c>
      <c r="C17" s="4">
        <v>0</v>
      </c>
      <c r="D17" s="4">
        <f t="shared" si="0"/>
        <v>100</v>
      </c>
      <c r="E17" s="4">
        <v>50</v>
      </c>
      <c r="F17" s="4">
        <v>999</v>
      </c>
      <c r="G17" s="4">
        <v>-55</v>
      </c>
      <c r="H17" s="4">
        <v>-2</v>
      </c>
      <c r="I17" s="4" t="str">
        <f t="shared" si="1"/>
        <v xml:space="preserve"> 999 -55 -2 </v>
      </c>
      <c r="J17" s="4">
        <f t="shared" si="2"/>
        <v>0</v>
      </c>
      <c r="K17" s="4">
        <f t="shared" si="8"/>
        <v>101</v>
      </c>
      <c r="L17" s="4">
        <f t="shared" si="3"/>
        <v>-1</v>
      </c>
      <c r="M17" s="4">
        <f t="shared" si="4"/>
        <v>-1</v>
      </c>
      <c r="N17" s="4">
        <f t="shared" si="5"/>
        <v>-1</v>
      </c>
      <c r="O17" s="4" t="str">
        <f t="shared" si="6"/>
        <v/>
      </c>
      <c r="P17" s="4" t="str">
        <f t="shared" si="7"/>
        <v/>
      </c>
      <c r="Q17" s="4" t="s">
        <v>44</v>
      </c>
    </row>
    <row r="18" spans="1:17" s="1" customFormat="1" x14ac:dyDescent="0.25">
      <c r="A18" s="4" t="s">
        <v>31</v>
      </c>
      <c r="B18" s="4" t="s">
        <v>48</v>
      </c>
      <c r="C18" s="4">
        <v>0</v>
      </c>
      <c r="D18" s="4">
        <f t="shared" si="0"/>
        <v>100</v>
      </c>
      <c r="E18" s="4">
        <v>25</v>
      </c>
      <c r="F18" s="4">
        <v>1003</v>
      </c>
      <c r="G18" s="4">
        <v>-49</v>
      </c>
      <c r="H18" s="4">
        <v>-2</v>
      </c>
      <c r="I18" s="4" t="str">
        <f t="shared" si="1"/>
        <v xml:space="preserve"> 1003 -49 -2 </v>
      </c>
      <c r="J18" s="4">
        <f t="shared" si="2"/>
        <v>0</v>
      </c>
      <c r="K18" s="4">
        <f t="shared" si="8"/>
        <v>101</v>
      </c>
      <c r="L18" s="4">
        <f t="shared" si="3"/>
        <v>-1</v>
      </c>
      <c r="M18" s="4">
        <f t="shared" si="4"/>
        <v>-1</v>
      </c>
      <c r="N18" s="4">
        <f t="shared" si="5"/>
        <v>-1</v>
      </c>
      <c r="O18" s="4" t="str">
        <f t="shared" si="6"/>
        <v/>
      </c>
      <c r="P18" s="4" t="str">
        <f t="shared" si="7"/>
        <v/>
      </c>
      <c r="Q18" s="4" t="s">
        <v>44</v>
      </c>
    </row>
    <row r="19" spans="1:17" s="1" customFormat="1" x14ac:dyDescent="0.25">
      <c r="A19" s="4" t="s">
        <v>33</v>
      </c>
      <c r="B19" s="4" t="s">
        <v>48</v>
      </c>
      <c r="C19" s="4">
        <v>0</v>
      </c>
      <c r="D19" s="4">
        <f t="shared" si="0"/>
        <v>100</v>
      </c>
      <c r="E19" s="4">
        <v>15</v>
      </c>
      <c r="F19" s="4">
        <v>1001</v>
      </c>
      <c r="G19" s="4">
        <v>-49</v>
      </c>
      <c r="H19" s="4">
        <v>-2</v>
      </c>
      <c r="I19" s="4" t="str">
        <f t="shared" si="1"/>
        <v xml:space="preserve"> 1001 -49 -2 </v>
      </c>
      <c r="J19" s="4">
        <f t="shared" si="2"/>
        <v>0</v>
      </c>
      <c r="K19" s="4">
        <f t="shared" si="8"/>
        <v>101</v>
      </c>
      <c r="L19" s="4">
        <f t="shared" si="3"/>
        <v>-1</v>
      </c>
      <c r="M19" s="4">
        <f t="shared" si="4"/>
        <v>-1</v>
      </c>
      <c r="N19" s="4">
        <f t="shared" si="5"/>
        <v>-1</v>
      </c>
      <c r="O19" s="4" t="str">
        <f t="shared" si="6"/>
        <v/>
      </c>
      <c r="P19" s="4" t="str">
        <f t="shared" si="7"/>
        <v/>
      </c>
      <c r="Q19" s="4" t="s">
        <v>44</v>
      </c>
    </row>
    <row r="20" spans="1:17" s="1" customFormat="1" x14ac:dyDescent="0.25">
      <c r="A20" s="4" t="s">
        <v>27</v>
      </c>
      <c r="B20" s="4" t="s">
        <v>48</v>
      </c>
      <c r="C20" s="4">
        <v>0</v>
      </c>
      <c r="D20" s="4">
        <f t="shared" si="0"/>
        <v>100</v>
      </c>
      <c r="E20" s="4">
        <v>10</v>
      </c>
      <c r="F20" s="4">
        <v>997</v>
      </c>
      <c r="G20" s="4">
        <v>-52</v>
      </c>
      <c r="H20" s="4">
        <v>-2</v>
      </c>
      <c r="I20" s="4" t="str">
        <f t="shared" si="1"/>
        <v xml:space="preserve"> 997 -52 -2 </v>
      </c>
      <c r="J20" s="4">
        <f t="shared" si="2"/>
        <v>0</v>
      </c>
      <c r="K20" s="4">
        <f t="shared" si="8"/>
        <v>101</v>
      </c>
      <c r="L20" s="4">
        <f t="shared" si="3"/>
        <v>-1</v>
      </c>
      <c r="M20" s="4">
        <f t="shared" si="4"/>
        <v>-1</v>
      </c>
      <c r="N20" s="4">
        <f t="shared" si="5"/>
        <v>-1</v>
      </c>
      <c r="O20" s="4" t="str">
        <f t="shared" si="6"/>
        <v/>
      </c>
      <c r="P20" s="4" t="str">
        <f t="shared" si="7"/>
        <v/>
      </c>
      <c r="Q20" s="4" t="s">
        <v>44</v>
      </c>
    </row>
    <row r="21" spans="1:17" s="1" customFormat="1" x14ac:dyDescent="0.25">
      <c r="A21" s="4" t="s">
        <v>26</v>
      </c>
      <c r="B21" s="4" t="s">
        <v>48</v>
      </c>
      <c r="C21" s="4">
        <v>0</v>
      </c>
      <c r="D21" s="4">
        <f t="shared" si="0"/>
        <v>100</v>
      </c>
      <c r="E21" s="4">
        <v>9</v>
      </c>
      <c r="F21" s="4">
        <v>1000</v>
      </c>
      <c r="G21" s="4">
        <v>-52</v>
      </c>
      <c r="H21" s="4">
        <v>-2</v>
      </c>
      <c r="I21" s="4" t="str">
        <f t="shared" si="1"/>
        <v xml:space="preserve"> 1000 -52 -2 </v>
      </c>
      <c r="J21" s="4">
        <f t="shared" si="2"/>
        <v>0</v>
      </c>
      <c r="K21" s="4">
        <f t="shared" si="8"/>
        <v>101</v>
      </c>
      <c r="L21" s="4">
        <f t="shared" si="3"/>
        <v>-1</v>
      </c>
      <c r="M21" s="4">
        <f t="shared" si="4"/>
        <v>-1</v>
      </c>
      <c r="N21" s="4">
        <f t="shared" si="5"/>
        <v>-1</v>
      </c>
      <c r="O21" s="4" t="str">
        <f t="shared" si="6"/>
        <v/>
      </c>
      <c r="P21" s="4" t="str">
        <f t="shared" si="7"/>
        <v/>
      </c>
      <c r="Q21" s="4" t="s">
        <v>44</v>
      </c>
    </row>
    <row r="22" spans="1:17" s="1" customFormat="1" x14ac:dyDescent="0.25">
      <c r="A22" s="4" t="s">
        <v>24</v>
      </c>
      <c r="B22" s="4" t="s">
        <v>48</v>
      </c>
      <c r="C22" s="4">
        <v>0</v>
      </c>
      <c r="D22" s="4">
        <f t="shared" si="0"/>
        <v>100</v>
      </c>
      <c r="E22" s="4">
        <v>9</v>
      </c>
      <c r="F22" s="4">
        <v>999</v>
      </c>
      <c r="G22" s="4">
        <v>-52</v>
      </c>
      <c r="H22" s="4">
        <v>-2</v>
      </c>
      <c r="I22" s="4" t="str">
        <f t="shared" si="1"/>
        <v xml:space="preserve"> 999 -52 -2 </v>
      </c>
      <c r="J22" s="4">
        <f t="shared" si="2"/>
        <v>0</v>
      </c>
      <c r="K22" s="4">
        <f t="shared" si="8"/>
        <v>101</v>
      </c>
      <c r="L22" s="4">
        <f t="shared" si="3"/>
        <v>-1</v>
      </c>
      <c r="M22" s="4">
        <f t="shared" si="4"/>
        <v>-1</v>
      </c>
      <c r="N22" s="4">
        <f t="shared" si="5"/>
        <v>-1</v>
      </c>
      <c r="O22" s="4" t="str">
        <f t="shared" si="6"/>
        <v/>
      </c>
      <c r="P22" s="4" t="str">
        <f t="shared" si="7"/>
        <v/>
      </c>
      <c r="Q22" s="4" t="s">
        <v>44</v>
      </c>
    </row>
    <row r="23" spans="1:17" s="1" customFormat="1" x14ac:dyDescent="0.25">
      <c r="A23" s="4" t="s">
        <v>25</v>
      </c>
      <c r="B23" s="4" t="s">
        <v>48</v>
      </c>
      <c r="C23" s="4">
        <v>0</v>
      </c>
      <c r="D23" s="4">
        <f t="shared" si="0"/>
        <v>100</v>
      </c>
      <c r="E23" s="4">
        <v>9</v>
      </c>
      <c r="F23" s="4">
        <v>998</v>
      </c>
      <c r="G23" s="4">
        <v>-52</v>
      </c>
      <c r="H23" s="4">
        <v>-2</v>
      </c>
      <c r="I23" s="4" t="str">
        <f t="shared" si="1"/>
        <v xml:space="preserve"> 998 -52 -2 </v>
      </c>
      <c r="J23" s="4">
        <f t="shared" si="2"/>
        <v>0</v>
      </c>
      <c r="K23" s="4">
        <f t="shared" si="8"/>
        <v>101</v>
      </c>
      <c r="L23" s="4">
        <f t="shared" si="3"/>
        <v>-1</v>
      </c>
      <c r="M23" s="4">
        <f t="shared" si="4"/>
        <v>-1</v>
      </c>
      <c r="N23" s="4">
        <f t="shared" si="5"/>
        <v>-1</v>
      </c>
      <c r="O23" s="4" t="str">
        <f t="shared" si="6"/>
        <v/>
      </c>
      <c r="P23" s="4" t="str">
        <f t="shared" si="7"/>
        <v/>
      </c>
      <c r="Q23" s="4" t="s">
        <v>44</v>
      </c>
    </row>
    <row r="24" spans="1:17" s="1" customFormat="1" x14ac:dyDescent="0.25">
      <c r="A24" s="4" t="s">
        <v>18</v>
      </c>
      <c r="B24" s="4" t="s">
        <v>48</v>
      </c>
      <c r="C24" s="4">
        <v>0</v>
      </c>
      <c r="D24" s="4">
        <f t="shared" si="0"/>
        <v>100</v>
      </c>
      <c r="E24" s="4">
        <v>5</v>
      </c>
      <c r="F24" s="4">
        <v>1006</v>
      </c>
      <c r="G24" s="4">
        <v>-52</v>
      </c>
      <c r="H24" s="4">
        <v>-2</v>
      </c>
      <c r="I24" s="4" t="str">
        <f t="shared" si="1"/>
        <v xml:space="preserve"> 1006 -52 -2 </v>
      </c>
      <c r="J24" s="4">
        <f t="shared" si="2"/>
        <v>0</v>
      </c>
      <c r="K24" s="4">
        <f t="shared" si="8"/>
        <v>101</v>
      </c>
      <c r="L24" s="4">
        <f t="shared" si="3"/>
        <v>-1</v>
      </c>
      <c r="M24" s="4">
        <f t="shared" si="4"/>
        <v>-1</v>
      </c>
      <c r="N24" s="4">
        <f t="shared" si="5"/>
        <v>-1</v>
      </c>
      <c r="O24" s="4" t="str">
        <f t="shared" si="6"/>
        <v/>
      </c>
      <c r="P24" s="4" t="str">
        <f t="shared" si="7"/>
        <v/>
      </c>
      <c r="Q24" s="4" t="s">
        <v>44</v>
      </c>
    </row>
    <row r="25" spans="1:17" s="1" customFormat="1" x14ac:dyDescent="0.25">
      <c r="A25" s="4" t="s">
        <v>19</v>
      </c>
      <c r="B25" s="4" t="s">
        <v>48</v>
      </c>
      <c r="C25" s="4">
        <v>0</v>
      </c>
      <c r="D25" s="4">
        <f t="shared" si="0"/>
        <v>100</v>
      </c>
      <c r="E25" s="4">
        <v>4</v>
      </c>
      <c r="F25" s="4">
        <v>1005</v>
      </c>
      <c r="G25" s="4">
        <v>-52</v>
      </c>
      <c r="H25" s="4">
        <v>-2</v>
      </c>
      <c r="I25" s="4" t="str">
        <f t="shared" si="1"/>
        <v xml:space="preserve"> 1005 -52 -2 </v>
      </c>
      <c r="J25" s="4">
        <f t="shared" si="2"/>
        <v>0</v>
      </c>
      <c r="K25" s="4">
        <f t="shared" si="8"/>
        <v>101</v>
      </c>
      <c r="L25" s="4">
        <f t="shared" si="3"/>
        <v>-1</v>
      </c>
      <c r="M25" s="4">
        <f t="shared" si="4"/>
        <v>-1</v>
      </c>
      <c r="N25" s="4">
        <f t="shared" si="5"/>
        <v>-1</v>
      </c>
      <c r="O25" s="4" t="str">
        <f t="shared" si="6"/>
        <v/>
      </c>
      <c r="P25" s="4" t="str">
        <f t="shared" si="7"/>
        <v/>
      </c>
      <c r="Q25" s="4" t="s">
        <v>44</v>
      </c>
    </row>
    <row r="26" spans="1:17" s="1" customFormat="1" x14ac:dyDescent="0.25">
      <c r="A26" s="4" t="s">
        <v>34</v>
      </c>
      <c r="B26" s="4" t="s">
        <v>48</v>
      </c>
      <c r="C26" s="4">
        <v>0</v>
      </c>
      <c r="D26" s="4">
        <f t="shared" si="0"/>
        <v>100</v>
      </c>
      <c r="E26" s="4">
        <v>4</v>
      </c>
      <c r="F26" s="4">
        <v>1000</v>
      </c>
      <c r="G26" s="4">
        <v>-49</v>
      </c>
      <c r="H26" s="4">
        <v>-2</v>
      </c>
      <c r="I26" s="4" t="str">
        <f t="shared" si="1"/>
        <v xml:space="preserve"> 1000 -49 -2 </v>
      </c>
      <c r="J26" s="4">
        <f t="shared" si="2"/>
        <v>0</v>
      </c>
      <c r="K26" s="4">
        <f t="shared" si="8"/>
        <v>101</v>
      </c>
      <c r="L26" s="4">
        <f t="shared" si="3"/>
        <v>-1</v>
      </c>
      <c r="M26" s="4">
        <f t="shared" si="4"/>
        <v>-1</v>
      </c>
      <c r="N26" s="4">
        <f t="shared" si="5"/>
        <v>-1</v>
      </c>
      <c r="O26" s="4" t="str">
        <f t="shared" si="6"/>
        <v/>
      </c>
      <c r="P26" s="4" t="str">
        <f t="shared" si="7"/>
        <v/>
      </c>
      <c r="Q26" s="4" t="s">
        <v>44</v>
      </c>
    </row>
    <row r="27" spans="1:17" s="1" customFormat="1" x14ac:dyDescent="0.25">
      <c r="A27" s="4" t="s">
        <v>9</v>
      </c>
      <c r="B27" s="4" t="s">
        <v>48</v>
      </c>
      <c r="C27" s="4">
        <v>0</v>
      </c>
      <c r="D27" s="4">
        <f t="shared" si="0"/>
        <v>100</v>
      </c>
      <c r="E27" s="4">
        <v>2</v>
      </c>
      <c r="F27" s="4">
        <v>997</v>
      </c>
      <c r="G27" s="4">
        <v>-55</v>
      </c>
      <c r="H27" s="4">
        <v>-2</v>
      </c>
      <c r="I27" s="4" t="str">
        <f t="shared" si="1"/>
        <v xml:space="preserve"> 997 -55 -2 </v>
      </c>
      <c r="J27" s="4">
        <f t="shared" si="2"/>
        <v>0</v>
      </c>
      <c r="K27" s="4">
        <f t="shared" si="8"/>
        <v>101</v>
      </c>
      <c r="L27" s="4">
        <f t="shared" si="3"/>
        <v>-1</v>
      </c>
      <c r="M27" s="4">
        <f t="shared" si="4"/>
        <v>-1</v>
      </c>
      <c r="N27" s="4">
        <f t="shared" si="5"/>
        <v>-1</v>
      </c>
      <c r="O27" s="4" t="str">
        <f t="shared" si="6"/>
        <v/>
      </c>
      <c r="P27" s="4" t="str">
        <f t="shared" si="7"/>
        <v/>
      </c>
      <c r="Q27" s="4" t="s">
        <v>44</v>
      </c>
    </row>
    <row r="28" spans="1:17" s="1" customFormat="1" x14ac:dyDescent="0.25">
      <c r="A28" s="4" t="s">
        <v>10</v>
      </c>
      <c r="B28" s="4" t="s">
        <v>48</v>
      </c>
      <c r="C28" s="4">
        <v>0</v>
      </c>
      <c r="D28" s="4">
        <f t="shared" si="0"/>
        <v>100</v>
      </c>
      <c r="E28" s="4">
        <v>2</v>
      </c>
      <c r="F28" s="4">
        <v>998</v>
      </c>
      <c r="G28" s="4">
        <v>-55</v>
      </c>
      <c r="H28" s="4">
        <v>-2</v>
      </c>
      <c r="I28" s="4" t="str">
        <f t="shared" si="1"/>
        <v xml:space="preserve"> 998 -55 -2 </v>
      </c>
      <c r="J28" s="4">
        <f t="shared" si="2"/>
        <v>0</v>
      </c>
      <c r="K28" s="4">
        <f t="shared" si="8"/>
        <v>101</v>
      </c>
      <c r="L28" s="4">
        <f t="shared" si="3"/>
        <v>-1</v>
      </c>
      <c r="M28" s="4">
        <f t="shared" si="4"/>
        <v>-1</v>
      </c>
      <c r="N28" s="4">
        <f t="shared" si="5"/>
        <v>-1</v>
      </c>
      <c r="O28" s="4" t="str">
        <f t="shared" si="6"/>
        <v/>
      </c>
      <c r="P28" s="4" t="str">
        <f t="shared" si="7"/>
        <v/>
      </c>
      <c r="Q28" s="4" t="s">
        <v>44</v>
      </c>
    </row>
    <row r="29" spans="1:17" s="1" customFormat="1" x14ac:dyDescent="0.25">
      <c r="A29" s="4" t="s">
        <v>36</v>
      </c>
      <c r="B29" s="4" t="s">
        <v>48</v>
      </c>
      <c r="C29" s="4">
        <v>0</v>
      </c>
      <c r="D29" s="4">
        <f t="shared" si="0"/>
        <v>100</v>
      </c>
      <c r="E29" s="4">
        <v>2</v>
      </c>
      <c r="F29" s="4">
        <v>998</v>
      </c>
      <c r="G29" s="4">
        <v>-49</v>
      </c>
      <c r="H29" s="4">
        <v>-2</v>
      </c>
      <c r="I29" s="4" t="str">
        <f t="shared" si="1"/>
        <v xml:space="preserve"> 998 -49 -2 </v>
      </c>
      <c r="J29" s="4">
        <f t="shared" si="2"/>
        <v>0</v>
      </c>
      <c r="K29" s="4">
        <f t="shared" si="8"/>
        <v>101</v>
      </c>
      <c r="L29" s="4">
        <f t="shared" si="3"/>
        <v>-1</v>
      </c>
      <c r="M29" s="4">
        <f t="shared" si="4"/>
        <v>-1</v>
      </c>
      <c r="N29" s="4">
        <f t="shared" si="5"/>
        <v>-1</v>
      </c>
      <c r="O29" s="4" t="str">
        <f t="shared" si="6"/>
        <v/>
      </c>
      <c r="P29" s="4" t="str">
        <f t="shared" si="7"/>
        <v/>
      </c>
      <c r="Q29" s="4" t="s">
        <v>44</v>
      </c>
    </row>
    <row r="30" spans="1:17" s="1" customFormat="1" x14ac:dyDescent="0.25">
      <c r="A30" s="4" t="s">
        <v>20</v>
      </c>
      <c r="B30" s="4" t="s">
        <v>48</v>
      </c>
      <c r="C30" s="4">
        <v>0</v>
      </c>
      <c r="D30" s="4">
        <f t="shared" si="0"/>
        <v>100</v>
      </c>
      <c r="E30" s="4">
        <v>1</v>
      </c>
      <c r="F30" s="4">
        <v>1004</v>
      </c>
      <c r="G30" s="4">
        <v>-52</v>
      </c>
      <c r="H30" s="4">
        <v>-2</v>
      </c>
      <c r="I30" s="4" t="str">
        <f t="shared" si="1"/>
        <v xml:space="preserve"> 1004 -52 -2 </v>
      </c>
      <c r="J30" s="4">
        <f t="shared" si="2"/>
        <v>0</v>
      </c>
      <c r="K30" s="4">
        <f t="shared" si="8"/>
        <v>101</v>
      </c>
      <c r="L30" s="4">
        <f t="shared" si="3"/>
        <v>-1</v>
      </c>
      <c r="M30" s="4">
        <f t="shared" si="4"/>
        <v>-1</v>
      </c>
      <c r="N30" s="4">
        <f t="shared" si="5"/>
        <v>-1</v>
      </c>
      <c r="O30" s="4" t="str">
        <f t="shared" si="6"/>
        <v/>
      </c>
      <c r="P30" s="4" t="str">
        <f t="shared" si="7"/>
        <v/>
      </c>
      <c r="Q30" s="4" t="s">
        <v>44</v>
      </c>
    </row>
    <row r="31" spans="1:17" s="1" customFormat="1" x14ac:dyDescent="0.25">
      <c r="A31" s="4" t="s">
        <v>35</v>
      </c>
      <c r="B31" s="4" t="s">
        <v>48</v>
      </c>
      <c r="C31" s="4">
        <v>0</v>
      </c>
      <c r="D31" s="4">
        <f t="shared" si="0"/>
        <v>100</v>
      </c>
      <c r="E31" s="4">
        <v>1</v>
      </c>
      <c r="F31" s="4">
        <v>999</v>
      </c>
      <c r="G31" s="4">
        <v>-49</v>
      </c>
      <c r="H31" s="4">
        <v>-2</v>
      </c>
      <c r="I31" s="4" t="str">
        <f t="shared" si="1"/>
        <v xml:space="preserve"> 999 -49 -2 </v>
      </c>
      <c r="J31" s="4">
        <f t="shared" si="2"/>
        <v>0</v>
      </c>
      <c r="K31" s="4">
        <f t="shared" si="8"/>
        <v>101</v>
      </c>
      <c r="L31" s="4">
        <f t="shared" si="3"/>
        <v>-1</v>
      </c>
      <c r="M31" s="4">
        <f t="shared" si="4"/>
        <v>-1</v>
      </c>
      <c r="N31" s="4">
        <f t="shared" si="5"/>
        <v>-1</v>
      </c>
      <c r="O31" s="4" t="str">
        <f t="shared" si="6"/>
        <v/>
      </c>
      <c r="P31" s="4" t="str">
        <f t="shared" si="7"/>
        <v/>
      </c>
      <c r="Q31" s="4" t="s">
        <v>44</v>
      </c>
    </row>
    <row r="32" spans="1:17" s="2" customFormat="1" ht="15.75" customHeight="1" x14ac:dyDescent="0.25">
      <c r="A32" s="5" t="s">
        <v>17</v>
      </c>
      <c r="B32" s="5" t="s">
        <v>49</v>
      </c>
      <c r="C32" s="5">
        <v>20</v>
      </c>
      <c r="D32" s="5">
        <f t="shared" si="0"/>
        <v>100</v>
      </c>
      <c r="E32" s="5">
        <v>100</v>
      </c>
      <c r="F32" s="5">
        <v>1001</v>
      </c>
      <c r="G32" s="5">
        <v>-55</v>
      </c>
      <c r="H32" s="5">
        <v>-2</v>
      </c>
      <c r="I32" s="5" t="str">
        <f t="shared" si="1"/>
        <v xml:space="preserve"> 1001 -55 -2 </v>
      </c>
      <c r="J32" s="5">
        <f t="shared" si="2"/>
        <v>20</v>
      </c>
      <c r="K32" s="5">
        <f t="shared" si="8"/>
        <v>1</v>
      </c>
      <c r="L32" s="5">
        <f t="shared" si="3"/>
        <v>1</v>
      </c>
      <c r="M32" s="5">
        <f t="shared" si="4"/>
        <v>20</v>
      </c>
      <c r="N32" s="5" t="str">
        <f t="shared" si="5"/>
        <v>1..20</v>
      </c>
      <c r="O32" s="5" t="str">
        <f t="shared" si="6"/>
        <v>execute @e[tag=conditional,scores={PHASE=3..4,CHEST_STEP=3,RAND_ITEM=1..20       }] ~ ~ ~ clone 1006 -55 -1 1006 -55 -1   1001 -55 -2  replace move</v>
      </c>
      <c r="P32" s="5" t="str">
        <f t="shared" si="7"/>
        <v>execute @e[tag=conditional,scores={PHASE=3..4,CHEST_STEP=4,RAND_ITEM=1..20       }] ~ ~ ~ clone   1001 -55 -2    1001 -55 -2  1006 -55 -1  replace move</v>
      </c>
      <c r="Q32" s="5" t="s">
        <v>44</v>
      </c>
    </row>
    <row r="33" spans="1:17" s="2" customFormat="1" x14ac:dyDescent="0.25">
      <c r="A33" s="5" t="s">
        <v>15</v>
      </c>
      <c r="B33" s="5" t="s">
        <v>49</v>
      </c>
      <c r="C33" s="5">
        <v>20</v>
      </c>
      <c r="D33" s="5">
        <f t="shared" si="0"/>
        <v>100</v>
      </c>
      <c r="E33" s="5">
        <v>90</v>
      </c>
      <c r="F33" s="5">
        <v>1004</v>
      </c>
      <c r="G33" s="5">
        <v>-55</v>
      </c>
      <c r="H33" s="5">
        <v>-2</v>
      </c>
      <c r="I33" s="5" t="str">
        <f t="shared" si="1"/>
        <v xml:space="preserve"> 1004 -55 -2 </v>
      </c>
      <c r="J33" s="5">
        <f t="shared" si="2"/>
        <v>20</v>
      </c>
      <c r="K33" s="5">
        <f t="shared" si="8"/>
        <v>21</v>
      </c>
      <c r="L33" s="5">
        <f t="shared" si="3"/>
        <v>21</v>
      </c>
      <c r="M33" s="5">
        <f t="shared" si="4"/>
        <v>40</v>
      </c>
      <c r="N33" s="5" t="str">
        <f t="shared" si="5"/>
        <v>21..40</v>
      </c>
      <c r="O33" s="5" t="str">
        <f t="shared" si="6"/>
        <v>execute @e[tag=conditional,scores={PHASE=3..4,CHEST_STEP=3,RAND_ITEM=21..40       }] ~ ~ ~ clone 1006 -55 -1 1006 -55 -1   1004 -55 -2  replace move</v>
      </c>
      <c r="P33" s="5" t="str">
        <f t="shared" si="7"/>
        <v>execute @e[tag=conditional,scores={PHASE=3..4,CHEST_STEP=4,RAND_ITEM=21..40       }] ~ ~ ~ clone   1004 -55 -2    1004 -55 -2  1006 -55 -1  replace move</v>
      </c>
      <c r="Q33" s="5" t="s">
        <v>44</v>
      </c>
    </row>
    <row r="34" spans="1:17" s="2" customFormat="1" x14ac:dyDescent="0.25">
      <c r="A34" s="5" t="s">
        <v>16</v>
      </c>
      <c r="B34" s="5" t="s">
        <v>49</v>
      </c>
      <c r="C34" s="5">
        <v>5</v>
      </c>
      <c r="D34" s="5">
        <f t="shared" ref="D34:D65" si="9">SUMIFS(C:C,B:B,B34)</f>
        <v>100</v>
      </c>
      <c r="E34" s="5">
        <v>90</v>
      </c>
      <c r="F34" s="5">
        <v>1006</v>
      </c>
      <c r="G34" s="5">
        <v>-55</v>
      </c>
      <c r="H34" s="5">
        <v>-2</v>
      </c>
      <c r="I34" s="5" t="str">
        <f t="shared" ref="I34:I65" si="10">CONCATENATE(" ", F34," ", G34, " ", H34, " ")</f>
        <v xml:space="preserve"> 1006 -55 -2 </v>
      </c>
      <c r="J34" s="5">
        <f t="shared" ref="J34:J65" si="11">FLOOR(C34/D34*100,1)</f>
        <v>5</v>
      </c>
      <c r="K34" s="5">
        <f t="shared" si="8"/>
        <v>41</v>
      </c>
      <c r="L34" s="5">
        <f t="shared" ref="L34:L65" si="12">IF(J34=0,-1,K34)</f>
        <v>41</v>
      </c>
      <c r="M34" s="5">
        <f t="shared" ref="M34:M65" si="13">IF(J34=0,-1,K34+J34-1)</f>
        <v>45</v>
      </c>
      <c r="N34" s="5" t="str">
        <f t="shared" ref="N34:N65" si="14">IF(M34="NA","",IF(L34=M34,L34,CONCATENATE(L34,"..",M34)))</f>
        <v>41..45</v>
      </c>
      <c r="O34" s="5" t="str">
        <f t="shared" ref="O34:O65" si="15">IF(J34=0,"",CONCATENATE("execute @e[tag=conditional,scores={PHASE=",B34,",CHEST_STEP=3,RAND_ITEM=",N34,"       }] ~ ~ ~ clone 1006 -55 -1 1006 -55 -1  ",I34," replace move"))</f>
        <v>execute @e[tag=conditional,scores={PHASE=3..4,CHEST_STEP=3,RAND_ITEM=41..45       }] ~ ~ ~ clone 1006 -55 -1 1006 -55 -1   1006 -55 -2  replace move</v>
      </c>
      <c r="P34" s="5" t="str">
        <f t="shared" ref="P34:P65" si="16">IF(J34=0,"",CONCATENATE("execute @e[tag=conditional,scores={PHASE=",B34,",CHEST_STEP=4,RAND_ITEM=",N34,"       }] ~ ~ ~ clone  ",I34,"  ",I34," 1006 -55 -1  replace move"))</f>
        <v>execute @e[tag=conditional,scores={PHASE=3..4,CHEST_STEP=4,RAND_ITEM=41..45       }] ~ ~ ~ clone   1006 -55 -2    1006 -55 -2  1006 -55 -1  replace move</v>
      </c>
      <c r="Q34" s="5" t="s">
        <v>44</v>
      </c>
    </row>
    <row r="35" spans="1:17" s="2" customFormat="1" x14ac:dyDescent="0.25">
      <c r="A35" s="5" t="s">
        <v>28</v>
      </c>
      <c r="B35" s="5" t="s">
        <v>49</v>
      </c>
      <c r="C35" s="5">
        <v>6</v>
      </c>
      <c r="D35" s="5">
        <f t="shared" si="9"/>
        <v>100</v>
      </c>
      <c r="E35" s="5">
        <v>90</v>
      </c>
      <c r="F35" s="5">
        <v>1006</v>
      </c>
      <c r="G35" s="5">
        <v>-49</v>
      </c>
      <c r="H35" s="5">
        <v>-2</v>
      </c>
      <c r="I35" s="5" t="str">
        <f t="shared" si="10"/>
        <v xml:space="preserve"> 1006 -49 -2 </v>
      </c>
      <c r="J35" s="5">
        <f t="shared" si="11"/>
        <v>6</v>
      </c>
      <c r="K35" s="5">
        <f t="shared" si="8"/>
        <v>46</v>
      </c>
      <c r="L35" s="5">
        <f t="shared" si="12"/>
        <v>46</v>
      </c>
      <c r="M35" s="5">
        <f t="shared" si="13"/>
        <v>51</v>
      </c>
      <c r="N35" s="5" t="str">
        <f t="shared" si="14"/>
        <v>46..51</v>
      </c>
      <c r="O35" s="5" t="str">
        <f t="shared" si="15"/>
        <v>execute @e[tag=conditional,scores={PHASE=3..4,CHEST_STEP=3,RAND_ITEM=46..51       }] ~ ~ ~ clone 1006 -55 -1 1006 -55 -1   1006 -49 -2  replace move</v>
      </c>
      <c r="P35" s="5" t="str">
        <f t="shared" si="16"/>
        <v>execute @e[tag=conditional,scores={PHASE=3..4,CHEST_STEP=4,RAND_ITEM=46..51       }] ~ ~ ~ clone   1006 -49 -2    1006 -49 -2  1006 -55 -1  replace move</v>
      </c>
      <c r="Q35" s="5" t="s">
        <v>44</v>
      </c>
    </row>
    <row r="36" spans="1:17" s="2" customFormat="1" x14ac:dyDescent="0.25">
      <c r="A36" s="5" t="s">
        <v>30</v>
      </c>
      <c r="B36" s="5" t="s">
        <v>49</v>
      </c>
      <c r="C36" s="5">
        <v>6</v>
      </c>
      <c r="D36" s="5">
        <f t="shared" si="9"/>
        <v>100</v>
      </c>
      <c r="E36" s="5">
        <v>90</v>
      </c>
      <c r="F36" s="5">
        <v>1004</v>
      </c>
      <c r="G36" s="5">
        <v>-49</v>
      </c>
      <c r="H36" s="5">
        <v>-2</v>
      </c>
      <c r="I36" s="5" t="str">
        <f t="shared" si="10"/>
        <v xml:space="preserve"> 1004 -49 -2 </v>
      </c>
      <c r="J36" s="5">
        <f t="shared" si="11"/>
        <v>6</v>
      </c>
      <c r="K36" s="5">
        <f t="shared" si="8"/>
        <v>52</v>
      </c>
      <c r="L36" s="5">
        <f t="shared" si="12"/>
        <v>52</v>
      </c>
      <c r="M36" s="5">
        <f t="shared" si="13"/>
        <v>57</v>
      </c>
      <c r="N36" s="5" t="str">
        <f t="shared" si="14"/>
        <v>52..57</v>
      </c>
      <c r="O36" s="5" t="str">
        <f t="shared" si="15"/>
        <v>execute @e[tag=conditional,scores={PHASE=3..4,CHEST_STEP=3,RAND_ITEM=52..57       }] ~ ~ ~ clone 1006 -55 -1 1006 -55 -1   1004 -49 -2  replace move</v>
      </c>
      <c r="P36" s="5" t="str">
        <f t="shared" si="16"/>
        <v>execute @e[tag=conditional,scores={PHASE=3..4,CHEST_STEP=4,RAND_ITEM=52..57       }] ~ ~ ~ clone   1004 -49 -2    1004 -49 -2  1006 -55 -1  replace move</v>
      </c>
      <c r="Q36" s="5" t="s">
        <v>44</v>
      </c>
    </row>
    <row r="37" spans="1:17" s="2" customFormat="1" x14ac:dyDescent="0.25">
      <c r="A37" s="5" t="s">
        <v>32</v>
      </c>
      <c r="B37" s="5" t="s">
        <v>49</v>
      </c>
      <c r="C37" s="5">
        <v>8</v>
      </c>
      <c r="D37" s="5">
        <f t="shared" si="9"/>
        <v>100</v>
      </c>
      <c r="E37" s="5">
        <v>90</v>
      </c>
      <c r="F37" s="5">
        <v>1002</v>
      </c>
      <c r="G37" s="5">
        <v>-49</v>
      </c>
      <c r="H37" s="5">
        <v>-2</v>
      </c>
      <c r="I37" s="5" t="str">
        <f t="shared" si="10"/>
        <v xml:space="preserve"> 1002 -49 -2 </v>
      </c>
      <c r="J37" s="5">
        <f t="shared" si="11"/>
        <v>8</v>
      </c>
      <c r="K37" s="5">
        <f t="shared" si="8"/>
        <v>58</v>
      </c>
      <c r="L37" s="5">
        <f t="shared" si="12"/>
        <v>58</v>
      </c>
      <c r="M37" s="5">
        <f t="shared" si="13"/>
        <v>65</v>
      </c>
      <c r="N37" s="5" t="str">
        <f t="shared" si="14"/>
        <v>58..65</v>
      </c>
      <c r="O37" s="5" t="str">
        <f t="shared" si="15"/>
        <v>execute @e[tag=conditional,scores={PHASE=3..4,CHEST_STEP=3,RAND_ITEM=58..65       }] ~ ~ ~ clone 1006 -55 -1 1006 -55 -1   1002 -49 -2  replace move</v>
      </c>
      <c r="P37" s="5" t="str">
        <f t="shared" si="16"/>
        <v>execute @e[tag=conditional,scores={PHASE=3..4,CHEST_STEP=4,RAND_ITEM=58..65       }] ~ ~ ~ clone   1002 -49 -2    1002 -49 -2  1006 -55 -1  replace move</v>
      </c>
      <c r="Q37" s="5" t="s">
        <v>44</v>
      </c>
    </row>
    <row r="38" spans="1:17" s="2" customFormat="1" x14ac:dyDescent="0.25">
      <c r="A38" s="5" t="s">
        <v>0</v>
      </c>
      <c r="B38" s="5" t="s">
        <v>49</v>
      </c>
      <c r="C38" s="5">
        <v>5</v>
      </c>
      <c r="D38" s="5">
        <f t="shared" si="9"/>
        <v>100</v>
      </c>
      <c r="E38" s="5">
        <v>80</v>
      </c>
      <c r="F38" s="5">
        <v>1005</v>
      </c>
      <c r="G38" s="5">
        <v>-55</v>
      </c>
      <c r="H38" s="5">
        <v>-2</v>
      </c>
      <c r="I38" s="5" t="str">
        <f t="shared" si="10"/>
        <v xml:space="preserve"> 1005 -55 -2 </v>
      </c>
      <c r="J38" s="5">
        <f t="shared" si="11"/>
        <v>5</v>
      </c>
      <c r="K38" s="5">
        <f t="shared" si="8"/>
        <v>66</v>
      </c>
      <c r="L38" s="5">
        <f t="shared" si="12"/>
        <v>66</v>
      </c>
      <c r="M38" s="5">
        <f t="shared" si="13"/>
        <v>70</v>
      </c>
      <c r="N38" s="5" t="str">
        <f t="shared" si="14"/>
        <v>66..70</v>
      </c>
      <c r="O38" s="5" t="str">
        <f t="shared" si="15"/>
        <v>execute @e[tag=conditional,scores={PHASE=3..4,CHEST_STEP=3,RAND_ITEM=66..70       }] ~ ~ ~ clone 1006 -55 -1 1006 -55 -1   1005 -55 -2  replace move</v>
      </c>
      <c r="P38" s="5" t="str">
        <f t="shared" si="16"/>
        <v>execute @e[tag=conditional,scores={PHASE=3..4,CHEST_STEP=4,RAND_ITEM=66..70       }] ~ ~ ~ clone   1005 -55 -2    1005 -55 -2  1006 -55 -1  replace move</v>
      </c>
      <c r="Q38" s="5" t="s">
        <v>44</v>
      </c>
    </row>
    <row r="39" spans="1:17" s="2" customFormat="1" x14ac:dyDescent="0.25">
      <c r="A39" s="5" t="s">
        <v>12</v>
      </c>
      <c r="B39" s="5" t="s">
        <v>49</v>
      </c>
      <c r="C39" s="5">
        <v>5</v>
      </c>
      <c r="D39" s="5">
        <f t="shared" si="9"/>
        <v>100</v>
      </c>
      <c r="E39" s="5">
        <v>75</v>
      </c>
      <c r="F39" s="5">
        <v>1002</v>
      </c>
      <c r="G39" s="5">
        <v>-55</v>
      </c>
      <c r="H39" s="5">
        <v>-2</v>
      </c>
      <c r="I39" s="5" t="str">
        <f t="shared" si="10"/>
        <v xml:space="preserve"> 1002 -55 -2 </v>
      </c>
      <c r="J39" s="5">
        <f t="shared" si="11"/>
        <v>5</v>
      </c>
      <c r="K39" s="5">
        <f t="shared" si="8"/>
        <v>71</v>
      </c>
      <c r="L39" s="5">
        <f t="shared" si="12"/>
        <v>71</v>
      </c>
      <c r="M39" s="5">
        <f t="shared" si="13"/>
        <v>75</v>
      </c>
      <c r="N39" s="5" t="str">
        <f t="shared" si="14"/>
        <v>71..75</v>
      </c>
      <c r="O39" s="5" t="str">
        <f t="shared" si="15"/>
        <v>execute @e[tag=conditional,scores={PHASE=3..4,CHEST_STEP=3,RAND_ITEM=71..75       }] ~ ~ ~ clone 1006 -55 -1 1006 -55 -1   1002 -55 -2  replace move</v>
      </c>
      <c r="P39" s="5" t="str">
        <f t="shared" si="16"/>
        <v>execute @e[tag=conditional,scores={PHASE=3..4,CHEST_STEP=4,RAND_ITEM=71..75       }] ~ ~ ~ clone   1002 -55 -2    1002 -55 -2  1006 -55 -1  replace move</v>
      </c>
      <c r="Q39" s="5" t="s">
        <v>44</v>
      </c>
    </row>
    <row r="40" spans="1:17" s="2" customFormat="1" x14ac:dyDescent="0.25">
      <c r="A40" s="5" t="s">
        <v>13</v>
      </c>
      <c r="B40" s="5" t="s">
        <v>49</v>
      </c>
      <c r="C40" s="5">
        <v>5</v>
      </c>
      <c r="D40" s="5">
        <f t="shared" si="9"/>
        <v>100</v>
      </c>
      <c r="E40" s="5">
        <v>75</v>
      </c>
      <c r="F40" s="5">
        <v>1000</v>
      </c>
      <c r="G40" s="5">
        <v>-55</v>
      </c>
      <c r="H40" s="5">
        <v>-2</v>
      </c>
      <c r="I40" s="5" t="str">
        <f t="shared" si="10"/>
        <v xml:space="preserve"> 1000 -55 -2 </v>
      </c>
      <c r="J40" s="5">
        <f t="shared" si="11"/>
        <v>5</v>
      </c>
      <c r="K40" s="5">
        <f t="shared" si="8"/>
        <v>76</v>
      </c>
      <c r="L40" s="5">
        <f t="shared" si="12"/>
        <v>76</v>
      </c>
      <c r="M40" s="5">
        <f t="shared" si="13"/>
        <v>80</v>
      </c>
      <c r="N40" s="5" t="str">
        <f t="shared" si="14"/>
        <v>76..80</v>
      </c>
      <c r="O40" s="5" t="str">
        <f t="shared" si="15"/>
        <v>execute @e[tag=conditional,scores={PHASE=3..4,CHEST_STEP=3,RAND_ITEM=76..80       }] ~ ~ ~ clone 1006 -55 -1 1006 -55 -1   1000 -55 -2  replace move</v>
      </c>
      <c r="P40" s="5" t="str">
        <f t="shared" si="16"/>
        <v>execute @e[tag=conditional,scores={PHASE=3..4,CHEST_STEP=4,RAND_ITEM=76..80       }] ~ ~ ~ clone   1000 -55 -2    1000 -55 -2  1006 -55 -1  replace move</v>
      </c>
      <c r="Q40" s="5" t="s">
        <v>44</v>
      </c>
    </row>
    <row r="41" spans="1:17" s="2" customFormat="1" x14ac:dyDescent="0.25">
      <c r="A41" s="5" t="s">
        <v>14</v>
      </c>
      <c r="B41" s="5" t="s">
        <v>49</v>
      </c>
      <c r="C41" s="5">
        <v>5</v>
      </c>
      <c r="D41" s="5">
        <f t="shared" si="9"/>
        <v>100</v>
      </c>
      <c r="E41" s="5">
        <v>75</v>
      </c>
      <c r="F41" s="5">
        <v>1003</v>
      </c>
      <c r="G41" s="5">
        <v>-55</v>
      </c>
      <c r="H41" s="5">
        <v>-2</v>
      </c>
      <c r="I41" s="5" t="str">
        <f t="shared" si="10"/>
        <v xml:space="preserve"> 1003 -55 -2 </v>
      </c>
      <c r="J41" s="5">
        <f t="shared" si="11"/>
        <v>5</v>
      </c>
      <c r="K41" s="5">
        <f t="shared" si="8"/>
        <v>81</v>
      </c>
      <c r="L41" s="5">
        <f t="shared" si="12"/>
        <v>81</v>
      </c>
      <c r="M41" s="5">
        <f t="shared" si="13"/>
        <v>85</v>
      </c>
      <c r="N41" s="5" t="str">
        <f t="shared" si="14"/>
        <v>81..85</v>
      </c>
      <c r="O41" s="5" t="str">
        <f t="shared" si="15"/>
        <v>execute @e[tag=conditional,scores={PHASE=3..4,CHEST_STEP=3,RAND_ITEM=81..85       }] ~ ~ ~ clone 1006 -55 -1 1006 -55 -1   1003 -55 -2  replace move</v>
      </c>
      <c r="P41" s="5" t="str">
        <f t="shared" si="16"/>
        <v>execute @e[tag=conditional,scores={PHASE=3..4,CHEST_STEP=4,RAND_ITEM=81..85       }] ~ ~ ~ clone   1003 -55 -2    1003 -55 -2  1006 -55 -1  replace move</v>
      </c>
      <c r="Q41" s="5" t="s">
        <v>44</v>
      </c>
    </row>
    <row r="42" spans="1:17" s="2" customFormat="1" x14ac:dyDescent="0.25">
      <c r="A42" s="5" t="s">
        <v>21</v>
      </c>
      <c r="B42" s="5" t="s">
        <v>49</v>
      </c>
      <c r="C42" s="5">
        <v>3</v>
      </c>
      <c r="D42" s="5">
        <f t="shared" si="9"/>
        <v>100</v>
      </c>
      <c r="E42" s="5">
        <v>70</v>
      </c>
      <c r="F42" s="5">
        <v>1003</v>
      </c>
      <c r="G42" s="5">
        <v>-52</v>
      </c>
      <c r="H42" s="5">
        <v>-2</v>
      </c>
      <c r="I42" s="5" t="str">
        <f t="shared" si="10"/>
        <v xml:space="preserve"> 1003 -52 -2 </v>
      </c>
      <c r="J42" s="5">
        <f t="shared" si="11"/>
        <v>3</v>
      </c>
      <c r="K42" s="5">
        <f t="shared" si="8"/>
        <v>86</v>
      </c>
      <c r="L42" s="5">
        <f t="shared" si="12"/>
        <v>86</v>
      </c>
      <c r="M42" s="5">
        <f t="shared" si="13"/>
        <v>88</v>
      </c>
      <c r="N42" s="5" t="str">
        <f t="shared" si="14"/>
        <v>86..88</v>
      </c>
      <c r="O42" s="5" t="str">
        <f t="shared" si="15"/>
        <v>execute @e[tag=conditional,scores={PHASE=3..4,CHEST_STEP=3,RAND_ITEM=86..88       }] ~ ~ ~ clone 1006 -55 -1 1006 -55 -1   1003 -52 -2  replace move</v>
      </c>
      <c r="P42" s="5" t="str">
        <f t="shared" si="16"/>
        <v>execute @e[tag=conditional,scores={PHASE=3..4,CHEST_STEP=4,RAND_ITEM=86..88       }] ~ ~ ~ clone   1003 -52 -2    1003 -52 -2  1006 -55 -1  replace move</v>
      </c>
      <c r="Q42" s="5" t="s">
        <v>44</v>
      </c>
    </row>
    <row r="43" spans="1:17" s="2" customFormat="1" x14ac:dyDescent="0.25">
      <c r="A43" s="5" t="s">
        <v>22</v>
      </c>
      <c r="B43" s="5" t="s">
        <v>49</v>
      </c>
      <c r="C43" s="5">
        <v>3</v>
      </c>
      <c r="D43" s="5">
        <f t="shared" si="9"/>
        <v>100</v>
      </c>
      <c r="E43" s="5">
        <v>70</v>
      </c>
      <c r="F43" s="5">
        <v>1002</v>
      </c>
      <c r="G43" s="5">
        <v>-52</v>
      </c>
      <c r="H43" s="5">
        <v>-2</v>
      </c>
      <c r="I43" s="5" t="str">
        <f t="shared" si="10"/>
        <v xml:space="preserve"> 1002 -52 -2 </v>
      </c>
      <c r="J43" s="5">
        <f t="shared" si="11"/>
        <v>3</v>
      </c>
      <c r="K43" s="5">
        <f t="shared" si="8"/>
        <v>89</v>
      </c>
      <c r="L43" s="5">
        <f t="shared" si="12"/>
        <v>89</v>
      </c>
      <c r="M43" s="5">
        <f t="shared" si="13"/>
        <v>91</v>
      </c>
      <c r="N43" s="5" t="str">
        <f t="shared" si="14"/>
        <v>89..91</v>
      </c>
      <c r="O43" s="5" t="str">
        <f t="shared" si="15"/>
        <v>execute @e[tag=conditional,scores={PHASE=3..4,CHEST_STEP=3,RAND_ITEM=89..91       }] ~ ~ ~ clone 1006 -55 -1 1006 -55 -1   1002 -52 -2  replace move</v>
      </c>
      <c r="P43" s="5" t="str">
        <f t="shared" si="16"/>
        <v>execute @e[tag=conditional,scores={PHASE=3..4,CHEST_STEP=4,RAND_ITEM=89..91       }] ~ ~ ~ clone   1002 -52 -2    1002 -52 -2  1006 -55 -1  replace move</v>
      </c>
      <c r="Q43" s="5" t="s">
        <v>44</v>
      </c>
    </row>
    <row r="44" spans="1:17" s="2" customFormat="1" x14ac:dyDescent="0.25">
      <c r="A44" s="5" t="s">
        <v>23</v>
      </c>
      <c r="B44" s="5" t="s">
        <v>49</v>
      </c>
      <c r="C44" s="5">
        <v>3</v>
      </c>
      <c r="D44" s="5">
        <f t="shared" si="9"/>
        <v>100</v>
      </c>
      <c r="E44" s="5">
        <v>70</v>
      </c>
      <c r="F44" s="5">
        <v>1001</v>
      </c>
      <c r="G44" s="5">
        <v>-52</v>
      </c>
      <c r="H44" s="5">
        <v>-2</v>
      </c>
      <c r="I44" s="5" t="str">
        <f t="shared" si="10"/>
        <v xml:space="preserve"> 1001 -52 -2 </v>
      </c>
      <c r="J44" s="5">
        <f t="shared" si="11"/>
        <v>3</v>
      </c>
      <c r="K44" s="5">
        <f t="shared" si="8"/>
        <v>92</v>
      </c>
      <c r="L44" s="5">
        <f t="shared" si="12"/>
        <v>92</v>
      </c>
      <c r="M44" s="5">
        <f t="shared" si="13"/>
        <v>94</v>
      </c>
      <c r="N44" s="5" t="str">
        <f t="shared" si="14"/>
        <v>92..94</v>
      </c>
      <c r="O44" s="5" t="str">
        <f t="shared" si="15"/>
        <v>execute @e[tag=conditional,scores={PHASE=3..4,CHEST_STEP=3,RAND_ITEM=92..94       }] ~ ~ ~ clone 1006 -55 -1 1006 -55 -1   1001 -52 -2  replace move</v>
      </c>
      <c r="P44" s="5" t="str">
        <f t="shared" si="16"/>
        <v>execute @e[tag=conditional,scores={PHASE=3..4,CHEST_STEP=4,RAND_ITEM=92..94       }] ~ ~ ~ clone   1001 -52 -2    1001 -52 -2  1006 -55 -1  replace move</v>
      </c>
      <c r="Q44" s="5" t="s">
        <v>44</v>
      </c>
    </row>
    <row r="45" spans="1:17" s="2" customFormat="1" x14ac:dyDescent="0.25">
      <c r="A45" s="5" t="s">
        <v>29</v>
      </c>
      <c r="B45" s="5" t="s">
        <v>49</v>
      </c>
      <c r="C45" s="5">
        <v>1</v>
      </c>
      <c r="D45" s="5">
        <f t="shared" si="9"/>
        <v>100</v>
      </c>
      <c r="E45" s="5">
        <v>70</v>
      </c>
      <c r="F45" s="5">
        <v>1005</v>
      </c>
      <c r="G45" s="5">
        <v>-49</v>
      </c>
      <c r="H45" s="5">
        <v>-2</v>
      </c>
      <c r="I45" s="5" t="str">
        <f t="shared" si="10"/>
        <v xml:space="preserve"> 1005 -49 -2 </v>
      </c>
      <c r="J45" s="5">
        <f t="shared" si="11"/>
        <v>1</v>
      </c>
      <c r="K45" s="5">
        <f t="shared" si="8"/>
        <v>95</v>
      </c>
      <c r="L45" s="5">
        <f t="shared" si="12"/>
        <v>95</v>
      </c>
      <c r="M45" s="5">
        <f t="shared" si="13"/>
        <v>95</v>
      </c>
      <c r="N45" s="5">
        <f t="shared" si="14"/>
        <v>95</v>
      </c>
      <c r="O45" s="5" t="str">
        <f t="shared" si="15"/>
        <v>execute @e[tag=conditional,scores={PHASE=3..4,CHEST_STEP=3,RAND_ITEM=95       }] ~ ~ ~ clone 1006 -55 -1 1006 -55 -1   1005 -49 -2  replace move</v>
      </c>
      <c r="P45" s="5" t="str">
        <f t="shared" si="16"/>
        <v>execute @e[tag=conditional,scores={PHASE=3..4,CHEST_STEP=4,RAND_ITEM=95       }] ~ ~ ~ clone   1005 -49 -2    1005 -49 -2  1006 -55 -1  replace move</v>
      </c>
      <c r="Q45" s="5" t="s">
        <v>44</v>
      </c>
    </row>
    <row r="46" spans="1:17" s="2" customFormat="1" x14ac:dyDescent="0.25">
      <c r="A46" s="5" t="s">
        <v>37</v>
      </c>
      <c r="B46" s="5" t="s">
        <v>49</v>
      </c>
      <c r="C46" s="5">
        <v>0</v>
      </c>
      <c r="D46" s="5">
        <f t="shared" si="9"/>
        <v>100</v>
      </c>
      <c r="E46" s="5">
        <v>70</v>
      </c>
      <c r="F46" s="5">
        <v>997</v>
      </c>
      <c r="G46" s="5">
        <v>-49</v>
      </c>
      <c r="H46" s="5">
        <v>-2</v>
      </c>
      <c r="I46" s="5" t="str">
        <f t="shared" si="10"/>
        <v xml:space="preserve"> 997 -49 -2 </v>
      </c>
      <c r="J46" s="5">
        <f t="shared" si="11"/>
        <v>0</v>
      </c>
      <c r="K46" s="5">
        <f t="shared" si="8"/>
        <v>96</v>
      </c>
      <c r="L46" s="5">
        <f t="shared" si="12"/>
        <v>-1</v>
      </c>
      <c r="M46" s="5">
        <f t="shared" si="13"/>
        <v>-1</v>
      </c>
      <c r="N46" s="5">
        <f t="shared" si="14"/>
        <v>-1</v>
      </c>
      <c r="O46" s="5" t="str">
        <f t="shared" si="15"/>
        <v/>
      </c>
      <c r="P46" s="5" t="str">
        <f t="shared" si="16"/>
        <v/>
      </c>
      <c r="Q46" s="5" t="s">
        <v>44</v>
      </c>
    </row>
    <row r="47" spans="1:17" s="2" customFormat="1" x14ac:dyDescent="0.25">
      <c r="A47" s="5" t="s">
        <v>11</v>
      </c>
      <c r="B47" s="5" t="s">
        <v>49</v>
      </c>
      <c r="C47" s="5">
        <v>2</v>
      </c>
      <c r="D47" s="5">
        <f t="shared" si="9"/>
        <v>100</v>
      </c>
      <c r="E47" s="5">
        <v>50</v>
      </c>
      <c r="F47" s="5">
        <v>999</v>
      </c>
      <c r="G47" s="5">
        <v>-55</v>
      </c>
      <c r="H47" s="5">
        <v>-2</v>
      </c>
      <c r="I47" s="5" t="str">
        <f t="shared" si="10"/>
        <v xml:space="preserve"> 999 -55 -2 </v>
      </c>
      <c r="J47" s="5">
        <f t="shared" si="11"/>
        <v>2</v>
      </c>
      <c r="K47" s="5">
        <f t="shared" si="8"/>
        <v>96</v>
      </c>
      <c r="L47" s="5">
        <f t="shared" si="12"/>
        <v>96</v>
      </c>
      <c r="M47" s="5">
        <f t="shared" si="13"/>
        <v>97</v>
      </c>
      <c r="N47" s="5" t="str">
        <f t="shared" si="14"/>
        <v>96..97</v>
      </c>
      <c r="O47" s="5" t="str">
        <f t="shared" si="15"/>
        <v>execute @e[tag=conditional,scores={PHASE=3..4,CHEST_STEP=3,RAND_ITEM=96..97       }] ~ ~ ~ clone 1006 -55 -1 1006 -55 -1   999 -55 -2  replace move</v>
      </c>
      <c r="P47" s="5" t="str">
        <f t="shared" si="16"/>
        <v>execute @e[tag=conditional,scores={PHASE=3..4,CHEST_STEP=4,RAND_ITEM=96..97       }] ~ ~ ~ clone   999 -55 -2    999 -55 -2  1006 -55 -1  replace move</v>
      </c>
      <c r="Q47" s="5" t="s">
        <v>44</v>
      </c>
    </row>
    <row r="48" spans="1:17" s="2" customFormat="1" x14ac:dyDescent="0.25">
      <c r="A48" s="5" t="s">
        <v>31</v>
      </c>
      <c r="B48" s="5" t="s">
        <v>49</v>
      </c>
      <c r="C48" s="5">
        <v>0</v>
      </c>
      <c r="D48" s="5">
        <f t="shared" si="9"/>
        <v>100</v>
      </c>
      <c r="E48" s="5">
        <v>25</v>
      </c>
      <c r="F48" s="5">
        <v>1003</v>
      </c>
      <c r="G48" s="5">
        <v>-49</v>
      </c>
      <c r="H48" s="5">
        <v>-2</v>
      </c>
      <c r="I48" s="5" t="str">
        <f t="shared" si="10"/>
        <v xml:space="preserve"> 1003 -49 -2 </v>
      </c>
      <c r="J48" s="5">
        <f t="shared" si="11"/>
        <v>0</v>
      </c>
      <c r="K48" s="5">
        <f t="shared" si="8"/>
        <v>98</v>
      </c>
      <c r="L48" s="5">
        <f t="shared" si="12"/>
        <v>-1</v>
      </c>
      <c r="M48" s="5">
        <f t="shared" si="13"/>
        <v>-1</v>
      </c>
      <c r="N48" s="5">
        <f t="shared" si="14"/>
        <v>-1</v>
      </c>
      <c r="O48" s="5" t="str">
        <f t="shared" si="15"/>
        <v/>
      </c>
      <c r="P48" s="5" t="str">
        <f t="shared" si="16"/>
        <v/>
      </c>
      <c r="Q48" s="5" t="s">
        <v>44</v>
      </c>
    </row>
    <row r="49" spans="1:17" s="2" customFormat="1" x14ac:dyDescent="0.25">
      <c r="A49" s="5" t="s">
        <v>33</v>
      </c>
      <c r="B49" s="5" t="s">
        <v>49</v>
      </c>
      <c r="C49" s="5">
        <v>0</v>
      </c>
      <c r="D49" s="5">
        <f t="shared" si="9"/>
        <v>100</v>
      </c>
      <c r="E49" s="5">
        <v>15</v>
      </c>
      <c r="F49" s="5">
        <v>1001</v>
      </c>
      <c r="G49" s="5">
        <v>-49</v>
      </c>
      <c r="H49" s="5">
        <v>-2</v>
      </c>
      <c r="I49" s="5" t="str">
        <f t="shared" si="10"/>
        <v xml:space="preserve"> 1001 -49 -2 </v>
      </c>
      <c r="J49" s="5">
        <f t="shared" si="11"/>
        <v>0</v>
      </c>
      <c r="K49" s="5">
        <f t="shared" si="8"/>
        <v>98</v>
      </c>
      <c r="L49" s="5">
        <f t="shared" si="12"/>
        <v>-1</v>
      </c>
      <c r="M49" s="5">
        <f t="shared" si="13"/>
        <v>-1</v>
      </c>
      <c r="N49" s="5">
        <f t="shared" si="14"/>
        <v>-1</v>
      </c>
      <c r="O49" s="5" t="str">
        <f t="shared" si="15"/>
        <v/>
      </c>
      <c r="P49" s="5" t="str">
        <f t="shared" si="16"/>
        <v/>
      </c>
      <c r="Q49" s="5" t="s">
        <v>44</v>
      </c>
    </row>
    <row r="50" spans="1:17" s="2" customFormat="1" x14ac:dyDescent="0.25">
      <c r="A50" s="5" t="s">
        <v>27</v>
      </c>
      <c r="B50" s="5" t="s">
        <v>49</v>
      </c>
      <c r="C50" s="5">
        <v>0</v>
      </c>
      <c r="D50" s="5">
        <f t="shared" si="9"/>
        <v>100</v>
      </c>
      <c r="E50" s="5">
        <v>10</v>
      </c>
      <c r="F50" s="5">
        <v>997</v>
      </c>
      <c r="G50" s="5">
        <v>-52</v>
      </c>
      <c r="H50" s="5">
        <v>-2</v>
      </c>
      <c r="I50" s="5" t="str">
        <f t="shared" si="10"/>
        <v xml:space="preserve"> 997 -52 -2 </v>
      </c>
      <c r="J50" s="5">
        <f t="shared" si="11"/>
        <v>0</v>
      </c>
      <c r="K50" s="5">
        <f t="shared" si="8"/>
        <v>98</v>
      </c>
      <c r="L50" s="5">
        <f t="shared" si="12"/>
        <v>-1</v>
      </c>
      <c r="M50" s="5">
        <f t="shared" si="13"/>
        <v>-1</v>
      </c>
      <c r="N50" s="5">
        <f t="shared" si="14"/>
        <v>-1</v>
      </c>
      <c r="O50" s="5" t="str">
        <f t="shared" si="15"/>
        <v/>
      </c>
      <c r="P50" s="5" t="str">
        <f t="shared" si="16"/>
        <v/>
      </c>
      <c r="Q50" s="5" t="s">
        <v>44</v>
      </c>
    </row>
    <row r="51" spans="1:17" s="2" customFormat="1" x14ac:dyDescent="0.25">
      <c r="A51" s="5" t="s">
        <v>26</v>
      </c>
      <c r="B51" s="5" t="s">
        <v>49</v>
      </c>
      <c r="C51" s="5">
        <v>0</v>
      </c>
      <c r="D51" s="5">
        <f t="shared" si="9"/>
        <v>100</v>
      </c>
      <c r="E51" s="5">
        <v>9</v>
      </c>
      <c r="F51" s="5">
        <v>1000</v>
      </c>
      <c r="G51" s="5">
        <v>-52</v>
      </c>
      <c r="H51" s="5">
        <v>-2</v>
      </c>
      <c r="I51" s="5" t="str">
        <f t="shared" si="10"/>
        <v xml:space="preserve"> 1000 -52 -2 </v>
      </c>
      <c r="J51" s="5">
        <f t="shared" si="11"/>
        <v>0</v>
      </c>
      <c r="K51" s="5">
        <f t="shared" si="8"/>
        <v>98</v>
      </c>
      <c r="L51" s="5">
        <f t="shared" si="12"/>
        <v>-1</v>
      </c>
      <c r="M51" s="5">
        <f t="shared" si="13"/>
        <v>-1</v>
      </c>
      <c r="N51" s="5">
        <f t="shared" si="14"/>
        <v>-1</v>
      </c>
      <c r="O51" s="5" t="str">
        <f t="shared" si="15"/>
        <v/>
      </c>
      <c r="P51" s="5" t="str">
        <f t="shared" si="16"/>
        <v/>
      </c>
      <c r="Q51" s="5" t="s">
        <v>44</v>
      </c>
    </row>
    <row r="52" spans="1:17" s="2" customFormat="1" x14ac:dyDescent="0.25">
      <c r="A52" s="5" t="s">
        <v>24</v>
      </c>
      <c r="B52" s="5" t="s">
        <v>49</v>
      </c>
      <c r="C52" s="5">
        <v>0</v>
      </c>
      <c r="D52" s="5">
        <f t="shared" si="9"/>
        <v>100</v>
      </c>
      <c r="E52" s="5">
        <v>9</v>
      </c>
      <c r="F52" s="5">
        <v>999</v>
      </c>
      <c r="G52" s="5">
        <v>-52</v>
      </c>
      <c r="H52" s="5">
        <v>-2</v>
      </c>
      <c r="I52" s="5" t="str">
        <f t="shared" si="10"/>
        <v xml:space="preserve"> 999 -52 -2 </v>
      </c>
      <c r="J52" s="5">
        <f t="shared" si="11"/>
        <v>0</v>
      </c>
      <c r="K52" s="5">
        <f t="shared" si="8"/>
        <v>98</v>
      </c>
      <c r="L52" s="5">
        <f t="shared" si="12"/>
        <v>-1</v>
      </c>
      <c r="M52" s="5">
        <f t="shared" si="13"/>
        <v>-1</v>
      </c>
      <c r="N52" s="5">
        <f t="shared" si="14"/>
        <v>-1</v>
      </c>
      <c r="O52" s="5" t="str">
        <f t="shared" si="15"/>
        <v/>
      </c>
      <c r="P52" s="5" t="str">
        <f t="shared" si="16"/>
        <v/>
      </c>
      <c r="Q52" s="5" t="s">
        <v>44</v>
      </c>
    </row>
    <row r="53" spans="1:17" s="2" customFormat="1" x14ac:dyDescent="0.25">
      <c r="A53" s="5" t="s">
        <v>25</v>
      </c>
      <c r="B53" s="5" t="s">
        <v>49</v>
      </c>
      <c r="C53" s="5">
        <v>0</v>
      </c>
      <c r="D53" s="5">
        <f t="shared" si="9"/>
        <v>100</v>
      </c>
      <c r="E53" s="5">
        <v>9</v>
      </c>
      <c r="F53" s="5">
        <v>998</v>
      </c>
      <c r="G53" s="5">
        <v>-52</v>
      </c>
      <c r="H53" s="5">
        <v>-2</v>
      </c>
      <c r="I53" s="5" t="str">
        <f t="shared" si="10"/>
        <v xml:space="preserve"> 998 -52 -2 </v>
      </c>
      <c r="J53" s="5">
        <f t="shared" si="11"/>
        <v>0</v>
      </c>
      <c r="K53" s="5">
        <f t="shared" si="8"/>
        <v>98</v>
      </c>
      <c r="L53" s="5">
        <f t="shared" si="12"/>
        <v>-1</v>
      </c>
      <c r="M53" s="5">
        <f t="shared" si="13"/>
        <v>-1</v>
      </c>
      <c r="N53" s="5">
        <f t="shared" si="14"/>
        <v>-1</v>
      </c>
      <c r="O53" s="5" t="str">
        <f t="shared" si="15"/>
        <v/>
      </c>
      <c r="P53" s="5" t="str">
        <f t="shared" si="16"/>
        <v/>
      </c>
      <c r="Q53" s="5" t="s">
        <v>44</v>
      </c>
    </row>
    <row r="54" spans="1:17" s="2" customFormat="1" x14ac:dyDescent="0.25">
      <c r="A54" s="5" t="s">
        <v>18</v>
      </c>
      <c r="B54" s="5" t="s">
        <v>49</v>
      </c>
      <c r="C54" s="5">
        <v>1</v>
      </c>
      <c r="D54" s="5">
        <f t="shared" si="9"/>
        <v>100</v>
      </c>
      <c r="E54" s="5">
        <v>5</v>
      </c>
      <c r="F54" s="5">
        <v>1006</v>
      </c>
      <c r="G54" s="5">
        <v>-52</v>
      </c>
      <c r="H54" s="5">
        <v>-2</v>
      </c>
      <c r="I54" s="5" t="str">
        <f t="shared" si="10"/>
        <v xml:space="preserve"> 1006 -52 -2 </v>
      </c>
      <c r="J54" s="5">
        <f t="shared" si="11"/>
        <v>1</v>
      </c>
      <c r="K54" s="5">
        <f t="shared" si="8"/>
        <v>98</v>
      </c>
      <c r="L54" s="5">
        <f t="shared" si="12"/>
        <v>98</v>
      </c>
      <c r="M54" s="5">
        <f t="shared" si="13"/>
        <v>98</v>
      </c>
      <c r="N54" s="5">
        <f t="shared" si="14"/>
        <v>98</v>
      </c>
      <c r="O54" s="5" t="str">
        <f t="shared" si="15"/>
        <v>execute @e[tag=conditional,scores={PHASE=3..4,CHEST_STEP=3,RAND_ITEM=98       }] ~ ~ ~ clone 1006 -55 -1 1006 -55 -1   1006 -52 -2  replace move</v>
      </c>
      <c r="P54" s="5" t="str">
        <f t="shared" si="16"/>
        <v>execute @e[tag=conditional,scores={PHASE=3..4,CHEST_STEP=4,RAND_ITEM=98       }] ~ ~ ~ clone   1006 -52 -2    1006 -52 -2  1006 -55 -1  replace move</v>
      </c>
      <c r="Q54" s="5" t="s">
        <v>44</v>
      </c>
    </row>
    <row r="55" spans="1:17" s="2" customFormat="1" x14ac:dyDescent="0.25">
      <c r="A55" s="5" t="s">
        <v>19</v>
      </c>
      <c r="B55" s="5" t="s">
        <v>49</v>
      </c>
      <c r="C55" s="5">
        <v>0</v>
      </c>
      <c r="D55" s="5">
        <f t="shared" si="9"/>
        <v>100</v>
      </c>
      <c r="E55" s="5">
        <v>4</v>
      </c>
      <c r="F55" s="5">
        <v>1005</v>
      </c>
      <c r="G55" s="5">
        <v>-52</v>
      </c>
      <c r="H55" s="5">
        <v>-2</v>
      </c>
      <c r="I55" s="5" t="str">
        <f t="shared" si="10"/>
        <v xml:space="preserve"> 1005 -52 -2 </v>
      </c>
      <c r="J55" s="5">
        <f t="shared" si="11"/>
        <v>0</v>
      </c>
      <c r="K55" s="5">
        <f t="shared" si="8"/>
        <v>99</v>
      </c>
      <c r="L55" s="5">
        <f t="shared" si="12"/>
        <v>-1</v>
      </c>
      <c r="M55" s="5">
        <f t="shared" si="13"/>
        <v>-1</v>
      </c>
      <c r="N55" s="5">
        <f t="shared" si="14"/>
        <v>-1</v>
      </c>
      <c r="O55" s="5" t="str">
        <f t="shared" si="15"/>
        <v/>
      </c>
      <c r="P55" s="5" t="str">
        <f t="shared" si="16"/>
        <v/>
      </c>
      <c r="Q55" s="5" t="s">
        <v>44</v>
      </c>
    </row>
    <row r="56" spans="1:17" s="2" customFormat="1" x14ac:dyDescent="0.25">
      <c r="A56" s="5" t="s">
        <v>34</v>
      </c>
      <c r="B56" s="5" t="s">
        <v>49</v>
      </c>
      <c r="C56" s="5">
        <v>0</v>
      </c>
      <c r="D56" s="5">
        <f t="shared" si="9"/>
        <v>100</v>
      </c>
      <c r="E56" s="5">
        <v>4</v>
      </c>
      <c r="F56" s="5">
        <v>1000</v>
      </c>
      <c r="G56" s="5">
        <v>-49</v>
      </c>
      <c r="H56" s="5">
        <v>-2</v>
      </c>
      <c r="I56" s="5" t="str">
        <f t="shared" si="10"/>
        <v xml:space="preserve"> 1000 -49 -2 </v>
      </c>
      <c r="J56" s="5">
        <f t="shared" si="11"/>
        <v>0</v>
      </c>
      <c r="K56" s="5">
        <f t="shared" si="8"/>
        <v>99</v>
      </c>
      <c r="L56" s="5">
        <f t="shared" si="12"/>
        <v>-1</v>
      </c>
      <c r="M56" s="5">
        <f t="shared" si="13"/>
        <v>-1</v>
      </c>
      <c r="N56" s="5">
        <f t="shared" si="14"/>
        <v>-1</v>
      </c>
      <c r="O56" s="5" t="str">
        <f t="shared" si="15"/>
        <v/>
      </c>
      <c r="P56" s="5" t="str">
        <f t="shared" si="16"/>
        <v/>
      </c>
      <c r="Q56" s="5" t="s">
        <v>44</v>
      </c>
    </row>
    <row r="57" spans="1:17" s="2" customFormat="1" x14ac:dyDescent="0.25">
      <c r="A57" s="5" t="s">
        <v>9</v>
      </c>
      <c r="B57" s="5" t="s">
        <v>49</v>
      </c>
      <c r="C57" s="5">
        <v>1</v>
      </c>
      <c r="D57" s="5">
        <f t="shared" si="9"/>
        <v>100</v>
      </c>
      <c r="E57" s="5">
        <v>2</v>
      </c>
      <c r="F57" s="5">
        <v>997</v>
      </c>
      <c r="G57" s="5">
        <v>-55</v>
      </c>
      <c r="H57" s="5">
        <v>-2</v>
      </c>
      <c r="I57" s="5" t="str">
        <f t="shared" si="10"/>
        <v xml:space="preserve"> 997 -55 -2 </v>
      </c>
      <c r="J57" s="5">
        <f t="shared" si="11"/>
        <v>1</v>
      </c>
      <c r="K57" s="5">
        <f t="shared" si="8"/>
        <v>99</v>
      </c>
      <c r="L57" s="5">
        <f t="shared" si="12"/>
        <v>99</v>
      </c>
      <c r="M57" s="5">
        <f t="shared" si="13"/>
        <v>99</v>
      </c>
      <c r="N57" s="5">
        <f t="shared" si="14"/>
        <v>99</v>
      </c>
      <c r="O57" s="5" t="str">
        <f t="shared" si="15"/>
        <v>execute @e[tag=conditional,scores={PHASE=3..4,CHEST_STEP=3,RAND_ITEM=99       }] ~ ~ ~ clone 1006 -55 -1 1006 -55 -1   997 -55 -2  replace move</v>
      </c>
      <c r="P57" s="5" t="str">
        <f t="shared" si="16"/>
        <v>execute @e[tag=conditional,scores={PHASE=3..4,CHEST_STEP=4,RAND_ITEM=99       }] ~ ~ ~ clone   997 -55 -2    997 -55 -2  1006 -55 -1  replace move</v>
      </c>
      <c r="Q57" s="5" t="s">
        <v>44</v>
      </c>
    </row>
    <row r="58" spans="1:17" s="2" customFormat="1" x14ac:dyDescent="0.25">
      <c r="A58" s="5" t="s">
        <v>10</v>
      </c>
      <c r="B58" s="5" t="s">
        <v>49</v>
      </c>
      <c r="C58" s="5">
        <v>1</v>
      </c>
      <c r="D58" s="5">
        <f t="shared" si="9"/>
        <v>100</v>
      </c>
      <c r="E58" s="5">
        <v>2</v>
      </c>
      <c r="F58" s="5">
        <v>998</v>
      </c>
      <c r="G58" s="5">
        <v>-55</v>
      </c>
      <c r="H58" s="5">
        <v>-2</v>
      </c>
      <c r="I58" s="5" t="str">
        <f t="shared" si="10"/>
        <v xml:space="preserve"> 998 -55 -2 </v>
      </c>
      <c r="J58" s="5">
        <f t="shared" si="11"/>
        <v>1</v>
      </c>
      <c r="K58" s="5">
        <f t="shared" si="8"/>
        <v>100</v>
      </c>
      <c r="L58" s="5">
        <f t="shared" si="12"/>
        <v>100</v>
      </c>
      <c r="M58" s="5">
        <f t="shared" si="13"/>
        <v>100</v>
      </c>
      <c r="N58" s="5">
        <f t="shared" si="14"/>
        <v>100</v>
      </c>
      <c r="O58" s="5" t="str">
        <f t="shared" si="15"/>
        <v>execute @e[tag=conditional,scores={PHASE=3..4,CHEST_STEP=3,RAND_ITEM=100       }] ~ ~ ~ clone 1006 -55 -1 1006 -55 -1   998 -55 -2  replace move</v>
      </c>
      <c r="P58" s="5" t="str">
        <f t="shared" si="16"/>
        <v>execute @e[tag=conditional,scores={PHASE=3..4,CHEST_STEP=4,RAND_ITEM=100       }] ~ ~ ~ clone   998 -55 -2    998 -55 -2  1006 -55 -1  replace move</v>
      </c>
      <c r="Q58" s="5" t="s">
        <v>44</v>
      </c>
    </row>
    <row r="59" spans="1:17" s="2" customFormat="1" x14ac:dyDescent="0.25">
      <c r="A59" s="5" t="s">
        <v>36</v>
      </c>
      <c r="B59" s="5" t="s">
        <v>49</v>
      </c>
      <c r="C59" s="5">
        <v>0</v>
      </c>
      <c r="D59" s="5">
        <f t="shared" si="9"/>
        <v>100</v>
      </c>
      <c r="E59" s="5">
        <v>2</v>
      </c>
      <c r="F59" s="5">
        <v>998</v>
      </c>
      <c r="G59" s="5">
        <v>-49</v>
      </c>
      <c r="H59" s="5">
        <v>-2</v>
      </c>
      <c r="I59" s="5" t="str">
        <f t="shared" si="10"/>
        <v xml:space="preserve"> 998 -49 -2 </v>
      </c>
      <c r="J59" s="5">
        <f t="shared" si="11"/>
        <v>0</v>
      </c>
      <c r="K59" s="5">
        <f t="shared" si="8"/>
        <v>101</v>
      </c>
      <c r="L59" s="5">
        <f t="shared" si="12"/>
        <v>-1</v>
      </c>
      <c r="M59" s="5">
        <f t="shared" si="13"/>
        <v>-1</v>
      </c>
      <c r="N59" s="5">
        <f t="shared" si="14"/>
        <v>-1</v>
      </c>
      <c r="O59" s="5" t="str">
        <f t="shared" si="15"/>
        <v/>
      </c>
      <c r="P59" s="5" t="str">
        <f t="shared" si="16"/>
        <v/>
      </c>
      <c r="Q59" s="5" t="s">
        <v>44</v>
      </c>
    </row>
    <row r="60" spans="1:17" s="2" customFormat="1" x14ac:dyDescent="0.25">
      <c r="A60" s="5" t="s">
        <v>20</v>
      </c>
      <c r="B60" s="5" t="s">
        <v>49</v>
      </c>
      <c r="C60" s="5">
        <v>0</v>
      </c>
      <c r="D60" s="5">
        <f t="shared" si="9"/>
        <v>100</v>
      </c>
      <c r="E60" s="5">
        <v>1</v>
      </c>
      <c r="F60" s="5">
        <v>1004</v>
      </c>
      <c r="G60" s="5">
        <v>-52</v>
      </c>
      <c r="H60" s="5">
        <v>-2</v>
      </c>
      <c r="I60" s="5" t="str">
        <f t="shared" si="10"/>
        <v xml:space="preserve"> 1004 -52 -2 </v>
      </c>
      <c r="J60" s="5">
        <f t="shared" si="11"/>
        <v>0</v>
      </c>
      <c r="K60" s="5">
        <f t="shared" si="8"/>
        <v>101</v>
      </c>
      <c r="L60" s="5">
        <f t="shared" si="12"/>
        <v>-1</v>
      </c>
      <c r="M60" s="5">
        <f t="shared" si="13"/>
        <v>-1</v>
      </c>
      <c r="N60" s="5">
        <f t="shared" si="14"/>
        <v>-1</v>
      </c>
      <c r="O60" s="5" t="str">
        <f t="shared" si="15"/>
        <v/>
      </c>
      <c r="P60" s="5" t="str">
        <f t="shared" si="16"/>
        <v/>
      </c>
      <c r="Q60" s="5" t="s">
        <v>44</v>
      </c>
    </row>
    <row r="61" spans="1:17" s="2" customFormat="1" x14ac:dyDescent="0.25">
      <c r="A61" s="5" t="s">
        <v>35</v>
      </c>
      <c r="B61" s="5" t="s">
        <v>49</v>
      </c>
      <c r="C61" s="5">
        <v>0</v>
      </c>
      <c r="D61" s="5">
        <f t="shared" si="9"/>
        <v>100</v>
      </c>
      <c r="E61" s="5">
        <v>1</v>
      </c>
      <c r="F61" s="5">
        <v>999</v>
      </c>
      <c r="G61" s="5">
        <v>-49</v>
      </c>
      <c r="H61" s="5">
        <v>-2</v>
      </c>
      <c r="I61" s="5" t="str">
        <f t="shared" si="10"/>
        <v xml:space="preserve"> 999 -49 -2 </v>
      </c>
      <c r="J61" s="5">
        <f t="shared" si="11"/>
        <v>0</v>
      </c>
      <c r="K61" s="5">
        <f t="shared" si="8"/>
        <v>101</v>
      </c>
      <c r="L61" s="5">
        <f t="shared" si="12"/>
        <v>-1</v>
      </c>
      <c r="M61" s="5">
        <f t="shared" si="13"/>
        <v>-1</v>
      </c>
      <c r="N61" s="5">
        <f t="shared" si="14"/>
        <v>-1</v>
      </c>
      <c r="O61" s="5" t="str">
        <f t="shared" si="15"/>
        <v/>
      </c>
      <c r="P61" s="5" t="str">
        <f t="shared" si="16"/>
        <v/>
      </c>
      <c r="Q61" s="5" t="s">
        <v>44</v>
      </c>
    </row>
    <row r="62" spans="1:17" s="1" customFormat="1" x14ac:dyDescent="0.25">
      <c r="A62" s="4" t="s">
        <v>17</v>
      </c>
      <c r="B62" s="4" t="s">
        <v>50</v>
      </c>
      <c r="C62" s="4">
        <v>15</v>
      </c>
      <c r="D62" s="4">
        <f t="shared" si="9"/>
        <v>100</v>
      </c>
      <c r="E62" s="4">
        <v>100</v>
      </c>
      <c r="F62" s="4">
        <v>1001</v>
      </c>
      <c r="G62" s="4">
        <v>-55</v>
      </c>
      <c r="H62" s="4">
        <v>-2</v>
      </c>
      <c r="I62" s="4" t="str">
        <f t="shared" si="10"/>
        <v xml:space="preserve"> 1001 -55 -2 </v>
      </c>
      <c r="J62" s="4">
        <f t="shared" si="11"/>
        <v>15</v>
      </c>
      <c r="K62" s="4">
        <f t="shared" si="8"/>
        <v>1</v>
      </c>
      <c r="L62" s="4">
        <f t="shared" si="12"/>
        <v>1</v>
      </c>
      <c r="M62" s="4">
        <f t="shared" si="13"/>
        <v>15</v>
      </c>
      <c r="N62" s="4" t="str">
        <f t="shared" si="14"/>
        <v>1..15</v>
      </c>
      <c r="O62" s="4" t="str">
        <f t="shared" si="15"/>
        <v>execute @e[tag=conditional,scores={PHASE=5..10,CHEST_STEP=3,RAND_ITEM=1..15       }] ~ ~ ~ clone 1006 -55 -1 1006 -55 -1   1001 -55 -2  replace move</v>
      </c>
      <c r="P62" s="4" t="str">
        <f t="shared" si="16"/>
        <v>execute @e[tag=conditional,scores={PHASE=5..10,CHEST_STEP=4,RAND_ITEM=1..15       }] ~ ~ ~ clone   1001 -55 -2    1001 -55 -2  1006 -55 -1  replace move</v>
      </c>
      <c r="Q62" s="4" t="s">
        <v>44</v>
      </c>
    </row>
    <row r="63" spans="1:17" s="1" customFormat="1" x14ac:dyDescent="0.25">
      <c r="A63" s="4" t="s">
        <v>15</v>
      </c>
      <c r="B63" s="4" t="s">
        <v>50</v>
      </c>
      <c r="C63" s="4">
        <v>20</v>
      </c>
      <c r="D63" s="4">
        <f t="shared" si="9"/>
        <v>100</v>
      </c>
      <c r="E63" s="4">
        <v>90</v>
      </c>
      <c r="F63" s="4">
        <v>1004</v>
      </c>
      <c r="G63" s="4">
        <v>-55</v>
      </c>
      <c r="H63" s="4">
        <v>-2</v>
      </c>
      <c r="I63" s="4" t="str">
        <f t="shared" si="10"/>
        <v xml:space="preserve"> 1004 -55 -2 </v>
      </c>
      <c r="J63" s="4">
        <f t="shared" si="11"/>
        <v>20</v>
      </c>
      <c r="K63" s="4">
        <f t="shared" si="8"/>
        <v>16</v>
      </c>
      <c r="L63" s="4">
        <f t="shared" si="12"/>
        <v>16</v>
      </c>
      <c r="M63" s="4">
        <f t="shared" si="13"/>
        <v>35</v>
      </c>
      <c r="N63" s="4" t="str">
        <f t="shared" si="14"/>
        <v>16..35</v>
      </c>
      <c r="O63" s="4" t="str">
        <f t="shared" si="15"/>
        <v>execute @e[tag=conditional,scores={PHASE=5..10,CHEST_STEP=3,RAND_ITEM=16..35       }] ~ ~ ~ clone 1006 -55 -1 1006 -55 -1   1004 -55 -2  replace move</v>
      </c>
      <c r="P63" s="4" t="str">
        <f t="shared" si="16"/>
        <v>execute @e[tag=conditional,scores={PHASE=5..10,CHEST_STEP=4,RAND_ITEM=16..35       }] ~ ~ ~ clone   1004 -55 -2    1004 -55 -2  1006 -55 -1  replace move</v>
      </c>
      <c r="Q63" s="4" t="s">
        <v>44</v>
      </c>
    </row>
    <row r="64" spans="1:17" s="1" customFormat="1" x14ac:dyDescent="0.25">
      <c r="A64" s="4" t="s">
        <v>16</v>
      </c>
      <c r="B64" s="4" t="s">
        <v>50</v>
      </c>
      <c r="C64" s="4">
        <v>2</v>
      </c>
      <c r="D64" s="4">
        <f t="shared" si="9"/>
        <v>100</v>
      </c>
      <c r="E64" s="4">
        <v>90</v>
      </c>
      <c r="F64" s="4">
        <v>1006</v>
      </c>
      <c r="G64" s="4">
        <v>-55</v>
      </c>
      <c r="H64" s="4">
        <v>-2</v>
      </c>
      <c r="I64" s="4" t="str">
        <f t="shared" si="10"/>
        <v xml:space="preserve"> 1006 -55 -2 </v>
      </c>
      <c r="J64" s="4">
        <f t="shared" si="11"/>
        <v>2</v>
      </c>
      <c r="K64" s="4">
        <f t="shared" si="8"/>
        <v>36</v>
      </c>
      <c r="L64" s="4">
        <f t="shared" si="12"/>
        <v>36</v>
      </c>
      <c r="M64" s="4">
        <f t="shared" si="13"/>
        <v>37</v>
      </c>
      <c r="N64" s="4" t="str">
        <f t="shared" si="14"/>
        <v>36..37</v>
      </c>
      <c r="O64" s="4" t="str">
        <f t="shared" si="15"/>
        <v>execute @e[tag=conditional,scores={PHASE=5..10,CHEST_STEP=3,RAND_ITEM=36..37       }] ~ ~ ~ clone 1006 -55 -1 1006 -55 -1   1006 -55 -2  replace move</v>
      </c>
      <c r="P64" s="4" t="str">
        <f t="shared" si="16"/>
        <v>execute @e[tag=conditional,scores={PHASE=5..10,CHEST_STEP=4,RAND_ITEM=36..37       }] ~ ~ ~ clone   1006 -55 -2    1006 -55 -2  1006 -55 -1  replace move</v>
      </c>
      <c r="Q64" s="4" t="s">
        <v>44</v>
      </c>
    </row>
    <row r="65" spans="1:17" s="1" customFormat="1" x14ac:dyDescent="0.25">
      <c r="A65" s="4" t="s">
        <v>28</v>
      </c>
      <c r="B65" s="4" t="s">
        <v>50</v>
      </c>
      <c r="C65" s="4">
        <v>4</v>
      </c>
      <c r="D65" s="4">
        <f t="shared" si="9"/>
        <v>100</v>
      </c>
      <c r="E65" s="4">
        <v>90</v>
      </c>
      <c r="F65" s="4">
        <v>1006</v>
      </c>
      <c r="G65" s="4">
        <v>-49</v>
      </c>
      <c r="H65" s="4">
        <v>-2</v>
      </c>
      <c r="I65" s="4" t="str">
        <f t="shared" si="10"/>
        <v xml:space="preserve"> 1006 -49 -2 </v>
      </c>
      <c r="J65" s="4">
        <f t="shared" si="11"/>
        <v>4</v>
      </c>
      <c r="K65" s="4">
        <f t="shared" si="8"/>
        <v>38</v>
      </c>
      <c r="L65" s="4">
        <f t="shared" si="12"/>
        <v>38</v>
      </c>
      <c r="M65" s="4">
        <f t="shared" si="13"/>
        <v>41</v>
      </c>
      <c r="N65" s="4" t="str">
        <f t="shared" si="14"/>
        <v>38..41</v>
      </c>
      <c r="O65" s="4" t="str">
        <f t="shared" si="15"/>
        <v>execute @e[tag=conditional,scores={PHASE=5..10,CHEST_STEP=3,RAND_ITEM=38..41       }] ~ ~ ~ clone 1006 -55 -1 1006 -55 -1   1006 -49 -2  replace move</v>
      </c>
      <c r="P65" s="4" t="str">
        <f t="shared" si="16"/>
        <v>execute @e[tag=conditional,scores={PHASE=5..10,CHEST_STEP=4,RAND_ITEM=38..41       }] ~ ~ ~ clone   1006 -49 -2    1006 -49 -2  1006 -55 -1  replace move</v>
      </c>
      <c r="Q65" s="4" t="s">
        <v>44</v>
      </c>
    </row>
    <row r="66" spans="1:17" s="1" customFormat="1" x14ac:dyDescent="0.25">
      <c r="A66" s="4" t="s">
        <v>30</v>
      </c>
      <c r="B66" s="4" t="s">
        <v>50</v>
      </c>
      <c r="C66" s="4">
        <v>4</v>
      </c>
      <c r="D66" s="4">
        <f t="shared" ref="D66:D97" si="17">SUMIFS(C:C,B:B,B66)</f>
        <v>100</v>
      </c>
      <c r="E66" s="4">
        <v>90</v>
      </c>
      <c r="F66" s="4">
        <v>1004</v>
      </c>
      <c r="G66" s="4">
        <v>-49</v>
      </c>
      <c r="H66" s="4">
        <v>-2</v>
      </c>
      <c r="I66" s="4" t="str">
        <f t="shared" ref="I66:I97" si="18">CONCATENATE(" ", F66," ", G66, " ", H66, " ")</f>
        <v xml:space="preserve"> 1004 -49 -2 </v>
      </c>
      <c r="J66" s="4">
        <f t="shared" ref="J66:J97" si="19">FLOOR(C66/D66*100,1)</f>
        <v>4</v>
      </c>
      <c r="K66" s="4">
        <f t="shared" si="8"/>
        <v>42</v>
      </c>
      <c r="L66" s="4">
        <f t="shared" ref="L66:L97" si="20">IF(J66=0,-1,K66)</f>
        <v>42</v>
      </c>
      <c r="M66" s="4">
        <f t="shared" ref="M66:M97" si="21">IF(J66=0,-1,K66+J66-1)</f>
        <v>45</v>
      </c>
      <c r="N66" s="4" t="str">
        <f t="shared" ref="N66:N97" si="22">IF(M66="NA","",IF(L66=M66,L66,CONCATENATE(L66,"..",M66)))</f>
        <v>42..45</v>
      </c>
      <c r="O66" s="4" t="str">
        <f t="shared" ref="O66:O97" si="23">IF(J66=0,"",CONCATENATE("execute @e[tag=conditional,scores={PHASE=",B66,",CHEST_STEP=3,RAND_ITEM=",N66,"       }] ~ ~ ~ clone 1006 -55 -1 1006 -55 -1  ",I66," replace move"))</f>
        <v>execute @e[tag=conditional,scores={PHASE=5..10,CHEST_STEP=3,RAND_ITEM=42..45       }] ~ ~ ~ clone 1006 -55 -1 1006 -55 -1   1004 -49 -2  replace move</v>
      </c>
      <c r="P66" s="4" t="str">
        <f t="shared" ref="P66:P97" si="24">IF(J66=0,"",CONCATENATE("execute @e[tag=conditional,scores={PHASE=",B66,",CHEST_STEP=4,RAND_ITEM=",N66,"       }] ~ ~ ~ clone  ",I66,"  ",I66," 1006 -55 -1  replace move"))</f>
        <v>execute @e[tag=conditional,scores={PHASE=5..10,CHEST_STEP=4,RAND_ITEM=42..45       }] ~ ~ ~ clone   1004 -49 -2    1004 -49 -2  1006 -55 -1  replace move</v>
      </c>
      <c r="Q66" s="4" t="s">
        <v>44</v>
      </c>
    </row>
    <row r="67" spans="1:17" s="1" customFormat="1" x14ac:dyDescent="0.25">
      <c r="A67" s="4" t="s">
        <v>32</v>
      </c>
      <c r="B67" s="4" t="s">
        <v>50</v>
      </c>
      <c r="C67" s="4">
        <v>5</v>
      </c>
      <c r="D67" s="4">
        <f t="shared" si="17"/>
        <v>100</v>
      </c>
      <c r="E67" s="4">
        <v>90</v>
      </c>
      <c r="F67" s="4">
        <v>1002</v>
      </c>
      <c r="G67" s="4">
        <v>-49</v>
      </c>
      <c r="H67" s="4">
        <v>-2</v>
      </c>
      <c r="I67" s="4" t="str">
        <f t="shared" si="18"/>
        <v xml:space="preserve"> 1002 -49 -2 </v>
      </c>
      <c r="J67" s="4">
        <f t="shared" si="19"/>
        <v>5</v>
      </c>
      <c r="K67" s="4">
        <f t="shared" ref="K67:K130" si="25">IF(AND(ISNUMBER(K66),B66=B67),K66+J66,1)</f>
        <v>46</v>
      </c>
      <c r="L67" s="4">
        <f t="shared" si="20"/>
        <v>46</v>
      </c>
      <c r="M67" s="4">
        <f t="shared" si="21"/>
        <v>50</v>
      </c>
      <c r="N67" s="4" t="str">
        <f t="shared" si="22"/>
        <v>46..50</v>
      </c>
      <c r="O67" s="4" t="str">
        <f t="shared" si="23"/>
        <v>execute @e[tag=conditional,scores={PHASE=5..10,CHEST_STEP=3,RAND_ITEM=46..50       }] ~ ~ ~ clone 1006 -55 -1 1006 -55 -1   1002 -49 -2  replace move</v>
      </c>
      <c r="P67" s="4" t="str">
        <f t="shared" si="24"/>
        <v>execute @e[tag=conditional,scores={PHASE=5..10,CHEST_STEP=4,RAND_ITEM=46..50       }] ~ ~ ~ clone   1002 -49 -2    1002 -49 -2  1006 -55 -1  replace move</v>
      </c>
      <c r="Q67" s="4" t="s">
        <v>44</v>
      </c>
    </row>
    <row r="68" spans="1:17" s="1" customFormat="1" x14ac:dyDescent="0.25">
      <c r="A68" s="4" t="s">
        <v>0</v>
      </c>
      <c r="B68" s="4" t="s">
        <v>50</v>
      </c>
      <c r="C68" s="4">
        <v>5</v>
      </c>
      <c r="D68" s="4">
        <f t="shared" si="17"/>
        <v>100</v>
      </c>
      <c r="E68" s="4">
        <v>80</v>
      </c>
      <c r="F68" s="4">
        <v>1005</v>
      </c>
      <c r="G68" s="4">
        <v>-55</v>
      </c>
      <c r="H68" s="4">
        <v>-2</v>
      </c>
      <c r="I68" s="4" t="str">
        <f t="shared" si="18"/>
        <v xml:space="preserve"> 1005 -55 -2 </v>
      </c>
      <c r="J68" s="4">
        <f t="shared" si="19"/>
        <v>5</v>
      </c>
      <c r="K68" s="4">
        <f t="shared" si="25"/>
        <v>51</v>
      </c>
      <c r="L68" s="4">
        <f t="shared" si="20"/>
        <v>51</v>
      </c>
      <c r="M68" s="4">
        <f t="shared" si="21"/>
        <v>55</v>
      </c>
      <c r="N68" s="4" t="str">
        <f t="shared" si="22"/>
        <v>51..55</v>
      </c>
      <c r="O68" s="4" t="str">
        <f t="shared" si="23"/>
        <v>execute @e[tag=conditional,scores={PHASE=5..10,CHEST_STEP=3,RAND_ITEM=51..55       }] ~ ~ ~ clone 1006 -55 -1 1006 -55 -1   1005 -55 -2  replace move</v>
      </c>
      <c r="P68" s="4" t="str">
        <f t="shared" si="24"/>
        <v>execute @e[tag=conditional,scores={PHASE=5..10,CHEST_STEP=4,RAND_ITEM=51..55       }] ~ ~ ~ clone   1005 -55 -2    1005 -55 -2  1006 -55 -1  replace move</v>
      </c>
      <c r="Q68" s="4" t="s">
        <v>44</v>
      </c>
    </row>
    <row r="69" spans="1:17" s="1" customFormat="1" x14ac:dyDescent="0.25">
      <c r="A69" s="4" t="s">
        <v>12</v>
      </c>
      <c r="B69" s="4" t="s">
        <v>50</v>
      </c>
      <c r="C69" s="4">
        <v>5</v>
      </c>
      <c r="D69" s="4">
        <f t="shared" si="17"/>
        <v>100</v>
      </c>
      <c r="E69" s="4">
        <v>75</v>
      </c>
      <c r="F69" s="4">
        <v>1002</v>
      </c>
      <c r="G69" s="4">
        <v>-55</v>
      </c>
      <c r="H69" s="4">
        <v>-2</v>
      </c>
      <c r="I69" s="4" t="str">
        <f t="shared" si="18"/>
        <v xml:space="preserve"> 1002 -55 -2 </v>
      </c>
      <c r="J69" s="4">
        <f t="shared" si="19"/>
        <v>5</v>
      </c>
      <c r="K69" s="4">
        <f t="shared" si="25"/>
        <v>56</v>
      </c>
      <c r="L69" s="4">
        <f t="shared" si="20"/>
        <v>56</v>
      </c>
      <c r="M69" s="4">
        <f t="shared" si="21"/>
        <v>60</v>
      </c>
      <c r="N69" s="4" t="str">
        <f t="shared" si="22"/>
        <v>56..60</v>
      </c>
      <c r="O69" s="4" t="str">
        <f t="shared" si="23"/>
        <v>execute @e[tag=conditional,scores={PHASE=5..10,CHEST_STEP=3,RAND_ITEM=56..60       }] ~ ~ ~ clone 1006 -55 -1 1006 -55 -1   1002 -55 -2  replace move</v>
      </c>
      <c r="P69" s="4" t="str">
        <f t="shared" si="24"/>
        <v>execute @e[tag=conditional,scores={PHASE=5..10,CHEST_STEP=4,RAND_ITEM=56..60       }] ~ ~ ~ clone   1002 -55 -2    1002 -55 -2  1006 -55 -1  replace move</v>
      </c>
      <c r="Q69" s="4" t="s">
        <v>44</v>
      </c>
    </row>
    <row r="70" spans="1:17" s="1" customFormat="1" x14ac:dyDescent="0.25">
      <c r="A70" s="4" t="s">
        <v>13</v>
      </c>
      <c r="B70" s="4" t="s">
        <v>50</v>
      </c>
      <c r="C70" s="4">
        <v>5</v>
      </c>
      <c r="D70" s="4">
        <f t="shared" si="17"/>
        <v>100</v>
      </c>
      <c r="E70" s="4">
        <v>75</v>
      </c>
      <c r="F70" s="4">
        <v>1000</v>
      </c>
      <c r="G70" s="4">
        <v>-55</v>
      </c>
      <c r="H70" s="4">
        <v>-2</v>
      </c>
      <c r="I70" s="4" t="str">
        <f t="shared" si="18"/>
        <v xml:space="preserve"> 1000 -55 -2 </v>
      </c>
      <c r="J70" s="4">
        <f t="shared" si="19"/>
        <v>5</v>
      </c>
      <c r="K70" s="4">
        <f t="shared" si="25"/>
        <v>61</v>
      </c>
      <c r="L70" s="4">
        <f t="shared" si="20"/>
        <v>61</v>
      </c>
      <c r="M70" s="4">
        <f t="shared" si="21"/>
        <v>65</v>
      </c>
      <c r="N70" s="4" t="str">
        <f t="shared" si="22"/>
        <v>61..65</v>
      </c>
      <c r="O70" s="4" t="str">
        <f t="shared" si="23"/>
        <v>execute @e[tag=conditional,scores={PHASE=5..10,CHEST_STEP=3,RAND_ITEM=61..65       }] ~ ~ ~ clone 1006 -55 -1 1006 -55 -1   1000 -55 -2  replace move</v>
      </c>
      <c r="P70" s="4" t="str">
        <f t="shared" si="24"/>
        <v>execute @e[tag=conditional,scores={PHASE=5..10,CHEST_STEP=4,RAND_ITEM=61..65       }] ~ ~ ~ clone   1000 -55 -2    1000 -55 -2  1006 -55 -1  replace move</v>
      </c>
      <c r="Q70" s="4" t="s">
        <v>44</v>
      </c>
    </row>
    <row r="71" spans="1:17" s="1" customFormat="1" x14ac:dyDescent="0.25">
      <c r="A71" s="4" t="s">
        <v>14</v>
      </c>
      <c r="B71" s="4" t="s">
        <v>50</v>
      </c>
      <c r="C71" s="4">
        <v>5</v>
      </c>
      <c r="D71" s="4">
        <f t="shared" si="17"/>
        <v>100</v>
      </c>
      <c r="E71" s="4">
        <v>75</v>
      </c>
      <c r="F71" s="4">
        <v>1003</v>
      </c>
      <c r="G71" s="4">
        <v>-55</v>
      </c>
      <c r="H71" s="4">
        <v>-2</v>
      </c>
      <c r="I71" s="4" t="str">
        <f t="shared" si="18"/>
        <v xml:space="preserve"> 1003 -55 -2 </v>
      </c>
      <c r="J71" s="4">
        <f t="shared" si="19"/>
        <v>5</v>
      </c>
      <c r="K71" s="4">
        <f t="shared" si="25"/>
        <v>66</v>
      </c>
      <c r="L71" s="4">
        <f t="shared" si="20"/>
        <v>66</v>
      </c>
      <c r="M71" s="4">
        <f t="shared" si="21"/>
        <v>70</v>
      </c>
      <c r="N71" s="4" t="str">
        <f t="shared" si="22"/>
        <v>66..70</v>
      </c>
      <c r="O71" s="4" t="str">
        <f t="shared" si="23"/>
        <v>execute @e[tag=conditional,scores={PHASE=5..10,CHEST_STEP=3,RAND_ITEM=66..70       }] ~ ~ ~ clone 1006 -55 -1 1006 -55 -1   1003 -55 -2  replace move</v>
      </c>
      <c r="P71" s="4" t="str">
        <f t="shared" si="24"/>
        <v>execute @e[tag=conditional,scores={PHASE=5..10,CHEST_STEP=4,RAND_ITEM=66..70       }] ~ ~ ~ clone   1003 -55 -2    1003 -55 -2  1006 -55 -1  replace move</v>
      </c>
      <c r="Q71" s="4" t="s">
        <v>44</v>
      </c>
    </row>
    <row r="72" spans="1:17" s="1" customFormat="1" x14ac:dyDescent="0.25">
      <c r="A72" s="4" t="s">
        <v>21</v>
      </c>
      <c r="B72" s="4" t="s">
        <v>50</v>
      </c>
      <c r="C72" s="4">
        <v>3</v>
      </c>
      <c r="D72" s="4">
        <f t="shared" si="17"/>
        <v>100</v>
      </c>
      <c r="E72" s="4">
        <v>70</v>
      </c>
      <c r="F72" s="4">
        <v>1003</v>
      </c>
      <c r="G72" s="4">
        <v>-52</v>
      </c>
      <c r="H72" s="4">
        <v>-2</v>
      </c>
      <c r="I72" s="4" t="str">
        <f t="shared" si="18"/>
        <v xml:space="preserve"> 1003 -52 -2 </v>
      </c>
      <c r="J72" s="4">
        <f t="shared" si="19"/>
        <v>3</v>
      </c>
      <c r="K72" s="4">
        <f t="shared" si="25"/>
        <v>71</v>
      </c>
      <c r="L72" s="4">
        <f t="shared" si="20"/>
        <v>71</v>
      </c>
      <c r="M72" s="4">
        <f t="shared" si="21"/>
        <v>73</v>
      </c>
      <c r="N72" s="4" t="str">
        <f t="shared" si="22"/>
        <v>71..73</v>
      </c>
      <c r="O72" s="4" t="str">
        <f t="shared" si="23"/>
        <v>execute @e[tag=conditional,scores={PHASE=5..10,CHEST_STEP=3,RAND_ITEM=71..73       }] ~ ~ ~ clone 1006 -55 -1 1006 -55 -1   1003 -52 -2  replace move</v>
      </c>
      <c r="P72" s="4" t="str">
        <f t="shared" si="24"/>
        <v>execute @e[tag=conditional,scores={PHASE=5..10,CHEST_STEP=4,RAND_ITEM=71..73       }] ~ ~ ~ clone   1003 -52 -2    1003 -52 -2  1006 -55 -1  replace move</v>
      </c>
      <c r="Q72" s="4" t="s">
        <v>44</v>
      </c>
    </row>
    <row r="73" spans="1:17" s="1" customFormat="1" x14ac:dyDescent="0.25">
      <c r="A73" s="4" t="s">
        <v>22</v>
      </c>
      <c r="B73" s="4" t="s">
        <v>50</v>
      </c>
      <c r="C73" s="4">
        <v>3</v>
      </c>
      <c r="D73" s="4">
        <f t="shared" si="17"/>
        <v>100</v>
      </c>
      <c r="E73" s="4">
        <v>70</v>
      </c>
      <c r="F73" s="4">
        <v>1002</v>
      </c>
      <c r="G73" s="4">
        <v>-52</v>
      </c>
      <c r="H73" s="4">
        <v>-2</v>
      </c>
      <c r="I73" s="4" t="str">
        <f t="shared" si="18"/>
        <v xml:space="preserve"> 1002 -52 -2 </v>
      </c>
      <c r="J73" s="4">
        <f t="shared" si="19"/>
        <v>3</v>
      </c>
      <c r="K73" s="4">
        <f t="shared" si="25"/>
        <v>74</v>
      </c>
      <c r="L73" s="4">
        <f t="shared" si="20"/>
        <v>74</v>
      </c>
      <c r="M73" s="4">
        <f t="shared" si="21"/>
        <v>76</v>
      </c>
      <c r="N73" s="4" t="str">
        <f t="shared" si="22"/>
        <v>74..76</v>
      </c>
      <c r="O73" s="4" t="str">
        <f t="shared" si="23"/>
        <v>execute @e[tag=conditional,scores={PHASE=5..10,CHEST_STEP=3,RAND_ITEM=74..76       }] ~ ~ ~ clone 1006 -55 -1 1006 -55 -1   1002 -52 -2  replace move</v>
      </c>
      <c r="P73" s="4" t="str">
        <f t="shared" si="24"/>
        <v>execute @e[tag=conditional,scores={PHASE=5..10,CHEST_STEP=4,RAND_ITEM=74..76       }] ~ ~ ~ clone   1002 -52 -2    1002 -52 -2  1006 -55 -1  replace move</v>
      </c>
      <c r="Q73" s="4" t="s">
        <v>44</v>
      </c>
    </row>
    <row r="74" spans="1:17" s="1" customFormat="1" x14ac:dyDescent="0.25">
      <c r="A74" s="4" t="s">
        <v>23</v>
      </c>
      <c r="B74" s="4" t="s">
        <v>50</v>
      </c>
      <c r="C74" s="4">
        <v>3</v>
      </c>
      <c r="D74" s="4">
        <f t="shared" si="17"/>
        <v>100</v>
      </c>
      <c r="E74" s="4">
        <v>70</v>
      </c>
      <c r="F74" s="4">
        <v>1001</v>
      </c>
      <c r="G74" s="4">
        <v>-52</v>
      </c>
      <c r="H74" s="4">
        <v>-2</v>
      </c>
      <c r="I74" s="4" t="str">
        <f t="shared" si="18"/>
        <v xml:space="preserve"> 1001 -52 -2 </v>
      </c>
      <c r="J74" s="4">
        <f t="shared" si="19"/>
        <v>3</v>
      </c>
      <c r="K74" s="4">
        <f t="shared" si="25"/>
        <v>77</v>
      </c>
      <c r="L74" s="4">
        <f t="shared" si="20"/>
        <v>77</v>
      </c>
      <c r="M74" s="4">
        <f t="shared" si="21"/>
        <v>79</v>
      </c>
      <c r="N74" s="4" t="str">
        <f t="shared" si="22"/>
        <v>77..79</v>
      </c>
      <c r="O74" s="4" t="str">
        <f t="shared" si="23"/>
        <v>execute @e[tag=conditional,scores={PHASE=5..10,CHEST_STEP=3,RAND_ITEM=77..79       }] ~ ~ ~ clone 1006 -55 -1 1006 -55 -1   1001 -52 -2  replace move</v>
      </c>
      <c r="P74" s="4" t="str">
        <f t="shared" si="24"/>
        <v>execute @e[tag=conditional,scores={PHASE=5..10,CHEST_STEP=4,RAND_ITEM=77..79       }] ~ ~ ~ clone   1001 -52 -2    1001 -52 -2  1006 -55 -1  replace move</v>
      </c>
      <c r="Q74" s="4" t="s">
        <v>44</v>
      </c>
    </row>
    <row r="75" spans="1:17" s="1" customFormat="1" x14ac:dyDescent="0.25">
      <c r="A75" s="4" t="s">
        <v>29</v>
      </c>
      <c r="B75" s="4" t="s">
        <v>50</v>
      </c>
      <c r="C75" s="4">
        <v>1</v>
      </c>
      <c r="D75" s="4">
        <f t="shared" si="17"/>
        <v>100</v>
      </c>
      <c r="E75" s="4">
        <v>70</v>
      </c>
      <c r="F75" s="4">
        <v>1005</v>
      </c>
      <c r="G75" s="4">
        <v>-49</v>
      </c>
      <c r="H75" s="4">
        <v>-2</v>
      </c>
      <c r="I75" s="4" t="str">
        <f t="shared" si="18"/>
        <v xml:space="preserve"> 1005 -49 -2 </v>
      </c>
      <c r="J75" s="4">
        <f t="shared" si="19"/>
        <v>1</v>
      </c>
      <c r="K75" s="4">
        <f t="shared" si="25"/>
        <v>80</v>
      </c>
      <c r="L75" s="4">
        <f t="shared" si="20"/>
        <v>80</v>
      </c>
      <c r="M75" s="4">
        <f t="shared" si="21"/>
        <v>80</v>
      </c>
      <c r="N75" s="4">
        <f t="shared" si="22"/>
        <v>80</v>
      </c>
      <c r="O75" s="4" t="str">
        <f t="shared" si="23"/>
        <v>execute @e[tag=conditional,scores={PHASE=5..10,CHEST_STEP=3,RAND_ITEM=80       }] ~ ~ ~ clone 1006 -55 -1 1006 -55 -1   1005 -49 -2  replace move</v>
      </c>
      <c r="P75" s="4" t="str">
        <f t="shared" si="24"/>
        <v>execute @e[tag=conditional,scores={PHASE=5..10,CHEST_STEP=4,RAND_ITEM=80       }] ~ ~ ~ clone   1005 -49 -2    1005 -49 -2  1006 -55 -1  replace move</v>
      </c>
      <c r="Q75" s="4" t="s">
        <v>44</v>
      </c>
    </row>
    <row r="76" spans="1:17" s="1" customFormat="1" x14ac:dyDescent="0.25">
      <c r="A76" s="4" t="s">
        <v>37</v>
      </c>
      <c r="B76" s="4" t="s">
        <v>50</v>
      </c>
      <c r="C76" s="4">
        <v>1</v>
      </c>
      <c r="D76" s="4">
        <f t="shared" si="17"/>
        <v>100</v>
      </c>
      <c r="E76" s="4">
        <v>70</v>
      </c>
      <c r="F76" s="4">
        <v>997</v>
      </c>
      <c r="G76" s="4">
        <v>-49</v>
      </c>
      <c r="H76" s="4">
        <v>-2</v>
      </c>
      <c r="I76" s="4" t="str">
        <f t="shared" si="18"/>
        <v xml:space="preserve"> 997 -49 -2 </v>
      </c>
      <c r="J76" s="4">
        <f t="shared" si="19"/>
        <v>1</v>
      </c>
      <c r="K76" s="4">
        <f t="shared" si="25"/>
        <v>81</v>
      </c>
      <c r="L76" s="4">
        <f t="shared" si="20"/>
        <v>81</v>
      </c>
      <c r="M76" s="4">
        <f t="shared" si="21"/>
        <v>81</v>
      </c>
      <c r="N76" s="4">
        <f t="shared" si="22"/>
        <v>81</v>
      </c>
      <c r="O76" s="4" t="str">
        <f t="shared" si="23"/>
        <v>execute @e[tag=conditional,scores={PHASE=5..10,CHEST_STEP=3,RAND_ITEM=81       }] ~ ~ ~ clone 1006 -55 -1 1006 -55 -1   997 -49 -2  replace move</v>
      </c>
      <c r="P76" s="4" t="str">
        <f t="shared" si="24"/>
        <v>execute @e[tag=conditional,scores={PHASE=5..10,CHEST_STEP=4,RAND_ITEM=81       }] ~ ~ ~ clone   997 -49 -2    997 -49 -2  1006 -55 -1  replace move</v>
      </c>
      <c r="Q76" s="4" t="s">
        <v>44</v>
      </c>
    </row>
    <row r="77" spans="1:17" s="1" customFormat="1" x14ac:dyDescent="0.25">
      <c r="A77" s="4" t="s">
        <v>11</v>
      </c>
      <c r="B77" s="4" t="s">
        <v>50</v>
      </c>
      <c r="C77" s="4">
        <v>2</v>
      </c>
      <c r="D77" s="4">
        <f t="shared" si="17"/>
        <v>100</v>
      </c>
      <c r="E77" s="4">
        <v>50</v>
      </c>
      <c r="F77" s="4">
        <v>999</v>
      </c>
      <c r="G77" s="4">
        <v>-55</v>
      </c>
      <c r="H77" s="4">
        <v>-2</v>
      </c>
      <c r="I77" s="4" t="str">
        <f t="shared" si="18"/>
        <v xml:space="preserve"> 999 -55 -2 </v>
      </c>
      <c r="J77" s="4">
        <f t="shared" si="19"/>
        <v>2</v>
      </c>
      <c r="K77" s="4">
        <f t="shared" si="25"/>
        <v>82</v>
      </c>
      <c r="L77" s="4">
        <f t="shared" si="20"/>
        <v>82</v>
      </c>
      <c r="M77" s="4">
        <f t="shared" si="21"/>
        <v>83</v>
      </c>
      <c r="N77" s="4" t="str">
        <f t="shared" si="22"/>
        <v>82..83</v>
      </c>
      <c r="O77" s="4" t="str">
        <f t="shared" si="23"/>
        <v>execute @e[tag=conditional,scores={PHASE=5..10,CHEST_STEP=3,RAND_ITEM=82..83       }] ~ ~ ~ clone 1006 -55 -1 1006 -55 -1   999 -55 -2  replace move</v>
      </c>
      <c r="P77" s="4" t="str">
        <f t="shared" si="24"/>
        <v>execute @e[tag=conditional,scores={PHASE=5..10,CHEST_STEP=4,RAND_ITEM=82..83       }] ~ ~ ~ clone   999 -55 -2    999 -55 -2  1006 -55 -1  replace move</v>
      </c>
      <c r="Q77" s="4" t="s">
        <v>44</v>
      </c>
    </row>
    <row r="78" spans="1:17" s="1" customFormat="1" x14ac:dyDescent="0.25">
      <c r="A78" s="4" t="s">
        <v>31</v>
      </c>
      <c r="B78" s="4" t="s">
        <v>50</v>
      </c>
      <c r="C78" s="4">
        <v>1</v>
      </c>
      <c r="D78" s="4">
        <f t="shared" si="17"/>
        <v>100</v>
      </c>
      <c r="E78" s="4">
        <v>25</v>
      </c>
      <c r="F78" s="4">
        <v>1003</v>
      </c>
      <c r="G78" s="4">
        <v>-49</v>
      </c>
      <c r="H78" s="4">
        <v>-2</v>
      </c>
      <c r="I78" s="4" t="str">
        <f t="shared" si="18"/>
        <v xml:space="preserve"> 1003 -49 -2 </v>
      </c>
      <c r="J78" s="4">
        <f t="shared" si="19"/>
        <v>1</v>
      </c>
      <c r="K78" s="4">
        <f t="shared" si="25"/>
        <v>84</v>
      </c>
      <c r="L78" s="4">
        <f t="shared" si="20"/>
        <v>84</v>
      </c>
      <c r="M78" s="4">
        <f t="shared" si="21"/>
        <v>84</v>
      </c>
      <c r="N78" s="4">
        <f t="shared" si="22"/>
        <v>84</v>
      </c>
      <c r="O78" s="4" t="str">
        <f t="shared" si="23"/>
        <v>execute @e[tag=conditional,scores={PHASE=5..10,CHEST_STEP=3,RAND_ITEM=84       }] ~ ~ ~ clone 1006 -55 -1 1006 -55 -1   1003 -49 -2  replace move</v>
      </c>
      <c r="P78" s="4" t="str">
        <f t="shared" si="24"/>
        <v>execute @e[tag=conditional,scores={PHASE=5..10,CHEST_STEP=4,RAND_ITEM=84       }] ~ ~ ~ clone   1003 -49 -2    1003 -49 -2  1006 -55 -1  replace move</v>
      </c>
      <c r="Q78" s="4" t="s">
        <v>44</v>
      </c>
    </row>
    <row r="79" spans="1:17" s="1" customFormat="1" x14ac:dyDescent="0.25">
      <c r="A79" s="4" t="s">
        <v>33</v>
      </c>
      <c r="B79" s="4" t="s">
        <v>50</v>
      </c>
      <c r="C79" s="4">
        <v>2</v>
      </c>
      <c r="D79" s="4">
        <f t="shared" si="17"/>
        <v>100</v>
      </c>
      <c r="E79" s="4">
        <v>15</v>
      </c>
      <c r="F79" s="4">
        <v>1001</v>
      </c>
      <c r="G79" s="4">
        <v>-49</v>
      </c>
      <c r="H79" s="4">
        <v>-2</v>
      </c>
      <c r="I79" s="4" t="str">
        <f t="shared" si="18"/>
        <v xml:space="preserve"> 1001 -49 -2 </v>
      </c>
      <c r="J79" s="4">
        <f t="shared" si="19"/>
        <v>2</v>
      </c>
      <c r="K79" s="4">
        <f t="shared" si="25"/>
        <v>85</v>
      </c>
      <c r="L79" s="4">
        <f t="shared" si="20"/>
        <v>85</v>
      </c>
      <c r="M79" s="4">
        <f t="shared" si="21"/>
        <v>86</v>
      </c>
      <c r="N79" s="4" t="str">
        <f t="shared" si="22"/>
        <v>85..86</v>
      </c>
      <c r="O79" s="4" t="str">
        <f t="shared" si="23"/>
        <v>execute @e[tag=conditional,scores={PHASE=5..10,CHEST_STEP=3,RAND_ITEM=85..86       }] ~ ~ ~ clone 1006 -55 -1 1006 -55 -1   1001 -49 -2  replace move</v>
      </c>
      <c r="P79" s="4" t="str">
        <f t="shared" si="24"/>
        <v>execute @e[tag=conditional,scores={PHASE=5..10,CHEST_STEP=4,RAND_ITEM=85..86       }] ~ ~ ~ clone   1001 -49 -2    1001 -49 -2  1006 -55 -1  replace move</v>
      </c>
      <c r="Q79" s="4" t="s">
        <v>44</v>
      </c>
    </row>
    <row r="80" spans="1:17" s="1" customFormat="1" x14ac:dyDescent="0.25">
      <c r="A80" s="4" t="s">
        <v>27</v>
      </c>
      <c r="B80" s="4" t="s">
        <v>50</v>
      </c>
      <c r="C80" s="4">
        <v>1</v>
      </c>
      <c r="D80" s="4">
        <f t="shared" si="17"/>
        <v>100</v>
      </c>
      <c r="E80" s="4">
        <v>10</v>
      </c>
      <c r="F80" s="4">
        <v>997</v>
      </c>
      <c r="G80" s="4">
        <v>-52</v>
      </c>
      <c r="H80" s="4">
        <v>-2</v>
      </c>
      <c r="I80" s="4" t="str">
        <f t="shared" si="18"/>
        <v xml:space="preserve"> 997 -52 -2 </v>
      </c>
      <c r="J80" s="4">
        <f t="shared" si="19"/>
        <v>1</v>
      </c>
      <c r="K80" s="4">
        <f t="shared" si="25"/>
        <v>87</v>
      </c>
      <c r="L80" s="4">
        <f t="shared" si="20"/>
        <v>87</v>
      </c>
      <c r="M80" s="4">
        <f t="shared" si="21"/>
        <v>87</v>
      </c>
      <c r="N80" s="4">
        <f t="shared" si="22"/>
        <v>87</v>
      </c>
      <c r="O80" s="4" t="str">
        <f t="shared" si="23"/>
        <v>execute @e[tag=conditional,scores={PHASE=5..10,CHEST_STEP=3,RAND_ITEM=87       }] ~ ~ ~ clone 1006 -55 -1 1006 -55 -1   997 -52 -2  replace move</v>
      </c>
      <c r="P80" s="4" t="str">
        <f t="shared" si="24"/>
        <v>execute @e[tag=conditional,scores={PHASE=5..10,CHEST_STEP=4,RAND_ITEM=87       }] ~ ~ ~ clone   997 -52 -2    997 -52 -2  1006 -55 -1  replace move</v>
      </c>
      <c r="Q80" s="4" t="s">
        <v>44</v>
      </c>
    </row>
    <row r="81" spans="1:17" s="1" customFormat="1" x14ac:dyDescent="0.25">
      <c r="A81" s="4" t="s">
        <v>26</v>
      </c>
      <c r="B81" s="4" t="s">
        <v>50</v>
      </c>
      <c r="C81" s="4">
        <v>2</v>
      </c>
      <c r="D81" s="4">
        <f t="shared" si="17"/>
        <v>100</v>
      </c>
      <c r="E81" s="4">
        <v>9</v>
      </c>
      <c r="F81" s="4">
        <v>1000</v>
      </c>
      <c r="G81" s="4">
        <v>-52</v>
      </c>
      <c r="H81" s="4">
        <v>-2</v>
      </c>
      <c r="I81" s="4" t="str">
        <f t="shared" si="18"/>
        <v xml:space="preserve"> 1000 -52 -2 </v>
      </c>
      <c r="J81" s="4">
        <f t="shared" si="19"/>
        <v>2</v>
      </c>
      <c r="K81" s="4">
        <f t="shared" si="25"/>
        <v>88</v>
      </c>
      <c r="L81" s="4">
        <f t="shared" si="20"/>
        <v>88</v>
      </c>
      <c r="M81" s="4">
        <f t="shared" si="21"/>
        <v>89</v>
      </c>
      <c r="N81" s="4" t="str">
        <f t="shared" si="22"/>
        <v>88..89</v>
      </c>
      <c r="O81" s="4" t="str">
        <f t="shared" si="23"/>
        <v>execute @e[tag=conditional,scores={PHASE=5..10,CHEST_STEP=3,RAND_ITEM=88..89       }] ~ ~ ~ clone 1006 -55 -1 1006 -55 -1   1000 -52 -2  replace move</v>
      </c>
      <c r="P81" s="4" t="str">
        <f t="shared" si="24"/>
        <v>execute @e[tag=conditional,scores={PHASE=5..10,CHEST_STEP=4,RAND_ITEM=88..89       }] ~ ~ ~ clone   1000 -52 -2    1000 -52 -2  1006 -55 -1  replace move</v>
      </c>
      <c r="Q81" s="4" t="s">
        <v>44</v>
      </c>
    </row>
    <row r="82" spans="1:17" s="1" customFormat="1" x14ac:dyDescent="0.25">
      <c r="A82" s="4" t="s">
        <v>24</v>
      </c>
      <c r="B82" s="4" t="s">
        <v>50</v>
      </c>
      <c r="C82" s="4">
        <v>2</v>
      </c>
      <c r="D82" s="4">
        <f t="shared" si="17"/>
        <v>100</v>
      </c>
      <c r="E82" s="4">
        <v>9</v>
      </c>
      <c r="F82" s="4">
        <v>999</v>
      </c>
      <c r="G82" s="4">
        <v>-52</v>
      </c>
      <c r="H82" s="4">
        <v>-2</v>
      </c>
      <c r="I82" s="4" t="str">
        <f t="shared" si="18"/>
        <v xml:space="preserve"> 999 -52 -2 </v>
      </c>
      <c r="J82" s="4">
        <f t="shared" si="19"/>
        <v>2</v>
      </c>
      <c r="K82" s="4">
        <f t="shared" si="25"/>
        <v>90</v>
      </c>
      <c r="L82" s="4">
        <f t="shared" si="20"/>
        <v>90</v>
      </c>
      <c r="M82" s="4">
        <f t="shared" si="21"/>
        <v>91</v>
      </c>
      <c r="N82" s="4" t="str">
        <f t="shared" si="22"/>
        <v>90..91</v>
      </c>
      <c r="O82" s="4" t="str">
        <f t="shared" si="23"/>
        <v>execute @e[tag=conditional,scores={PHASE=5..10,CHEST_STEP=3,RAND_ITEM=90..91       }] ~ ~ ~ clone 1006 -55 -1 1006 -55 -1   999 -52 -2  replace move</v>
      </c>
      <c r="P82" s="4" t="str">
        <f t="shared" si="24"/>
        <v>execute @e[tag=conditional,scores={PHASE=5..10,CHEST_STEP=4,RAND_ITEM=90..91       }] ~ ~ ~ clone   999 -52 -2    999 -52 -2  1006 -55 -1  replace move</v>
      </c>
      <c r="Q82" s="4" t="s">
        <v>44</v>
      </c>
    </row>
    <row r="83" spans="1:17" s="1" customFormat="1" x14ac:dyDescent="0.25">
      <c r="A83" s="4" t="s">
        <v>25</v>
      </c>
      <c r="B83" s="4" t="s">
        <v>50</v>
      </c>
      <c r="C83" s="4">
        <v>2</v>
      </c>
      <c r="D83" s="4">
        <f t="shared" si="17"/>
        <v>100</v>
      </c>
      <c r="E83" s="4">
        <v>9</v>
      </c>
      <c r="F83" s="4">
        <v>998</v>
      </c>
      <c r="G83" s="4">
        <v>-52</v>
      </c>
      <c r="H83" s="4">
        <v>-2</v>
      </c>
      <c r="I83" s="4" t="str">
        <f t="shared" si="18"/>
        <v xml:space="preserve"> 998 -52 -2 </v>
      </c>
      <c r="J83" s="4">
        <f t="shared" si="19"/>
        <v>2</v>
      </c>
      <c r="K83" s="4">
        <f t="shared" si="25"/>
        <v>92</v>
      </c>
      <c r="L83" s="4">
        <f t="shared" si="20"/>
        <v>92</v>
      </c>
      <c r="M83" s="4">
        <f t="shared" si="21"/>
        <v>93</v>
      </c>
      <c r="N83" s="4" t="str">
        <f t="shared" si="22"/>
        <v>92..93</v>
      </c>
      <c r="O83" s="4" t="str">
        <f t="shared" si="23"/>
        <v>execute @e[tag=conditional,scores={PHASE=5..10,CHEST_STEP=3,RAND_ITEM=92..93       }] ~ ~ ~ clone 1006 -55 -1 1006 -55 -1   998 -52 -2  replace move</v>
      </c>
      <c r="P83" s="4" t="str">
        <f t="shared" si="24"/>
        <v>execute @e[tag=conditional,scores={PHASE=5..10,CHEST_STEP=4,RAND_ITEM=92..93       }] ~ ~ ~ clone   998 -52 -2    998 -52 -2  1006 -55 -1  replace move</v>
      </c>
      <c r="Q83" s="4" t="s">
        <v>44</v>
      </c>
    </row>
    <row r="84" spans="1:17" s="1" customFormat="1" x14ac:dyDescent="0.25">
      <c r="A84" s="4" t="s">
        <v>18</v>
      </c>
      <c r="B84" s="4" t="s">
        <v>50</v>
      </c>
      <c r="C84" s="4">
        <v>2</v>
      </c>
      <c r="D84" s="4">
        <f t="shared" si="17"/>
        <v>100</v>
      </c>
      <c r="E84" s="4">
        <v>5</v>
      </c>
      <c r="F84" s="4">
        <v>1006</v>
      </c>
      <c r="G84" s="4">
        <v>-52</v>
      </c>
      <c r="H84" s="4">
        <v>-2</v>
      </c>
      <c r="I84" s="4" t="str">
        <f t="shared" si="18"/>
        <v xml:space="preserve"> 1006 -52 -2 </v>
      </c>
      <c r="J84" s="4">
        <f t="shared" si="19"/>
        <v>2</v>
      </c>
      <c r="K84" s="4">
        <f t="shared" si="25"/>
        <v>94</v>
      </c>
      <c r="L84" s="4">
        <f t="shared" si="20"/>
        <v>94</v>
      </c>
      <c r="M84" s="4">
        <f t="shared" si="21"/>
        <v>95</v>
      </c>
      <c r="N84" s="4" t="str">
        <f t="shared" si="22"/>
        <v>94..95</v>
      </c>
      <c r="O84" s="4" t="str">
        <f t="shared" si="23"/>
        <v>execute @e[tag=conditional,scores={PHASE=5..10,CHEST_STEP=3,RAND_ITEM=94..95       }] ~ ~ ~ clone 1006 -55 -1 1006 -55 -1   1006 -52 -2  replace move</v>
      </c>
      <c r="P84" s="4" t="str">
        <f t="shared" si="24"/>
        <v>execute @e[tag=conditional,scores={PHASE=5..10,CHEST_STEP=4,RAND_ITEM=94..95       }] ~ ~ ~ clone   1006 -52 -2    1006 -52 -2  1006 -55 -1  replace move</v>
      </c>
      <c r="Q84" s="4" t="s">
        <v>44</v>
      </c>
    </row>
    <row r="85" spans="1:17" s="1" customFormat="1" x14ac:dyDescent="0.25">
      <c r="A85" s="4" t="s">
        <v>19</v>
      </c>
      <c r="B85" s="4" t="s">
        <v>50</v>
      </c>
      <c r="C85" s="4">
        <v>0</v>
      </c>
      <c r="D85" s="4">
        <f t="shared" si="17"/>
        <v>100</v>
      </c>
      <c r="E85" s="4">
        <v>4</v>
      </c>
      <c r="F85" s="4">
        <v>1005</v>
      </c>
      <c r="G85" s="4">
        <v>-52</v>
      </c>
      <c r="H85" s="4">
        <v>-2</v>
      </c>
      <c r="I85" s="4" t="str">
        <f t="shared" si="18"/>
        <v xml:space="preserve"> 1005 -52 -2 </v>
      </c>
      <c r="J85" s="4">
        <f t="shared" si="19"/>
        <v>0</v>
      </c>
      <c r="K85" s="4">
        <f t="shared" si="25"/>
        <v>96</v>
      </c>
      <c r="L85" s="4">
        <f t="shared" si="20"/>
        <v>-1</v>
      </c>
      <c r="M85" s="4">
        <f t="shared" si="21"/>
        <v>-1</v>
      </c>
      <c r="N85" s="4">
        <f t="shared" si="22"/>
        <v>-1</v>
      </c>
      <c r="O85" s="4" t="str">
        <f t="shared" si="23"/>
        <v/>
      </c>
      <c r="P85" s="4" t="str">
        <f t="shared" si="24"/>
        <v/>
      </c>
      <c r="Q85" s="4" t="s">
        <v>44</v>
      </c>
    </row>
    <row r="86" spans="1:17" s="1" customFormat="1" x14ac:dyDescent="0.25">
      <c r="A86" s="4" t="s">
        <v>34</v>
      </c>
      <c r="B86" s="4" t="s">
        <v>50</v>
      </c>
      <c r="C86" s="4">
        <v>1</v>
      </c>
      <c r="D86" s="4">
        <f t="shared" si="17"/>
        <v>100</v>
      </c>
      <c r="E86" s="4">
        <v>4</v>
      </c>
      <c r="F86" s="4">
        <v>1000</v>
      </c>
      <c r="G86" s="4">
        <v>-49</v>
      </c>
      <c r="H86" s="4">
        <v>-2</v>
      </c>
      <c r="I86" s="4" t="str">
        <f t="shared" si="18"/>
        <v xml:space="preserve"> 1000 -49 -2 </v>
      </c>
      <c r="J86" s="4">
        <f t="shared" si="19"/>
        <v>1</v>
      </c>
      <c r="K86" s="4">
        <f t="shared" si="25"/>
        <v>96</v>
      </c>
      <c r="L86" s="4">
        <f t="shared" si="20"/>
        <v>96</v>
      </c>
      <c r="M86" s="4">
        <f t="shared" si="21"/>
        <v>96</v>
      </c>
      <c r="N86" s="4">
        <f t="shared" si="22"/>
        <v>96</v>
      </c>
      <c r="O86" s="4" t="str">
        <f t="shared" si="23"/>
        <v>execute @e[tag=conditional,scores={PHASE=5..10,CHEST_STEP=3,RAND_ITEM=96       }] ~ ~ ~ clone 1006 -55 -1 1006 -55 -1   1000 -49 -2  replace move</v>
      </c>
      <c r="P86" s="4" t="str">
        <f t="shared" si="24"/>
        <v>execute @e[tag=conditional,scores={PHASE=5..10,CHEST_STEP=4,RAND_ITEM=96       }] ~ ~ ~ clone   1000 -49 -2    1000 -49 -2  1006 -55 -1  replace move</v>
      </c>
      <c r="Q86" s="4" t="s">
        <v>44</v>
      </c>
    </row>
    <row r="87" spans="1:17" s="1" customFormat="1" x14ac:dyDescent="0.25">
      <c r="A87" s="4" t="s">
        <v>9</v>
      </c>
      <c r="B87" s="4" t="s">
        <v>50</v>
      </c>
      <c r="C87" s="4">
        <v>2</v>
      </c>
      <c r="D87" s="4">
        <f t="shared" si="17"/>
        <v>100</v>
      </c>
      <c r="E87" s="4">
        <v>2</v>
      </c>
      <c r="F87" s="4">
        <v>997</v>
      </c>
      <c r="G87" s="4">
        <v>-55</v>
      </c>
      <c r="H87" s="4">
        <v>-2</v>
      </c>
      <c r="I87" s="4" t="str">
        <f t="shared" si="18"/>
        <v xml:space="preserve"> 997 -55 -2 </v>
      </c>
      <c r="J87" s="4">
        <f t="shared" si="19"/>
        <v>2</v>
      </c>
      <c r="K87" s="4">
        <f t="shared" si="25"/>
        <v>97</v>
      </c>
      <c r="L87" s="4">
        <f t="shared" si="20"/>
        <v>97</v>
      </c>
      <c r="M87" s="4">
        <f t="shared" si="21"/>
        <v>98</v>
      </c>
      <c r="N87" s="4" t="str">
        <f t="shared" si="22"/>
        <v>97..98</v>
      </c>
      <c r="O87" s="4" t="str">
        <f t="shared" si="23"/>
        <v>execute @e[tag=conditional,scores={PHASE=5..10,CHEST_STEP=3,RAND_ITEM=97..98       }] ~ ~ ~ clone 1006 -55 -1 1006 -55 -1   997 -55 -2  replace move</v>
      </c>
      <c r="P87" s="4" t="str">
        <f t="shared" si="24"/>
        <v>execute @e[tag=conditional,scores={PHASE=5..10,CHEST_STEP=4,RAND_ITEM=97..98       }] ~ ~ ~ clone   997 -55 -2    997 -55 -2  1006 -55 -1  replace move</v>
      </c>
      <c r="Q87" s="4" t="s">
        <v>44</v>
      </c>
    </row>
    <row r="88" spans="1:17" s="1" customFormat="1" x14ac:dyDescent="0.25">
      <c r="A88" s="4" t="s">
        <v>10</v>
      </c>
      <c r="B88" s="4" t="s">
        <v>50</v>
      </c>
      <c r="C88" s="4">
        <v>2</v>
      </c>
      <c r="D88" s="4">
        <f t="shared" si="17"/>
        <v>100</v>
      </c>
      <c r="E88" s="4">
        <v>2</v>
      </c>
      <c r="F88" s="4">
        <v>998</v>
      </c>
      <c r="G88" s="4">
        <v>-55</v>
      </c>
      <c r="H88" s="4">
        <v>-2</v>
      </c>
      <c r="I88" s="4" t="str">
        <f t="shared" si="18"/>
        <v xml:space="preserve"> 998 -55 -2 </v>
      </c>
      <c r="J88" s="4">
        <f t="shared" si="19"/>
        <v>2</v>
      </c>
      <c r="K88" s="4">
        <f t="shared" si="25"/>
        <v>99</v>
      </c>
      <c r="L88" s="4">
        <f t="shared" si="20"/>
        <v>99</v>
      </c>
      <c r="M88" s="4">
        <f t="shared" si="21"/>
        <v>100</v>
      </c>
      <c r="N88" s="4" t="str">
        <f t="shared" si="22"/>
        <v>99..100</v>
      </c>
      <c r="O88" s="4" t="str">
        <f t="shared" si="23"/>
        <v>execute @e[tag=conditional,scores={PHASE=5..10,CHEST_STEP=3,RAND_ITEM=99..100       }] ~ ~ ~ clone 1006 -55 -1 1006 -55 -1   998 -55 -2  replace move</v>
      </c>
      <c r="P88" s="4" t="str">
        <f t="shared" si="24"/>
        <v>execute @e[tag=conditional,scores={PHASE=5..10,CHEST_STEP=4,RAND_ITEM=99..100       }] ~ ~ ~ clone   998 -55 -2    998 -55 -2  1006 -55 -1  replace move</v>
      </c>
      <c r="Q88" s="4" t="s">
        <v>44</v>
      </c>
    </row>
    <row r="89" spans="1:17" s="1" customFormat="1" x14ac:dyDescent="0.25">
      <c r="A89" s="4" t="s">
        <v>36</v>
      </c>
      <c r="B89" s="4" t="s">
        <v>50</v>
      </c>
      <c r="C89" s="4">
        <v>0</v>
      </c>
      <c r="D89" s="4">
        <f t="shared" si="17"/>
        <v>100</v>
      </c>
      <c r="E89" s="4">
        <v>2</v>
      </c>
      <c r="F89" s="4">
        <v>998</v>
      </c>
      <c r="G89" s="4">
        <v>-49</v>
      </c>
      <c r="H89" s="4">
        <v>-2</v>
      </c>
      <c r="I89" s="4" t="str">
        <f t="shared" si="18"/>
        <v xml:space="preserve"> 998 -49 -2 </v>
      </c>
      <c r="J89" s="4">
        <f t="shared" si="19"/>
        <v>0</v>
      </c>
      <c r="K89" s="4">
        <f t="shared" si="25"/>
        <v>101</v>
      </c>
      <c r="L89" s="4">
        <f t="shared" si="20"/>
        <v>-1</v>
      </c>
      <c r="M89" s="4">
        <f t="shared" si="21"/>
        <v>-1</v>
      </c>
      <c r="N89" s="4">
        <f t="shared" si="22"/>
        <v>-1</v>
      </c>
      <c r="O89" s="4" t="str">
        <f t="shared" si="23"/>
        <v/>
      </c>
      <c r="P89" s="4" t="str">
        <f t="shared" si="24"/>
        <v/>
      </c>
      <c r="Q89" s="4" t="s">
        <v>44</v>
      </c>
    </row>
    <row r="90" spans="1:17" s="1" customFormat="1" x14ac:dyDescent="0.25">
      <c r="A90" s="4" t="s">
        <v>20</v>
      </c>
      <c r="B90" s="4" t="s">
        <v>50</v>
      </c>
      <c r="C90" s="4">
        <v>0</v>
      </c>
      <c r="D90" s="4">
        <f t="shared" si="17"/>
        <v>100</v>
      </c>
      <c r="E90" s="4">
        <v>1</v>
      </c>
      <c r="F90" s="4">
        <v>1004</v>
      </c>
      <c r="G90" s="4">
        <v>-52</v>
      </c>
      <c r="H90" s="4">
        <v>-2</v>
      </c>
      <c r="I90" s="4" t="str">
        <f t="shared" si="18"/>
        <v xml:space="preserve"> 1004 -52 -2 </v>
      </c>
      <c r="J90" s="4">
        <f t="shared" si="19"/>
        <v>0</v>
      </c>
      <c r="K90" s="4">
        <f t="shared" si="25"/>
        <v>101</v>
      </c>
      <c r="L90" s="4">
        <f t="shared" si="20"/>
        <v>-1</v>
      </c>
      <c r="M90" s="4">
        <f t="shared" si="21"/>
        <v>-1</v>
      </c>
      <c r="N90" s="4">
        <f t="shared" si="22"/>
        <v>-1</v>
      </c>
      <c r="O90" s="4" t="str">
        <f t="shared" si="23"/>
        <v/>
      </c>
      <c r="P90" s="4" t="str">
        <f t="shared" si="24"/>
        <v/>
      </c>
      <c r="Q90" s="4" t="s">
        <v>44</v>
      </c>
    </row>
    <row r="91" spans="1:17" s="1" customFormat="1" x14ac:dyDescent="0.25">
      <c r="A91" s="4" t="s">
        <v>35</v>
      </c>
      <c r="B91" s="4" t="s">
        <v>50</v>
      </c>
      <c r="C91" s="4">
        <v>0</v>
      </c>
      <c r="D91" s="4">
        <f t="shared" si="17"/>
        <v>100</v>
      </c>
      <c r="E91" s="4">
        <v>1</v>
      </c>
      <c r="F91" s="4">
        <v>999</v>
      </c>
      <c r="G91" s="4">
        <v>-49</v>
      </c>
      <c r="H91" s="4">
        <v>-2</v>
      </c>
      <c r="I91" s="4" t="str">
        <f t="shared" si="18"/>
        <v xml:space="preserve"> 999 -49 -2 </v>
      </c>
      <c r="J91" s="4">
        <f t="shared" si="19"/>
        <v>0</v>
      </c>
      <c r="K91" s="4">
        <f t="shared" si="25"/>
        <v>101</v>
      </c>
      <c r="L91" s="4">
        <f t="shared" si="20"/>
        <v>-1</v>
      </c>
      <c r="M91" s="4">
        <f t="shared" si="21"/>
        <v>-1</v>
      </c>
      <c r="N91" s="4">
        <f t="shared" si="22"/>
        <v>-1</v>
      </c>
      <c r="O91" s="4" t="str">
        <f t="shared" si="23"/>
        <v/>
      </c>
      <c r="P91" s="4" t="str">
        <f t="shared" si="24"/>
        <v/>
      </c>
      <c r="Q91" s="4" t="s">
        <v>44</v>
      </c>
    </row>
    <row r="92" spans="1:17" s="2" customFormat="1" x14ac:dyDescent="0.25">
      <c r="A92" s="5" t="s">
        <v>17</v>
      </c>
      <c r="B92" s="5" t="s">
        <v>51</v>
      </c>
      <c r="C92" s="5">
        <v>10</v>
      </c>
      <c r="D92" s="5">
        <f t="shared" si="17"/>
        <v>100</v>
      </c>
      <c r="E92" s="5">
        <v>100</v>
      </c>
      <c r="F92" s="5">
        <v>1001</v>
      </c>
      <c r="G92" s="5">
        <v>-55</v>
      </c>
      <c r="H92" s="5">
        <v>-2</v>
      </c>
      <c r="I92" s="5" t="str">
        <f t="shared" si="18"/>
        <v xml:space="preserve"> 1001 -55 -2 </v>
      </c>
      <c r="J92" s="5">
        <f t="shared" si="19"/>
        <v>10</v>
      </c>
      <c r="K92" s="5">
        <f t="shared" si="25"/>
        <v>1</v>
      </c>
      <c r="L92" s="5">
        <f t="shared" si="20"/>
        <v>1</v>
      </c>
      <c r="M92" s="5">
        <f t="shared" si="21"/>
        <v>10</v>
      </c>
      <c r="N92" s="5" t="str">
        <f t="shared" si="22"/>
        <v>1..10</v>
      </c>
      <c r="O92" s="5" t="str">
        <f t="shared" si="23"/>
        <v>execute @e[tag=conditional,scores={PHASE=11..15,CHEST_STEP=3,RAND_ITEM=1..10       }] ~ ~ ~ clone 1006 -55 -1 1006 -55 -1   1001 -55 -2  replace move</v>
      </c>
      <c r="P92" s="5" t="str">
        <f t="shared" si="24"/>
        <v>execute @e[tag=conditional,scores={PHASE=11..15,CHEST_STEP=4,RAND_ITEM=1..10       }] ~ ~ ~ clone   1001 -55 -2    1001 -55 -2  1006 -55 -1  replace move</v>
      </c>
      <c r="Q92" s="5" t="s">
        <v>44</v>
      </c>
    </row>
    <row r="93" spans="1:17" s="2" customFormat="1" x14ac:dyDescent="0.25">
      <c r="A93" s="5" t="s">
        <v>15</v>
      </c>
      <c r="B93" s="5" t="s">
        <v>51</v>
      </c>
      <c r="C93" s="5">
        <v>15</v>
      </c>
      <c r="D93" s="5">
        <f t="shared" si="17"/>
        <v>100</v>
      </c>
      <c r="E93" s="5">
        <v>90</v>
      </c>
      <c r="F93" s="5">
        <v>1004</v>
      </c>
      <c r="G93" s="5">
        <v>-55</v>
      </c>
      <c r="H93" s="5">
        <v>-2</v>
      </c>
      <c r="I93" s="5" t="str">
        <f t="shared" si="18"/>
        <v xml:space="preserve"> 1004 -55 -2 </v>
      </c>
      <c r="J93" s="5">
        <f t="shared" si="19"/>
        <v>15</v>
      </c>
      <c r="K93" s="5">
        <f t="shared" si="25"/>
        <v>11</v>
      </c>
      <c r="L93" s="5">
        <f t="shared" si="20"/>
        <v>11</v>
      </c>
      <c r="M93" s="5">
        <f t="shared" si="21"/>
        <v>25</v>
      </c>
      <c r="N93" s="5" t="str">
        <f t="shared" si="22"/>
        <v>11..25</v>
      </c>
      <c r="O93" s="5" t="str">
        <f t="shared" si="23"/>
        <v>execute @e[tag=conditional,scores={PHASE=11..15,CHEST_STEP=3,RAND_ITEM=11..25       }] ~ ~ ~ clone 1006 -55 -1 1006 -55 -1   1004 -55 -2  replace move</v>
      </c>
      <c r="P93" s="5" t="str">
        <f t="shared" si="24"/>
        <v>execute @e[tag=conditional,scores={PHASE=11..15,CHEST_STEP=4,RAND_ITEM=11..25       }] ~ ~ ~ clone   1004 -55 -2    1004 -55 -2  1006 -55 -1  replace move</v>
      </c>
      <c r="Q93" s="5" t="s">
        <v>44</v>
      </c>
    </row>
    <row r="94" spans="1:17" s="2" customFormat="1" x14ac:dyDescent="0.25">
      <c r="A94" s="5" t="s">
        <v>16</v>
      </c>
      <c r="B94" s="5" t="s">
        <v>51</v>
      </c>
      <c r="C94" s="5">
        <v>0</v>
      </c>
      <c r="D94" s="5">
        <f t="shared" si="17"/>
        <v>100</v>
      </c>
      <c r="E94" s="5">
        <v>90</v>
      </c>
      <c r="F94" s="5">
        <v>1006</v>
      </c>
      <c r="G94" s="5">
        <v>-55</v>
      </c>
      <c r="H94" s="5">
        <v>-2</v>
      </c>
      <c r="I94" s="5" t="str">
        <f t="shared" si="18"/>
        <v xml:space="preserve"> 1006 -55 -2 </v>
      </c>
      <c r="J94" s="5">
        <f t="shared" si="19"/>
        <v>0</v>
      </c>
      <c r="K94" s="5">
        <f t="shared" si="25"/>
        <v>26</v>
      </c>
      <c r="L94" s="5">
        <f t="shared" si="20"/>
        <v>-1</v>
      </c>
      <c r="M94" s="5">
        <f t="shared" si="21"/>
        <v>-1</v>
      </c>
      <c r="N94" s="5">
        <f t="shared" si="22"/>
        <v>-1</v>
      </c>
      <c r="O94" s="5" t="str">
        <f t="shared" si="23"/>
        <v/>
      </c>
      <c r="P94" s="5" t="str">
        <f t="shared" si="24"/>
        <v/>
      </c>
      <c r="Q94" s="5" t="s">
        <v>44</v>
      </c>
    </row>
    <row r="95" spans="1:17" s="2" customFormat="1" x14ac:dyDescent="0.25">
      <c r="A95" s="5" t="s">
        <v>28</v>
      </c>
      <c r="B95" s="5" t="s">
        <v>51</v>
      </c>
      <c r="C95" s="5">
        <v>2</v>
      </c>
      <c r="D95" s="5">
        <f t="shared" si="17"/>
        <v>100</v>
      </c>
      <c r="E95" s="5">
        <v>90</v>
      </c>
      <c r="F95" s="5">
        <v>1006</v>
      </c>
      <c r="G95" s="5">
        <v>-49</v>
      </c>
      <c r="H95" s="5">
        <v>-2</v>
      </c>
      <c r="I95" s="5" t="str">
        <f t="shared" si="18"/>
        <v xml:space="preserve"> 1006 -49 -2 </v>
      </c>
      <c r="J95" s="5">
        <f t="shared" si="19"/>
        <v>2</v>
      </c>
      <c r="K95" s="5">
        <f t="shared" si="25"/>
        <v>26</v>
      </c>
      <c r="L95" s="5">
        <f t="shared" si="20"/>
        <v>26</v>
      </c>
      <c r="M95" s="5">
        <f t="shared" si="21"/>
        <v>27</v>
      </c>
      <c r="N95" s="5" t="str">
        <f t="shared" si="22"/>
        <v>26..27</v>
      </c>
      <c r="O95" s="5" t="str">
        <f t="shared" si="23"/>
        <v>execute @e[tag=conditional,scores={PHASE=11..15,CHEST_STEP=3,RAND_ITEM=26..27       }] ~ ~ ~ clone 1006 -55 -1 1006 -55 -1   1006 -49 -2  replace move</v>
      </c>
      <c r="P95" s="5" t="str">
        <f t="shared" si="24"/>
        <v>execute @e[tag=conditional,scores={PHASE=11..15,CHEST_STEP=4,RAND_ITEM=26..27       }] ~ ~ ~ clone   1006 -49 -2    1006 -49 -2  1006 -55 -1  replace move</v>
      </c>
      <c r="Q95" s="5" t="s">
        <v>44</v>
      </c>
    </row>
    <row r="96" spans="1:17" s="2" customFormat="1" x14ac:dyDescent="0.25">
      <c r="A96" s="5" t="s">
        <v>30</v>
      </c>
      <c r="B96" s="5" t="s">
        <v>51</v>
      </c>
      <c r="C96" s="5">
        <v>2</v>
      </c>
      <c r="D96" s="5">
        <f t="shared" si="17"/>
        <v>100</v>
      </c>
      <c r="E96" s="5">
        <v>90</v>
      </c>
      <c r="F96" s="5">
        <v>1004</v>
      </c>
      <c r="G96" s="5">
        <v>-49</v>
      </c>
      <c r="H96" s="5">
        <v>-2</v>
      </c>
      <c r="I96" s="5" t="str">
        <f t="shared" si="18"/>
        <v xml:space="preserve"> 1004 -49 -2 </v>
      </c>
      <c r="J96" s="5">
        <f t="shared" si="19"/>
        <v>2</v>
      </c>
      <c r="K96" s="5">
        <f t="shared" si="25"/>
        <v>28</v>
      </c>
      <c r="L96" s="5">
        <f t="shared" si="20"/>
        <v>28</v>
      </c>
      <c r="M96" s="5">
        <f t="shared" si="21"/>
        <v>29</v>
      </c>
      <c r="N96" s="5" t="str">
        <f t="shared" si="22"/>
        <v>28..29</v>
      </c>
      <c r="O96" s="5" t="str">
        <f t="shared" si="23"/>
        <v>execute @e[tag=conditional,scores={PHASE=11..15,CHEST_STEP=3,RAND_ITEM=28..29       }] ~ ~ ~ clone 1006 -55 -1 1006 -55 -1   1004 -49 -2  replace move</v>
      </c>
      <c r="P96" s="5" t="str">
        <f t="shared" si="24"/>
        <v>execute @e[tag=conditional,scores={PHASE=11..15,CHEST_STEP=4,RAND_ITEM=28..29       }] ~ ~ ~ clone   1004 -49 -2    1004 -49 -2  1006 -55 -1  replace move</v>
      </c>
      <c r="Q96" s="5" t="s">
        <v>44</v>
      </c>
    </row>
    <row r="97" spans="1:17" s="2" customFormat="1" x14ac:dyDescent="0.25">
      <c r="A97" s="5" t="s">
        <v>32</v>
      </c>
      <c r="B97" s="5" t="s">
        <v>51</v>
      </c>
      <c r="C97" s="5">
        <v>0</v>
      </c>
      <c r="D97" s="5">
        <f t="shared" si="17"/>
        <v>100</v>
      </c>
      <c r="E97" s="5">
        <v>90</v>
      </c>
      <c r="F97" s="5">
        <v>1002</v>
      </c>
      <c r="G97" s="5">
        <v>-49</v>
      </c>
      <c r="H97" s="5">
        <v>-2</v>
      </c>
      <c r="I97" s="5" t="str">
        <f t="shared" si="18"/>
        <v xml:space="preserve"> 1002 -49 -2 </v>
      </c>
      <c r="J97" s="5">
        <f t="shared" si="19"/>
        <v>0</v>
      </c>
      <c r="K97" s="5">
        <f t="shared" si="25"/>
        <v>30</v>
      </c>
      <c r="L97" s="5">
        <f t="shared" si="20"/>
        <v>-1</v>
      </c>
      <c r="M97" s="5">
        <f t="shared" si="21"/>
        <v>-1</v>
      </c>
      <c r="N97" s="5">
        <f t="shared" si="22"/>
        <v>-1</v>
      </c>
      <c r="O97" s="5" t="str">
        <f t="shared" si="23"/>
        <v/>
      </c>
      <c r="P97" s="5" t="str">
        <f t="shared" si="24"/>
        <v/>
      </c>
      <c r="Q97" s="5" t="s">
        <v>44</v>
      </c>
    </row>
    <row r="98" spans="1:17" s="2" customFormat="1" x14ac:dyDescent="0.25">
      <c r="A98" s="5" t="s">
        <v>0</v>
      </c>
      <c r="B98" s="5" t="s">
        <v>51</v>
      </c>
      <c r="C98" s="5">
        <v>5</v>
      </c>
      <c r="D98" s="5">
        <f t="shared" ref="D98:D129" si="26">SUMIFS(C:C,B:B,B98)</f>
        <v>100</v>
      </c>
      <c r="E98" s="5">
        <v>80</v>
      </c>
      <c r="F98" s="5">
        <v>1005</v>
      </c>
      <c r="G98" s="5">
        <v>-55</v>
      </c>
      <c r="H98" s="5">
        <v>-2</v>
      </c>
      <c r="I98" s="5" t="str">
        <f t="shared" ref="I98:I129" si="27">CONCATENATE(" ", F98," ", G98, " ", H98, " ")</f>
        <v xml:space="preserve"> 1005 -55 -2 </v>
      </c>
      <c r="J98" s="5">
        <f t="shared" ref="J98:J129" si="28">FLOOR(C98/D98*100,1)</f>
        <v>5</v>
      </c>
      <c r="K98" s="5">
        <f t="shared" si="25"/>
        <v>30</v>
      </c>
      <c r="L98" s="5">
        <f t="shared" ref="L98:L129" si="29">IF(J98=0,-1,K98)</f>
        <v>30</v>
      </c>
      <c r="M98" s="5">
        <f t="shared" ref="M98:M129" si="30">IF(J98=0,-1,K98+J98-1)</f>
        <v>34</v>
      </c>
      <c r="N98" s="5" t="str">
        <f t="shared" ref="N98:N129" si="31">IF(M98="NA","",IF(L98=M98,L98,CONCATENATE(L98,"..",M98)))</f>
        <v>30..34</v>
      </c>
      <c r="O98" s="5" t="str">
        <f t="shared" ref="O98:O129" si="32">IF(J98=0,"",CONCATENATE("execute @e[tag=conditional,scores={PHASE=",B98,",CHEST_STEP=3,RAND_ITEM=",N98,"       }] ~ ~ ~ clone 1006 -55 -1 1006 -55 -1  ",I98," replace move"))</f>
        <v>execute @e[tag=conditional,scores={PHASE=11..15,CHEST_STEP=3,RAND_ITEM=30..34       }] ~ ~ ~ clone 1006 -55 -1 1006 -55 -1   1005 -55 -2  replace move</v>
      </c>
      <c r="P98" s="5" t="str">
        <f t="shared" ref="P98:P129" si="33">IF(J98=0,"",CONCATENATE("execute @e[tag=conditional,scores={PHASE=",B98,",CHEST_STEP=4,RAND_ITEM=",N98,"       }] ~ ~ ~ clone  ",I98,"  ",I98," 1006 -55 -1  replace move"))</f>
        <v>execute @e[tag=conditional,scores={PHASE=11..15,CHEST_STEP=4,RAND_ITEM=30..34       }] ~ ~ ~ clone   1005 -55 -2    1005 -55 -2  1006 -55 -1  replace move</v>
      </c>
      <c r="Q98" s="5" t="s">
        <v>44</v>
      </c>
    </row>
    <row r="99" spans="1:17" s="2" customFormat="1" x14ac:dyDescent="0.25">
      <c r="A99" s="5" t="s">
        <v>12</v>
      </c>
      <c r="B99" s="5" t="s">
        <v>51</v>
      </c>
      <c r="C99" s="5">
        <v>5</v>
      </c>
      <c r="D99" s="5">
        <f t="shared" si="26"/>
        <v>100</v>
      </c>
      <c r="E99" s="5">
        <v>75</v>
      </c>
      <c r="F99" s="5">
        <v>1002</v>
      </c>
      <c r="G99" s="5">
        <v>-55</v>
      </c>
      <c r="H99" s="5">
        <v>-2</v>
      </c>
      <c r="I99" s="5" t="str">
        <f t="shared" si="27"/>
        <v xml:space="preserve"> 1002 -55 -2 </v>
      </c>
      <c r="J99" s="5">
        <f t="shared" si="28"/>
        <v>5</v>
      </c>
      <c r="K99" s="5">
        <f t="shared" si="25"/>
        <v>35</v>
      </c>
      <c r="L99" s="5">
        <f t="shared" si="29"/>
        <v>35</v>
      </c>
      <c r="M99" s="5">
        <f t="shared" si="30"/>
        <v>39</v>
      </c>
      <c r="N99" s="5" t="str">
        <f t="shared" si="31"/>
        <v>35..39</v>
      </c>
      <c r="O99" s="5" t="str">
        <f t="shared" si="32"/>
        <v>execute @e[tag=conditional,scores={PHASE=11..15,CHEST_STEP=3,RAND_ITEM=35..39       }] ~ ~ ~ clone 1006 -55 -1 1006 -55 -1   1002 -55 -2  replace move</v>
      </c>
      <c r="P99" s="5" t="str">
        <f t="shared" si="33"/>
        <v>execute @e[tag=conditional,scores={PHASE=11..15,CHEST_STEP=4,RAND_ITEM=35..39       }] ~ ~ ~ clone   1002 -55 -2    1002 -55 -2  1006 -55 -1  replace move</v>
      </c>
      <c r="Q99" s="5" t="s">
        <v>44</v>
      </c>
    </row>
    <row r="100" spans="1:17" s="2" customFormat="1" x14ac:dyDescent="0.25">
      <c r="A100" s="5" t="s">
        <v>13</v>
      </c>
      <c r="B100" s="5" t="s">
        <v>51</v>
      </c>
      <c r="C100" s="5">
        <v>5</v>
      </c>
      <c r="D100" s="5">
        <f t="shared" si="26"/>
        <v>100</v>
      </c>
      <c r="E100" s="5">
        <v>75</v>
      </c>
      <c r="F100" s="5">
        <v>1000</v>
      </c>
      <c r="G100" s="5">
        <v>-55</v>
      </c>
      <c r="H100" s="5">
        <v>-2</v>
      </c>
      <c r="I100" s="5" t="str">
        <f t="shared" si="27"/>
        <v xml:space="preserve"> 1000 -55 -2 </v>
      </c>
      <c r="J100" s="5">
        <f t="shared" si="28"/>
        <v>5</v>
      </c>
      <c r="K100" s="5">
        <f t="shared" si="25"/>
        <v>40</v>
      </c>
      <c r="L100" s="5">
        <f t="shared" si="29"/>
        <v>40</v>
      </c>
      <c r="M100" s="5">
        <f t="shared" si="30"/>
        <v>44</v>
      </c>
      <c r="N100" s="5" t="str">
        <f t="shared" si="31"/>
        <v>40..44</v>
      </c>
      <c r="O100" s="5" t="str">
        <f t="shared" si="32"/>
        <v>execute @e[tag=conditional,scores={PHASE=11..15,CHEST_STEP=3,RAND_ITEM=40..44       }] ~ ~ ~ clone 1006 -55 -1 1006 -55 -1   1000 -55 -2  replace move</v>
      </c>
      <c r="P100" s="5" t="str">
        <f t="shared" si="33"/>
        <v>execute @e[tag=conditional,scores={PHASE=11..15,CHEST_STEP=4,RAND_ITEM=40..44       }] ~ ~ ~ clone   1000 -55 -2    1000 -55 -2  1006 -55 -1  replace move</v>
      </c>
      <c r="Q100" s="5" t="s">
        <v>44</v>
      </c>
    </row>
    <row r="101" spans="1:17" s="2" customFormat="1" x14ac:dyDescent="0.25">
      <c r="A101" s="5" t="s">
        <v>14</v>
      </c>
      <c r="B101" s="5" t="s">
        <v>51</v>
      </c>
      <c r="C101" s="5">
        <v>5</v>
      </c>
      <c r="D101" s="5">
        <f t="shared" si="26"/>
        <v>100</v>
      </c>
      <c r="E101" s="5">
        <v>75</v>
      </c>
      <c r="F101" s="5">
        <v>1003</v>
      </c>
      <c r="G101" s="5">
        <v>-55</v>
      </c>
      <c r="H101" s="5">
        <v>-2</v>
      </c>
      <c r="I101" s="5" t="str">
        <f t="shared" si="27"/>
        <v xml:space="preserve"> 1003 -55 -2 </v>
      </c>
      <c r="J101" s="5">
        <f t="shared" si="28"/>
        <v>5</v>
      </c>
      <c r="K101" s="5">
        <f t="shared" si="25"/>
        <v>45</v>
      </c>
      <c r="L101" s="5">
        <f t="shared" si="29"/>
        <v>45</v>
      </c>
      <c r="M101" s="5">
        <f t="shared" si="30"/>
        <v>49</v>
      </c>
      <c r="N101" s="5" t="str">
        <f t="shared" si="31"/>
        <v>45..49</v>
      </c>
      <c r="O101" s="5" t="str">
        <f t="shared" si="32"/>
        <v>execute @e[tag=conditional,scores={PHASE=11..15,CHEST_STEP=3,RAND_ITEM=45..49       }] ~ ~ ~ clone 1006 -55 -1 1006 -55 -1   1003 -55 -2  replace move</v>
      </c>
      <c r="P101" s="5" t="str">
        <f t="shared" si="33"/>
        <v>execute @e[tag=conditional,scores={PHASE=11..15,CHEST_STEP=4,RAND_ITEM=45..49       }] ~ ~ ~ clone   1003 -55 -2    1003 -55 -2  1006 -55 -1  replace move</v>
      </c>
      <c r="Q101" s="5" t="s">
        <v>44</v>
      </c>
    </row>
    <row r="102" spans="1:17" s="2" customFormat="1" x14ac:dyDescent="0.25">
      <c r="A102" s="5" t="s">
        <v>21</v>
      </c>
      <c r="B102" s="5" t="s">
        <v>51</v>
      </c>
      <c r="C102" s="5">
        <v>4</v>
      </c>
      <c r="D102" s="5">
        <f t="shared" si="26"/>
        <v>100</v>
      </c>
      <c r="E102" s="5">
        <v>70</v>
      </c>
      <c r="F102" s="5">
        <v>1003</v>
      </c>
      <c r="G102" s="5">
        <v>-52</v>
      </c>
      <c r="H102" s="5">
        <v>-2</v>
      </c>
      <c r="I102" s="5" t="str">
        <f t="shared" si="27"/>
        <v xml:space="preserve"> 1003 -52 -2 </v>
      </c>
      <c r="J102" s="5">
        <f t="shared" si="28"/>
        <v>4</v>
      </c>
      <c r="K102" s="5">
        <f t="shared" si="25"/>
        <v>50</v>
      </c>
      <c r="L102" s="5">
        <f t="shared" si="29"/>
        <v>50</v>
      </c>
      <c r="M102" s="5">
        <f t="shared" si="30"/>
        <v>53</v>
      </c>
      <c r="N102" s="5" t="str">
        <f t="shared" si="31"/>
        <v>50..53</v>
      </c>
      <c r="O102" s="5" t="str">
        <f t="shared" si="32"/>
        <v>execute @e[tag=conditional,scores={PHASE=11..15,CHEST_STEP=3,RAND_ITEM=50..53       }] ~ ~ ~ clone 1006 -55 -1 1006 -55 -1   1003 -52 -2  replace move</v>
      </c>
      <c r="P102" s="5" t="str">
        <f t="shared" si="33"/>
        <v>execute @e[tag=conditional,scores={PHASE=11..15,CHEST_STEP=4,RAND_ITEM=50..53       }] ~ ~ ~ clone   1003 -52 -2    1003 -52 -2  1006 -55 -1  replace move</v>
      </c>
      <c r="Q102" s="5" t="s">
        <v>44</v>
      </c>
    </row>
    <row r="103" spans="1:17" s="2" customFormat="1" x14ac:dyDescent="0.25">
      <c r="A103" s="5" t="s">
        <v>22</v>
      </c>
      <c r="B103" s="5" t="s">
        <v>51</v>
      </c>
      <c r="C103" s="5">
        <v>4</v>
      </c>
      <c r="D103" s="5">
        <f t="shared" si="26"/>
        <v>100</v>
      </c>
      <c r="E103" s="5">
        <v>70</v>
      </c>
      <c r="F103" s="5">
        <v>1002</v>
      </c>
      <c r="G103" s="5">
        <v>-52</v>
      </c>
      <c r="H103" s="5">
        <v>-2</v>
      </c>
      <c r="I103" s="5" t="str">
        <f t="shared" si="27"/>
        <v xml:space="preserve"> 1002 -52 -2 </v>
      </c>
      <c r="J103" s="5">
        <f t="shared" si="28"/>
        <v>4</v>
      </c>
      <c r="K103" s="5">
        <f t="shared" si="25"/>
        <v>54</v>
      </c>
      <c r="L103" s="5">
        <f t="shared" si="29"/>
        <v>54</v>
      </c>
      <c r="M103" s="5">
        <f t="shared" si="30"/>
        <v>57</v>
      </c>
      <c r="N103" s="5" t="str">
        <f t="shared" si="31"/>
        <v>54..57</v>
      </c>
      <c r="O103" s="5" t="str">
        <f t="shared" si="32"/>
        <v>execute @e[tag=conditional,scores={PHASE=11..15,CHEST_STEP=3,RAND_ITEM=54..57       }] ~ ~ ~ clone 1006 -55 -1 1006 -55 -1   1002 -52 -2  replace move</v>
      </c>
      <c r="P103" s="5" t="str">
        <f t="shared" si="33"/>
        <v>execute @e[tag=conditional,scores={PHASE=11..15,CHEST_STEP=4,RAND_ITEM=54..57       }] ~ ~ ~ clone   1002 -52 -2    1002 -52 -2  1006 -55 -1  replace move</v>
      </c>
      <c r="Q103" s="5" t="s">
        <v>44</v>
      </c>
    </row>
    <row r="104" spans="1:17" s="2" customFormat="1" x14ac:dyDescent="0.25">
      <c r="A104" s="5" t="s">
        <v>23</v>
      </c>
      <c r="B104" s="5" t="s">
        <v>51</v>
      </c>
      <c r="C104" s="5">
        <v>4</v>
      </c>
      <c r="D104" s="5">
        <f t="shared" si="26"/>
        <v>100</v>
      </c>
      <c r="E104" s="5">
        <v>70</v>
      </c>
      <c r="F104" s="5">
        <v>1001</v>
      </c>
      <c r="G104" s="5">
        <v>-52</v>
      </c>
      <c r="H104" s="5">
        <v>-2</v>
      </c>
      <c r="I104" s="5" t="str">
        <f t="shared" si="27"/>
        <v xml:space="preserve"> 1001 -52 -2 </v>
      </c>
      <c r="J104" s="5">
        <f t="shared" si="28"/>
        <v>4</v>
      </c>
      <c r="K104" s="5">
        <f t="shared" si="25"/>
        <v>58</v>
      </c>
      <c r="L104" s="5">
        <f t="shared" si="29"/>
        <v>58</v>
      </c>
      <c r="M104" s="5">
        <f t="shared" si="30"/>
        <v>61</v>
      </c>
      <c r="N104" s="5" t="str">
        <f t="shared" si="31"/>
        <v>58..61</v>
      </c>
      <c r="O104" s="5" t="str">
        <f t="shared" si="32"/>
        <v>execute @e[tag=conditional,scores={PHASE=11..15,CHEST_STEP=3,RAND_ITEM=58..61       }] ~ ~ ~ clone 1006 -55 -1 1006 -55 -1   1001 -52 -2  replace move</v>
      </c>
      <c r="P104" s="5" t="str">
        <f t="shared" si="33"/>
        <v>execute @e[tag=conditional,scores={PHASE=11..15,CHEST_STEP=4,RAND_ITEM=58..61       }] ~ ~ ~ clone   1001 -52 -2    1001 -52 -2  1006 -55 -1  replace move</v>
      </c>
      <c r="Q104" s="5" t="s">
        <v>44</v>
      </c>
    </row>
    <row r="105" spans="1:17" s="2" customFormat="1" x14ac:dyDescent="0.25">
      <c r="A105" s="5" t="s">
        <v>29</v>
      </c>
      <c r="B105" s="5" t="s">
        <v>51</v>
      </c>
      <c r="C105" s="5">
        <v>1</v>
      </c>
      <c r="D105" s="5">
        <f t="shared" si="26"/>
        <v>100</v>
      </c>
      <c r="E105" s="5">
        <v>70</v>
      </c>
      <c r="F105" s="5">
        <v>1005</v>
      </c>
      <c r="G105" s="5">
        <v>-49</v>
      </c>
      <c r="H105" s="5">
        <v>-2</v>
      </c>
      <c r="I105" s="5" t="str">
        <f t="shared" si="27"/>
        <v xml:space="preserve"> 1005 -49 -2 </v>
      </c>
      <c r="J105" s="5">
        <f t="shared" si="28"/>
        <v>1</v>
      </c>
      <c r="K105" s="5">
        <f t="shared" si="25"/>
        <v>62</v>
      </c>
      <c r="L105" s="5">
        <f t="shared" si="29"/>
        <v>62</v>
      </c>
      <c r="M105" s="5">
        <f t="shared" si="30"/>
        <v>62</v>
      </c>
      <c r="N105" s="5">
        <f t="shared" si="31"/>
        <v>62</v>
      </c>
      <c r="O105" s="5" t="str">
        <f t="shared" si="32"/>
        <v>execute @e[tag=conditional,scores={PHASE=11..15,CHEST_STEP=3,RAND_ITEM=62       }] ~ ~ ~ clone 1006 -55 -1 1006 -55 -1   1005 -49 -2  replace move</v>
      </c>
      <c r="P105" s="5" t="str">
        <f t="shared" si="33"/>
        <v>execute @e[tag=conditional,scores={PHASE=11..15,CHEST_STEP=4,RAND_ITEM=62       }] ~ ~ ~ clone   1005 -49 -2    1005 -49 -2  1006 -55 -1  replace move</v>
      </c>
      <c r="Q105" s="5" t="s">
        <v>44</v>
      </c>
    </row>
    <row r="106" spans="1:17" s="2" customFormat="1" x14ac:dyDescent="0.25">
      <c r="A106" s="5" t="s">
        <v>37</v>
      </c>
      <c r="B106" s="5" t="s">
        <v>51</v>
      </c>
      <c r="C106" s="5">
        <v>3</v>
      </c>
      <c r="D106" s="5">
        <f t="shared" si="26"/>
        <v>100</v>
      </c>
      <c r="E106" s="5">
        <v>70</v>
      </c>
      <c r="F106" s="5">
        <v>997</v>
      </c>
      <c r="G106" s="5">
        <v>-49</v>
      </c>
      <c r="H106" s="5">
        <v>-2</v>
      </c>
      <c r="I106" s="5" t="str">
        <f t="shared" si="27"/>
        <v xml:space="preserve"> 997 -49 -2 </v>
      </c>
      <c r="J106" s="5">
        <f t="shared" si="28"/>
        <v>3</v>
      </c>
      <c r="K106" s="5">
        <f t="shared" si="25"/>
        <v>63</v>
      </c>
      <c r="L106" s="5">
        <f t="shared" si="29"/>
        <v>63</v>
      </c>
      <c r="M106" s="5">
        <f t="shared" si="30"/>
        <v>65</v>
      </c>
      <c r="N106" s="5" t="str">
        <f t="shared" si="31"/>
        <v>63..65</v>
      </c>
      <c r="O106" s="5" t="str">
        <f t="shared" si="32"/>
        <v>execute @e[tag=conditional,scores={PHASE=11..15,CHEST_STEP=3,RAND_ITEM=63..65       }] ~ ~ ~ clone 1006 -55 -1 1006 -55 -1   997 -49 -2  replace move</v>
      </c>
      <c r="P106" s="5" t="str">
        <f t="shared" si="33"/>
        <v>execute @e[tag=conditional,scores={PHASE=11..15,CHEST_STEP=4,RAND_ITEM=63..65       }] ~ ~ ~ clone   997 -49 -2    997 -49 -2  1006 -55 -1  replace move</v>
      </c>
      <c r="Q106" s="5" t="s">
        <v>44</v>
      </c>
    </row>
    <row r="107" spans="1:17" s="2" customFormat="1" x14ac:dyDescent="0.25">
      <c r="A107" s="5" t="s">
        <v>11</v>
      </c>
      <c r="B107" s="5" t="s">
        <v>51</v>
      </c>
      <c r="C107" s="5">
        <v>3</v>
      </c>
      <c r="D107" s="5">
        <f t="shared" si="26"/>
        <v>100</v>
      </c>
      <c r="E107" s="5">
        <v>50</v>
      </c>
      <c r="F107" s="5">
        <v>999</v>
      </c>
      <c r="G107" s="5">
        <v>-55</v>
      </c>
      <c r="H107" s="5">
        <v>-2</v>
      </c>
      <c r="I107" s="5" t="str">
        <f t="shared" si="27"/>
        <v xml:space="preserve"> 999 -55 -2 </v>
      </c>
      <c r="J107" s="5">
        <f t="shared" si="28"/>
        <v>3</v>
      </c>
      <c r="K107" s="5">
        <f t="shared" si="25"/>
        <v>66</v>
      </c>
      <c r="L107" s="5">
        <f t="shared" si="29"/>
        <v>66</v>
      </c>
      <c r="M107" s="5">
        <f t="shared" si="30"/>
        <v>68</v>
      </c>
      <c r="N107" s="5" t="str">
        <f t="shared" si="31"/>
        <v>66..68</v>
      </c>
      <c r="O107" s="5" t="str">
        <f t="shared" si="32"/>
        <v>execute @e[tag=conditional,scores={PHASE=11..15,CHEST_STEP=3,RAND_ITEM=66..68       }] ~ ~ ~ clone 1006 -55 -1 1006 -55 -1   999 -55 -2  replace move</v>
      </c>
      <c r="P107" s="5" t="str">
        <f t="shared" si="33"/>
        <v>execute @e[tag=conditional,scores={PHASE=11..15,CHEST_STEP=4,RAND_ITEM=66..68       }] ~ ~ ~ clone   999 -55 -2    999 -55 -2  1006 -55 -1  replace move</v>
      </c>
      <c r="Q107" s="5" t="s">
        <v>44</v>
      </c>
    </row>
    <row r="108" spans="1:17" s="2" customFormat="1" x14ac:dyDescent="0.25">
      <c r="A108" s="5" t="s">
        <v>31</v>
      </c>
      <c r="B108" s="5" t="s">
        <v>51</v>
      </c>
      <c r="C108" s="5">
        <v>1</v>
      </c>
      <c r="D108" s="5">
        <f t="shared" si="26"/>
        <v>100</v>
      </c>
      <c r="E108" s="5">
        <v>25</v>
      </c>
      <c r="F108" s="5">
        <v>1003</v>
      </c>
      <c r="G108" s="5">
        <v>-49</v>
      </c>
      <c r="H108" s="5">
        <v>-2</v>
      </c>
      <c r="I108" s="5" t="str">
        <f t="shared" si="27"/>
        <v xml:space="preserve"> 1003 -49 -2 </v>
      </c>
      <c r="J108" s="5">
        <f t="shared" si="28"/>
        <v>1</v>
      </c>
      <c r="K108" s="5">
        <f t="shared" si="25"/>
        <v>69</v>
      </c>
      <c r="L108" s="5">
        <f t="shared" si="29"/>
        <v>69</v>
      </c>
      <c r="M108" s="5">
        <f t="shared" si="30"/>
        <v>69</v>
      </c>
      <c r="N108" s="5">
        <f t="shared" si="31"/>
        <v>69</v>
      </c>
      <c r="O108" s="5" t="str">
        <f t="shared" si="32"/>
        <v>execute @e[tag=conditional,scores={PHASE=11..15,CHEST_STEP=3,RAND_ITEM=69       }] ~ ~ ~ clone 1006 -55 -1 1006 -55 -1   1003 -49 -2  replace move</v>
      </c>
      <c r="P108" s="5" t="str">
        <f t="shared" si="33"/>
        <v>execute @e[tag=conditional,scores={PHASE=11..15,CHEST_STEP=4,RAND_ITEM=69       }] ~ ~ ~ clone   1003 -49 -2    1003 -49 -2  1006 -55 -1  replace move</v>
      </c>
      <c r="Q108" s="5" t="s">
        <v>44</v>
      </c>
    </row>
    <row r="109" spans="1:17" s="2" customFormat="1" x14ac:dyDescent="0.25">
      <c r="A109" s="5" t="s">
        <v>33</v>
      </c>
      <c r="B109" s="5" t="s">
        <v>51</v>
      </c>
      <c r="C109" s="5">
        <v>3</v>
      </c>
      <c r="D109" s="5">
        <f t="shared" si="26"/>
        <v>100</v>
      </c>
      <c r="E109" s="5">
        <v>15</v>
      </c>
      <c r="F109" s="5">
        <v>1001</v>
      </c>
      <c r="G109" s="5">
        <v>-49</v>
      </c>
      <c r="H109" s="5">
        <v>-2</v>
      </c>
      <c r="I109" s="5" t="str">
        <f t="shared" si="27"/>
        <v xml:space="preserve"> 1001 -49 -2 </v>
      </c>
      <c r="J109" s="5">
        <f t="shared" si="28"/>
        <v>3</v>
      </c>
      <c r="K109" s="5">
        <f t="shared" si="25"/>
        <v>70</v>
      </c>
      <c r="L109" s="5">
        <f t="shared" si="29"/>
        <v>70</v>
      </c>
      <c r="M109" s="5">
        <f t="shared" si="30"/>
        <v>72</v>
      </c>
      <c r="N109" s="5" t="str">
        <f t="shared" si="31"/>
        <v>70..72</v>
      </c>
      <c r="O109" s="5" t="str">
        <f t="shared" si="32"/>
        <v>execute @e[tag=conditional,scores={PHASE=11..15,CHEST_STEP=3,RAND_ITEM=70..72       }] ~ ~ ~ clone 1006 -55 -1 1006 -55 -1   1001 -49 -2  replace move</v>
      </c>
      <c r="P109" s="5" t="str">
        <f t="shared" si="33"/>
        <v>execute @e[tag=conditional,scores={PHASE=11..15,CHEST_STEP=4,RAND_ITEM=70..72       }] ~ ~ ~ clone   1001 -49 -2    1001 -49 -2  1006 -55 -1  replace move</v>
      </c>
      <c r="Q109" s="5" t="s">
        <v>44</v>
      </c>
    </row>
    <row r="110" spans="1:17" s="2" customFormat="1" x14ac:dyDescent="0.25">
      <c r="A110" s="5" t="s">
        <v>27</v>
      </c>
      <c r="B110" s="5" t="s">
        <v>51</v>
      </c>
      <c r="C110" s="5">
        <v>3</v>
      </c>
      <c r="D110" s="5">
        <f t="shared" si="26"/>
        <v>100</v>
      </c>
      <c r="E110" s="5">
        <v>10</v>
      </c>
      <c r="F110" s="5">
        <v>997</v>
      </c>
      <c r="G110" s="5">
        <v>-52</v>
      </c>
      <c r="H110" s="5">
        <v>-2</v>
      </c>
      <c r="I110" s="5" t="str">
        <f t="shared" si="27"/>
        <v xml:space="preserve"> 997 -52 -2 </v>
      </c>
      <c r="J110" s="5">
        <f t="shared" si="28"/>
        <v>3</v>
      </c>
      <c r="K110" s="5">
        <f t="shared" si="25"/>
        <v>73</v>
      </c>
      <c r="L110" s="5">
        <f t="shared" si="29"/>
        <v>73</v>
      </c>
      <c r="M110" s="5">
        <f t="shared" si="30"/>
        <v>75</v>
      </c>
      <c r="N110" s="5" t="str">
        <f t="shared" si="31"/>
        <v>73..75</v>
      </c>
      <c r="O110" s="5" t="str">
        <f t="shared" si="32"/>
        <v>execute @e[tag=conditional,scores={PHASE=11..15,CHEST_STEP=3,RAND_ITEM=73..75       }] ~ ~ ~ clone 1006 -55 -1 1006 -55 -1   997 -52 -2  replace move</v>
      </c>
      <c r="P110" s="5" t="str">
        <f t="shared" si="33"/>
        <v>execute @e[tag=conditional,scores={PHASE=11..15,CHEST_STEP=4,RAND_ITEM=73..75       }] ~ ~ ~ clone   997 -52 -2    997 -52 -2  1006 -55 -1  replace move</v>
      </c>
      <c r="Q110" s="5" t="s">
        <v>44</v>
      </c>
    </row>
    <row r="111" spans="1:17" s="2" customFormat="1" x14ac:dyDescent="0.25">
      <c r="A111" s="5" t="s">
        <v>26</v>
      </c>
      <c r="B111" s="5" t="s">
        <v>51</v>
      </c>
      <c r="C111" s="5">
        <v>2</v>
      </c>
      <c r="D111" s="5">
        <f t="shared" si="26"/>
        <v>100</v>
      </c>
      <c r="E111" s="5">
        <v>9</v>
      </c>
      <c r="F111" s="5">
        <v>1000</v>
      </c>
      <c r="G111" s="5">
        <v>-52</v>
      </c>
      <c r="H111" s="5">
        <v>-2</v>
      </c>
      <c r="I111" s="5" t="str">
        <f t="shared" si="27"/>
        <v xml:space="preserve"> 1000 -52 -2 </v>
      </c>
      <c r="J111" s="5">
        <f t="shared" si="28"/>
        <v>2</v>
      </c>
      <c r="K111" s="5">
        <f t="shared" si="25"/>
        <v>76</v>
      </c>
      <c r="L111" s="5">
        <f t="shared" si="29"/>
        <v>76</v>
      </c>
      <c r="M111" s="5">
        <f t="shared" si="30"/>
        <v>77</v>
      </c>
      <c r="N111" s="5" t="str">
        <f t="shared" si="31"/>
        <v>76..77</v>
      </c>
      <c r="O111" s="5" t="str">
        <f t="shared" si="32"/>
        <v>execute @e[tag=conditional,scores={PHASE=11..15,CHEST_STEP=3,RAND_ITEM=76..77       }] ~ ~ ~ clone 1006 -55 -1 1006 -55 -1   1000 -52 -2  replace move</v>
      </c>
      <c r="P111" s="5" t="str">
        <f t="shared" si="33"/>
        <v>execute @e[tag=conditional,scores={PHASE=11..15,CHEST_STEP=4,RAND_ITEM=76..77       }] ~ ~ ~ clone   1000 -52 -2    1000 -52 -2  1006 -55 -1  replace move</v>
      </c>
      <c r="Q111" s="5" t="s">
        <v>44</v>
      </c>
    </row>
    <row r="112" spans="1:17" s="2" customFormat="1" x14ac:dyDescent="0.25">
      <c r="A112" s="5" t="s">
        <v>24</v>
      </c>
      <c r="B112" s="5" t="s">
        <v>51</v>
      </c>
      <c r="C112" s="5">
        <v>3</v>
      </c>
      <c r="D112" s="5">
        <f t="shared" si="26"/>
        <v>100</v>
      </c>
      <c r="E112" s="5">
        <v>9</v>
      </c>
      <c r="F112" s="5">
        <v>999</v>
      </c>
      <c r="G112" s="5">
        <v>-52</v>
      </c>
      <c r="H112" s="5">
        <v>-2</v>
      </c>
      <c r="I112" s="5" t="str">
        <f t="shared" si="27"/>
        <v xml:space="preserve"> 999 -52 -2 </v>
      </c>
      <c r="J112" s="5">
        <f t="shared" si="28"/>
        <v>3</v>
      </c>
      <c r="K112" s="5">
        <f t="shared" si="25"/>
        <v>78</v>
      </c>
      <c r="L112" s="5">
        <f t="shared" si="29"/>
        <v>78</v>
      </c>
      <c r="M112" s="5">
        <f t="shared" si="30"/>
        <v>80</v>
      </c>
      <c r="N112" s="5" t="str">
        <f t="shared" si="31"/>
        <v>78..80</v>
      </c>
      <c r="O112" s="5" t="str">
        <f t="shared" si="32"/>
        <v>execute @e[tag=conditional,scores={PHASE=11..15,CHEST_STEP=3,RAND_ITEM=78..80       }] ~ ~ ~ clone 1006 -55 -1 1006 -55 -1   999 -52 -2  replace move</v>
      </c>
      <c r="P112" s="5" t="str">
        <f t="shared" si="33"/>
        <v>execute @e[tag=conditional,scores={PHASE=11..15,CHEST_STEP=4,RAND_ITEM=78..80       }] ~ ~ ~ clone   999 -52 -2    999 -52 -2  1006 -55 -1  replace move</v>
      </c>
      <c r="Q112" s="5" t="s">
        <v>44</v>
      </c>
    </row>
    <row r="113" spans="1:17" s="2" customFormat="1" x14ac:dyDescent="0.25">
      <c r="A113" s="5" t="s">
        <v>25</v>
      </c>
      <c r="B113" s="5" t="s">
        <v>51</v>
      </c>
      <c r="C113" s="5">
        <v>3</v>
      </c>
      <c r="D113" s="5">
        <f t="shared" si="26"/>
        <v>100</v>
      </c>
      <c r="E113" s="5">
        <v>9</v>
      </c>
      <c r="F113" s="5">
        <v>998</v>
      </c>
      <c r="G113" s="5">
        <v>-52</v>
      </c>
      <c r="H113" s="5">
        <v>-2</v>
      </c>
      <c r="I113" s="5" t="str">
        <f t="shared" si="27"/>
        <v xml:space="preserve"> 998 -52 -2 </v>
      </c>
      <c r="J113" s="5">
        <f t="shared" si="28"/>
        <v>3</v>
      </c>
      <c r="K113" s="5">
        <f t="shared" si="25"/>
        <v>81</v>
      </c>
      <c r="L113" s="5">
        <f t="shared" si="29"/>
        <v>81</v>
      </c>
      <c r="M113" s="5">
        <f t="shared" si="30"/>
        <v>83</v>
      </c>
      <c r="N113" s="5" t="str">
        <f t="shared" si="31"/>
        <v>81..83</v>
      </c>
      <c r="O113" s="5" t="str">
        <f t="shared" si="32"/>
        <v>execute @e[tag=conditional,scores={PHASE=11..15,CHEST_STEP=3,RAND_ITEM=81..83       }] ~ ~ ~ clone 1006 -55 -1 1006 -55 -1   998 -52 -2  replace move</v>
      </c>
      <c r="P113" s="5" t="str">
        <f t="shared" si="33"/>
        <v>execute @e[tag=conditional,scores={PHASE=11..15,CHEST_STEP=4,RAND_ITEM=81..83       }] ~ ~ ~ clone   998 -52 -2    998 -52 -2  1006 -55 -1  replace move</v>
      </c>
      <c r="Q113" s="5" t="s">
        <v>44</v>
      </c>
    </row>
    <row r="114" spans="1:17" s="2" customFormat="1" x14ac:dyDescent="0.25">
      <c r="A114" s="5" t="s">
        <v>18</v>
      </c>
      <c r="B114" s="5" t="s">
        <v>51</v>
      </c>
      <c r="C114" s="5">
        <v>3</v>
      </c>
      <c r="D114" s="5">
        <f t="shared" si="26"/>
        <v>100</v>
      </c>
      <c r="E114" s="5">
        <v>5</v>
      </c>
      <c r="F114" s="5">
        <v>1006</v>
      </c>
      <c r="G114" s="5">
        <v>-52</v>
      </c>
      <c r="H114" s="5">
        <v>-2</v>
      </c>
      <c r="I114" s="5" t="str">
        <f t="shared" si="27"/>
        <v xml:space="preserve"> 1006 -52 -2 </v>
      </c>
      <c r="J114" s="5">
        <f t="shared" si="28"/>
        <v>3</v>
      </c>
      <c r="K114" s="5">
        <f t="shared" si="25"/>
        <v>84</v>
      </c>
      <c r="L114" s="5">
        <f t="shared" si="29"/>
        <v>84</v>
      </c>
      <c r="M114" s="5">
        <f t="shared" si="30"/>
        <v>86</v>
      </c>
      <c r="N114" s="5" t="str">
        <f t="shared" si="31"/>
        <v>84..86</v>
      </c>
      <c r="O114" s="5" t="str">
        <f t="shared" si="32"/>
        <v>execute @e[tag=conditional,scores={PHASE=11..15,CHEST_STEP=3,RAND_ITEM=84..86       }] ~ ~ ~ clone 1006 -55 -1 1006 -55 -1   1006 -52 -2  replace move</v>
      </c>
      <c r="P114" s="5" t="str">
        <f t="shared" si="33"/>
        <v>execute @e[tag=conditional,scores={PHASE=11..15,CHEST_STEP=4,RAND_ITEM=84..86       }] ~ ~ ~ clone   1006 -52 -2    1006 -52 -2  1006 -55 -1  replace move</v>
      </c>
      <c r="Q114" s="5" t="s">
        <v>44</v>
      </c>
    </row>
    <row r="115" spans="1:17" s="2" customFormat="1" x14ac:dyDescent="0.25">
      <c r="A115" s="5" t="s">
        <v>19</v>
      </c>
      <c r="B115" s="5" t="s">
        <v>51</v>
      </c>
      <c r="C115" s="5">
        <v>1</v>
      </c>
      <c r="D115" s="5">
        <f t="shared" si="26"/>
        <v>100</v>
      </c>
      <c r="E115" s="5">
        <v>4</v>
      </c>
      <c r="F115" s="5">
        <v>1005</v>
      </c>
      <c r="G115" s="5">
        <v>-52</v>
      </c>
      <c r="H115" s="5">
        <v>-2</v>
      </c>
      <c r="I115" s="5" t="str">
        <f t="shared" si="27"/>
        <v xml:space="preserve"> 1005 -52 -2 </v>
      </c>
      <c r="J115" s="5">
        <f t="shared" si="28"/>
        <v>1</v>
      </c>
      <c r="K115" s="5">
        <f t="shared" si="25"/>
        <v>87</v>
      </c>
      <c r="L115" s="5">
        <f t="shared" si="29"/>
        <v>87</v>
      </c>
      <c r="M115" s="5">
        <f t="shared" si="30"/>
        <v>87</v>
      </c>
      <c r="N115" s="5">
        <f t="shared" si="31"/>
        <v>87</v>
      </c>
      <c r="O115" s="5" t="str">
        <f t="shared" si="32"/>
        <v>execute @e[tag=conditional,scores={PHASE=11..15,CHEST_STEP=3,RAND_ITEM=87       }] ~ ~ ~ clone 1006 -55 -1 1006 -55 -1   1005 -52 -2  replace move</v>
      </c>
      <c r="P115" s="5" t="str">
        <f t="shared" si="33"/>
        <v>execute @e[tag=conditional,scores={PHASE=11..15,CHEST_STEP=4,RAND_ITEM=87       }] ~ ~ ~ clone   1005 -52 -2    1005 -52 -2  1006 -55 -1  replace move</v>
      </c>
      <c r="Q115" s="5" t="s">
        <v>44</v>
      </c>
    </row>
    <row r="116" spans="1:17" s="2" customFormat="1" x14ac:dyDescent="0.25">
      <c r="A116" s="5" t="s">
        <v>34</v>
      </c>
      <c r="B116" s="5" t="s">
        <v>51</v>
      </c>
      <c r="C116" s="5">
        <v>3</v>
      </c>
      <c r="D116" s="5">
        <f t="shared" si="26"/>
        <v>100</v>
      </c>
      <c r="E116" s="5">
        <v>4</v>
      </c>
      <c r="F116" s="5">
        <v>1000</v>
      </c>
      <c r="G116" s="5">
        <v>-49</v>
      </c>
      <c r="H116" s="5">
        <v>-2</v>
      </c>
      <c r="I116" s="5" t="str">
        <f t="shared" si="27"/>
        <v xml:space="preserve"> 1000 -49 -2 </v>
      </c>
      <c r="J116" s="5">
        <f t="shared" si="28"/>
        <v>3</v>
      </c>
      <c r="K116" s="5">
        <f t="shared" si="25"/>
        <v>88</v>
      </c>
      <c r="L116" s="5">
        <f t="shared" si="29"/>
        <v>88</v>
      </c>
      <c r="M116" s="5">
        <f t="shared" si="30"/>
        <v>90</v>
      </c>
      <c r="N116" s="5" t="str">
        <f t="shared" si="31"/>
        <v>88..90</v>
      </c>
      <c r="O116" s="5" t="str">
        <f t="shared" si="32"/>
        <v>execute @e[tag=conditional,scores={PHASE=11..15,CHEST_STEP=3,RAND_ITEM=88..90       }] ~ ~ ~ clone 1006 -55 -1 1006 -55 -1   1000 -49 -2  replace move</v>
      </c>
      <c r="P116" s="5" t="str">
        <f t="shared" si="33"/>
        <v>execute @e[tag=conditional,scores={PHASE=11..15,CHEST_STEP=4,RAND_ITEM=88..90       }] ~ ~ ~ clone   1000 -49 -2    1000 -49 -2  1006 -55 -1  replace move</v>
      </c>
      <c r="Q116" s="5" t="s">
        <v>44</v>
      </c>
    </row>
    <row r="117" spans="1:17" s="2" customFormat="1" x14ac:dyDescent="0.25">
      <c r="A117" s="5" t="s">
        <v>9</v>
      </c>
      <c r="B117" s="5" t="s">
        <v>51</v>
      </c>
      <c r="C117" s="5">
        <v>4</v>
      </c>
      <c r="D117" s="5">
        <f t="shared" si="26"/>
        <v>100</v>
      </c>
      <c r="E117" s="5">
        <v>2</v>
      </c>
      <c r="F117" s="5">
        <v>997</v>
      </c>
      <c r="G117" s="5">
        <v>-55</v>
      </c>
      <c r="H117" s="5">
        <v>-2</v>
      </c>
      <c r="I117" s="5" t="str">
        <f t="shared" si="27"/>
        <v xml:space="preserve"> 997 -55 -2 </v>
      </c>
      <c r="J117" s="5">
        <f t="shared" si="28"/>
        <v>4</v>
      </c>
      <c r="K117" s="5">
        <f t="shared" si="25"/>
        <v>91</v>
      </c>
      <c r="L117" s="5">
        <f t="shared" si="29"/>
        <v>91</v>
      </c>
      <c r="M117" s="5">
        <f t="shared" si="30"/>
        <v>94</v>
      </c>
      <c r="N117" s="5" t="str">
        <f t="shared" si="31"/>
        <v>91..94</v>
      </c>
      <c r="O117" s="5" t="str">
        <f t="shared" si="32"/>
        <v>execute @e[tag=conditional,scores={PHASE=11..15,CHEST_STEP=3,RAND_ITEM=91..94       }] ~ ~ ~ clone 1006 -55 -1 1006 -55 -1   997 -55 -2  replace move</v>
      </c>
      <c r="P117" s="5" t="str">
        <f t="shared" si="33"/>
        <v>execute @e[tag=conditional,scores={PHASE=11..15,CHEST_STEP=4,RAND_ITEM=91..94       }] ~ ~ ~ clone   997 -55 -2    997 -55 -2  1006 -55 -1  replace move</v>
      </c>
      <c r="Q117" s="5" t="s">
        <v>44</v>
      </c>
    </row>
    <row r="118" spans="1:17" s="2" customFormat="1" x14ac:dyDescent="0.25">
      <c r="A118" s="5" t="s">
        <v>10</v>
      </c>
      <c r="B118" s="5" t="s">
        <v>51</v>
      </c>
      <c r="C118" s="5">
        <v>4</v>
      </c>
      <c r="D118" s="5">
        <f t="shared" si="26"/>
        <v>100</v>
      </c>
      <c r="E118" s="5">
        <v>2</v>
      </c>
      <c r="F118" s="5">
        <v>998</v>
      </c>
      <c r="G118" s="5">
        <v>-55</v>
      </c>
      <c r="H118" s="5">
        <v>-2</v>
      </c>
      <c r="I118" s="5" t="str">
        <f t="shared" si="27"/>
        <v xml:space="preserve"> 998 -55 -2 </v>
      </c>
      <c r="J118" s="5">
        <f t="shared" si="28"/>
        <v>4</v>
      </c>
      <c r="K118" s="5">
        <f t="shared" si="25"/>
        <v>95</v>
      </c>
      <c r="L118" s="5">
        <f t="shared" si="29"/>
        <v>95</v>
      </c>
      <c r="M118" s="5">
        <f t="shared" si="30"/>
        <v>98</v>
      </c>
      <c r="N118" s="5" t="str">
        <f t="shared" si="31"/>
        <v>95..98</v>
      </c>
      <c r="O118" s="5" t="str">
        <f t="shared" si="32"/>
        <v>execute @e[tag=conditional,scores={PHASE=11..15,CHEST_STEP=3,RAND_ITEM=95..98       }] ~ ~ ~ clone 1006 -55 -1 1006 -55 -1   998 -55 -2  replace move</v>
      </c>
      <c r="P118" s="5" t="str">
        <f t="shared" si="33"/>
        <v>execute @e[tag=conditional,scores={PHASE=11..15,CHEST_STEP=4,RAND_ITEM=95..98       }] ~ ~ ~ clone   998 -55 -2    998 -55 -2  1006 -55 -1  replace move</v>
      </c>
      <c r="Q118" s="5" t="s">
        <v>44</v>
      </c>
    </row>
    <row r="119" spans="1:17" s="2" customFormat="1" x14ac:dyDescent="0.25">
      <c r="A119" s="5" t="s">
        <v>36</v>
      </c>
      <c r="B119" s="5" t="s">
        <v>51</v>
      </c>
      <c r="C119" s="5">
        <v>1</v>
      </c>
      <c r="D119" s="5">
        <f t="shared" si="26"/>
        <v>100</v>
      </c>
      <c r="E119" s="5">
        <v>2</v>
      </c>
      <c r="F119" s="5">
        <v>998</v>
      </c>
      <c r="G119" s="5">
        <v>-49</v>
      </c>
      <c r="H119" s="5">
        <v>-2</v>
      </c>
      <c r="I119" s="5" t="str">
        <f t="shared" si="27"/>
        <v xml:space="preserve"> 998 -49 -2 </v>
      </c>
      <c r="J119" s="5">
        <f t="shared" si="28"/>
        <v>1</v>
      </c>
      <c r="K119" s="5">
        <f t="shared" si="25"/>
        <v>99</v>
      </c>
      <c r="L119" s="5">
        <f t="shared" si="29"/>
        <v>99</v>
      </c>
      <c r="M119" s="5">
        <f t="shared" si="30"/>
        <v>99</v>
      </c>
      <c r="N119" s="5">
        <f t="shared" si="31"/>
        <v>99</v>
      </c>
      <c r="O119" s="5" t="str">
        <f t="shared" si="32"/>
        <v>execute @e[tag=conditional,scores={PHASE=11..15,CHEST_STEP=3,RAND_ITEM=99       }] ~ ~ ~ clone 1006 -55 -1 1006 -55 -1   998 -49 -2  replace move</v>
      </c>
      <c r="P119" s="5" t="str">
        <f t="shared" si="33"/>
        <v>execute @e[tag=conditional,scores={PHASE=11..15,CHEST_STEP=4,RAND_ITEM=99       }] ~ ~ ~ clone   998 -49 -2    998 -49 -2  1006 -55 -1  replace move</v>
      </c>
      <c r="Q119" s="5" t="s">
        <v>44</v>
      </c>
    </row>
    <row r="120" spans="1:17" s="2" customFormat="1" x14ac:dyDescent="0.25">
      <c r="A120" s="5" t="s">
        <v>20</v>
      </c>
      <c r="B120" s="5" t="s">
        <v>51</v>
      </c>
      <c r="C120" s="5">
        <v>1</v>
      </c>
      <c r="D120" s="5">
        <f t="shared" si="26"/>
        <v>100</v>
      </c>
      <c r="E120" s="5">
        <v>1</v>
      </c>
      <c r="F120" s="5">
        <v>1004</v>
      </c>
      <c r="G120" s="5">
        <v>-52</v>
      </c>
      <c r="H120" s="5">
        <v>-2</v>
      </c>
      <c r="I120" s="5" t="str">
        <f t="shared" si="27"/>
        <v xml:space="preserve"> 1004 -52 -2 </v>
      </c>
      <c r="J120" s="5">
        <f t="shared" si="28"/>
        <v>1</v>
      </c>
      <c r="K120" s="5">
        <f t="shared" si="25"/>
        <v>100</v>
      </c>
      <c r="L120" s="5">
        <f t="shared" si="29"/>
        <v>100</v>
      </c>
      <c r="M120" s="5">
        <f t="shared" si="30"/>
        <v>100</v>
      </c>
      <c r="N120" s="5">
        <f t="shared" si="31"/>
        <v>100</v>
      </c>
      <c r="O120" s="5" t="str">
        <f t="shared" si="32"/>
        <v>execute @e[tag=conditional,scores={PHASE=11..15,CHEST_STEP=3,RAND_ITEM=100       }] ~ ~ ~ clone 1006 -55 -1 1006 -55 -1   1004 -52 -2  replace move</v>
      </c>
      <c r="P120" s="5" t="str">
        <f t="shared" si="33"/>
        <v>execute @e[tag=conditional,scores={PHASE=11..15,CHEST_STEP=4,RAND_ITEM=100       }] ~ ~ ~ clone   1004 -52 -2    1004 -52 -2  1006 -55 -1  replace move</v>
      </c>
      <c r="Q120" s="5" t="s">
        <v>44</v>
      </c>
    </row>
    <row r="121" spans="1:17" s="2" customFormat="1" x14ac:dyDescent="0.25">
      <c r="A121" s="5" t="s">
        <v>35</v>
      </c>
      <c r="B121" s="5" t="s">
        <v>51</v>
      </c>
      <c r="C121" s="5">
        <v>0</v>
      </c>
      <c r="D121" s="5">
        <f t="shared" si="26"/>
        <v>100</v>
      </c>
      <c r="E121" s="5">
        <v>1</v>
      </c>
      <c r="F121" s="5">
        <v>999</v>
      </c>
      <c r="G121" s="5">
        <v>-49</v>
      </c>
      <c r="H121" s="5">
        <v>-2</v>
      </c>
      <c r="I121" s="5" t="str">
        <f t="shared" si="27"/>
        <v xml:space="preserve"> 999 -49 -2 </v>
      </c>
      <c r="J121" s="5">
        <f t="shared" si="28"/>
        <v>0</v>
      </c>
      <c r="K121" s="5">
        <f t="shared" si="25"/>
        <v>101</v>
      </c>
      <c r="L121" s="5">
        <f t="shared" si="29"/>
        <v>-1</v>
      </c>
      <c r="M121" s="5">
        <f t="shared" si="30"/>
        <v>-1</v>
      </c>
      <c r="N121" s="5">
        <f t="shared" si="31"/>
        <v>-1</v>
      </c>
      <c r="O121" s="5" t="str">
        <f t="shared" si="32"/>
        <v/>
      </c>
      <c r="P121" s="5" t="str">
        <f t="shared" si="33"/>
        <v/>
      </c>
      <c r="Q121" s="5" t="s">
        <v>44</v>
      </c>
    </row>
    <row r="122" spans="1:17" s="1" customFormat="1" x14ac:dyDescent="0.25">
      <c r="A122" s="4" t="s">
        <v>17</v>
      </c>
      <c r="B122" s="4" t="s">
        <v>52</v>
      </c>
      <c r="C122" s="4">
        <v>5</v>
      </c>
      <c r="D122" s="4">
        <f t="shared" si="26"/>
        <v>100</v>
      </c>
      <c r="E122" s="4">
        <v>100</v>
      </c>
      <c r="F122" s="4">
        <v>1001</v>
      </c>
      <c r="G122" s="4">
        <v>-55</v>
      </c>
      <c r="H122" s="4">
        <v>-2</v>
      </c>
      <c r="I122" s="4" t="str">
        <f t="shared" si="27"/>
        <v xml:space="preserve"> 1001 -55 -2 </v>
      </c>
      <c r="J122" s="4">
        <f t="shared" si="28"/>
        <v>5</v>
      </c>
      <c r="K122" s="4">
        <f t="shared" si="25"/>
        <v>1</v>
      </c>
      <c r="L122" s="4">
        <f t="shared" si="29"/>
        <v>1</v>
      </c>
      <c r="M122" s="4">
        <f t="shared" si="30"/>
        <v>5</v>
      </c>
      <c r="N122" s="4" t="str">
        <f t="shared" si="31"/>
        <v>1..5</v>
      </c>
      <c r="O122" s="4" t="str">
        <f t="shared" si="32"/>
        <v>execute @e[tag=conditional,scores={PHASE=16..20,CHEST_STEP=3,RAND_ITEM=1..5       }] ~ ~ ~ clone 1006 -55 -1 1006 -55 -1   1001 -55 -2  replace move</v>
      </c>
      <c r="P122" s="4" t="str">
        <f t="shared" si="33"/>
        <v>execute @e[tag=conditional,scores={PHASE=16..20,CHEST_STEP=4,RAND_ITEM=1..5       }] ~ ~ ~ clone   1001 -55 -2    1001 -55 -2  1006 -55 -1  replace move</v>
      </c>
      <c r="Q122" s="4" t="s">
        <v>44</v>
      </c>
    </row>
    <row r="123" spans="1:17" s="1" customFormat="1" x14ac:dyDescent="0.25">
      <c r="A123" s="4" t="s">
        <v>15</v>
      </c>
      <c r="B123" s="4" t="s">
        <v>52</v>
      </c>
      <c r="C123" s="4">
        <v>12</v>
      </c>
      <c r="D123" s="4">
        <f t="shared" si="26"/>
        <v>100</v>
      </c>
      <c r="E123" s="4">
        <v>90</v>
      </c>
      <c r="F123" s="4">
        <v>1004</v>
      </c>
      <c r="G123" s="4">
        <v>-55</v>
      </c>
      <c r="H123" s="4">
        <v>-2</v>
      </c>
      <c r="I123" s="4" t="str">
        <f t="shared" si="27"/>
        <v xml:space="preserve"> 1004 -55 -2 </v>
      </c>
      <c r="J123" s="4">
        <f t="shared" si="28"/>
        <v>12</v>
      </c>
      <c r="K123" s="4">
        <f t="shared" si="25"/>
        <v>6</v>
      </c>
      <c r="L123" s="4">
        <f t="shared" si="29"/>
        <v>6</v>
      </c>
      <c r="M123" s="4">
        <f t="shared" si="30"/>
        <v>17</v>
      </c>
      <c r="N123" s="4" t="str">
        <f t="shared" si="31"/>
        <v>6..17</v>
      </c>
      <c r="O123" s="4" t="str">
        <f t="shared" si="32"/>
        <v>execute @e[tag=conditional,scores={PHASE=16..20,CHEST_STEP=3,RAND_ITEM=6..17       }] ~ ~ ~ clone 1006 -55 -1 1006 -55 -1   1004 -55 -2  replace move</v>
      </c>
      <c r="P123" s="4" t="str">
        <f t="shared" si="33"/>
        <v>execute @e[tag=conditional,scores={PHASE=16..20,CHEST_STEP=4,RAND_ITEM=6..17       }] ~ ~ ~ clone   1004 -55 -2    1004 -55 -2  1006 -55 -1  replace move</v>
      </c>
      <c r="Q123" s="4" t="s">
        <v>44</v>
      </c>
    </row>
    <row r="124" spans="1:17" s="1" customFormat="1" x14ac:dyDescent="0.25">
      <c r="A124" s="4" t="s">
        <v>16</v>
      </c>
      <c r="B124" s="4" t="s">
        <v>52</v>
      </c>
      <c r="C124" s="4">
        <v>0</v>
      </c>
      <c r="D124" s="4">
        <f t="shared" si="26"/>
        <v>100</v>
      </c>
      <c r="E124" s="4">
        <v>90</v>
      </c>
      <c r="F124" s="4">
        <v>1006</v>
      </c>
      <c r="G124" s="4">
        <v>-55</v>
      </c>
      <c r="H124" s="4">
        <v>-2</v>
      </c>
      <c r="I124" s="4" t="str">
        <f t="shared" si="27"/>
        <v xml:space="preserve"> 1006 -55 -2 </v>
      </c>
      <c r="J124" s="4">
        <f t="shared" si="28"/>
        <v>0</v>
      </c>
      <c r="K124" s="4">
        <f t="shared" si="25"/>
        <v>18</v>
      </c>
      <c r="L124" s="4">
        <f t="shared" si="29"/>
        <v>-1</v>
      </c>
      <c r="M124" s="4">
        <f t="shared" si="30"/>
        <v>-1</v>
      </c>
      <c r="N124" s="4">
        <f t="shared" si="31"/>
        <v>-1</v>
      </c>
      <c r="O124" s="4" t="str">
        <f t="shared" si="32"/>
        <v/>
      </c>
      <c r="P124" s="4" t="str">
        <f t="shared" si="33"/>
        <v/>
      </c>
      <c r="Q124" s="4" t="s">
        <v>44</v>
      </c>
    </row>
    <row r="125" spans="1:17" s="1" customFormat="1" x14ac:dyDescent="0.25">
      <c r="A125" s="4" t="s">
        <v>28</v>
      </c>
      <c r="B125" s="4" t="s">
        <v>52</v>
      </c>
      <c r="C125" s="4">
        <v>0</v>
      </c>
      <c r="D125" s="4">
        <f t="shared" si="26"/>
        <v>100</v>
      </c>
      <c r="E125" s="4">
        <v>90</v>
      </c>
      <c r="F125" s="4">
        <v>1006</v>
      </c>
      <c r="G125" s="4">
        <v>-49</v>
      </c>
      <c r="H125" s="4">
        <v>-2</v>
      </c>
      <c r="I125" s="4" t="str">
        <f t="shared" si="27"/>
        <v xml:space="preserve"> 1006 -49 -2 </v>
      </c>
      <c r="J125" s="4">
        <f t="shared" si="28"/>
        <v>0</v>
      </c>
      <c r="K125" s="4">
        <f t="shared" si="25"/>
        <v>18</v>
      </c>
      <c r="L125" s="4">
        <f t="shared" si="29"/>
        <v>-1</v>
      </c>
      <c r="M125" s="4">
        <f t="shared" si="30"/>
        <v>-1</v>
      </c>
      <c r="N125" s="4">
        <f t="shared" si="31"/>
        <v>-1</v>
      </c>
      <c r="O125" s="4" t="str">
        <f t="shared" si="32"/>
        <v/>
      </c>
      <c r="P125" s="4" t="str">
        <f t="shared" si="33"/>
        <v/>
      </c>
      <c r="Q125" s="4" t="s">
        <v>44</v>
      </c>
    </row>
    <row r="126" spans="1:17" s="1" customFormat="1" x14ac:dyDescent="0.25">
      <c r="A126" s="4" t="s">
        <v>30</v>
      </c>
      <c r="B126" s="4" t="s">
        <v>52</v>
      </c>
      <c r="C126" s="4">
        <v>0</v>
      </c>
      <c r="D126" s="4">
        <f t="shared" si="26"/>
        <v>100</v>
      </c>
      <c r="E126" s="4">
        <v>90</v>
      </c>
      <c r="F126" s="4">
        <v>1004</v>
      </c>
      <c r="G126" s="4">
        <v>-49</v>
      </c>
      <c r="H126" s="4">
        <v>-2</v>
      </c>
      <c r="I126" s="4" t="str">
        <f t="shared" si="27"/>
        <v xml:space="preserve"> 1004 -49 -2 </v>
      </c>
      <c r="J126" s="4">
        <f t="shared" si="28"/>
        <v>0</v>
      </c>
      <c r="K126" s="4">
        <f t="shared" si="25"/>
        <v>18</v>
      </c>
      <c r="L126" s="4">
        <f t="shared" si="29"/>
        <v>-1</v>
      </c>
      <c r="M126" s="4">
        <f t="shared" si="30"/>
        <v>-1</v>
      </c>
      <c r="N126" s="4">
        <f t="shared" si="31"/>
        <v>-1</v>
      </c>
      <c r="O126" s="4" t="str">
        <f t="shared" si="32"/>
        <v/>
      </c>
      <c r="P126" s="4" t="str">
        <f t="shared" si="33"/>
        <v/>
      </c>
      <c r="Q126" s="4" t="s">
        <v>44</v>
      </c>
    </row>
    <row r="127" spans="1:17" s="1" customFormat="1" x14ac:dyDescent="0.25">
      <c r="A127" s="4" t="s">
        <v>32</v>
      </c>
      <c r="B127" s="4" t="s">
        <v>52</v>
      </c>
      <c r="C127" s="4">
        <v>0</v>
      </c>
      <c r="D127" s="4">
        <f t="shared" si="26"/>
        <v>100</v>
      </c>
      <c r="E127" s="4">
        <v>90</v>
      </c>
      <c r="F127" s="4">
        <v>1002</v>
      </c>
      <c r="G127" s="4">
        <v>-49</v>
      </c>
      <c r="H127" s="4">
        <v>-2</v>
      </c>
      <c r="I127" s="4" t="str">
        <f t="shared" si="27"/>
        <v xml:space="preserve"> 1002 -49 -2 </v>
      </c>
      <c r="J127" s="4">
        <f t="shared" si="28"/>
        <v>0</v>
      </c>
      <c r="K127" s="4">
        <f t="shared" si="25"/>
        <v>18</v>
      </c>
      <c r="L127" s="4">
        <f t="shared" si="29"/>
        <v>-1</v>
      </c>
      <c r="M127" s="4">
        <f t="shared" si="30"/>
        <v>-1</v>
      </c>
      <c r="N127" s="4">
        <f t="shared" si="31"/>
        <v>-1</v>
      </c>
      <c r="O127" s="4" t="str">
        <f t="shared" si="32"/>
        <v/>
      </c>
      <c r="P127" s="4" t="str">
        <f t="shared" si="33"/>
        <v/>
      </c>
      <c r="Q127" s="4" t="s">
        <v>44</v>
      </c>
    </row>
    <row r="128" spans="1:17" s="1" customFormat="1" x14ac:dyDescent="0.25">
      <c r="A128" s="4" t="s">
        <v>0</v>
      </c>
      <c r="B128" s="4" t="s">
        <v>52</v>
      </c>
      <c r="C128" s="4">
        <v>5</v>
      </c>
      <c r="D128" s="4">
        <f t="shared" si="26"/>
        <v>100</v>
      </c>
      <c r="E128" s="4">
        <v>80</v>
      </c>
      <c r="F128" s="4">
        <v>1005</v>
      </c>
      <c r="G128" s="4">
        <v>-55</v>
      </c>
      <c r="H128" s="4">
        <v>-2</v>
      </c>
      <c r="I128" s="4" t="str">
        <f t="shared" si="27"/>
        <v xml:space="preserve"> 1005 -55 -2 </v>
      </c>
      <c r="J128" s="4">
        <f t="shared" si="28"/>
        <v>5</v>
      </c>
      <c r="K128" s="4">
        <f t="shared" si="25"/>
        <v>18</v>
      </c>
      <c r="L128" s="4">
        <f t="shared" si="29"/>
        <v>18</v>
      </c>
      <c r="M128" s="4">
        <f t="shared" si="30"/>
        <v>22</v>
      </c>
      <c r="N128" s="4" t="str">
        <f t="shared" si="31"/>
        <v>18..22</v>
      </c>
      <c r="O128" s="4" t="str">
        <f t="shared" si="32"/>
        <v>execute @e[tag=conditional,scores={PHASE=16..20,CHEST_STEP=3,RAND_ITEM=18..22       }] ~ ~ ~ clone 1006 -55 -1 1006 -55 -1   1005 -55 -2  replace move</v>
      </c>
      <c r="P128" s="4" t="str">
        <f t="shared" si="33"/>
        <v>execute @e[tag=conditional,scores={PHASE=16..20,CHEST_STEP=4,RAND_ITEM=18..22       }] ~ ~ ~ clone   1005 -55 -2    1005 -55 -2  1006 -55 -1  replace move</v>
      </c>
      <c r="Q128" s="4" t="s">
        <v>44</v>
      </c>
    </row>
    <row r="129" spans="1:17" s="1" customFormat="1" x14ac:dyDescent="0.25">
      <c r="A129" s="4" t="s">
        <v>12</v>
      </c>
      <c r="B129" s="4" t="s">
        <v>52</v>
      </c>
      <c r="C129" s="4">
        <v>5</v>
      </c>
      <c r="D129" s="4">
        <f t="shared" si="26"/>
        <v>100</v>
      </c>
      <c r="E129" s="4">
        <v>75</v>
      </c>
      <c r="F129" s="4">
        <v>1002</v>
      </c>
      <c r="G129" s="4">
        <v>-55</v>
      </c>
      <c r="H129" s="4">
        <v>-2</v>
      </c>
      <c r="I129" s="4" t="str">
        <f t="shared" si="27"/>
        <v xml:space="preserve"> 1002 -55 -2 </v>
      </c>
      <c r="J129" s="4">
        <f t="shared" si="28"/>
        <v>5</v>
      </c>
      <c r="K129" s="4">
        <f t="shared" si="25"/>
        <v>23</v>
      </c>
      <c r="L129" s="4">
        <f t="shared" si="29"/>
        <v>23</v>
      </c>
      <c r="M129" s="4">
        <f t="shared" si="30"/>
        <v>27</v>
      </c>
      <c r="N129" s="4" t="str">
        <f t="shared" si="31"/>
        <v>23..27</v>
      </c>
      <c r="O129" s="4" t="str">
        <f t="shared" si="32"/>
        <v>execute @e[tag=conditional,scores={PHASE=16..20,CHEST_STEP=3,RAND_ITEM=23..27       }] ~ ~ ~ clone 1006 -55 -1 1006 -55 -1   1002 -55 -2  replace move</v>
      </c>
      <c r="P129" s="4" t="str">
        <f t="shared" si="33"/>
        <v>execute @e[tag=conditional,scores={PHASE=16..20,CHEST_STEP=4,RAND_ITEM=23..27       }] ~ ~ ~ clone   1002 -55 -2    1002 -55 -2  1006 -55 -1  replace move</v>
      </c>
      <c r="Q129" s="4" t="s">
        <v>44</v>
      </c>
    </row>
    <row r="130" spans="1:17" s="1" customFormat="1" x14ac:dyDescent="0.25">
      <c r="A130" s="4" t="s">
        <v>13</v>
      </c>
      <c r="B130" s="4" t="s">
        <v>52</v>
      </c>
      <c r="C130" s="4">
        <v>8</v>
      </c>
      <c r="D130" s="4">
        <f t="shared" ref="D130:D161" si="34">SUMIFS(C:C,B:B,B130)</f>
        <v>100</v>
      </c>
      <c r="E130" s="4">
        <v>75</v>
      </c>
      <c r="F130" s="4">
        <v>1000</v>
      </c>
      <c r="G130" s="4">
        <v>-55</v>
      </c>
      <c r="H130" s="4">
        <v>-2</v>
      </c>
      <c r="I130" s="4" t="str">
        <f t="shared" ref="I130:I161" si="35">CONCATENATE(" ", F130," ", G130, " ", H130, " ")</f>
        <v xml:space="preserve"> 1000 -55 -2 </v>
      </c>
      <c r="J130" s="4">
        <f t="shared" ref="J130:J161" si="36">FLOOR(C130/D130*100,1)</f>
        <v>8</v>
      </c>
      <c r="K130" s="4">
        <f t="shared" si="25"/>
        <v>28</v>
      </c>
      <c r="L130" s="4">
        <f t="shared" ref="L130:L161" si="37">IF(J130=0,-1,K130)</f>
        <v>28</v>
      </c>
      <c r="M130" s="4">
        <f t="shared" ref="M130:M161" si="38">IF(J130=0,-1,K130+J130-1)</f>
        <v>35</v>
      </c>
      <c r="N130" s="4" t="str">
        <f t="shared" ref="N130:N161" si="39">IF(M130="NA","",IF(L130=M130,L130,CONCATENATE(L130,"..",M130)))</f>
        <v>28..35</v>
      </c>
      <c r="O130" s="4" t="str">
        <f t="shared" ref="O130:O161" si="40">IF(J130=0,"",CONCATENATE("execute @e[tag=conditional,scores={PHASE=",B130,",CHEST_STEP=3,RAND_ITEM=",N130,"       }] ~ ~ ~ clone 1006 -55 -1 1006 -55 -1  ",I130," replace move"))</f>
        <v>execute @e[tag=conditional,scores={PHASE=16..20,CHEST_STEP=3,RAND_ITEM=28..35       }] ~ ~ ~ clone 1006 -55 -1 1006 -55 -1   1000 -55 -2  replace move</v>
      </c>
      <c r="P130" s="4" t="str">
        <f t="shared" ref="P130:P161" si="41">IF(J130=0,"",CONCATENATE("execute @e[tag=conditional,scores={PHASE=",B130,",CHEST_STEP=4,RAND_ITEM=",N130,"       }] ~ ~ ~ clone  ",I130,"  ",I130," 1006 -55 -1  replace move"))</f>
        <v>execute @e[tag=conditional,scores={PHASE=16..20,CHEST_STEP=4,RAND_ITEM=28..35       }] ~ ~ ~ clone   1000 -55 -2    1000 -55 -2  1006 -55 -1  replace move</v>
      </c>
      <c r="Q130" s="4" t="s">
        <v>44</v>
      </c>
    </row>
    <row r="131" spans="1:17" s="1" customFormat="1" x14ac:dyDescent="0.25">
      <c r="A131" s="4" t="s">
        <v>14</v>
      </c>
      <c r="B131" s="4" t="s">
        <v>52</v>
      </c>
      <c r="C131" s="4">
        <v>5</v>
      </c>
      <c r="D131" s="4">
        <f t="shared" si="34"/>
        <v>100</v>
      </c>
      <c r="E131" s="4">
        <v>75</v>
      </c>
      <c r="F131" s="4">
        <v>1003</v>
      </c>
      <c r="G131" s="4">
        <v>-55</v>
      </c>
      <c r="H131" s="4">
        <v>-2</v>
      </c>
      <c r="I131" s="4" t="str">
        <f t="shared" si="35"/>
        <v xml:space="preserve"> 1003 -55 -2 </v>
      </c>
      <c r="J131" s="4">
        <f t="shared" si="36"/>
        <v>5</v>
      </c>
      <c r="K131" s="4">
        <f t="shared" ref="K131:K181" si="42">IF(AND(ISNUMBER(K130),B130=B131),K130+J130,1)</f>
        <v>36</v>
      </c>
      <c r="L131" s="4">
        <f t="shared" si="37"/>
        <v>36</v>
      </c>
      <c r="M131" s="4">
        <f t="shared" si="38"/>
        <v>40</v>
      </c>
      <c r="N131" s="4" t="str">
        <f t="shared" si="39"/>
        <v>36..40</v>
      </c>
      <c r="O131" s="4" t="str">
        <f t="shared" si="40"/>
        <v>execute @e[tag=conditional,scores={PHASE=16..20,CHEST_STEP=3,RAND_ITEM=36..40       }] ~ ~ ~ clone 1006 -55 -1 1006 -55 -1   1003 -55 -2  replace move</v>
      </c>
      <c r="P131" s="4" t="str">
        <f t="shared" si="41"/>
        <v>execute @e[tag=conditional,scores={PHASE=16..20,CHEST_STEP=4,RAND_ITEM=36..40       }] ~ ~ ~ clone   1003 -55 -2    1003 -55 -2  1006 -55 -1  replace move</v>
      </c>
      <c r="Q131" s="4" t="s">
        <v>44</v>
      </c>
    </row>
    <row r="132" spans="1:17" s="1" customFormat="1" x14ac:dyDescent="0.25">
      <c r="A132" s="4" t="s">
        <v>21</v>
      </c>
      <c r="B132" s="4" t="s">
        <v>52</v>
      </c>
      <c r="C132" s="4">
        <v>5</v>
      </c>
      <c r="D132" s="4">
        <f t="shared" si="34"/>
        <v>100</v>
      </c>
      <c r="E132" s="4">
        <v>70</v>
      </c>
      <c r="F132" s="4">
        <v>1003</v>
      </c>
      <c r="G132" s="4">
        <v>-52</v>
      </c>
      <c r="H132" s="4">
        <v>-2</v>
      </c>
      <c r="I132" s="4" t="str">
        <f t="shared" si="35"/>
        <v xml:space="preserve"> 1003 -52 -2 </v>
      </c>
      <c r="J132" s="4">
        <f t="shared" si="36"/>
        <v>5</v>
      </c>
      <c r="K132" s="4">
        <f t="shared" si="42"/>
        <v>41</v>
      </c>
      <c r="L132" s="4">
        <f t="shared" si="37"/>
        <v>41</v>
      </c>
      <c r="M132" s="4">
        <f t="shared" si="38"/>
        <v>45</v>
      </c>
      <c r="N132" s="4" t="str">
        <f t="shared" si="39"/>
        <v>41..45</v>
      </c>
      <c r="O132" s="4" t="str">
        <f t="shared" si="40"/>
        <v>execute @e[tag=conditional,scores={PHASE=16..20,CHEST_STEP=3,RAND_ITEM=41..45       }] ~ ~ ~ clone 1006 -55 -1 1006 -55 -1   1003 -52 -2  replace move</v>
      </c>
      <c r="P132" s="4" t="str">
        <f t="shared" si="41"/>
        <v>execute @e[tag=conditional,scores={PHASE=16..20,CHEST_STEP=4,RAND_ITEM=41..45       }] ~ ~ ~ clone   1003 -52 -2    1003 -52 -2  1006 -55 -1  replace move</v>
      </c>
      <c r="Q132" s="4" t="s">
        <v>44</v>
      </c>
    </row>
    <row r="133" spans="1:17" s="1" customFormat="1" x14ac:dyDescent="0.25">
      <c r="A133" s="4" t="s">
        <v>22</v>
      </c>
      <c r="B133" s="4" t="s">
        <v>52</v>
      </c>
      <c r="C133" s="4">
        <v>5</v>
      </c>
      <c r="D133" s="4">
        <f t="shared" si="34"/>
        <v>100</v>
      </c>
      <c r="E133" s="4">
        <v>70</v>
      </c>
      <c r="F133" s="4">
        <v>1002</v>
      </c>
      <c r="G133" s="4">
        <v>-52</v>
      </c>
      <c r="H133" s="4">
        <v>-2</v>
      </c>
      <c r="I133" s="4" t="str">
        <f t="shared" si="35"/>
        <v xml:space="preserve"> 1002 -52 -2 </v>
      </c>
      <c r="J133" s="4">
        <f t="shared" si="36"/>
        <v>5</v>
      </c>
      <c r="K133" s="4">
        <f t="shared" si="42"/>
        <v>46</v>
      </c>
      <c r="L133" s="4">
        <f t="shared" si="37"/>
        <v>46</v>
      </c>
      <c r="M133" s="4">
        <f t="shared" si="38"/>
        <v>50</v>
      </c>
      <c r="N133" s="4" t="str">
        <f t="shared" si="39"/>
        <v>46..50</v>
      </c>
      <c r="O133" s="4" t="str">
        <f t="shared" si="40"/>
        <v>execute @e[tag=conditional,scores={PHASE=16..20,CHEST_STEP=3,RAND_ITEM=46..50       }] ~ ~ ~ clone 1006 -55 -1 1006 -55 -1   1002 -52 -2  replace move</v>
      </c>
      <c r="P133" s="4" t="str">
        <f t="shared" si="41"/>
        <v>execute @e[tag=conditional,scores={PHASE=16..20,CHEST_STEP=4,RAND_ITEM=46..50       }] ~ ~ ~ clone   1002 -52 -2    1002 -52 -2  1006 -55 -1  replace move</v>
      </c>
      <c r="Q133" s="4" t="s">
        <v>44</v>
      </c>
    </row>
    <row r="134" spans="1:17" s="1" customFormat="1" x14ac:dyDescent="0.25">
      <c r="A134" s="4" t="s">
        <v>23</v>
      </c>
      <c r="B134" s="4" t="s">
        <v>52</v>
      </c>
      <c r="C134" s="4">
        <v>5</v>
      </c>
      <c r="D134" s="4">
        <f t="shared" si="34"/>
        <v>100</v>
      </c>
      <c r="E134" s="4">
        <v>70</v>
      </c>
      <c r="F134" s="4">
        <v>1001</v>
      </c>
      <c r="G134" s="4">
        <v>-52</v>
      </c>
      <c r="H134" s="4">
        <v>-2</v>
      </c>
      <c r="I134" s="4" t="str">
        <f t="shared" si="35"/>
        <v xml:space="preserve"> 1001 -52 -2 </v>
      </c>
      <c r="J134" s="4">
        <f t="shared" si="36"/>
        <v>5</v>
      </c>
      <c r="K134" s="4">
        <f t="shared" si="42"/>
        <v>51</v>
      </c>
      <c r="L134" s="4">
        <f t="shared" si="37"/>
        <v>51</v>
      </c>
      <c r="M134" s="4">
        <f t="shared" si="38"/>
        <v>55</v>
      </c>
      <c r="N134" s="4" t="str">
        <f t="shared" si="39"/>
        <v>51..55</v>
      </c>
      <c r="O134" s="4" t="str">
        <f t="shared" si="40"/>
        <v>execute @e[tag=conditional,scores={PHASE=16..20,CHEST_STEP=3,RAND_ITEM=51..55       }] ~ ~ ~ clone 1006 -55 -1 1006 -55 -1   1001 -52 -2  replace move</v>
      </c>
      <c r="P134" s="4" t="str">
        <f t="shared" si="41"/>
        <v>execute @e[tag=conditional,scores={PHASE=16..20,CHEST_STEP=4,RAND_ITEM=51..55       }] ~ ~ ~ clone   1001 -52 -2    1001 -52 -2  1006 -55 -1  replace move</v>
      </c>
      <c r="Q134" s="4" t="s">
        <v>44</v>
      </c>
    </row>
    <row r="135" spans="1:17" s="1" customFormat="1" x14ac:dyDescent="0.25">
      <c r="A135" s="4" t="s">
        <v>29</v>
      </c>
      <c r="B135" s="4" t="s">
        <v>52</v>
      </c>
      <c r="C135" s="4">
        <v>1</v>
      </c>
      <c r="D135" s="4">
        <f t="shared" si="34"/>
        <v>100</v>
      </c>
      <c r="E135" s="4">
        <v>70</v>
      </c>
      <c r="F135" s="4">
        <v>1005</v>
      </c>
      <c r="G135" s="4">
        <v>-49</v>
      </c>
      <c r="H135" s="4">
        <v>-2</v>
      </c>
      <c r="I135" s="4" t="str">
        <f t="shared" si="35"/>
        <v xml:space="preserve"> 1005 -49 -2 </v>
      </c>
      <c r="J135" s="4">
        <f t="shared" si="36"/>
        <v>1</v>
      </c>
      <c r="K135" s="4">
        <f t="shared" si="42"/>
        <v>56</v>
      </c>
      <c r="L135" s="4">
        <f t="shared" si="37"/>
        <v>56</v>
      </c>
      <c r="M135" s="4">
        <f t="shared" si="38"/>
        <v>56</v>
      </c>
      <c r="N135" s="4">
        <f t="shared" si="39"/>
        <v>56</v>
      </c>
      <c r="O135" s="4" t="str">
        <f t="shared" si="40"/>
        <v>execute @e[tag=conditional,scores={PHASE=16..20,CHEST_STEP=3,RAND_ITEM=56       }] ~ ~ ~ clone 1006 -55 -1 1006 -55 -1   1005 -49 -2  replace move</v>
      </c>
      <c r="P135" s="4" t="str">
        <f t="shared" si="41"/>
        <v>execute @e[tag=conditional,scores={PHASE=16..20,CHEST_STEP=4,RAND_ITEM=56       }] ~ ~ ~ clone   1005 -49 -2    1005 -49 -2  1006 -55 -1  replace move</v>
      </c>
      <c r="Q135" s="4" t="s">
        <v>44</v>
      </c>
    </row>
    <row r="136" spans="1:17" s="1" customFormat="1" x14ac:dyDescent="0.25">
      <c r="A136" s="4" t="s">
        <v>37</v>
      </c>
      <c r="B136" s="4" t="s">
        <v>52</v>
      </c>
      <c r="C136" s="4">
        <v>3</v>
      </c>
      <c r="D136" s="4">
        <f t="shared" si="34"/>
        <v>100</v>
      </c>
      <c r="E136" s="4">
        <v>70</v>
      </c>
      <c r="F136" s="4">
        <v>997</v>
      </c>
      <c r="G136" s="4">
        <v>-49</v>
      </c>
      <c r="H136" s="4">
        <v>-2</v>
      </c>
      <c r="I136" s="4" t="str">
        <f t="shared" si="35"/>
        <v xml:space="preserve"> 997 -49 -2 </v>
      </c>
      <c r="J136" s="4">
        <f t="shared" si="36"/>
        <v>3</v>
      </c>
      <c r="K136" s="4">
        <f t="shared" si="42"/>
        <v>57</v>
      </c>
      <c r="L136" s="4">
        <f t="shared" si="37"/>
        <v>57</v>
      </c>
      <c r="M136" s="4">
        <f t="shared" si="38"/>
        <v>59</v>
      </c>
      <c r="N136" s="4" t="str">
        <f t="shared" si="39"/>
        <v>57..59</v>
      </c>
      <c r="O136" s="4" t="str">
        <f t="shared" si="40"/>
        <v>execute @e[tag=conditional,scores={PHASE=16..20,CHEST_STEP=3,RAND_ITEM=57..59       }] ~ ~ ~ clone 1006 -55 -1 1006 -55 -1   997 -49 -2  replace move</v>
      </c>
      <c r="P136" s="4" t="str">
        <f t="shared" si="41"/>
        <v>execute @e[tag=conditional,scores={PHASE=16..20,CHEST_STEP=4,RAND_ITEM=57..59       }] ~ ~ ~ clone   997 -49 -2    997 -49 -2  1006 -55 -1  replace move</v>
      </c>
      <c r="Q136" s="4" t="s">
        <v>44</v>
      </c>
    </row>
    <row r="137" spans="1:17" s="1" customFormat="1" x14ac:dyDescent="0.25">
      <c r="A137" s="4" t="s">
        <v>11</v>
      </c>
      <c r="B137" s="4" t="s">
        <v>52</v>
      </c>
      <c r="C137" s="4">
        <v>4</v>
      </c>
      <c r="D137" s="4">
        <f t="shared" si="34"/>
        <v>100</v>
      </c>
      <c r="E137" s="4">
        <v>50</v>
      </c>
      <c r="F137" s="4">
        <v>999</v>
      </c>
      <c r="G137" s="4">
        <v>-55</v>
      </c>
      <c r="H137" s="4">
        <v>-2</v>
      </c>
      <c r="I137" s="4" t="str">
        <f t="shared" si="35"/>
        <v xml:space="preserve"> 999 -55 -2 </v>
      </c>
      <c r="J137" s="4">
        <f t="shared" si="36"/>
        <v>4</v>
      </c>
      <c r="K137" s="4">
        <f t="shared" si="42"/>
        <v>60</v>
      </c>
      <c r="L137" s="4">
        <f t="shared" si="37"/>
        <v>60</v>
      </c>
      <c r="M137" s="4">
        <f t="shared" si="38"/>
        <v>63</v>
      </c>
      <c r="N137" s="4" t="str">
        <f t="shared" si="39"/>
        <v>60..63</v>
      </c>
      <c r="O137" s="4" t="str">
        <f t="shared" si="40"/>
        <v>execute @e[tag=conditional,scores={PHASE=16..20,CHEST_STEP=3,RAND_ITEM=60..63       }] ~ ~ ~ clone 1006 -55 -1 1006 -55 -1   999 -55 -2  replace move</v>
      </c>
      <c r="P137" s="4" t="str">
        <f t="shared" si="41"/>
        <v>execute @e[tag=conditional,scores={PHASE=16..20,CHEST_STEP=4,RAND_ITEM=60..63       }] ~ ~ ~ clone   999 -55 -2    999 -55 -2  1006 -55 -1  replace move</v>
      </c>
      <c r="Q137" s="4" t="s">
        <v>44</v>
      </c>
    </row>
    <row r="138" spans="1:17" s="1" customFormat="1" x14ac:dyDescent="0.25">
      <c r="A138" s="4" t="s">
        <v>31</v>
      </c>
      <c r="B138" s="4" t="s">
        <v>52</v>
      </c>
      <c r="C138" s="4">
        <v>1</v>
      </c>
      <c r="D138" s="4">
        <f t="shared" si="34"/>
        <v>100</v>
      </c>
      <c r="E138" s="4">
        <v>25</v>
      </c>
      <c r="F138" s="4">
        <v>1003</v>
      </c>
      <c r="G138" s="4">
        <v>-49</v>
      </c>
      <c r="H138" s="4">
        <v>-2</v>
      </c>
      <c r="I138" s="4" t="str">
        <f t="shared" si="35"/>
        <v xml:space="preserve"> 1003 -49 -2 </v>
      </c>
      <c r="J138" s="4">
        <f t="shared" si="36"/>
        <v>1</v>
      </c>
      <c r="K138" s="4">
        <f t="shared" si="42"/>
        <v>64</v>
      </c>
      <c r="L138" s="4">
        <f t="shared" si="37"/>
        <v>64</v>
      </c>
      <c r="M138" s="4">
        <f t="shared" si="38"/>
        <v>64</v>
      </c>
      <c r="N138" s="4">
        <f t="shared" si="39"/>
        <v>64</v>
      </c>
      <c r="O138" s="4" t="str">
        <f t="shared" si="40"/>
        <v>execute @e[tag=conditional,scores={PHASE=16..20,CHEST_STEP=3,RAND_ITEM=64       }] ~ ~ ~ clone 1006 -55 -1 1006 -55 -1   1003 -49 -2  replace move</v>
      </c>
      <c r="P138" s="4" t="str">
        <f t="shared" si="41"/>
        <v>execute @e[tag=conditional,scores={PHASE=16..20,CHEST_STEP=4,RAND_ITEM=64       }] ~ ~ ~ clone   1003 -49 -2    1003 -49 -2  1006 -55 -1  replace move</v>
      </c>
      <c r="Q138" s="4" t="s">
        <v>44</v>
      </c>
    </row>
    <row r="139" spans="1:17" s="1" customFormat="1" x14ac:dyDescent="0.25">
      <c r="A139" s="4" t="s">
        <v>33</v>
      </c>
      <c r="B139" s="4" t="s">
        <v>52</v>
      </c>
      <c r="C139" s="4">
        <v>4</v>
      </c>
      <c r="D139" s="4">
        <f t="shared" si="34"/>
        <v>100</v>
      </c>
      <c r="E139" s="4">
        <v>15</v>
      </c>
      <c r="F139" s="4">
        <v>1001</v>
      </c>
      <c r="G139" s="4">
        <v>-49</v>
      </c>
      <c r="H139" s="4">
        <v>-2</v>
      </c>
      <c r="I139" s="4" t="str">
        <f t="shared" si="35"/>
        <v xml:space="preserve"> 1001 -49 -2 </v>
      </c>
      <c r="J139" s="4">
        <f t="shared" si="36"/>
        <v>4</v>
      </c>
      <c r="K139" s="4">
        <f t="shared" si="42"/>
        <v>65</v>
      </c>
      <c r="L139" s="4">
        <f t="shared" si="37"/>
        <v>65</v>
      </c>
      <c r="M139" s="4">
        <f t="shared" si="38"/>
        <v>68</v>
      </c>
      <c r="N139" s="4" t="str">
        <f t="shared" si="39"/>
        <v>65..68</v>
      </c>
      <c r="O139" s="4" t="str">
        <f t="shared" si="40"/>
        <v>execute @e[tag=conditional,scores={PHASE=16..20,CHEST_STEP=3,RAND_ITEM=65..68       }] ~ ~ ~ clone 1006 -55 -1 1006 -55 -1   1001 -49 -2  replace move</v>
      </c>
      <c r="P139" s="4" t="str">
        <f t="shared" si="41"/>
        <v>execute @e[tag=conditional,scores={PHASE=16..20,CHEST_STEP=4,RAND_ITEM=65..68       }] ~ ~ ~ clone   1001 -49 -2    1001 -49 -2  1006 -55 -1  replace move</v>
      </c>
      <c r="Q139" s="4" t="s">
        <v>44</v>
      </c>
    </row>
    <row r="140" spans="1:17" s="1" customFormat="1" x14ac:dyDescent="0.25">
      <c r="A140" s="4" t="s">
        <v>27</v>
      </c>
      <c r="B140" s="4" t="s">
        <v>52</v>
      </c>
      <c r="C140" s="4">
        <v>4</v>
      </c>
      <c r="D140" s="4">
        <f t="shared" si="34"/>
        <v>100</v>
      </c>
      <c r="E140" s="4">
        <v>10</v>
      </c>
      <c r="F140" s="4">
        <v>997</v>
      </c>
      <c r="G140" s="4">
        <v>-52</v>
      </c>
      <c r="H140" s="4">
        <v>-2</v>
      </c>
      <c r="I140" s="4" t="str">
        <f t="shared" si="35"/>
        <v xml:space="preserve"> 997 -52 -2 </v>
      </c>
      <c r="J140" s="4">
        <f t="shared" si="36"/>
        <v>4</v>
      </c>
      <c r="K140" s="4">
        <f t="shared" si="42"/>
        <v>69</v>
      </c>
      <c r="L140" s="4">
        <f t="shared" si="37"/>
        <v>69</v>
      </c>
      <c r="M140" s="4">
        <f t="shared" si="38"/>
        <v>72</v>
      </c>
      <c r="N140" s="4" t="str">
        <f t="shared" si="39"/>
        <v>69..72</v>
      </c>
      <c r="O140" s="4" t="str">
        <f t="shared" si="40"/>
        <v>execute @e[tag=conditional,scores={PHASE=16..20,CHEST_STEP=3,RAND_ITEM=69..72       }] ~ ~ ~ clone 1006 -55 -1 1006 -55 -1   997 -52 -2  replace move</v>
      </c>
      <c r="P140" s="4" t="str">
        <f t="shared" si="41"/>
        <v>execute @e[tag=conditional,scores={PHASE=16..20,CHEST_STEP=4,RAND_ITEM=69..72       }] ~ ~ ~ clone   997 -52 -2    997 -52 -2  1006 -55 -1  replace move</v>
      </c>
      <c r="Q140" s="4" t="s">
        <v>44</v>
      </c>
    </row>
    <row r="141" spans="1:17" s="1" customFormat="1" x14ac:dyDescent="0.25">
      <c r="A141" s="4" t="s">
        <v>26</v>
      </c>
      <c r="B141" s="4" t="s">
        <v>52</v>
      </c>
      <c r="C141" s="4">
        <v>3</v>
      </c>
      <c r="D141" s="4">
        <f t="shared" si="34"/>
        <v>100</v>
      </c>
      <c r="E141" s="4">
        <v>9</v>
      </c>
      <c r="F141" s="4">
        <v>1000</v>
      </c>
      <c r="G141" s="4">
        <v>-52</v>
      </c>
      <c r="H141" s="4">
        <v>-2</v>
      </c>
      <c r="I141" s="4" t="str">
        <f t="shared" si="35"/>
        <v xml:space="preserve"> 1000 -52 -2 </v>
      </c>
      <c r="J141" s="4">
        <f t="shared" si="36"/>
        <v>3</v>
      </c>
      <c r="K141" s="4">
        <f t="shared" si="42"/>
        <v>73</v>
      </c>
      <c r="L141" s="4">
        <f t="shared" si="37"/>
        <v>73</v>
      </c>
      <c r="M141" s="4">
        <f t="shared" si="38"/>
        <v>75</v>
      </c>
      <c r="N141" s="4" t="str">
        <f t="shared" si="39"/>
        <v>73..75</v>
      </c>
      <c r="O141" s="4" t="str">
        <f t="shared" si="40"/>
        <v>execute @e[tag=conditional,scores={PHASE=16..20,CHEST_STEP=3,RAND_ITEM=73..75       }] ~ ~ ~ clone 1006 -55 -1 1006 -55 -1   1000 -52 -2  replace move</v>
      </c>
      <c r="P141" s="4" t="str">
        <f t="shared" si="41"/>
        <v>execute @e[tag=conditional,scores={PHASE=16..20,CHEST_STEP=4,RAND_ITEM=73..75       }] ~ ~ ~ clone   1000 -52 -2    1000 -52 -2  1006 -55 -1  replace move</v>
      </c>
      <c r="Q141" s="4" t="s">
        <v>44</v>
      </c>
    </row>
    <row r="142" spans="1:17" s="1" customFormat="1" x14ac:dyDescent="0.25">
      <c r="A142" s="4" t="s">
        <v>24</v>
      </c>
      <c r="B142" s="4" t="s">
        <v>52</v>
      </c>
      <c r="C142" s="4">
        <v>3</v>
      </c>
      <c r="D142" s="4">
        <f t="shared" si="34"/>
        <v>100</v>
      </c>
      <c r="E142" s="4">
        <v>9</v>
      </c>
      <c r="F142" s="4">
        <v>999</v>
      </c>
      <c r="G142" s="4">
        <v>-52</v>
      </c>
      <c r="H142" s="4">
        <v>-2</v>
      </c>
      <c r="I142" s="4" t="str">
        <f t="shared" si="35"/>
        <v xml:space="preserve"> 999 -52 -2 </v>
      </c>
      <c r="J142" s="4">
        <f t="shared" si="36"/>
        <v>3</v>
      </c>
      <c r="K142" s="4">
        <f t="shared" si="42"/>
        <v>76</v>
      </c>
      <c r="L142" s="4">
        <f t="shared" si="37"/>
        <v>76</v>
      </c>
      <c r="M142" s="4">
        <f t="shared" si="38"/>
        <v>78</v>
      </c>
      <c r="N142" s="4" t="str">
        <f t="shared" si="39"/>
        <v>76..78</v>
      </c>
      <c r="O142" s="4" t="str">
        <f t="shared" si="40"/>
        <v>execute @e[tag=conditional,scores={PHASE=16..20,CHEST_STEP=3,RAND_ITEM=76..78       }] ~ ~ ~ clone 1006 -55 -1 1006 -55 -1   999 -52 -2  replace move</v>
      </c>
      <c r="P142" s="4" t="str">
        <f t="shared" si="41"/>
        <v>execute @e[tag=conditional,scores={PHASE=16..20,CHEST_STEP=4,RAND_ITEM=76..78       }] ~ ~ ~ clone   999 -52 -2    999 -52 -2  1006 -55 -1  replace move</v>
      </c>
      <c r="Q142" s="4" t="s">
        <v>44</v>
      </c>
    </row>
    <row r="143" spans="1:17" s="1" customFormat="1" x14ac:dyDescent="0.25">
      <c r="A143" s="4" t="s">
        <v>25</v>
      </c>
      <c r="B143" s="4" t="s">
        <v>52</v>
      </c>
      <c r="C143" s="4">
        <v>3</v>
      </c>
      <c r="D143" s="4">
        <f t="shared" si="34"/>
        <v>100</v>
      </c>
      <c r="E143" s="4">
        <v>9</v>
      </c>
      <c r="F143" s="4">
        <v>998</v>
      </c>
      <c r="G143" s="4">
        <v>-52</v>
      </c>
      <c r="H143" s="4">
        <v>-2</v>
      </c>
      <c r="I143" s="4" t="str">
        <f t="shared" si="35"/>
        <v xml:space="preserve"> 998 -52 -2 </v>
      </c>
      <c r="J143" s="4">
        <f t="shared" si="36"/>
        <v>3</v>
      </c>
      <c r="K143" s="4">
        <f t="shared" si="42"/>
        <v>79</v>
      </c>
      <c r="L143" s="4">
        <f t="shared" si="37"/>
        <v>79</v>
      </c>
      <c r="M143" s="4">
        <f t="shared" si="38"/>
        <v>81</v>
      </c>
      <c r="N143" s="4" t="str">
        <f t="shared" si="39"/>
        <v>79..81</v>
      </c>
      <c r="O143" s="4" t="str">
        <f t="shared" si="40"/>
        <v>execute @e[tag=conditional,scores={PHASE=16..20,CHEST_STEP=3,RAND_ITEM=79..81       }] ~ ~ ~ clone 1006 -55 -1 1006 -55 -1   998 -52 -2  replace move</v>
      </c>
      <c r="P143" s="4" t="str">
        <f t="shared" si="41"/>
        <v>execute @e[tag=conditional,scores={PHASE=16..20,CHEST_STEP=4,RAND_ITEM=79..81       }] ~ ~ ~ clone   998 -52 -2    998 -52 -2  1006 -55 -1  replace move</v>
      </c>
      <c r="Q143" s="4" t="s">
        <v>44</v>
      </c>
    </row>
    <row r="144" spans="1:17" s="1" customFormat="1" x14ac:dyDescent="0.25">
      <c r="A144" s="4" t="s">
        <v>18</v>
      </c>
      <c r="B144" s="4" t="s">
        <v>52</v>
      </c>
      <c r="C144" s="4">
        <v>3</v>
      </c>
      <c r="D144" s="4">
        <f t="shared" si="34"/>
        <v>100</v>
      </c>
      <c r="E144" s="4">
        <v>5</v>
      </c>
      <c r="F144" s="4">
        <v>1006</v>
      </c>
      <c r="G144" s="4">
        <v>-52</v>
      </c>
      <c r="H144" s="4">
        <v>-2</v>
      </c>
      <c r="I144" s="4" t="str">
        <f t="shared" si="35"/>
        <v xml:space="preserve"> 1006 -52 -2 </v>
      </c>
      <c r="J144" s="4">
        <f t="shared" si="36"/>
        <v>3</v>
      </c>
      <c r="K144" s="4">
        <f t="shared" si="42"/>
        <v>82</v>
      </c>
      <c r="L144" s="4">
        <f t="shared" si="37"/>
        <v>82</v>
      </c>
      <c r="M144" s="4">
        <f t="shared" si="38"/>
        <v>84</v>
      </c>
      <c r="N144" s="4" t="str">
        <f t="shared" si="39"/>
        <v>82..84</v>
      </c>
      <c r="O144" s="4" t="str">
        <f t="shared" si="40"/>
        <v>execute @e[tag=conditional,scores={PHASE=16..20,CHEST_STEP=3,RAND_ITEM=82..84       }] ~ ~ ~ clone 1006 -55 -1 1006 -55 -1   1006 -52 -2  replace move</v>
      </c>
      <c r="P144" s="4" t="str">
        <f t="shared" si="41"/>
        <v>execute @e[tag=conditional,scores={PHASE=16..20,CHEST_STEP=4,RAND_ITEM=82..84       }] ~ ~ ~ clone   1006 -52 -2    1006 -52 -2  1006 -55 -1  replace move</v>
      </c>
      <c r="Q144" s="4" t="s">
        <v>44</v>
      </c>
    </row>
    <row r="145" spans="1:17" s="1" customFormat="1" x14ac:dyDescent="0.25">
      <c r="A145" s="4" t="s">
        <v>19</v>
      </c>
      <c r="B145" s="4" t="s">
        <v>52</v>
      </c>
      <c r="C145" s="4">
        <v>2</v>
      </c>
      <c r="D145" s="4">
        <f t="shared" si="34"/>
        <v>100</v>
      </c>
      <c r="E145" s="4">
        <v>4</v>
      </c>
      <c r="F145" s="4">
        <v>1005</v>
      </c>
      <c r="G145" s="4">
        <v>-52</v>
      </c>
      <c r="H145" s="4">
        <v>-2</v>
      </c>
      <c r="I145" s="4" t="str">
        <f t="shared" si="35"/>
        <v xml:space="preserve"> 1005 -52 -2 </v>
      </c>
      <c r="J145" s="4">
        <f t="shared" si="36"/>
        <v>2</v>
      </c>
      <c r="K145" s="4">
        <f t="shared" si="42"/>
        <v>85</v>
      </c>
      <c r="L145" s="4">
        <f t="shared" si="37"/>
        <v>85</v>
      </c>
      <c r="M145" s="4">
        <f t="shared" si="38"/>
        <v>86</v>
      </c>
      <c r="N145" s="4" t="str">
        <f t="shared" si="39"/>
        <v>85..86</v>
      </c>
      <c r="O145" s="4" t="str">
        <f t="shared" si="40"/>
        <v>execute @e[tag=conditional,scores={PHASE=16..20,CHEST_STEP=3,RAND_ITEM=85..86       }] ~ ~ ~ clone 1006 -55 -1 1006 -55 -1   1005 -52 -2  replace move</v>
      </c>
      <c r="P145" s="4" t="str">
        <f t="shared" si="41"/>
        <v>execute @e[tag=conditional,scores={PHASE=16..20,CHEST_STEP=4,RAND_ITEM=85..86       }] ~ ~ ~ clone   1005 -52 -2    1005 -52 -2  1006 -55 -1  replace move</v>
      </c>
      <c r="Q145" s="4" t="s">
        <v>44</v>
      </c>
    </row>
    <row r="146" spans="1:17" s="1" customFormat="1" x14ac:dyDescent="0.25">
      <c r="A146" s="4" t="s">
        <v>34</v>
      </c>
      <c r="B146" s="4" t="s">
        <v>52</v>
      </c>
      <c r="C146" s="4">
        <v>3</v>
      </c>
      <c r="D146" s="4">
        <f t="shared" si="34"/>
        <v>100</v>
      </c>
      <c r="E146" s="4">
        <v>4</v>
      </c>
      <c r="F146" s="4">
        <v>1000</v>
      </c>
      <c r="G146" s="4">
        <v>-49</v>
      </c>
      <c r="H146" s="4">
        <v>-2</v>
      </c>
      <c r="I146" s="4" t="str">
        <f t="shared" si="35"/>
        <v xml:space="preserve"> 1000 -49 -2 </v>
      </c>
      <c r="J146" s="4">
        <f t="shared" si="36"/>
        <v>3</v>
      </c>
      <c r="K146" s="4">
        <f t="shared" si="42"/>
        <v>87</v>
      </c>
      <c r="L146" s="4">
        <f t="shared" si="37"/>
        <v>87</v>
      </c>
      <c r="M146" s="4">
        <f t="shared" si="38"/>
        <v>89</v>
      </c>
      <c r="N146" s="4" t="str">
        <f t="shared" si="39"/>
        <v>87..89</v>
      </c>
      <c r="O146" s="4" t="str">
        <f t="shared" si="40"/>
        <v>execute @e[tag=conditional,scores={PHASE=16..20,CHEST_STEP=3,RAND_ITEM=87..89       }] ~ ~ ~ clone 1006 -55 -1 1006 -55 -1   1000 -49 -2  replace move</v>
      </c>
      <c r="P146" s="4" t="str">
        <f t="shared" si="41"/>
        <v>execute @e[tag=conditional,scores={PHASE=16..20,CHEST_STEP=4,RAND_ITEM=87..89       }] ~ ~ ~ clone   1000 -49 -2    1000 -49 -2  1006 -55 -1  replace move</v>
      </c>
      <c r="Q146" s="4" t="s">
        <v>44</v>
      </c>
    </row>
    <row r="147" spans="1:17" s="1" customFormat="1" x14ac:dyDescent="0.25">
      <c r="A147" s="4" t="s">
        <v>9</v>
      </c>
      <c r="B147" s="4" t="s">
        <v>52</v>
      </c>
      <c r="C147" s="4">
        <v>4</v>
      </c>
      <c r="D147" s="4">
        <f t="shared" si="34"/>
        <v>100</v>
      </c>
      <c r="E147" s="4">
        <v>2</v>
      </c>
      <c r="F147" s="4">
        <v>997</v>
      </c>
      <c r="G147" s="4">
        <v>-55</v>
      </c>
      <c r="H147" s="4">
        <v>-2</v>
      </c>
      <c r="I147" s="4" t="str">
        <f t="shared" si="35"/>
        <v xml:space="preserve"> 997 -55 -2 </v>
      </c>
      <c r="J147" s="4">
        <f t="shared" si="36"/>
        <v>4</v>
      </c>
      <c r="K147" s="4">
        <f t="shared" si="42"/>
        <v>90</v>
      </c>
      <c r="L147" s="4">
        <f t="shared" si="37"/>
        <v>90</v>
      </c>
      <c r="M147" s="4">
        <f t="shared" si="38"/>
        <v>93</v>
      </c>
      <c r="N147" s="4" t="str">
        <f t="shared" si="39"/>
        <v>90..93</v>
      </c>
      <c r="O147" s="4" t="str">
        <f t="shared" si="40"/>
        <v>execute @e[tag=conditional,scores={PHASE=16..20,CHEST_STEP=3,RAND_ITEM=90..93       }] ~ ~ ~ clone 1006 -55 -1 1006 -55 -1   997 -55 -2  replace move</v>
      </c>
      <c r="P147" s="4" t="str">
        <f t="shared" si="41"/>
        <v>execute @e[tag=conditional,scores={PHASE=16..20,CHEST_STEP=4,RAND_ITEM=90..93       }] ~ ~ ~ clone   997 -55 -2    997 -55 -2  1006 -55 -1  replace move</v>
      </c>
      <c r="Q147" s="4" t="s">
        <v>44</v>
      </c>
    </row>
    <row r="148" spans="1:17" s="1" customFormat="1" x14ac:dyDescent="0.25">
      <c r="A148" s="4" t="s">
        <v>10</v>
      </c>
      <c r="B148" s="4" t="s">
        <v>52</v>
      </c>
      <c r="C148" s="4">
        <v>4</v>
      </c>
      <c r="D148" s="4">
        <f t="shared" si="34"/>
        <v>100</v>
      </c>
      <c r="E148" s="4">
        <v>2</v>
      </c>
      <c r="F148" s="4">
        <v>998</v>
      </c>
      <c r="G148" s="4">
        <v>-55</v>
      </c>
      <c r="H148" s="4">
        <v>-2</v>
      </c>
      <c r="I148" s="4" t="str">
        <f t="shared" si="35"/>
        <v xml:space="preserve"> 998 -55 -2 </v>
      </c>
      <c r="J148" s="4">
        <f t="shared" si="36"/>
        <v>4</v>
      </c>
      <c r="K148" s="4">
        <f t="shared" si="42"/>
        <v>94</v>
      </c>
      <c r="L148" s="4">
        <f t="shared" si="37"/>
        <v>94</v>
      </c>
      <c r="M148" s="4">
        <f t="shared" si="38"/>
        <v>97</v>
      </c>
      <c r="N148" s="4" t="str">
        <f t="shared" si="39"/>
        <v>94..97</v>
      </c>
      <c r="O148" s="4" t="str">
        <f t="shared" si="40"/>
        <v>execute @e[tag=conditional,scores={PHASE=16..20,CHEST_STEP=3,RAND_ITEM=94..97       }] ~ ~ ~ clone 1006 -55 -1 1006 -55 -1   998 -55 -2  replace move</v>
      </c>
      <c r="P148" s="4" t="str">
        <f t="shared" si="41"/>
        <v>execute @e[tag=conditional,scores={PHASE=16..20,CHEST_STEP=4,RAND_ITEM=94..97       }] ~ ~ ~ clone   998 -55 -2    998 -55 -2  1006 -55 -1  replace move</v>
      </c>
      <c r="Q148" s="4" t="s">
        <v>44</v>
      </c>
    </row>
    <row r="149" spans="1:17" s="1" customFormat="1" x14ac:dyDescent="0.25">
      <c r="A149" s="4" t="s">
        <v>36</v>
      </c>
      <c r="B149" s="4" t="s">
        <v>52</v>
      </c>
      <c r="C149" s="4">
        <v>1</v>
      </c>
      <c r="D149" s="4">
        <f t="shared" si="34"/>
        <v>100</v>
      </c>
      <c r="E149" s="4">
        <v>2</v>
      </c>
      <c r="F149" s="4">
        <v>998</v>
      </c>
      <c r="G149" s="4">
        <v>-49</v>
      </c>
      <c r="H149" s="4">
        <v>-2</v>
      </c>
      <c r="I149" s="4" t="str">
        <f t="shared" si="35"/>
        <v xml:space="preserve"> 998 -49 -2 </v>
      </c>
      <c r="J149" s="4">
        <f t="shared" si="36"/>
        <v>1</v>
      </c>
      <c r="K149" s="4">
        <f t="shared" si="42"/>
        <v>98</v>
      </c>
      <c r="L149" s="4">
        <f t="shared" si="37"/>
        <v>98</v>
      </c>
      <c r="M149" s="4">
        <f t="shared" si="38"/>
        <v>98</v>
      </c>
      <c r="N149" s="4">
        <f t="shared" si="39"/>
        <v>98</v>
      </c>
      <c r="O149" s="4" t="str">
        <f t="shared" si="40"/>
        <v>execute @e[tag=conditional,scores={PHASE=16..20,CHEST_STEP=3,RAND_ITEM=98       }] ~ ~ ~ clone 1006 -55 -1 1006 -55 -1   998 -49 -2  replace move</v>
      </c>
      <c r="P149" s="4" t="str">
        <f t="shared" si="41"/>
        <v>execute @e[tag=conditional,scores={PHASE=16..20,CHEST_STEP=4,RAND_ITEM=98       }] ~ ~ ~ clone   998 -49 -2    998 -49 -2  1006 -55 -1  replace move</v>
      </c>
      <c r="Q149" s="4" t="s">
        <v>44</v>
      </c>
    </row>
    <row r="150" spans="1:17" s="1" customFormat="1" x14ac:dyDescent="0.25">
      <c r="A150" s="4" t="s">
        <v>20</v>
      </c>
      <c r="B150" s="4" t="s">
        <v>52</v>
      </c>
      <c r="C150" s="4">
        <v>1</v>
      </c>
      <c r="D150" s="4">
        <f t="shared" si="34"/>
        <v>100</v>
      </c>
      <c r="E150" s="4">
        <v>1</v>
      </c>
      <c r="F150" s="4">
        <v>1004</v>
      </c>
      <c r="G150" s="4">
        <v>-52</v>
      </c>
      <c r="H150" s="4">
        <v>-2</v>
      </c>
      <c r="I150" s="4" t="str">
        <f t="shared" si="35"/>
        <v xml:space="preserve"> 1004 -52 -2 </v>
      </c>
      <c r="J150" s="4">
        <f t="shared" si="36"/>
        <v>1</v>
      </c>
      <c r="K150" s="4">
        <f t="shared" si="42"/>
        <v>99</v>
      </c>
      <c r="L150" s="4">
        <f t="shared" si="37"/>
        <v>99</v>
      </c>
      <c r="M150" s="4">
        <f t="shared" si="38"/>
        <v>99</v>
      </c>
      <c r="N150" s="4">
        <f t="shared" si="39"/>
        <v>99</v>
      </c>
      <c r="O150" s="4" t="str">
        <f t="shared" si="40"/>
        <v>execute @e[tag=conditional,scores={PHASE=16..20,CHEST_STEP=3,RAND_ITEM=99       }] ~ ~ ~ clone 1006 -55 -1 1006 -55 -1   1004 -52 -2  replace move</v>
      </c>
      <c r="P150" s="4" t="str">
        <f t="shared" si="41"/>
        <v>execute @e[tag=conditional,scores={PHASE=16..20,CHEST_STEP=4,RAND_ITEM=99       }] ~ ~ ~ clone   1004 -52 -2    1004 -52 -2  1006 -55 -1  replace move</v>
      </c>
      <c r="Q150" s="4" t="s">
        <v>44</v>
      </c>
    </row>
    <row r="151" spans="1:17" s="1" customFormat="1" x14ac:dyDescent="0.25">
      <c r="A151" s="4" t="s">
        <v>35</v>
      </c>
      <c r="B151" s="4" t="s">
        <v>52</v>
      </c>
      <c r="C151" s="4">
        <v>1</v>
      </c>
      <c r="D151" s="4">
        <f t="shared" si="34"/>
        <v>100</v>
      </c>
      <c r="E151" s="4">
        <v>1</v>
      </c>
      <c r="F151" s="4">
        <v>999</v>
      </c>
      <c r="G151" s="4">
        <v>-49</v>
      </c>
      <c r="H151" s="4">
        <v>-2</v>
      </c>
      <c r="I151" s="4" t="str">
        <f t="shared" si="35"/>
        <v xml:space="preserve"> 999 -49 -2 </v>
      </c>
      <c r="J151" s="4">
        <f t="shared" si="36"/>
        <v>1</v>
      </c>
      <c r="K151" s="4">
        <f t="shared" si="42"/>
        <v>100</v>
      </c>
      <c r="L151" s="4">
        <f t="shared" si="37"/>
        <v>100</v>
      </c>
      <c r="M151" s="4">
        <f t="shared" si="38"/>
        <v>100</v>
      </c>
      <c r="N151" s="4">
        <f t="shared" si="39"/>
        <v>100</v>
      </c>
      <c r="O151" s="4" t="str">
        <f t="shared" si="40"/>
        <v>execute @e[tag=conditional,scores={PHASE=16..20,CHEST_STEP=3,RAND_ITEM=100       }] ~ ~ ~ clone 1006 -55 -1 1006 -55 -1   999 -49 -2  replace move</v>
      </c>
      <c r="P151" s="4" t="str">
        <f t="shared" si="41"/>
        <v>execute @e[tag=conditional,scores={PHASE=16..20,CHEST_STEP=4,RAND_ITEM=100       }] ~ ~ ~ clone   999 -49 -2    999 -49 -2  1006 -55 -1  replace move</v>
      </c>
      <c r="Q151" s="4" t="s">
        <v>44</v>
      </c>
    </row>
    <row r="152" spans="1:17" s="2" customFormat="1" x14ac:dyDescent="0.25">
      <c r="A152" s="5" t="s">
        <v>17</v>
      </c>
      <c r="B152" s="5" t="s">
        <v>53</v>
      </c>
      <c r="C152" s="5">
        <v>0</v>
      </c>
      <c r="D152" s="5">
        <f t="shared" si="34"/>
        <v>100</v>
      </c>
      <c r="E152" s="5">
        <v>100</v>
      </c>
      <c r="F152" s="5">
        <v>1001</v>
      </c>
      <c r="G152" s="5">
        <v>-55</v>
      </c>
      <c r="H152" s="5">
        <v>-2</v>
      </c>
      <c r="I152" s="5" t="str">
        <f t="shared" si="35"/>
        <v xml:space="preserve"> 1001 -55 -2 </v>
      </c>
      <c r="J152" s="5">
        <f t="shared" si="36"/>
        <v>0</v>
      </c>
      <c r="K152" s="5">
        <f t="shared" si="42"/>
        <v>1</v>
      </c>
      <c r="L152" s="5">
        <f t="shared" si="37"/>
        <v>-1</v>
      </c>
      <c r="M152" s="5">
        <f t="shared" si="38"/>
        <v>-1</v>
      </c>
      <c r="N152" s="5">
        <f t="shared" si="39"/>
        <v>-1</v>
      </c>
      <c r="O152" s="5" t="str">
        <f t="shared" si="40"/>
        <v/>
      </c>
      <c r="P152" s="5" t="str">
        <f t="shared" si="41"/>
        <v/>
      </c>
      <c r="Q152" s="5" t="s">
        <v>44</v>
      </c>
    </row>
    <row r="153" spans="1:17" s="2" customFormat="1" x14ac:dyDescent="0.25">
      <c r="A153" s="5" t="s">
        <v>15</v>
      </c>
      <c r="B153" s="5" t="s">
        <v>53</v>
      </c>
      <c r="C153" s="5">
        <v>5</v>
      </c>
      <c r="D153" s="5">
        <f t="shared" si="34"/>
        <v>100</v>
      </c>
      <c r="E153" s="5">
        <v>90</v>
      </c>
      <c r="F153" s="5">
        <v>1004</v>
      </c>
      <c r="G153" s="5">
        <v>-55</v>
      </c>
      <c r="H153" s="5">
        <v>-2</v>
      </c>
      <c r="I153" s="5" t="str">
        <f t="shared" si="35"/>
        <v xml:space="preserve"> 1004 -55 -2 </v>
      </c>
      <c r="J153" s="5">
        <f t="shared" si="36"/>
        <v>5</v>
      </c>
      <c r="K153" s="5">
        <f t="shared" si="42"/>
        <v>1</v>
      </c>
      <c r="L153" s="5">
        <f t="shared" si="37"/>
        <v>1</v>
      </c>
      <c r="M153" s="5">
        <f t="shared" si="38"/>
        <v>5</v>
      </c>
      <c r="N153" s="5" t="str">
        <f t="shared" si="39"/>
        <v>1..5</v>
      </c>
      <c r="O153" s="5" t="str">
        <f t="shared" si="40"/>
        <v>execute @e[tag=conditional,scores={PHASE=21..1000,CHEST_STEP=3,RAND_ITEM=1..5       }] ~ ~ ~ clone 1006 -55 -1 1006 -55 -1   1004 -55 -2  replace move</v>
      </c>
      <c r="P153" s="5" t="str">
        <f t="shared" si="41"/>
        <v>execute @e[tag=conditional,scores={PHASE=21..1000,CHEST_STEP=4,RAND_ITEM=1..5       }] ~ ~ ~ clone   1004 -55 -2    1004 -55 -2  1006 -55 -1  replace move</v>
      </c>
      <c r="Q153" s="5" t="s">
        <v>44</v>
      </c>
    </row>
    <row r="154" spans="1:17" s="2" customFormat="1" x14ac:dyDescent="0.25">
      <c r="A154" s="5" t="s">
        <v>16</v>
      </c>
      <c r="B154" s="5" t="s">
        <v>53</v>
      </c>
      <c r="C154" s="5">
        <v>0</v>
      </c>
      <c r="D154" s="5">
        <f t="shared" si="34"/>
        <v>100</v>
      </c>
      <c r="E154" s="5">
        <v>90</v>
      </c>
      <c r="F154" s="5">
        <v>1006</v>
      </c>
      <c r="G154" s="5">
        <v>-55</v>
      </c>
      <c r="H154" s="5">
        <v>-2</v>
      </c>
      <c r="I154" s="5" t="str">
        <f t="shared" si="35"/>
        <v xml:space="preserve"> 1006 -55 -2 </v>
      </c>
      <c r="J154" s="5">
        <f t="shared" si="36"/>
        <v>0</v>
      </c>
      <c r="K154" s="5">
        <f t="shared" si="42"/>
        <v>6</v>
      </c>
      <c r="L154" s="5">
        <f t="shared" si="37"/>
        <v>-1</v>
      </c>
      <c r="M154" s="5">
        <f t="shared" si="38"/>
        <v>-1</v>
      </c>
      <c r="N154" s="5">
        <f t="shared" si="39"/>
        <v>-1</v>
      </c>
      <c r="O154" s="5" t="str">
        <f t="shared" si="40"/>
        <v/>
      </c>
      <c r="P154" s="5" t="str">
        <f t="shared" si="41"/>
        <v/>
      </c>
      <c r="Q154" s="5" t="s">
        <v>44</v>
      </c>
    </row>
    <row r="155" spans="1:17" s="2" customFormat="1" x14ac:dyDescent="0.25">
      <c r="A155" s="5" t="s">
        <v>28</v>
      </c>
      <c r="B155" s="5" t="s">
        <v>53</v>
      </c>
      <c r="C155" s="5">
        <v>0</v>
      </c>
      <c r="D155" s="5">
        <f t="shared" si="34"/>
        <v>100</v>
      </c>
      <c r="E155" s="5">
        <v>90</v>
      </c>
      <c r="F155" s="5">
        <v>1006</v>
      </c>
      <c r="G155" s="5">
        <v>-49</v>
      </c>
      <c r="H155" s="5">
        <v>-2</v>
      </c>
      <c r="I155" s="5" t="str">
        <f t="shared" si="35"/>
        <v xml:space="preserve"> 1006 -49 -2 </v>
      </c>
      <c r="J155" s="5">
        <f t="shared" si="36"/>
        <v>0</v>
      </c>
      <c r="K155" s="5">
        <f t="shared" si="42"/>
        <v>6</v>
      </c>
      <c r="L155" s="5">
        <f t="shared" si="37"/>
        <v>-1</v>
      </c>
      <c r="M155" s="5">
        <f t="shared" si="38"/>
        <v>-1</v>
      </c>
      <c r="N155" s="5">
        <f t="shared" si="39"/>
        <v>-1</v>
      </c>
      <c r="O155" s="5" t="str">
        <f t="shared" si="40"/>
        <v/>
      </c>
      <c r="P155" s="5" t="str">
        <f t="shared" si="41"/>
        <v/>
      </c>
      <c r="Q155" s="5" t="s">
        <v>44</v>
      </c>
    </row>
    <row r="156" spans="1:17" s="2" customFormat="1" x14ac:dyDescent="0.25">
      <c r="A156" s="5" t="s">
        <v>30</v>
      </c>
      <c r="B156" s="5" t="s">
        <v>53</v>
      </c>
      <c r="C156" s="5">
        <v>0</v>
      </c>
      <c r="D156" s="5">
        <f t="shared" si="34"/>
        <v>100</v>
      </c>
      <c r="E156" s="5">
        <v>90</v>
      </c>
      <c r="F156" s="5">
        <v>1004</v>
      </c>
      <c r="G156" s="5">
        <v>-49</v>
      </c>
      <c r="H156" s="5">
        <v>-2</v>
      </c>
      <c r="I156" s="5" t="str">
        <f t="shared" si="35"/>
        <v xml:space="preserve"> 1004 -49 -2 </v>
      </c>
      <c r="J156" s="5">
        <f t="shared" si="36"/>
        <v>0</v>
      </c>
      <c r="K156" s="5">
        <f t="shared" si="42"/>
        <v>6</v>
      </c>
      <c r="L156" s="5">
        <f t="shared" si="37"/>
        <v>-1</v>
      </c>
      <c r="M156" s="5">
        <f t="shared" si="38"/>
        <v>-1</v>
      </c>
      <c r="N156" s="5">
        <f t="shared" si="39"/>
        <v>-1</v>
      </c>
      <c r="O156" s="5" t="str">
        <f t="shared" si="40"/>
        <v/>
      </c>
      <c r="P156" s="5" t="str">
        <f t="shared" si="41"/>
        <v/>
      </c>
      <c r="Q156" s="5" t="s">
        <v>44</v>
      </c>
    </row>
    <row r="157" spans="1:17" s="2" customFormat="1" x14ac:dyDescent="0.25">
      <c r="A157" s="5" t="s">
        <v>32</v>
      </c>
      <c r="B157" s="5" t="s">
        <v>53</v>
      </c>
      <c r="C157" s="5">
        <v>0</v>
      </c>
      <c r="D157" s="5">
        <f t="shared" si="34"/>
        <v>100</v>
      </c>
      <c r="E157" s="5">
        <v>90</v>
      </c>
      <c r="F157" s="5">
        <v>1002</v>
      </c>
      <c r="G157" s="5">
        <v>-49</v>
      </c>
      <c r="H157" s="5">
        <v>-2</v>
      </c>
      <c r="I157" s="5" t="str">
        <f t="shared" si="35"/>
        <v xml:space="preserve"> 1002 -49 -2 </v>
      </c>
      <c r="J157" s="5">
        <f t="shared" si="36"/>
        <v>0</v>
      </c>
      <c r="K157" s="5">
        <f t="shared" si="42"/>
        <v>6</v>
      </c>
      <c r="L157" s="5">
        <f t="shared" si="37"/>
        <v>-1</v>
      </c>
      <c r="M157" s="5">
        <f t="shared" si="38"/>
        <v>-1</v>
      </c>
      <c r="N157" s="5">
        <f t="shared" si="39"/>
        <v>-1</v>
      </c>
      <c r="O157" s="5" t="str">
        <f t="shared" si="40"/>
        <v/>
      </c>
      <c r="P157" s="5" t="str">
        <f t="shared" si="41"/>
        <v/>
      </c>
      <c r="Q157" s="5" t="s">
        <v>44</v>
      </c>
    </row>
    <row r="158" spans="1:17" s="2" customFormat="1" x14ac:dyDescent="0.25">
      <c r="A158" s="5" t="s">
        <v>0</v>
      </c>
      <c r="B158" s="5" t="s">
        <v>53</v>
      </c>
      <c r="C158" s="5">
        <v>5</v>
      </c>
      <c r="D158" s="5">
        <f t="shared" si="34"/>
        <v>100</v>
      </c>
      <c r="E158" s="5">
        <v>80</v>
      </c>
      <c r="F158" s="5">
        <v>1005</v>
      </c>
      <c r="G158" s="5">
        <v>-55</v>
      </c>
      <c r="H158" s="5">
        <v>-2</v>
      </c>
      <c r="I158" s="5" t="str">
        <f t="shared" si="35"/>
        <v xml:space="preserve"> 1005 -55 -2 </v>
      </c>
      <c r="J158" s="5">
        <f t="shared" si="36"/>
        <v>5</v>
      </c>
      <c r="K158" s="5">
        <f t="shared" si="42"/>
        <v>6</v>
      </c>
      <c r="L158" s="5">
        <f t="shared" si="37"/>
        <v>6</v>
      </c>
      <c r="M158" s="5">
        <f t="shared" si="38"/>
        <v>10</v>
      </c>
      <c r="N158" s="5" t="str">
        <f t="shared" si="39"/>
        <v>6..10</v>
      </c>
      <c r="O158" s="5" t="str">
        <f t="shared" si="40"/>
        <v>execute @e[tag=conditional,scores={PHASE=21..1000,CHEST_STEP=3,RAND_ITEM=6..10       }] ~ ~ ~ clone 1006 -55 -1 1006 -55 -1   1005 -55 -2  replace move</v>
      </c>
      <c r="P158" s="5" t="str">
        <f t="shared" si="41"/>
        <v>execute @e[tag=conditional,scores={PHASE=21..1000,CHEST_STEP=4,RAND_ITEM=6..10       }] ~ ~ ~ clone   1005 -55 -2    1005 -55 -2  1006 -55 -1  replace move</v>
      </c>
      <c r="Q158" s="5" t="s">
        <v>44</v>
      </c>
    </row>
    <row r="159" spans="1:17" s="2" customFormat="1" x14ac:dyDescent="0.25">
      <c r="A159" s="5" t="s">
        <v>12</v>
      </c>
      <c r="B159" s="5" t="s">
        <v>53</v>
      </c>
      <c r="C159" s="5">
        <v>5</v>
      </c>
      <c r="D159" s="5">
        <f t="shared" si="34"/>
        <v>100</v>
      </c>
      <c r="E159" s="5">
        <v>75</v>
      </c>
      <c r="F159" s="5">
        <v>1002</v>
      </c>
      <c r="G159" s="5">
        <v>-55</v>
      </c>
      <c r="H159" s="5">
        <v>-2</v>
      </c>
      <c r="I159" s="5" t="str">
        <f t="shared" si="35"/>
        <v xml:space="preserve"> 1002 -55 -2 </v>
      </c>
      <c r="J159" s="5">
        <f t="shared" si="36"/>
        <v>5</v>
      </c>
      <c r="K159" s="5">
        <f t="shared" si="42"/>
        <v>11</v>
      </c>
      <c r="L159" s="5">
        <f t="shared" si="37"/>
        <v>11</v>
      </c>
      <c r="M159" s="5">
        <f t="shared" si="38"/>
        <v>15</v>
      </c>
      <c r="N159" s="5" t="str">
        <f t="shared" si="39"/>
        <v>11..15</v>
      </c>
      <c r="O159" s="5" t="str">
        <f t="shared" si="40"/>
        <v>execute @e[tag=conditional,scores={PHASE=21..1000,CHEST_STEP=3,RAND_ITEM=11..15       }] ~ ~ ~ clone 1006 -55 -1 1006 -55 -1   1002 -55 -2  replace move</v>
      </c>
      <c r="P159" s="5" t="str">
        <f t="shared" si="41"/>
        <v>execute @e[tag=conditional,scores={PHASE=21..1000,CHEST_STEP=4,RAND_ITEM=11..15       }] ~ ~ ~ clone   1002 -55 -2    1002 -55 -2  1006 -55 -1  replace move</v>
      </c>
      <c r="Q159" s="5" t="s">
        <v>44</v>
      </c>
    </row>
    <row r="160" spans="1:17" s="2" customFormat="1" x14ac:dyDescent="0.25">
      <c r="A160" s="5" t="s">
        <v>13</v>
      </c>
      <c r="B160" s="5" t="s">
        <v>53</v>
      </c>
      <c r="C160" s="5">
        <v>9</v>
      </c>
      <c r="D160" s="5">
        <f t="shared" si="34"/>
        <v>100</v>
      </c>
      <c r="E160" s="5">
        <v>75</v>
      </c>
      <c r="F160" s="5">
        <v>1000</v>
      </c>
      <c r="G160" s="5">
        <v>-55</v>
      </c>
      <c r="H160" s="5">
        <v>-2</v>
      </c>
      <c r="I160" s="5" t="str">
        <f t="shared" si="35"/>
        <v xml:space="preserve"> 1000 -55 -2 </v>
      </c>
      <c r="J160" s="5">
        <f t="shared" si="36"/>
        <v>9</v>
      </c>
      <c r="K160" s="5">
        <f t="shared" si="42"/>
        <v>16</v>
      </c>
      <c r="L160" s="5">
        <f t="shared" si="37"/>
        <v>16</v>
      </c>
      <c r="M160" s="5">
        <f t="shared" si="38"/>
        <v>24</v>
      </c>
      <c r="N160" s="5" t="str">
        <f t="shared" si="39"/>
        <v>16..24</v>
      </c>
      <c r="O160" s="5" t="str">
        <f t="shared" si="40"/>
        <v>execute @e[tag=conditional,scores={PHASE=21..1000,CHEST_STEP=3,RAND_ITEM=16..24       }] ~ ~ ~ clone 1006 -55 -1 1006 -55 -1   1000 -55 -2  replace move</v>
      </c>
      <c r="P160" s="5" t="str">
        <f t="shared" si="41"/>
        <v>execute @e[tag=conditional,scores={PHASE=21..1000,CHEST_STEP=4,RAND_ITEM=16..24       }] ~ ~ ~ clone   1000 -55 -2    1000 -55 -2  1006 -55 -1  replace move</v>
      </c>
      <c r="Q160" s="5" t="s">
        <v>44</v>
      </c>
    </row>
    <row r="161" spans="1:17" s="2" customFormat="1" x14ac:dyDescent="0.25">
      <c r="A161" s="5" t="s">
        <v>14</v>
      </c>
      <c r="B161" s="5" t="s">
        <v>53</v>
      </c>
      <c r="C161" s="5">
        <v>5</v>
      </c>
      <c r="D161" s="5">
        <f t="shared" si="34"/>
        <v>100</v>
      </c>
      <c r="E161" s="5">
        <v>75</v>
      </c>
      <c r="F161" s="5">
        <v>1003</v>
      </c>
      <c r="G161" s="5">
        <v>-55</v>
      </c>
      <c r="H161" s="5">
        <v>-2</v>
      </c>
      <c r="I161" s="5" t="str">
        <f t="shared" si="35"/>
        <v xml:space="preserve"> 1003 -55 -2 </v>
      </c>
      <c r="J161" s="5">
        <f t="shared" si="36"/>
        <v>5</v>
      </c>
      <c r="K161" s="5">
        <f t="shared" si="42"/>
        <v>25</v>
      </c>
      <c r="L161" s="5">
        <f t="shared" si="37"/>
        <v>25</v>
      </c>
      <c r="M161" s="5">
        <f t="shared" si="38"/>
        <v>29</v>
      </c>
      <c r="N161" s="5" t="str">
        <f t="shared" si="39"/>
        <v>25..29</v>
      </c>
      <c r="O161" s="5" t="str">
        <f t="shared" si="40"/>
        <v>execute @e[tag=conditional,scores={PHASE=21..1000,CHEST_STEP=3,RAND_ITEM=25..29       }] ~ ~ ~ clone 1006 -55 -1 1006 -55 -1   1003 -55 -2  replace move</v>
      </c>
      <c r="P161" s="5" t="str">
        <f t="shared" si="41"/>
        <v>execute @e[tag=conditional,scores={PHASE=21..1000,CHEST_STEP=4,RAND_ITEM=25..29       }] ~ ~ ~ clone   1003 -55 -2    1003 -55 -2  1006 -55 -1  replace move</v>
      </c>
      <c r="Q161" s="5" t="s">
        <v>44</v>
      </c>
    </row>
    <row r="162" spans="1:17" s="2" customFormat="1" x14ac:dyDescent="0.25">
      <c r="A162" s="5" t="s">
        <v>21</v>
      </c>
      <c r="B162" s="5" t="s">
        <v>53</v>
      </c>
      <c r="C162" s="5">
        <v>6</v>
      </c>
      <c r="D162" s="5">
        <f t="shared" ref="D162:D193" si="43">SUMIFS(C:C,B:B,B162)</f>
        <v>100</v>
      </c>
      <c r="E162" s="5">
        <v>70</v>
      </c>
      <c r="F162" s="5">
        <v>1003</v>
      </c>
      <c r="G162" s="5">
        <v>-52</v>
      </c>
      <c r="H162" s="5">
        <v>-2</v>
      </c>
      <c r="I162" s="5" t="str">
        <f t="shared" ref="I162:I193" si="44">CONCATENATE(" ", F162," ", G162, " ", H162, " ")</f>
        <v xml:space="preserve"> 1003 -52 -2 </v>
      </c>
      <c r="J162" s="5">
        <f t="shared" ref="J162:J181" si="45">FLOOR(C162/D162*100,1)</f>
        <v>6</v>
      </c>
      <c r="K162" s="5">
        <f t="shared" si="42"/>
        <v>30</v>
      </c>
      <c r="L162" s="5">
        <f t="shared" ref="L162:L193" si="46">IF(J162=0,-1,K162)</f>
        <v>30</v>
      </c>
      <c r="M162" s="5">
        <f t="shared" ref="M162:M181" si="47">IF(J162=0,-1,K162+J162-1)</f>
        <v>35</v>
      </c>
      <c r="N162" s="5" t="str">
        <f t="shared" ref="N162:N193" si="48">IF(M162="NA","",IF(L162=M162,L162,CONCATENATE(L162,"..",M162)))</f>
        <v>30..35</v>
      </c>
      <c r="O162" s="5" t="str">
        <f t="shared" ref="O162:O193" si="49">IF(J162=0,"",CONCATENATE("execute @e[tag=conditional,scores={PHASE=",B162,",CHEST_STEP=3,RAND_ITEM=",N162,"       }] ~ ~ ~ clone 1006 -55 -1 1006 -55 -1  ",I162," replace move"))</f>
        <v>execute @e[tag=conditional,scores={PHASE=21..1000,CHEST_STEP=3,RAND_ITEM=30..35       }] ~ ~ ~ clone 1006 -55 -1 1006 -55 -1   1003 -52 -2  replace move</v>
      </c>
      <c r="P162" s="5" t="str">
        <f t="shared" ref="P162:P181" si="50">IF(J162=0,"",CONCATENATE("execute @e[tag=conditional,scores={PHASE=",B162,",CHEST_STEP=4,RAND_ITEM=",N162,"       }] ~ ~ ~ clone  ",I162,"  ",I162," 1006 -55 -1  replace move"))</f>
        <v>execute @e[tag=conditional,scores={PHASE=21..1000,CHEST_STEP=4,RAND_ITEM=30..35       }] ~ ~ ~ clone   1003 -52 -2    1003 -52 -2  1006 -55 -1  replace move</v>
      </c>
      <c r="Q162" s="5" t="s">
        <v>44</v>
      </c>
    </row>
    <row r="163" spans="1:17" s="2" customFormat="1" x14ac:dyDescent="0.25">
      <c r="A163" s="5" t="s">
        <v>22</v>
      </c>
      <c r="B163" s="5" t="s">
        <v>53</v>
      </c>
      <c r="C163" s="5">
        <v>6</v>
      </c>
      <c r="D163" s="5">
        <f t="shared" si="43"/>
        <v>100</v>
      </c>
      <c r="E163" s="5">
        <v>70</v>
      </c>
      <c r="F163" s="5">
        <v>1002</v>
      </c>
      <c r="G163" s="5">
        <v>-52</v>
      </c>
      <c r="H163" s="5">
        <v>-2</v>
      </c>
      <c r="I163" s="5" t="str">
        <f t="shared" si="44"/>
        <v xml:space="preserve"> 1002 -52 -2 </v>
      </c>
      <c r="J163" s="5">
        <f t="shared" si="45"/>
        <v>6</v>
      </c>
      <c r="K163" s="5">
        <f t="shared" si="42"/>
        <v>36</v>
      </c>
      <c r="L163" s="5">
        <f t="shared" si="46"/>
        <v>36</v>
      </c>
      <c r="M163" s="5">
        <f t="shared" si="47"/>
        <v>41</v>
      </c>
      <c r="N163" s="5" t="str">
        <f t="shared" si="48"/>
        <v>36..41</v>
      </c>
      <c r="O163" s="5" t="str">
        <f t="shared" si="49"/>
        <v>execute @e[tag=conditional,scores={PHASE=21..1000,CHEST_STEP=3,RAND_ITEM=36..41       }] ~ ~ ~ clone 1006 -55 -1 1006 -55 -1   1002 -52 -2  replace move</v>
      </c>
      <c r="P163" s="5" t="str">
        <f t="shared" si="50"/>
        <v>execute @e[tag=conditional,scores={PHASE=21..1000,CHEST_STEP=4,RAND_ITEM=36..41       }] ~ ~ ~ clone   1002 -52 -2    1002 -52 -2  1006 -55 -1  replace move</v>
      </c>
      <c r="Q163" s="5" t="s">
        <v>44</v>
      </c>
    </row>
    <row r="164" spans="1:17" s="2" customFormat="1" x14ac:dyDescent="0.25">
      <c r="A164" s="5" t="s">
        <v>23</v>
      </c>
      <c r="B164" s="5" t="s">
        <v>53</v>
      </c>
      <c r="C164" s="5">
        <v>6</v>
      </c>
      <c r="D164" s="5">
        <f t="shared" si="43"/>
        <v>100</v>
      </c>
      <c r="E164" s="5">
        <v>70</v>
      </c>
      <c r="F164" s="5">
        <v>1001</v>
      </c>
      <c r="G164" s="5">
        <v>-52</v>
      </c>
      <c r="H164" s="5">
        <v>-2</v>
      </c>
      <c r="I164" s="5" t="str">
        <f t="shared" si="44"/>
        <v xml:space="preserve"> 1001 -52 -2 </v>
      </c>
      <c r="J164" s="5">
        <f t="shared" si="45"/>
        <v>6</v>
      </c>
      <c r="K164" s="5">
        <f t="shared" si="42"/>
        <v>42</v>
      </c>
      <c r="L164" s="5">
        <f t="shared" si="46"/>
        <v>42</v>
      </c>
      <c r="M164" s="5">
        <f t="shared" si="47"/>
        <v>47</v>
      </c>
      <c r="N164" s="5" t="str">
        <f t="shared" si="48"/>
        <v>42..47</v>
      </c>
      <c r="O164" s="5" t="str">
        <f t="shared" si="49"/>
        <v>execute @e[tag=conditional,scores={PHASE=21..1000,CHEST_STEP=3,RAND_ITEM=42..47       }] ~ ~ ~ clone 1006 -55 -1 1006 -55 -1   1001 -52 -2  replace move</v>
      </c>
      <c r="P164" s="5" t="str">
        <f t="shared" si="50"/>
        <v>execute @e[tag=conditional,scores={PHASE=21..1000,CHEST_STEP=4,RAND_ITEM=42..47       }] ~ ~ ~ clone   1001 -52 -2    1001 -52 -2  1006 -55 -1  replace move</v>
      </c>
      <c r="Q164" s="5" t="s">
        <v>44</v>
      </c>
    </row>
    <row r="165" spans="1:17" s="2" customFormat="1" x14ac:dyDescent="0.25">
      <c r="A165" s="5" t="s">
        <v>29</v>
      </c>
      <c r="B165" s="5" t="s">
        <v>53</v>
      </c>
      <c r="C165" s="5">
        <v>1</v>
      </c>
      <c r="D165" s="5">
        <f t="shared" si="43"/>
        <v>100</v>
      </c>
      <c r="E165" s="5">
        <v>70</v>
      </c>
      <c r="F165" s="5">
        <v>1005</v>
      </c>
      <c r="G165" s="5">
        <v>-49</v>
      </c>
      <c r="H165" s="5">
        <v>-2</v>
      </c>
      <c r="I165" s="5" t="str">
        <f t="shared" si="44"/>
        <v xml:space="preserve"> 1005 -49 -2 </v>
      </c>
      <c r="J165" s="5">
        <f t="shared" si="45"/>
        <v>1</v>
      </c>
      <c r="K165" s="5">
        <f t="shared" si="42"/>
        <v>48</v>
      </c>
      <c r="L165" s="5">
        <f t="shared" si="46"/>
        <v>48</v>
      </c>
      <c r="M165" s="5">
        <f t="shared" si="47"/>
        <v>48</v>
      </c>
      <c r="N165" s="5">
        <f t="shared" si="48"/>
        <v>48</v>
      </c>
      <c r="O165" s="5" t="str">
        <f t="shared" si="49"/>
        <v>execute @e[tag=conditional,scores={PHASE=21..1000,CHEST_STEP=3,RAND_ITEM=48       }] ~ ~ ~ clone 1006 -55 -1 1006 -55 -1   1005 -49 -2  replace move</v>
      </c>
      <c r="P165" s="5" t="str">
        <f t="shared" si="50"/>
        <v>execute @e[tag=conditional,scores={PHASE=21..1000,CHEST_STEP=4,RAND_ITEM=48       }] ~ ~ ~ clone   1005 -49 -2    1005 -49 -2  1006 -55 -1  replace move</v>
      </c>
      <c r="Q165" s="5" t="s">
        <v>44</v>
      </c>
    </row>
    <row r="166" spans="1:17" s="2" customFormat="1" x14ac:dyDescent="0.25">
      <c r="A166" s="5" t="s">
        <v>37</v>
      </c>
      <c r="B166" s="5" t="s">
        <v>53</v>
      </c>
      <c r="C166" s="5">
        <v>3</v>
      </c>
      <c r="D166" s="5">
        <f t="shared" si="43"/>
        <v>100</v>
      </c>
      <c r="E166" s="5">
        <v>70</v>
      </c>
      <c r="F166" s="5">
        <v>997</v>
      </c>
      <c r="G166" s="5">
        <v>-49</v>
      </c>
      <c r="H166" s="5">
        <v>-2</v>
      </c>
      <c r="I166" s="5" t="str">
        <f t="shared" si="44"/>
        <v xml:space="preserve"> 997 -49 -2 </v>
      </c>
      <c r="J166" s="5">
        <f t="shared" si="45"/>
        <v>3</v>
      </c>
      <c r="K166" s="5">
        <f t="shared" si="42"/>
        <v>49</v>
      </c>
      <c r="L166" s="5">
        <f t="shared" si="46"/>
        <v>49</v>
      </c>
      <c r="M166" s="5">
        <f t="shared" si="47"/>
        <v>51</v>
      </c>
      <c r="N166" s="5" t="str">
        <f t="shared" si="48"/>
        <v>49..51</v>
      </c>
      <c r="O166" s="5" t="str">
        <f t="shared" si="49"/>
        <v>execute @e[tag=conditional,scores={PHASE=21..1000,CHEST_STEP=3,RAND_ITEM=49..51       }] ~ ~ ~ clone 1006 -55 -1 1006 -55 -1   997 -49 -2  replace move</v>
      </c>
      <c r="P166" s="5" t="str">
        <f t="shared" si="50"/>
        <v>execute @e[tag=conditional,scores={PHASE=21..1000,CHEST_STEP=4,RAND_ITEM=49..51       }] ~ ~ ~ clone   997 -49 -2    997 -49 -2  1006 -55 -1  replace move</v>
      </c>
      <c r="Q166" s="5" t="s">
        <v>44</v>
      </c>
    </row>
    <row r="167" spans="1:17" s="2" customFormat="1" x14ac:dyDescent="0.25">
      <c r="A167" s="5" t="s">
        <v>11</v>
      </c>
      <c r="B167" s="5" t="s">
        <v>53</v>
      </c>
      <c r="C167" s="5">
        <v>5</v>
      </c>
      <c r="D167" s="5">
        <f t="shared" si="43"/>
        <v>100</v>
      </c>
      <c r="E167" s="5">
        <v>50</v>
      </c>
      <c r="F167" s="5">
        <v>999</v>
      </c>
      <c r="G167" s="5">
        <v>-55</v>
      </c>
      <c r="H167" s="5">
        <v>-2</v>
      </c>
      <c r="I167" s="5" t="str">
        <f t="shared" si="44"/>
        <v xml:space="preserve"> 999 -55 -2 </v>
      </c>
      <c r="J167" s="5">
        <f t="shared" si="45"/>
        <v>5</v>
      </c>
      <c r="K167" s="5">
        <f t="shared" si="42"/>
        <v>52</v>
      </c>
      <c r="L167" s="5">
        <f t="shared" si="46"/>
        <v>52</v>
      </c>
      <c r="M167" s="5">
        <f t="shared" si="47"/>
        <v>56</v>
      </c>
      <c r="N167" s="5" t="str">
        <f t="shared" si="48"/>
        <v>52..56</v>
      </c>
      <c r="O167" s="5" t="str">
        <f t="shared" si="49"/>
        <v>execute @e[tag=conditional,scores={PHASE=21..1000,CHEST_STEP=3,RAND_ITEM=52..56       }] ~ ~ ~ clone 1006 -55 -1 1006 -55 -1   999 -55 -2  replace move</v>
      </c>
      <c r="P167" s="5" t="str">
        <f t="shared" si="50"/>
        <v>execute @e[tag=conditional,scores={PHASE=21..1000,CHEST_STEP=4,RAND_ITEM=52..56       }] ~ ~ ~ clone   999 -55 -2    999 -55 -2  1006 -55 -1  replace move</v>
      </c>
      <c r="Q167" s="5" t="s">
        <v>44</v>
      </c>
    </row>
    <row r="168" spans="1:17" s="2" customFormat="1" x14ac:dyDescent="0.25">
      <c r="A168" s="5" t="s">
        <v>31</v>
      </c>
      <c r="B168" s="5" t="s">
        <v>53</v>
      </c>
      <c r="C168" s="5">
        <v>1</v>
      </c>
      <c r="D168" s="5">
        <f t="shared" si="43"/>
        <v>100</v>
      </c>
      <c r="E168" s="5">
        <v>25</v>
      </c>
      <c r="F168" s="5">
        <v>1003</v>
      </c>
      <c r="G168" s="5">
        <v>-49</v>
      </c>
      <c r="H168" s="5">
        <v>-2</v>
      </c>
      <c r="I168" s="5" t="str">
        <f t="shared" si="44"/>
        <v xml:space="preserve"> 1003 -49 -2 </v>
      </c>
      <c r="J168" s="5">
        <f t="shared" si="45"/>
        <v>1</v>
      </c>
      <c r="K168" s="5">
        <f t="shared" si="42"/>
        <v>57</v>
      </c>
      <c r="L168" s="5">
        <f t="shared" si="46"/>
        <v>57</v>
      </c>
      <c r="M168" s="5">
        <f t="shared" si="47"/>
        <v>57</v>
      </c>
      <c r="N168" s="5">
        <f t="shared" si="48"/>
        <v>57</v>
      </c>
      <c r="O168" s="5" t="str">
        <f t="shared" si="49"/>
        <v>execute @e[tag=conditional,scores={PHASE=21..1000,CHEST_STEP=3,RAND_ITEM=57       }] ~ ~ ~ clone 1006 -55 -1 1006 -55 -1   1003 -49 -2  replace move</v>
      </c>
      <c r="P168" s="5" t="str">
        <f t="shared" si="50"/>
        <v>execute @e[tag=conditional,scores={PHASE=21..1000,CHEST_STEP=4,RAND_ITEM=57       }] ~ ~ ~ clone   1003 -49 -2    1003 -49 -2  1006 -55 -1  replace move</v>
      </c>
      <c r="Q168" s="5" t="s">
        <v>44</v>
      </c>
    </row>
    <row r="169" spans="1:17" s="2" customFormat="1" x14ac:dyDescent="0.25">
      <c r="A169" s="5" t="s">
        <v>33</v>
      </c>
      <c r="B169" s="5" t="s">
        <v>53</v>
      </c>
      <c r="C169" s="5">
        <v>5</v>
      </c>
      <c r="D169" s="5">
        <f t="shared" si="43"/>
        <v>100</v>
      </c>
      <c r="E169" s="5">
        <v>15</v>
      </c>
      <c r="F169" s="5">
        <v>1001</v>
      </c>
      <c r="G169" s="5">
        <v>-49</v>
      </c>
      <c r="H169" s="5">
        <v>-2</v>
      </c>
      <c r="I169" s="5" t="str">
        <f t="shared" si="44"/>
        <v xml:space="preserve"> 1001 -49 -2 </v>
      </c>
      <c r="J169" s="5">
        <f t="shared" si="45"/>
        <v>5</v>
      </c>
      <c r="K169" s="5">
        <f t="shared" si="42"/>
        <v>58</v>
      </c>
      <c r="L169" s="5">
        <f t="shared" si="46"/>
        <v>58</v>
      </c>
      <c r="M169" s="5">
        <f t="shared" si="47"/>
        <v>62</v>
      </c>
      <c r="N169" s="5" t="str">
        <f t="shared" si="48"/>
        <v>58..62</v>
      </c>
      <c r="O169" s="5" t="str">
        <f t="shared" si="49"/>
        <v>execute @e[tag=conditional,scores={PHASE=21..1000,CHEST_STEP=3,RAND_ITEM=58..62       }] ~ ~ ~ clone 1006 -55 -1 1006 -55 -1   1001 -49 -2  replace move</v>
      </c>
      <c r="P169" s="5" t="str">
        <f t="shared" si="50"/>
        <v>execute @e[tag=conditional,scores={PHASE=21..1000,CHEST_STEP=4,RAND_ITEM=58..62       }] ~ ~ ~ clone   1001 -49 -2    1001 -49 -2  1006 -55 -1  replace move</v>
      </c>
      <c r="Q169" s="5" t="s">
        <v>44</v>
      </c>
    </row>
    <row r="170" spans="1:17" s="2" customFormat="1" x14ac:dyDescent="0.25">
      <c r="A170" s="5" t="s">
        <v>27</v>
      </c>
      <c r="B170" s="5" t="s">
        <v>53</v>
      </c>
      <c r="C170" s="5">
        <v>5</v>
      </c>
      <c r="D170" s="5">
        <f t="shared" si="43"/>
        <v>100</v>
      </c>
      <c r="E170" s="5">
        <v>10</v>
      </c>
      <c r="F170" s="5">
        <v>997</v>
      </c>
      <c r="G170" s="5">
        <v>-52</v>
      </c>
      <c r="H170" s="5">
        <v>-2</v>
      </c>
      <c r="I170" s="5" t="str">
        <f t="shared" si="44"/>
        <v xml:space="preserve"> 997 -52 -2 </v>
      </c>
      <c r="J170" s="5">
        <f t="shared" si="45"/>
        <v>5</v>
      </c>
      <c r="K170" s="5">
        <f t="shared" si="42"/>
        <v>63</v>
      </c>
      <c r="L170" s="5">
        <f t="shared" si="46"/>
        <v>63</v>
      </c>
      <c r="M170" s="5">
        <f t="shared" si="47"/>
        <v>67</v>
      </c>
      <c r="N170" s="5" t="str">
        <f t="shared" si="48"/>
        <v>63..67</v>
      </c>
      <c r="O170" s="5" t="str">
        <f t="shared" si="49"/>
        <v>execute @e[tag=conditional,scores={PHASE=21..1000,CHEST_STEP=3,RAND_ITEM=63..67       }] ~ ~ ~ clone 1006 -55 -1 1006 -55 -1   997 -52 -2  replace move</v>
      </c>
      <c r="P170" s="5" t="str">
        <f t="shared" si="50"/>
        <v>execute @e[tag=conditional,scores={PHASE=21..1000,CHEST_STEP=4,RAND_ITEM=63..67       }] ~ ~ ~ clone   997 -52 -2    997 -52 -2  1006 -55 -1  replace move</v>
      </c>
      <c r="Q170" s="5" t="s">
        <v>44</v>
      </c>
    </row>
    <row r="171" spans="1:17" s="2" customFormat="1" x14ac:dyDescent="0.25">
      <c r="A171" s="5" t="s">
        <v>26</v>
      </c>
      <c r="B171" s="5" t="s">
        <v>53</v>
      </c>
      <c r="C171" s="5">
        <v>3</v>
      </c>
      <c r="D171" s="5">
        <f t="shared" si="43"/>
        <v>100</v>
      </c>
      <c r="E171" s="5">
        <v>9</v>
      </c>
      <c r="F171" s="5">
        <v>1000</v>
      </c>
      <c r="G171" s="5">
        <v>-52</v>
      </c>
      <c r="H171" s="5">
        <v>-2</v>
      </c>
      <c r="I171" s="5" t="str">
        <f t="shared" si="44"/>
        <v xml:space="preserve"> 1000 -52 -2 </v>
      </c>
      <c r="J171" s="5">
        <f t="shared" si="45"/>
        <v>3</v>
      </c>
      <c r="K171" s="5">
        <f t="shared" si="42"/>
        <v>68</v>
      </c>
      <c r="L171" s="5">
        <f t="shared" si="46"/>
        <v>68</v>
      </c>
      <c r="M171" s="5">
        <f t="shared" si="47"/>
        <v>70</v>
      </c>
      <c r="N171" s="5" t="str">
        <f t="shared" si="48"/>
        <v>68..70</v>
      </c>
      <c r="O171" s="5" t="str">
        <f t="shared" si="49"/>
        <v>execute @e[tag=conditional,scores={PHASE=21..1000,CHEST_STEP=3,RAND_ITEM=68..70       }] ~ ~ ~ clone 1006 -55 -1 1006 -55 -1   1000 -52 -2  replace move</v>
      </c>
      <c r="P171" s="5" t="str">
        <f t="shared" si="50"/>
        <v>execute @e[tag=conditional,scores={PHASE=21..1000,CHEST_STEP=4,RAND_ITEM=68..70       }] ~ ~ ~ clone   1000 -52 -2    1000 -52 -2  1006 -55 -1  replace move</v>
      </c>
      <c r="Q171" s="5" t="s">
        <v>44</v>
      </c>
    </row>
    <row r="172" spans="1:17" s="2" customFormat="1" x14ac:dyDescent="0.25">
      <c r="A172" s="5" t="s">
        <v>24</v>
      </c>
      <c r="B172" s="5" t="s">
        <v>53</v>
      </c>
      <c r="C172" s="5">
        <v>3</v>
      </c>
      <c r="D172" s="5">
        <f t="shared" si="43"/>
        <v>100</v>
      </c>
      <c r="E172" s="5">
        <v>9</v>
      </c>
      <c r="F172" s="5">
        <v>999</v>
      </c>
      <c r="G172" s="5">
        <v>-52</v>
      </c>
      <c r="H172" s="5">
        <v>-2</v>
      </c>
      <c r="I172" s="5" t="str">
        <f t="shared" si="44"/>
        <v xml:space="preserve"> 999 -52 -2 </v>
      </c>
      <c r="J172" s="5">
        <f t="shared" si="45"/>
        <v>3</v>
      </c>
      <c r="K172" s="5">
        <f t="shared" si="42"/>
        <v>71</v>
      </c>
      <c r="L172" s="5">
        <f t="shared" si="46"/>
        <v>71</v>
      </c>
      <c r="M172" s="5">
        <f t="shared" si="47"/>
        <v>73</v>
      </c>
      <c r="N172" s="5" t="str">
        <f t="shared" si="48"/>
        <v>71..73</v>
      </c>
      <c r="O172" s="5" t="str">
        <f t="shared" si="49"/>
        <v>execute @e[tag=conditional,scores={PHASE=21..1000,CHEST_STEP=3,RAND_ITEM=71..73       }] ~ ~ ~ clone 1006 -55 -1 1006 -55 -1   999 -52 -2  replace move</v>
      </c>
      <c r="P172" s="5" t="str">
        <f t="shared" si="50"/>
        <v>execute @e[tag=conditional,scores={PHASE=21..1000,CHEST_STEP=4,RAND_ITEM=71..73       }] ~ ~ ~ clone   999 -52 -2    999 -52 -2  1006 -55 -1  replace move</v>
      </c>
      <c r="Q172" s="5" t="s">
        <v>44</v>
      </c>
    </row>
    <row r="173" spans="1:17" s="2" customFormat="1" x14ac:dyDescent="0.25">
      <c r="A173" s="5" t="s">
        <v>25</v>
      </c>
      <c r="B173" s="5" t="s">
        <v>53</v>
      </c>
      <c r="C173" s="5">
        <v>3</v>
      </c>
      <c r="D173" s="5">
        <f t="shared" si="43"/>
        <v>100</v>
      </c>
      <c r="E173" s="5">
        <v>9</v>
      </c>
      <c r="F173" s="5">
        <v>998</v>
      </c>
      <c r="G173" s="5">
        <v>-52</v>
      </c>
      <c r="H173" s="5">
        <v>-2</v>
      </c>
      <c r="I173" s="5" t="str">
        <f t="shared" si="44"/>
        <v xml:space="preserve"> 998 -52 -2 </v>
      </c>
      <c r="J173" s="5">
        <f t="shared" si="45"/>
        <v>3</v>
      </c>
      <c r="K173" s="5">
        <f t="shared" si="42"/>
        <v>74</v>
      </c>
      <c r="L173" s="5">
        <f t="shared" si="46"/>
        <v>74</v>
      </c>
      <c r="M173" s="5">
        <f t="shared" si="47"/>
        <v>76</v>
      </c>
      <c r="N173" s="5" t="str">
        <f t="shared" si="48"/>
        <v>74..76</v>
      </c>
      <c r="O173" s="5" t="str">
        <f t="shared" si="49"/>
        <v>execute @e[tag=conditional,scores={PHASE=21..1000,CHEST_STEP=3,RAND_ITEM=74..76       }] ~ ~ ~ clone 1006 -55 -1 1006 -55 -1   998 -52 -2  replace move</v>
      </c>
      <c r="P173" s="5" t="str">
        <f t="shared" si="50"/>
        <v>execute @e[tag=conditional,scores={PHASE=21..1000,CHEST_STEP=4,RAND_ITEM=74..76       }] ~ ~ ~ clone   998 -52 -2    998 -52 -2  1006 -55 -1  replace move</v>
      </c>
      <c r="Q173" s="5" t="s">
        <v>44</v>
      </c>
    </row>
    <row r="174" spans="1:17" s="2" customFormat="1" x14ac:dyDescent="0.25">
      <c r="A174" s="5" t="s">
        <v>18</v>
      </c>
      <c r="B174" s="5" t="s">
        <v>53</v>
      </c>
      <c r="C174" s="5">
        <v>3</v>
      </c>
      <c r="D174" s="5">
        <f t="shared" si="43"/>
        <v>100</v>
      </c>
      <c r="E174" s="5">
        <v>5</v>
      </c>
      <c r="F174" s="5">
        <v>1006</v>
      </c>
      <c r="G174" s="5">
        <v>-52</v>
      </c>
      <c r="H174" s="5">
        <v>-2</v>
      </c>
      <c r="I174" s="5" t="str">
        <f t="shared" si="44"/>
        <v xml:space="preserve"> 1006 -52 -2 </v>
      </c>
      <c r="J174" s="5">
        <f t="shared" si="45"/>
        <v>3</v>
      </c>
      <c r="K174" s="5">
        <f t="shared" si="42"/>
        <v>77</v>
      </c>
      <c r="L174" s="5">
        <f t="shared" si="46"/>
        <v>77</v>
      </c>
      <c r="M174" s="5">
        <f t="shared" si="47"/>
        <v>79</v>
      </c>
      <c r="N174" s="5" t="str">
        <f t="shared" si="48"/>
        <v>77..79</v>
      </c>
      <c r="O174" s="5" t="str">
        <f t="shared" si="49"/>
        <v>execute @e[tag=conditional,scores={PHASE=21..1000,CHEST_STEP=3,RAND_ITEM=77..79       }] ~ ~ ~ clone 1006 -55 -1 1006 -55 -1   1006 -52 -2  replace move</v>
      </c>
      <c r="P174" s="5" t="str">
        <f t="shared" si="50"/>
        <v>execute @e[tag=conditional,scores={PHASE=21..1000,CHEST_STEP=4,RAND_ITEM=77..79       }] ~ ~ ~ clone   1006 -52 -2    1006 -52 -2  1006 -55 -1  replace move</v>
      </c>
      <c r="Q174" s="5" t="s">
        <v>44</v>
      </c>
    </row>
    <row r="175" spans="1:17" s="2" customFormat="1" x14ac:dyDescent="0.25">
      <c r="A175" s="5" t="s">
        <v>19</v>
      </c>
      <c r="B175" s="5" t="s">
        <v>53</v>
      </c>
      <c r="C175" s="5">
        <v>2</v>
      </c>
      <c r="D175" s="5">
        <f t="shared" si="43"/>
        <v>100</v>
      </c>
      <c r="E175" s="5">
        <v>4</v>
      </c>
      <c r="F175" s="5">
        <v>1005</v>
      </c>
      <c r="G175" s="5">
        <v>-52</v>
      </c>
      <c r="H175" s="5">
        <v>-2</v>
      </c>
      <c r="I175" s="5" t="str">
        <f t="shared" si="44"/>
        <v xml:space="preserve"> 1005 -52 -2 </v>
      </c>
      <c r="J175" s="5">
        <f t="shared" si="45"/>
        <v>2</v>
      </c>
      <c r="K175" s="5">
        <f t="shared" si="42"/>
        <v>80</v>
      </c>
      <c r="L175" s="5">
        <f t="shared" si="46"/>
        <v>80</v>
      </c>
      <c r="M175" s="5">
        <f t="shared" si="47"/>
        <v>81</v>
      </c>
      <c r="N175" s="5" t="str">
        <f t="shared" si="48"/>
        <v>80..81</v>
      </c>
      <c r="O175" s="5" t="str">
        <f t="shared" si="49"/>
        <v>execute @e[tag=conditional,scores={PHASE=21..1000,CHEST_STEP=3,RAND_ITEM=80..81       }] ~ ~ ~ clone 1006 -55 -1 1006 -55 -1   1005 -52 -2  replace move</v>
      </c>
      <c r="P175" s="5" t="str">
        <f t="shared" si="50"/>
        <v>execute @e[tag=conditional,scores={PHASE=21..1000,CHEST_STEP=4,RAND_ITEM=80..81       }] ~ ~ ~ clone   1005 -52 -2    1005 -52 -2  1006 -55 -1  replace move</v>
      </c>
      <c r="Q175" s="5" t="s">
        <v>44</v>
      </c>
    </row>
    <row r="176" spans="1:17" s="2" customFormat="1" x14ac:dyDescent="0.25">
      <c r="A176" s="5" t="s">
        <v>34</v>
      </c>
      <c r="B176" s="5" t="s">
        <v>53</v>
      </c>
      <c r="C176" s="5">
        <v>3</v>
      </c>
      <c r="D176" s="5">
        <f t="shared" si="43"/>
        <v>100</v>
      </c>
      <c r="E176" s="5">
        <v>4</v>
      </c>
      <c r="F176" s="5">
        <v>1000</v>
      </c>
      <c r="G176" s="5">
        <v>-49</v>
      </c>
      <c r="H176" s="5">
        <v>-2</v>
      </c>
      <c r="I176" s="5" t="str">
        <f t="shared" si="44"/>
        <v xml:space="preserve"> 1000 -49 -2 </v>
      </c>
      <c r="J176" s="5">
        <f t="shared" si="45"/>
        <v>3</v>
      </c>
      <c r="K176" s="5">
        <f t="shared" si="42"/>
        <v>82</v>
      </c>
      <c r="L176" s="5">
        <f t="shared" si="46"/>
        <v>82</v>
      </c>
      <c r="M176" s="5">
        <f t="shared" si="47"/>
        <v>84</v>
      </c>
      <c r="N176" s="5" t="str">
        <f t="shared" si="48"/>
        <v>82..84</v>
      </c>
      <c r="O176" s="5" t="str">
        <f t="shared" si="49"/>
        <v>execute @e[tag=conditional,scores={PHASE=21..1000,CHEST_STEP=3,RAND_ITEM=82..84       }] ~ ~ ~ clone 1006 -55 -1 1006 -55 -1   1000 -49 -2  replace move</v>
      </c>
      <c r="P176" s="5" t="str">
        <f t="shared" si="50"/>
        <v>execute @e[tag=conditional,scores={PHASE=21..1000,CHEST_STEP=4,RAND_ITEM=82..84       }] ~ ~ ~ clone   1000 -49 -2    1000 -49 -2  1006 -55 -1  replace move</v>
      </c>
      <c r="Q176" s="5" t="s">
        <v>44</v>
      </c>
    </row>
    <row r="177" spans="1:17" s="2" customFormat="1" x14ac:dyDescent="0.25">
      <c r="A177" s="5" t="s">
        <v>9</v>
      </c>
      <c r="B177" s="5" t="s">
        <v>53</v>
      </c>
      <c r="C177" s="5">
        <v>4</v>
      </c>
      <c r="D177" s="5">
        <f t="shared" si="43"/>
        <v>100</v>
      </c>
      <c r="E177" s="5">
        <v>2</v>
      </c>
      <c r="F177" s="5">
        <v>997</v>
      </c>
      <c r="G177" s="5">
        <v>-55</v>
      </c>
      <c r="H177" s="5">
        <v>-2</v>
      </c>
      <c r="I177" s="5" t="str">
        <f t="shared" si="44"/>
        <v xml:space="preserve"> 997 -55 -2 </v>
      </c>
      <c r="J177" s="5">
        <f t="shared" si="45"/>
        <v>4</v>
      </c>
      <c r="K177" s="5">
        <f t="shared" si="42"/>
        <v>85</v>
      </c>
      <c r="L177" s="5">
        <f t="shared" si="46"/>
        <v>85</v>
      </c>
      <c r="M177" s="5">
        <f t="shared" si="47"/>
        <v>88</v>
      </c>
      <c r="N177" s="5" t="str">
        <f t="shared" si="48"/>
        <v>85..88</v>
      </c>
      <c r="O177" s="5" t="str">
        <f t="shared" si="49"/>
        <v>execute @e[tag=conditional,scores={PHASE=21..1000,CHEST_STEP=3,RAND_ITEM=85..88       }] ~ ~ ~ clone 1006 -55 -1 1006 -55 -1   997 -55 -2  replace move</v>
      </c>
      <c r="P177" s="5" t="str">
        <f t="shared" si="50"/>
        <v>execute @e[tag=conditional,scores={PHASE=21..1000,CHEST_STEP=4,RAND_ITEM=85..88       }] ~ ~ ~ clone   997 -55 -2    997 -55 -2  1006 -55 -1  replace move</v>
      </c>
      <c r="Q177" s="5" t="s">
        <v>44</v>
      </c>
    </row>
    <row r="178" spans="1:17" s="2" customFormat="1" x14ac:dyDescent="0.25">
      <c r="A178" s="5" t="s">
        <v>10</v>
      </c>
      <c r="B178" s="5" t="s">
        <v>53</v>
      </c>
      <c r="C178" s="5">
        <v>4</v>
      </c>
      <c r="D178" s="5">
        <f t="shared" si="43"/>
        <v>100</v>
      </c>
      <c r="E178" s="5">
        <v>2</v>
      </c>
      <c r="F178" s="5">
        <v>998</v>
      </c>
      <c r="G178" s="5">
        <v>-55</v>
      </c>
      <c r="H178" s="5">
        <v>-2</v>
      </c>
      <c r="I178" s="5" t="str">
        <f t="shared" si="44"/>
        <v xml:space="preserve"> 998 -55 -2 </v>
      </c>
      <c r="J178" s="5">
        <f t="shared" si="45"/>
        <v>4</v>
      </c>
      <c r="K178" s="5">
        <f t="shared" si="42"/>
        <v>89</v>
      </c>
      <c r="L178" s="5">
        <f t="shared" si="46"/>
        <v>89</v>
      </c>
      <c r="M178" s="5">
        <f t="shared" si="47"/>
        <v>92</v>
      </c>
      <c r="N178" s="5" t="str">
        <f t="shared" si="48"/>
        <v>89..92</v>
      </c>
      <c r="O178" s="5" t="str">
        <f t="shared" si="49"/>
        <v>execute @e[tag=conditional,scores={PHASE=21..1000,CHEST_STEP=3,RAND_ITEM=89..92       }] ~ ~ ~ clone 1006 -55 -1 1006 -55 -1   998 -55 -2  replace move</v>
      </c>
      <c r="P178" s="5" t="str">
        <f t="shared" si="50"/>
        <v>execute @e[tag=conditional,scores={PHASE=21..1000,CHEST_STEP=4,RAND_ITEM=89..92       }] ~ ~ ~ clone   998 -55 -2    998 -55 -2  1006 -55 -1  replace move</v>
      </c>
      <c r="Q178" s="5" t="s">
        <v>44</v>
      </c>
    </row>
    <row r="179" spans="1:17" s="2" customFormat="1" x14ac:dyDescent="0.25">
      <c r="A179" s="5" t="s">
        <v>36</v>
      </c>
      <c r="B179" s="5" t="s">
        <v>53</v>
      </c>
      <c r="C179" s="5">
        <v>2</v>
      </c>
      <c r="D179" s="5">
        <f t="shared" si="43"/>
        <v>100</v>
      </c>
      <c r="E179" s="5">
        <v>2</v>
      </c>
      <c r="F179" s="5">
        <v>998</v>
      </c>
      <c r="G179" s="5">
        <v>-49</v>
      </c>
      <c r="H179" s="5">
        <v>-2</v>
      </c>
      <c r="I179" s="5" t="str">
        <f t="shared" si="44"/>
        <v xml:space="preserve"> 998 -49 -2 </v>
      </c>
      <c r="J179" s="5">
        <f t="shared" si="45"/>
        <v>2</v>
      </c>
      <c r="K179" s="5">
        <f t="shared" si="42"/>
        <v>93</v>
      </c>
      <c r="L179" s="5">
        <f t="shared" si="46"/>
        <v>93</v>
      </c>
      <c r="M179" s="5">
        <f t="shared" si="47"/>
        <v>94</v>
      </c>
      <c r="N179" s="5" t="str">
        <f t="shared" si="48"/>
        <v>93..94</v>
      </c>
      <c r="O179" s="5" t="str">
        <f t="shared" si="49"/>
        <v>execute @e[tag=conditional,scores={PHASE=21..1000,CHEST_STEP=3,RAND_ITEM=93..94       }] ~ ~ ~ clone 1006 -55 -1 1006 -55 -1   998 -49 -2  replace move</v>
      </c>
      <c r="P179" s="5" t="str">
        <f t="shared" si="50"/>
        <v>execute @e[tag=conditional,scores={PHASE=21..1000,CHEST_STEP=4,RAND_ITEM=93..94       }] ~ ~ ~ clone   998 -49 -2    998 -49 -2  1006 -55 -1  replace move</v>
      </c>
      <c r="Q179" s="5" t="s">
        <v>44</v>
      </c>
    </row>
    <row r="180" spans="1:17" s="2" customFormat="1" x14ac:dyDescent="0.25">
      <c r="A180" s="5" t="s">
        <v>20</v>
      </c>
      <c r="B180" s="5" t="s">
        <v>53</v>
      </c>
      <c r="C180" s="5">
        <v>2</v>
      </c>
      <c r="D180" s="5">
        <f t="shared" si="43"/>
        <v>100</v>
      </c>
      <c r="E180" s="5">
        <v>1</v>
      </c>
      <c r="F180" s="5">
        <v>1004</v>
      </c>
      <c r="G180" s="5">
        <v>-52</v>
      </c>
      <c r="H180" s="5">
        <v>-2</v>
      </c>
      <c r="I180" s="5" t="str">
        <f t="shared" si="44"/>
        <v xml:space="preserve"> 1004 -52 -2 </v>
      </c>
      <c r="J180" s="5">
        <f t="shared" si="45"/>
        <v>2</v>
      </c>
      <c r="K180" s="5">
        <f t="shared" si="42"/>
        <v>95</v>
      </c>
      <c r="L180" s="5">
        <f t="shared" si="46"/>
        <v>95</v>
      </c>
      <c r="M180" s="5">
        <f t="shared" si="47"/>
        <v>96</v>
      </c>
      <c r="N180" s="5" t="str">
        <f t="shared" si="48"/>
        <v>95..96</v>
      </c>
      <c r="O180" s="5" t="str">
        <f t="shared" si="49"/>
        <v>execute @e[tag=conditional,scores={PHASE=21..1000,CHEST_STEP=3,RAND_ITEM=95..96       }] ~ ~ ~ clone 1006 -55 -1 1006 -55 -1   1004 -52 -2  replace move</v>
      </c>
      <c r="P180" s="5" t="str">
        <f t="shared" si="50"/>
        <v>execute @e[tag=conditional,scores={PHASE=21..1000,CHEST_STEP=4,RAND_ITEM=95..96       }] ~ ~ ~ clone   1004 -52 -2    1004 -52 -2  1006 -55 -1  replace move</v>
      </c>
      <c r="Q180" s="5" t="s">
        <v>44</v>
      </c>
    </row>
    <row r="181" spans="1:17" s="2" customFormat="1" x14ac:dyDescent="0.25">
      <c r="A181" s="5" t="s">
        <v>35</v>
      </c>
      <c r="B181" s="5" t="s">
        <v>53</v>
      </c>
      <c r="C181" s="5">
        <v>4</v>
      </c>
      <c r="D181" s="5">
        <f t="shared" si="43"/>
        <v>100</v>
      </c>
      <c r="E181" s="5">
        <v>1</v>
      </c>
      <c r="F181" s="5">
        <v>999</v>
      </c>
      <c r="G181" s="5">
        <v>-49</v>
      </c>
      <c r="H181" s="5">
        <v>-2</v>
      </c>
      <c r="I181" s="5" t="str">
        <f t="shared" si="44"/>
        <v xml:space="preserve"> 999 -49 -2 </v>
      </c>
      <c r="J181" s="5">
        <f t="shared" si="45"/>
        <v>4</v>
      </c>
      <c r="K181" s="5">
        <f t="shared" si="42"/>
        <v>97</v>
      </c>
      <c r="L181" s="5">
        <f t="shared" si="46"/>
        <v>97</v>
      </c>
      <c r="M181" s="5">
        <f t="shared" si="47"/>
        <v>100</v>
      </c>
      <c r="N181" s="5" t="str">
        <f t="shared" si="48"/>
        <v>97..100</v>
      </c>
      <c r="O181" s="5" t="str">
        <f t="shared" si="49"/>
        <v>execute @e[tag=conditional,scores={PHASE=21..1000,CHEST_STEP=3,RAND_ITEM=97..100       }] ~ ~ ~ clone 1006 -55 -1 1006 -55 -1   999 -49 -2  replace move</v>
      </c>
      <c r="P181" s="5" t="str">
        <f t="shared" si="50"/>
        <v>execute @e[tag=conditional,scores={PHASE=21..1000,CHEST_STEP=4,RAND_ITEM=97..100       }] ~ ~ ~ clone   999 -49 -2    999 -49 -2  1006 -55 -1  replace move</v>
      </c>
      <c r="Q181" s="5" t="s">
        <v>44</v>
      </c>
    </row>
  </sheetData>
  <sortState xmlns:xlrd2="http://schemas.microsoft.com/office/spreadsheetml/2017/richdata2" ref="A2:P31">
    <sortCondition descending="1" ref="E2:E3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FE32-46EE-42DF-96C5-8FE91163A771}">
  <dimension ref="A1:N187"/>
  <sheetViews>
    <sheetView workbookViewId="0">
      <selection activeCell="J5" sqref="J5"/>
    </sheetView>
  </sheetViews>
  <sheetFormatPr defaultRowHeight="15" x14ac:dyDescent="0.25"/>
  <cols>
    <col min="1" max="1" width="16.140625" bestFit="1" customWidth="1"/>
    <col min="2" max="2" width="8.140625" bestFit="1" customWidth="1"/>
    <col min="3" max="3" width="12.85546875" bestFit="1" customWidth="1"/>
    <col min="4" max="4" width="17.7109375" bestFit="1" customWidth="1"/>
    <col min="5" max="5" width="13.7109375" hidden="1" customWidth="1"/>
    <col min="6" max="6" width="9.28515625" hidden="1" customWidth="1"/>
    <col min="7" max="7" width="5" hidden="1" customWidth="1"/>
    <col min="8" max="8" width="4.42578125" hidden="1" customWidth="1"/>
    <col min="9" max="9" width="9.42578125" hidden="1" customWidth="1"/>
    <col min="10" max="10" width="139.28515625" bestFit="1" customWidth="1"/>
    <col min="11" max="11" width="141" bestFit="1" customWidth="1"/>
  </cols>
  <sheetData>
    <row r="1" spans="1:12" x14ac:dyDescent="0.25">
      <c r="A1" s="3" t="s">
        <v>38</v>
      </c>
      <c r="B1" s="3" t="s">
        <v>45</v>
      </c>
      <c r="C1" s="3" t="s">
        <v>54</v>
      </c>
      <c r="D1" s="3" t="s">
        <v>61</v>
      </c>
      <c r="E1" s="3" t="s">
        <v>54</v>
      </c>
      <c r="F1" s="3" t="s">
        <v>42</v>
      </c>
      <c r="G1" s="3" t="s">
        <v>40</v>
      </c>
      <c r="H1" s="3" t="s">
        <v>41</v>
      </c>
      <c r="I1" s="3" t="s">
        <v>43</v>
      </c>
      <c r="J1" s="3"/>
      <c r="K1" s="3"/>
      <c r="L1" s="3"/>
    </row>
    <row r="2" spans="1:12" s="1" customFormat="1" x14ac:dyDescent="0.25">
      <c r="A2" s="4" t="s">
        <v>56</v>
      </c>
      <c r="B2" s="4" t="s">
        <v>48</v>
      </c>
      <c r="C2" s="4">
        <v>1</v>
      </c>
      <c r="D2" s="4">
        <f>SUMIFS(C:C,B:B,B2)</f>
        <v>7</v>
      </c>
      <c r="E2" s="4">
        <f>C2</f>
        <v>1</v>
      </c>
      <c r="F2" s="4">
        <f>IF(AND(ISNUMBER(F1),B1=B2),F1+E1,1)</f>
        <v>1</v>
      </c>
      <c r="G2" s="4">
        <f t="shared" ref="G2:G67" si="0">IF(E2=0,-1,F2)</f>
        <v>1</v>
      </c>
      <c r="H2" s="4">
        <f t="shared" ref="H2:H67" si="1">IF(E2=0,-1,F2+E2-1)</f>
        <v>1</v>
      </c>
      <c r="I2" s="4">
        <f t="shared" ref="I2:I67" si="2">IF(H2="NA","",IF(G2=H2,G2,CONCATENATE(G2,"..",H2)))</f>
        <v>1</v>
      </c>
      <c r="J2" s="4" t="str">
        <f>IF(E2=0,"",CONCATENATE("execute @e[tag=conditional,scores={PHASE=",B2,",RAND_MOB=",I2," }] ~ ~ ~ summon ",A2," 0 151 0 "))</f>
        <v xml:space="preserve">execute @e[tag=conditional,scores={PHASE=1..2,RAND_MOB=1 }] ~ ~ ~ summon sheep 0 151 0 </v>
      </c>
      <c r="K2" s="4"/>
      <c r="L2" s="4"/>
    </row>
    <row r="3" spans="1:12" s="1" customFormat="1" x14ac:dyDescent="0.25">
      <c r="A3" s="4" t="s">
        <v>57</v>
      </c>
      <c r="B3" s="4" t="s">
        <v>48</v>
      </c>
      <c r="C3" s="4">
        <v>1</v>
      </c>
      <c r="D3" s="4">
        <f>SUMIFS(C:C,B:B,B3)</f>
        <v>7</v>
      </c>
      <c r="E3" s="4">
        <f t="shared" ref="E3:E7" si="3">C3</f>
        <v>1</v>
      </c>
      <c r="F3" s="4">
        <f>IF(AND(ISNUMBER(F2),B2=B3),F2+E2,1)</f>
        <v>2</v>
      </c>
      <c r="G3" s="4">
        <f t="shared" si="0"/>
        <v>2</v>
      </c>
      <c r="H3" s="4">
        <f t="shared" si="1"/>
        <v>2</v>
      </c>
      <c r="I3" s="4">
        <f t="shared" si="2"/>
        <v>2</v>
      </c>
      <c r="J3" s="4" t="str">
        <f t="shared" ref="J3:J32" si="4">IF(E3=0,"",CONCATENATE("execute @e[tag=conditional,scores={PHASE=",B3,",RAND_MOB=",I3," }] ~ ~ ~ summon ",A3," 0 151 0 "))</f>
        <v xml:space="preserve">execute @e[tag=conditional,scores={PHASE=1..2,RAND_MOB=2 }] ~ ~ ~ summon pig 0 151 0 </v>
      </c>
      <c r="K3" s="4"/>
      <c r="L3" s="4"/>
    </row>
    <row r="4" spans="1:12" s="1" customFormat="1" x14ac:dyDescent="0.25">
      <c r="A4" s="4" t="s">
        <v>60</v>
      </c>
      <c r="B4" s="4" t="s">
        <v>48</v>
      </c>
      <c r="C4" s="4">
        <v>1</v>
      </c>
      <c r="D4" s="4">
        <f>SUMIFS(C:C,B:B,B4)</f>
        <v>7</v>
      </c>
      <c r="E4" s="4">
        <f t="shared" si="3"/>
        <v>1</v>
      </c>
      <c r="F4" s="4">
        <f>IF(AND(ISNUMBER(F3),B3=B4),F3+E3,1)</f>
        <v>3</v>
      </c>
      <c r="G4" s="4">
        <f t="shared" si="0"/>
        <v>3</v>
      </c>
      <c r="H4" s="4">
        <f t="shared" si="1"/>
        <v>3</v>
      </c>
      <c r="I4" s="4">
        <f t="shared" si="2"/>
        <v>3</v>
      </c>
      <c r="J4" s="4" t="str">
        <f t="shared" si="4"/>
        <v xml:space="preserve">execute @e[tag=conditional,scores={PHASE=1..2,RAND_MOB=3 }] ~ ~ ~ summon cow 0 151 0 </v>
      </c>
      <c r="K4" s="4"/>
      <c r="L4" s="4"/>
    </row>
    <row r="5" spans="1:12" s="1" customFormat="1" x14ac:dyDescent="0.25">
      <c r="A5" s="4" t="s">
        <v>62</v>
      </c>
      <c r="B5" s="4" t="s">
        <v>48</v>
      </c>
      <c r="C5" s="4"/>
      <c r="D5" s="4">
        <f>SUMIFS(C:C,B:B,B5)</f>
        <v>7</v>
      </c>
      <c r="E5" s="4">
        <f t="shared" si="3"/>
        <v>0</v>
      </c>
      <c r="F5" s="4">
        <f>IF(AND(ISNUMBER(F4),B4=B5),F4+E4,1)</f>
        <v>4</v>
      </c>
      <c r="G5" s="4">
        <f t="shared" si="0"/>
        <v>-1</v>
      </c>
      <c r="H5" s="4">
        <f t="shared" si="1"/>
        <v>-1</v>
      </c>
      <c r="I5" s="4">
        <f t="shared" si="2"/>
        <v>-1</v>
      </c>
      <c r="J5" s="4" t="str">
        <f t="shared" si="4"/>
        <v/>
      </c>
      <c r="K5" s="4"/>
      <c r="L5" s="4"/>
    </row>
    <row r="6" spans="1:12" s="1" customFormat="1" x14ac:dyDescent="0.25">
      <c r="A6" s="4" t="s">
        <v>63</v>
      </c>
      <c r="B6" s="4" t="s">
        <v>48</v>
      </c>
      <c r="C6" s="4"/>
      <c r="D6" s="4">
        <f>SUMIFS(C:C,B:B,B6)</f>
        <v>7</v>
      </c>
      <c r="E6" s="4">
        <f t="shared" si="3"/>
        <v>0</v>
      </c>
      <c r="F6" s="4">
        <f>IF(AND(ISNUMBER(F5),B5=B6),F5+E5,1)</f>
        <v>4</v>
      </c>
      <c r="G6" s="4">
        <f t="shared" si="0"/>
        <v>-1</v>
      </c>
      <c r="H6" s="4">
        <f t="shared" si="1"/>
        <v>-1</v>
      </c>
      <c r="I6" s="4">
        <f t="shared" si="2"/>
        <v>-1</v>
      </c>
      <c r="J6" s="4" t="str">
        <f t="shared" si="4"/>
        <v/>
      </c>
      <c r="K6" s="4"/>
      <c r="L6" s="4"/>
    </row>
    <row r="7" spans="1:12" s="1" customFormat="1" x14ac:dyDescent="0.25">
      <c r="A7" s="4" t="s">
        <v>64</v>
      </c>
      <c r="B7" s="4" t="s">
        <v>48</v>
      </c>
      <c r="C7" s="4">
        <v>1</v>
      </c>
      <c r="D7" s="4">
        <f>SUMIFS(C:C,B:B,B7)</f>
        <v>7</v>
      </c>
      <c r="E7" s="4">
        <f t="shared" si="3"/>
        <v>1</v>
      </c>
      <c r="F7" s="4">
        <f t="shared" ref="F7:F61" si="5">IF(AND(ISNUMBER(F6),B6=B7),F6+E6,1)</f>
        <v>4</v>
      </c>
      <c r="G7" s="4">
        <f t="shared" ref="G7:G61" si="6">IF(E7=0,-1,F7)</f>
        <v>4</v>
      </c>
      <c r="H7" s="4">
        <f t="shared" ref="H7:H61" si="7">IF(E7=0,-1,F7+E7-1)</f>
        <v>4</v>
      </c>
      <c r="I7" s="4">
        <f t="shared" ref="I7:I61" si="8">IF(H7="NA","",IF(G7=H7,G7,CONCATENATE(G7,"..",H7)))</f>
        <v>4</v>
      </c>
      <c r="J7" s="4" t="str">
        <f t="shared" si="4"/>
        <v xml:space="preserve">execute @e[tag=conditional,scores={PHASE=1..2,RAND_MOB=4 }] ~ ~ ~ summon wolf 0 151 0 </v>
      </c>
      <c r="K7" s="4"/>
      <c r="L7" s="4"/>
    </row>
    <row r="8" spans="1:12" s="1" customFormat="1" x14ac:dyDescent="0.25">
      <c r="A8" s="4" t="s">
        <v>71</v>
      </c>
      <c r="B8" s="4" t="s">
        <v>48</v>
      </c>
      <c r="C8" s="4"/>
      <c r="D8" s="4">
        <f>SUMIFS(C:C,B:B,B8)</f>
        <v>7</v>
      </c>
      <c r="E8" s="4">
        <f t="shared" ref="E8:E61" si="9">C8</f>
        <v>0</v>
      </c>
      <c r="F8" s="4">
        <f t="shared" si="5"/>
        <v>5</v>
      </c>
      <c r="G8" s="4">
        <f t="shared" si="6"/>
        <v>-1</v>
      </c>
      <c r="H8" s="4">
        <f t="shared" si="7"/>
        <v>-1</v>
      </c>
      <c r="I8" s="4">
        <f t="shared" si="8"/>
        <v>-1</v>
      </c>
      <c r="J8" s="4" t="str">
        <f t="shared" si="4"/>
        <v/>
      </c>
      <c r="K8" s="4"/>
      <c r="L8" s="4"/>
    </row>
    <row r="9" spans="1:12" s="1" customFormat="1" x14ac:dyDescent="0.25">
      <c r="A9" s="4" t="s">
        <v>72</v>
      </c>
      <c r="B9" s="4" t="s">
        <v>48</v>
      </c>
      <c r="C9" s="4">
        <v>1</v>
      </c>
      <c r="D9" s="4">
        <f>SUMIFS(C:C,B:B,B9)</f>
        <v>7</v>
      </c>
      <c r="E9" s="4">
        <f t="shared" si="9"/>
        <v>1</v>
      </c>
      <c r="F9" s="4">
        <f t="shared" si="5"/>
        <v>5</v>
      </c>
      <c r="G9" s="4">
        <f t="shared" si="6"/>
        <v>5</v>
      </c>
      <c r="H9" s="4">
        <f t="shared" si="7"/>
        <v>5</v>
      </c>
      <c r="I9" s="4">
        <f t="shared" si="8"/>
        <v>5</v>
      </c>
      <c r="J9" s="4" t="str">
        <f t="shared" si="4"/>
        <v xml:space="preserve">execute @e[tag=conditional,scores={PHASE=1..2,RAND_MOB=5 }] ~ ~ ~ summon chicken 0 151 0 </v>
      </c>
      <c r="K9" s="4"/>
      <c r="L9" s="4"/>
    </row>
    <row r="10" spans="1:12" s="1" customFormat="1" x14ac:dyDescent="0.25">
      <c r="A10" s="4" t="s">
        <v>73</v>
      </c>
      <c r="B10" s="4" t="s">
        <v>48</v>
      </c>
      <c r="C10" s="4"/>
      <c r="D10" s="4">
        <f>SUMIFS(C:C,B:B,B10)</f>
        <v>7</v>
      </c>
      <c r="E10" s="4">
        <f t="shared" si="9"/>
        <v>0</v>
      </c>
      <c r="F10" s="4">
        <f t="shared" si="5"/>
        <v>6</v>
      </c>
      <c r="G10" s="4">
        <f t="shared" si="6"/>
        <v>-1</v>
      </c>
      <c r="H10" s="4">
        <f t="shared" si="7"/>
        <v>-1</v>
      </c>
      <c r="I10" s="4">
        <f t="shared" si="8"/>
        <v>-1</v>
      </c>
      <c r="J10" s="4" t="str">
        <f t="shared" si="4"/>
        <v/>
      </c>
      <c r="K10" s="4"/>
      <c r="L10" s="4"/>
    </row>
    <row r="11" spans="1:12" s="1" customFormat="1" x14ac:dyDescent="0.25">
      <c r="A11" s="4" t="s">
        <v>74</v>
      </c>
      <c r="B11" s="4" t="s">
        <v>48</v>
      </c>
      <c r="C11" s="4"/>
      <c r="D11" s="4">
        <f>SUMIFS(C:C,B:B,B11)</f>
        <v>7</v>
      </c>
      <c r="E11" s="4">
        <f t="shared" si="9"/>
        <v>0</v>
      </c>
      <c r="F11" s="4">
        <f t="shared" si="5"/>
        <v>6</v>
      </c>
      <c r="G11" s="4">
        <f t="shared" si="6"/>
        <v>-1</v>
      </c>
      <c r="H11" s="4">
        <f t="shared" si="7"/>
        <v>-1</v>
      </c>
      <c r="I11" s="4">
        <f t="shared" si="8"/>
        <v>-1</v>
      </c>
      <c r="J11" s="4" t="str">
        <f t="shared" si="4"/>
        <v/>
      </c>
      <c r="K11" s="4"/>
      <c r="L11" s="4"/>
    </row>
    <row r="12" spans="1:12" s="1" customFormat="1" x14ac:dyDescent="0.25">
      <c r="A12" s="4" t="s">
        <v>75</v>
      </c>
      <c r="B12" s="4" t="s">
        <v>48</v>
      </c>
      <c r="C12" s="4"/>
      <c r="D12" s="4">
        <f>SUMIFS(C:C,B:B,B12)</f>
        <v>7</v>
      </c>
      <c r="E12" s="4">
        <f t="shared" si="9"/>
        <v>0</v>
      </c>
      <c r="F12" s="4">
        <f t="shared" si="5"/>
        <v>6</v>
      </c>
      <c r="G12" s="4">
        <f t="shared" si="6"/>
        <v>-1</v>
      </c>
      <c r="H12" s="4">
        <f t="shared" si="7"/>
        <v>-1</v>
      </c>
      <c r="I12" s="4">
        <f t="shared" si="8"/>
        <v>-1</v>
      </c>
      <c r="J12" s="4" t="str">
        <f t="shared" si="4"/>
        <v/>
      </c>
      <c r="K12" s="4"/>
      <c r="L12" s="4"/>
    </row>
    <row r="13" spans="1:12" s="1" customFormat="1" x14ac:dyDescent="0.25">
      <c r="A13" s="4" t="s">
        <v>76</v>
      </c>
      <c r="B13" s="4" t="s">
        <v>48</v>
      </c>
      <c r="C13" s="4"/>
      <c r="D13" s="4">
        <f>SUMIFS(C:C,B:B,B13)</f>
        <v>7</v>
      </c>
      <c r="E13" s="4">
        <f t="shared" si="9"/>
        <v>0</v>
      </c>
      <c r="F13" s="4">
        <f t="shared" si="5"/>
        <v>6</v>
      </c>
      <c r="G13" s="4">
        <f t="shared" si="6"/>
        <v>-1</v>
      </c>
      <c r="H13" s="4">
        <f t="shared" si="7"/>
        <v>-1</v>
      </c>
      <c r="I13" s="4">
        <f t="shared" si="8"/>
        <v>-1</v>
      </c>
      <c r="J13" s="4" t="str">
        <f t="shared" si="4"/>
        <v/>
      </c>
      <c r="K13" s="4"/>
      <c r="L13" s="4"/>
    </row>
    <row r="14" spans="1:12" s="1" customFormat="1" x14ac:dyDescent="0.25">
      <c r="A14" s="4" t="s">
        <v>77</v>
      </c>
      <c r="B14" s="4" t="s">
        <v>48</v>
      </c>
      <c r="C14" s="4"/>
      <c r="D14" s="4">
        <f>SUMIFS(C:C,B:B,B14)</f>
        <v>7</v>
      </c>
      <c r="E14" s="4">
        <f t="shared" si="9"/>
        <v>0</v>
      </c>
      <c r="F14" s="4">
        <f t="shared" si="5"/>
        <v>6</v>
      </c>
      <c r="G14" s="4">
        <f t="shared" si="6"/>
        <v>-1</v>
      </c>
      <c r="H14" s="4">
        <f t="shared" si="7"/>
        <v>-1</v>
      </c>
      <c r="I14" s="4">
        <f t="shared" si="8"/>
        <v>-1</v>
      </c>
      <c r="J14" s="4" t="str">
        <f t="shared" si="4"/>
        <v/>
      </c>
      <c r="K14" s="4"/>
      <c r="L14" s="4"/>
    </row>
    <row r="15" spans="1:12" s="1" customFormat="1" x14ac:dyDescent="0.25">
      <c r="A15" s="4" t="s">
        <v>78</v>
      </c>
      <c r="B15" s="4" t="s">
        <v>48</v>
      </c>
      <c r="C15" s="4"/>
      <c r="D15" s="4">
        <f>SUMIFS(C:C,B:B,B15)</f>
        <v>7</v>
      </c>
      <c r="E15" s="4">
        <f t="shared" si="9"/>
        <v>0</v>
      </c>
      <c r="F15" s="4">
        <f t="shared" si="5"/>
        <v>6</v>
      </c>
      <c r="G15" s="4">
        <f t="shared" si="6"/>
        <v>-1</v>
      </c>
      <c r="H15" s="4">
        <f t="shared" si="7"/>
        <v>-1</v>
      </c>
      <c r="I15" s="4">
        <f t="shared" si="8"/>
        <v>-1</v>
      </c>
      <c r="J15" s="4" t="str">
        <f t="shared" si="4"/>
        <v/>
      </c>
      <c r="K15" s="4"/>
      <c r="L15" s="4"/>
    </row>
    <row r="16" spans="1:12" s="1" customFormat="1" x14ac:dyDescent="0.25">
      <c r="A16" s="4" t="s">
        <v>79</v>
      </c>
      <c r="B16" s="4" t="s">
        <v>48</v>
      </c>
      <c r="C16" s="4"/>
      <c r="D16" s="4">
        <f>SUMIFS(C:C,B:B,B16)</f>
        <v>7</v>
      </c>
      <c r="E16" s="4">
        <f t="shared" si="9"/>
        <v>0</v>
      </c>
      <c r="F16" s="4">
        <f t="shared" si="5"/>
        <v>6</v>
      </c>
      <c r="G16" s="4">
        <f t="shared" si="6"/>
        <v>-1</v>
      </c>
      <c r="H16" s="4">
        <f t="shared" si="7"/>
        <v>-1</v>
      </c>
      <c r="I16" s="4">
        <f t="shared" si="8"/>
        <v>-1</v>
      </c>
      <c r="J16" s="4" t="str">
        <f t="shared" si="4"/>
        <v/>
      </c>
      <c r="K16" s="4"/>
      <c r="L16" s="4"/>
    </row>
    <row r="17" spans="1:12" s="1" customFormat="1" x14ac:dyDescent="0.25">
      <c r="A17" s="4" t="s">
        <v>80</v>
      </c>
      <c r="B17" s="4" t="s">
        <v>48</v>
      </c>
      <c r="C17" s="4"/>
      <c r="D17" s="4">
        <f>SUMIFS(C:C,B:B,B17)</f>
        <v>7</v>
      </c>
      <c r="E17" s="4">
        <f t="shared" si="9"/>
        <v>0</v>
      </c>
      <c r="F17" s="4">
        <f t="shared" si="5"/>
        <v>6</v>
      </c>
      <c r="G17" s="4">
        <f t="shared" si="6"/>
        <v>-1</v>
      </c>
      <c r="H17" s="4">
        <f t="shared" si="7"/>
        <v>-1</v>
      </c>
      <c r="I17" s="4">
        <f t="shared" si="8"/>
        <v>-1</v>
      </c>
      <c r="J17" s="4" t="str">
        <f t="shared" si="4"/>
        <v/>
      </c>
      <c r="K17" s="4"/>
      <c r="L17" s="4"/>
    </row>
    <row r="18" spans="1:12" s="1" customFormat="1" x14ac:dyDescent="0.25">
      <c r="A18" s="4" t="s">
        <v>81</v>
      </c>
      <c r="B18" s="4" t="s">
        <v>48</v>
      </c>
      <c r="C18" s="4"/>
      <c r="D18" s="4">
        <f>SUMIFS(C:C,B:B,B18)</f>
        <v>7</v>
      </c>
      <c r="E18" s="4">
        <f t="shared" si="9"/>
        <v>0</v>
      </c>
      <c r="F18" s="4">
        <f t="shared" si="5"/>
        <v>6</v>
      </c>
      <c r="G18" s="4">
        <f t="shared" si="6"/>
        <v>-1</v>
      </c>
      <c r="H18" s="4">
        <f t="shared" si="7"/>
        <v>-1</v>
      </c>
      <c r="I18" s="4">
        <f t="shared" si="8"/>
        <v>-1</v>
      </c>
      <c r="J18" s="4" t="str">
        <f t="shared" si="4"/>
        <v/>
      </c>
      <c r="K18" s="4"/>
      <c r="L18" s="4"/>
    </row>
    <row r="19" spans="1:12" s="1" customFormat="1" x14ac:dyDescent="0.25">
      <c r="A19" s="4" t="s">
        <v>82</v>
      </c>
      <c r="B19" s="4" t="s">
        <v>48</v>
      </c>
      <c r="C19" s="4"/>
      <c r="D19" s="4">
        <f>SUMIFS(C:C,B:B,B19)</f>
        <v>7</v>
      </c>
      <c r="E19" s="4">
        <f t="shared" ref="E19" si="10">C19</f>
        <v>0</v>
      </c>
      <c r="F19" s="4">
        <f t="shared" ref="F19" si="11">IF(AND(ISNUMBER(F18),B18=B19),F18+E18,1)</f>
        <v>6</v>
      </c>
      <c r="G19" s="4">
        <f t="shared" ref="G19" si="12">IF(E19=0,-1,F19)</f>
        <v>-1</v>
      </c>
      <c r="H19" s="4">
        <f t="shared" ref="H19" si="13">IF(E19=0,-1,F19+E19-1)</f>
        <v>-1</v>
      </c>
      <c r="I19" s="4">
        <f t="shared" ref="I19" si="14">IF(H19="NA","",IF(G19=H19,G19,CONCATENATE(G19,"..",H19)))</f>
        <v>-1</v>
      </c>
      <c r="J19" s="4" t="str">
        <f t="shared" si="4"/>
        <v/>
      </c>
      <c r="K19" s="4"/>
      <c r="L19" s="4"/>
    </row>
    <row r="20" spans="1:12" s="1" customFormat="1" x14ac:dyDescent="0.25">
      <c r="A20" s="4" t="s">
        <v>83</v>
      </c>
      <c r="B20" s="4" t="s">
        <v>48</v>
      </c>
      <c r="C20" s="4"/>
      <c r="D20" s="4">
        <f>SUMIFS(C:C,B:B,B20)</f>
        <v>7</v>
      </c>
      <c r="E20" s="4">
        <f>C20</f>
        <v>0</v>
      </c>
      <c r="F20" s="4">
        <f>IF(AND(ISNUMBER(F31),B31=B20),F31+E31,1)</f>
        <v>8</v>
      </c>
      <c r="G20" s="4">
        <f>IF(E20=0,-1,F20)</f>
        <v>-1</v>
      </c>
      <c r="H20" s="4">
        <f>IF(E20=0,-1,F20+E20-1)</f>
        <v>-1</v>
      </c>
      <c r="I20" s="4">
        <f>IF(H20="NA","",IF(G20=H20,G20,CONCATENATE(G20,"..",H20)))</f>
        <v>-1</v>
      </c>
      <c r="J20" s="4" t="str">
        <f t="shared" si="4"/>
        <v/>
      </c>
      <c r="K20" s="4"/>
      <c r="L20" s="4"/>
    </row>
    <row r="21" spans="1:12" s="1" customFormat="1" x14ac:dyDescent="0.25">
      <c r="A21" s="4" t="s">
        <v>84</v>
      </c>
      <c r="B21" s="4" t="s">
        <v>48</v>
      </c>
      <c r="C21" s="4"/>
      <c r="D21" s="4">
        <f>SUMIFS(C:C,B:B,B21)</f>
        <v>7</v>
      </c>
      <c r="E21" s="4">
        <f>C21</f>
        <v>0</v>
      </c>
      <c r="F21" s="4">
        <f>IF(AND(ISNUMBER(F20),B20=B21),F20+E20,1)</f>
        <v>8</v>
      </c>
      <c r="G21" s="4">
        <f>IF(E21=0,-1,F21)</f>
        <v>-1</v>
      </c>
      <c r="H21" s="4">
        <f>IF(E21=0,-1,F21+E21-1)</f>
        <v>-1</v>
      </c>
      <c r="I21" s="4">
        <f>IF(H21="NA","",IF(G21=H21,G21,CONCATENATE(G21,"..",H21)))</f>
        <v>-1</v>
      </c>
      <c r="J21" s="4" t="str">
        <f t="shared" si="4"/>
        <v/>
      </c>
      <c r="K21" s="4"/>
      <c r="L21" s="4"/>
    </row>
    <row r="22" spans="1:12" s="1" customFormat="1" x14ac:dyDescent="0.25">
      <c r="A22" s="4" t="s">
        <v>85</v>
      </c>
      <c r="B22" s="4" t="s">
        <v>48</v>
      </c>
      <c r="C22" s="4"/>
      <c r="D22" s="4">
        <f>SUMIFS(C:C,B:B,B22)</f>
        <v>7</v>
      </c>
      <c r="E22" s="4">
        <f>C22</f>
        <v>0</v>
      </c>
      <c r="F22" s="4">
        <f>IF(AND(ISNUMBER(F21),B21=B22),F21+E21,1)</f>
        <v>8</v>
      </c>
      <c r="G22" s="4">
        <f>IF(E22=0,-1,F22)</f>
        <v>-1</v>
      </c>
      <c r="H22" s="4">
        <f>IF(E22=0,-1,F22+E22-1)</f>
        <v>-1</v>
      </c>
      <c r="I22" s="4">
        <f>IF(H22="NA","",IF(G22=H22,G22,CONCATENATE(G22,"..",H22)))</f>
        <v>-1</v>
      </c>
      <c r="J22" s="4" t="str">
        <f t="shared" si="4"/>
        <v/>
      </c>
      <c r="K22" s="4"/>
      <c r="L22" s="4"/>
    </row>
    <row r="23" spans="1:12" s="1" customFormat="1" x14ac:dyDescent="0.25">
      <c r="A23" s="4" t="s">
        <v>59</v>
      </c>
      <c r="B23" s="4" t="s">
        <v>48</v>
      </c>
      <c r="C23" s="4"/>
      <c r="D23" s="4">
        <f>SUMIFS(C:C,B:B,B23)</f>
        <v>7</v>
      </c>
      <c r="E23" s="4">
        <f>C23</f>
        <v>0</v>
      </c>
      <c r="F23" s="4">
        <f>IF(AND(ISNUMBER(F24),B24=B23),F24+E24,1)</f>
        <v>6</v>
      </c>
      <c r="G23" s="4">
        <f>IF(E23=0,-1,F23)</f>
        <v>-1</v>
      </c>
      <c r="H23" s="4">
        <f>IF(E23=0,-1,F23+E23-1)</f>
        <v>-1</v>
      </c>
      <c r="I23" s="4">
        <f>IF(H23="NA","",IF(G23=H23,G23,CONCATENATE(G23,"..",H23)))</f>
        <v>-1</v>
      </c>
      <c r="J23" s="4" t="str">
        <f t="shared" si="4"/>
        <v/>
      </c>
      <c r="K23" s="4"/>
      <c r="L23" s="4"/>
    </row>
    <row r="24" spans="1:12" s="1" customFormat="1" x14ac:dyDescent="0.25">
      <c r="A24" s="4" t="s">
        <v>86</v>
      </c>
      <c r="B24" s="4" t="s">
        <v>48</v>
      </c>
      <c r="C24" s="4"/>
      <c r="D24" s="4">
        <f>SUMIFS(C:C,B:B,B24)</f>
        <v>7</v>
      </c>
      <c r="E24" s="4">
        <f t="shared" si="9"/>
        <v>0</v>
      </c>
      <c r="F24" s="4">
        <f>IF(AND(ISNUMBER(F18),B18=B24),F18+E18,1)</f>
        <v>6</v>
      </c>
      <c r="G24" s="4">
        <f t="shared" si="6"/>
        <v>-1</v>
      </c>
      <c r="H24" s="4">
        <f t="shared" si="7"/>
        <v>-1</v>
      </c>
      <c r="I24" s="4">
        <f t="shared" si="8"/>
        <v>-1</v>
      </c>
      <c r="J24" s="4" t="str">
        <f t="shared" si="4"/>
        <v/>
      </c>
      <c r="K24" s="4"/>
      <c r="L24" s="4"/>
    </row>
    <row r="25" spans="1:12" s="1" customFormat="1" x14ac:dyDescent="0.25">
      <c r="A25" s="4" t="s">
        <v>58</v>
      </c>
      <c r="B25" s="4" t="s">
        <v>48</v>
      </c>
      <c r="C25" s="4">
        <v>1</v>
      </c>
      <c r="D25" s="4">
        <f>SUMIFS(C:C,B:B,B25)</f>
        <v>7</v>
      </c>
      <c r="E25" s="4">
        <f t="shared" si="9"/>
        <v>1</v>
      </c>
      <c r="F25" s="4">
        <f>IF(AND(ISNUMBER(F23),B23=B25),F23+E23,1)</f>
        <v>6</v>
      </c>
      <c r="G25" s="4">
        <f t="shared" si="6"/>
        <v>6</v>
      </c>
      <c r="H25" s="4">
        <f t="shared" si="7"/>
        <v>6</v>
      </c>
      <c r="I25" s="4">
        <f t="shared" si="8"/>
        <v>6</v>
      </c>
      <c r="J25" s="4" t="str">
        <f t="shared" si="4"/>
        <v xml:space="preserve">execute @e[tag=conditional,scores={PHASE=1..2,RAND_MOB=6 }] ~ ~ ~ summon zombie 0 151 0 </v>
      </c>
      <c r="K25" s="4"/>
      <c r="L25" s="4"/>
    </row>
    <row r="26" spans="1:12" s="1" customFormat="1" x14ac:dyDescent="0.25">
      <c r="A26" s="4" t="s">
        <v>65</v>
      </c>
      <c r="B26" s="4" t="s">
        <v>48</v>
      </c>
      <c r="C26" s="4"/>
      <c r="D26" s="4">
        <f>SUMIFS(C:C,B:B,B26)</f>
        <v>7</v>
      </c>
      <c r="E26" s="4">
        <f t="shared" si="9"/>
        <v>0</v>
      </c>
      <c r="F26" s="4">
        <f t="shared" si="5"/>
        <v>7</v>
      </c>
      <c r="G26" s="4">
        <f t="shared" si="6"/>
        <v>-1</v>
      </c>
      <c r="H26" s="4">
        <f t="shared" si="7"/>
        <v>-1</v>
      </c>
      <c r="I26" s="4">
        <f t="shared" si="8"/>
        <v>-1</v>
      </c>
      <c r="J26" s="4" t="str">
        <f t="shared" si="4"/>
        <v/>
      </c>
      <c r="K26" s="4"/>
      <c r="L26" s="4"/>
    </row>
    <row r="27" spans="1:12" s="1" customFormat="1" x14ac:dyDescent="0.25">
      <c r="A27" s="4" t="s">
        <v>66</v>
      </c>
      <c r="B27" s="4" t="s">
        <v>48</v>
      </c>
      <c r="C27" s="4"/>
      <c r="D27" s="4">
        <f>SUMIFS(C:C,B:B,B27)</f>
        <v>7</v>
      </c>
      <c r="E27" s="4">
        <f t="shared" si="9"/>
        <v>0</v>
      </c>
      <c r="F27" s="4">
        <f t="shared" si="5"/>
        <v>7</v>
      </c>
      <c r="G27" s="4">
        <f t="shared" si="6"/>
        <v>-1</v>
      </c>
      <c r="H27" s="4">
        <f t="shared" si="7"/>
        <v>-1</v>
      </c>
      <c r="I27" s="4">
        <f t="shared" si="8"/>
        <v>-1</v>
      </c>
      <c r="J27" s="4" t="str">
        <f t="shared" si="4"/>
        <v/>
      </c>
      <c r="K27" s="4"/>
      <c r="L27" s="4"/>
    </row>
    <row r="28" spans="1:12" s="1" customFormat="1" x14ac:dyDescent="0.25">
      <c r="A28" s="4" t="s">
        <v>87</v>
      </c>
      <c r="B28" s="4" t="s">
        <v>48</v>
      </c>
      <c r="C28" s="4">
        <v>1</v>
      </c>
      <c r="D28" s="4">
        <f>SUMIFS(C:C,B:B,B28)</f>
        <v>7</v>
      </c>
      <c r="E28" s="4">
        <f t="shared" si="9"/>
        <v>1</v>
      </c>
      <c r="F28" s="4">
        <f t="shared" si="5"/>
        <v>7</v>
      </c>
      <c r="G28" s="4">
        <f t="shared" si="6"/>
        <v>7</v>
      </c>
      <c r="H28" s="4">
        <f t="shared" si="7"/>
        <v>7</v>
      </c>
      <c r="I28" s="4">
        <f t="shared" si="8"/>
        <v>7</v>
      </c>
      <c r="J28" s="4" t="str">
        <f t="shared" si="4"/>
        <v xml:space="preserve">execute @e[tag=conditional,scores={PHASE=1..2,RAND_MOB=7 }] ~ ~ ~ summon skeleton 0 151 0 </v>
      </c>
      <c r="K28" s="4"/>
      <c r="L28" s="4"/>
    </row>
    <row r="29" spans="1:12" s="1" customFormat="1" x14ac:dyDescent="0.25">
      <c r="A29" s="4" t="s">
        <v>67</v>
      </c>
      <c r="B29" s="4" t="s">
        <v>48</v>
      </c>
      <c r="C29" s="4"/>
      <c r="D29" s="4">
        <f>SUMIFS(C:C,B:B,B29)</f>
        <v>7</v>
      </c>
      <c r="E29" s="4">
        <f t="shared" si="9"/>
        <v>0</v>
      </c>
      <c r="F29" s="4">
        <f t="shared" si="5"/>
        <v>8</v>
      </c>
      <c r="G29" s="4">
        <f t="shared" si="6"/>
        <v>-1</v>
      </c>
      <c r="H29" s="4">
        <f t="shared" si="7"/>
        <v>-1</v>
      </c>
      <c r="I29" s="4">
        <f t="shared" si="8"/>
        <v>-1</v>
      </c>
      <c r="J29" s="4" t="str">
        <f t="shared" si="4"/>
        <v/>
      </c>
      <c r="K29" s="4"/>
      <c r="L29" s="4"/>
    </row>
    <row r="30" spans="1:12" s="1" customFormat="1" x14ac:dyDescent="0.25">
      <c r="A30" s="4" t="s">
        <v>68</v>
      </c>
      <c r="B30" s="4" t="s">
        <v>48</v>
      </c>
      <c r="C30" s="4"/>
      <c r="D30" s="4">
        <f>SUMIFS(C:C,B:B,B30)</f>
        <v>7</v>
      </c>
      <c r="E30" s="4">
        <f t="shared" si="9"/>
        <v>0</v>
      </c>
      <c r="F30" s="4">
        <f t="shared" si="5"/>
        <v>8</v>
      </c>
      <c r="G30" s="4">
        <f t="shared" si="6"/>
        <v>-1</v>
      </c>
      <c r="H30" s="4">
        <f t="shared" si="7"/>
        <v>-1</v>
      </c>
      <c r="I30" s="4">
        <f t="shared" si="8"/>
        <v>-1</v>
      </c>
      <c r="J30" s="4" t="str">
        <f t="shared" si="4"/>
        <v/>
      </c>
      <c r="K30" s="4"/>
      <c r="L30" s="4"/>
    </row>
    <row r="31" spans="1:12" s="1" customFormat="1" x14ac:dyDescent="0.25">
      <c r="A31" s="4" t="s">
        <v>69</v>
      </c>
      <c r="B31" s="4" t="s">
        <v>48</v>
      </c>
      <c r="C31" s="4"/>
      <c r="D31" s="4">
        <f>SUMIFS(C:C,B:B,B31)</f>
        <v>7</v>
      </c>
      <c r="E31" s="4">
        <f t="shared" si="9"/>
        <v>0</v>
      </c>
      <c r="F31" s="4">
        <f t="shared" si="5"/>
        <v>8</v>
      </c>
      <c r="G31" s="4">
        <f t="shared" si="6"/>
        <v>-1</v>
      </c>
      <c r="H31" s="4">
        <f t="shared" si="7"/>
        <v>-1</v>
      </c>
      <c r="I31" s="4">
        <f t="shared" si="8"/>
        <v>-1</v>
      </c>
      <c r="J31" s="4" t="str">
        <f t="shared" si="4"/>
        <v/>
      </c>
      <c r="K31" s="4"/>
      <c r="L31" s="4"/>
    </row>
    <row r="32" spans="1:12" s="1" customFormat="1" x14ac:dyDescent="0.25">
      <c r="A32" s="4" t="s">
        <v>70</v>
      </c>
      <c r="B32" s="4" t="s">
        <v>48</v>
      </c>
      <c r="C32" s="4"/>
      <c r="D32" s="4">
        <f>SUMIFS(C:C,B:B,B32)</f>
        <v>7</v>
      </c>
      <c r="E32" s="4">
        <f t="shared" si="9"/>
        <v>0</v>
      </c>
      <c r="F32" s="4">
        <f>IF(AND(ISNUMBER(F22),B22=B32),F22+E22,1)</f>
        <v>8</v>
      </c>
      <c r="G32" s="4">
        <f t="shared" si="6"/>
        <v>-1</v>
      </c>
      <c r="H32" s="4">
        <f t="shared" si="7"/>
        <v>-1</v>
      </c>
      <c r="I32" s="4">
        <f t="shared" si="8"/>
        <v>-1</v>
      </c>
      <c r="J32" s="4" t="str">
        <f t="shared" si="4"/>
        <v/>
      </c>
      <c r="K32" s="4"/>
      <c r="L32" s="4"/>
    </row>
    <row r="33" spans="1:12" s="2" customFormat="1" ht="15.75" customHeight="1" x14ac:dyDescent="0.25">
      <c r="A33" s="5" t="s">
        <v>56</v>
      </c>
      <c r="B33" s="5" t="s">
        <v>49</v>
      </c>
      <c r="C33" s="4">
        <v>1</v>
      </c>
      <c r="D33" s="5">
        <f>SUMIFS(C:C,B:B,B33)</f>
        <v>12</v>
      </c>
      <c r="E33" s="5">
        <f t="shared" si="9"/>
        <v>1</v>
      </c>
      <c r="F33" s="5">
        <f t="shared" si="5"/>
        <v>1</v>
      </c>
      <c r="G33" s="5">
        <f t="shared" si="6"/>
        <v>1</v>
      </c>
      <c r="H33" s="5">
        <f t="shared" si="7"/>
        <v>1</v>
      </c>
      <c r="I33" s="5">
        <f t="shared" si="8"/>
        <v>1</v>
      </c>
      <c r="J33" s="5" t="str">
        <f t="shared" ref="J33:J72" si="15">IF(E33=0,"",CONCATENATE("execute @e[tag=conditional,scores={PHASE=",B33,",RAND_MOB=",I33," }] ~ ~ ~ summon ",A33," 0 151 0 "))</f>
        <v xml:space="preserve">execute @e[tag=conditional,scores={PHASE=3..4,RAND_MOB=1 }] ~ ~ ~ summon sheep 0 151 0 </v>
      </c>
      <c r="K33" s="5"/>
      <c r="L33" s="5"/>
    </row>
    <row r="34" spans="1:12" s="2" customFormat="1" x14ac:dyDescent="0.25">
      <c r="A34" s="5" t="s">
        <v>57</v>
      </c>
      <c r="B34" s="5" t="s">
        <v>49</v>
      </c>
      <c r="C34" s="4">
        <v>1</v>
      </c>
      <c r="D34" s="5">
        <f>SUMIFS(C:C,B:B,B34)</f>
        <v>12</v>
      </c>
      <c r="E34" s="5">
        <f t="shared" si="9"/>
        <v>1</v>
      </c>
      <c r="F34" s="5">
        <f t="shared" si="5"/>
        <v>2</v>
      </c>
      <c r="G34" s="5">
        <f t="shared" si="6"/>
        <v>2</v>
      </c>
      <c r="H34" s="5">
        <f t="shared" si="7"/>
        <v>2</v>
      </c>
      <c r="I34" s="5">
        <f t="shared" si="8"/>
        <v>2</v>
      </c>
      <c r="J34" s="5" t="str">
        <f t="shared" si="15"/>
        <v xml:space="preserve">execute @e[tag=conditional,scores={PHASE=3..4,RAND_MOB=2 }] ~ ~ ~ summon pig 0 151 0 </v>
      </c>
      <c r="K34" s="5"/>
      <c r="L34" s="5"/>
    </row>
    <row r="35" spans="1:12" s="2" customFormat="1" x14ac:dyDescent="0.25">
      <c r="A35" s="5" t="s">
        <v>60</v>
      </c>
      <c r="B35" s="5" t="s">
        <v>49</v>
      </c>
      <c r="C35" s="4">
        <v>1</v>
      </c>
      <c r="D35" s="5">
        <f>SUMIFS(C:C,B:B,B35)</f>
        <v>12</v>
      </c>
      <c r="E35" s="5">
        <f t="shared" si="9"/>
        <v>1</v>
      </c>
      <c r="F35" s="5">
        <f t="shared" si="5"/>
        <v>3</v>
      </c>
      <c r="G35" s="5">
        <f t="shared" si="6"/>
        <v>3</v>
      </c>
      <c r="H35" s="5">
        <f t="shared" si="7"/>
        <v>3</v>
      </c>
      <c r="I35" s="5">
        <f t="shared" si="8"/>
        <v>3</v>
      </c>
      <c r="J35" s="5" t="str">
        <f t="shared" si="15"/>
        <v xml:space="preserve">execute @e[tag=conditional,scores={PHASE=3..4,RAND_MOB=3 }] ~ ~ ~ summon cow 0 151 0 </v>
      </c>
      <c r="K35" s="5"/>
      <c r="L35" s="5"/>
    </row>
    <row r="36" spans="1:12" s="2" customFormat="1" x14ac:dyDescent="0.25">
      <c r="A36" s="5" t="s">
        <v>62</v>
      </c>
      <c r="B36" s="5" t="s">
        <v>49</v>
      </c>
      <c r="C36" s="4"/>
      <c r="D36" s="5">
        <f>SUMIFS(C:C,B:B,B36)</f>
        <v>12</v>
      </c>
      <c r="E36" s="5">
        <f t="shared" si="9"/>
        <v>0</v>
      </c>
      <c r="F36" s="5">
        <f t="shared" si="5"/>
        <v>4</v>
      </c>
      <c r="G36" s="5">
        <f t="shared" si="6"/>
        <v>-1</v>
      </c>
      <c r="H36" s="5">
        <f t="shared" si="7"/>
        <v>-1</v>
      </c>
      <c r="I36" s="5">
        <f t="shared" si="8"/>
        <v>-1</v>
      </c>
      <c r="J36" s="5" t="str">
        <f t="shared" si="15"/>
        <v/>
      </c>
      <c r="K36" s="5"/>
      <c r="L36" s="5"/>
    </row>
    <row r="37" spans="1:12" s="2" customFormat="1" x14ac:dyDescent="0.25">
      <c r="A37" s="5" t="s">
        <v>63</v>
      </c>
      <c r="B37" s="5" t="s">
        <v>49</v>
      </c>
      <c r="C37" s="4"/>
      <c r="D37" s="5">
        <f>SUMIFS(C:C,B:B,B37)</f>
        <v>12</v>
      </c>
      <c r="E37" s="5">
        <f t="shared" si="9"/>
        <v>0</v>
      </c>
      <c r="F37" s="5">
        <f t="shared" si="5"/>
        <v>4</v>
      </c>
      <c r="G37" s="5">
        <f t="shared" si="6"/>
        <v>-1</v>
      </c>
      <c r="H37" s="5">
        <f t="shared" si="7"/>
        <v>-1</v>
      </c>
      <c r="I37" s="5">
        <f t="shared" si="8"/>
        <v>-1</v>
      </c>
      <c r="J37" s="5" t="str">
        <f t="shared" si="15"/>
        <v/>
      </c>
      <c r="K37" s="5"/>
      <c r="L37" s="5"/>
    </row>
    <row r="38" spans="1:12" s="2" customFormat="1" x14ac:dyDescent="0.25">
      <c r="A38" s="5" t="s">
        <v>64</v>
      </c>
      <c r="B38" s="5" t="s">
        <v>49</v>
      </c>
      <c r="C38" s="4">
        <v>1</v>
      </c>
      <c r="D38" s="5">
        <f>SUMIFS(C:C,B:B,B38)</f>
        <v>12</v>
      </c>
      <c r="E38" s="5">
        <f t="shared" si="9"/>
        <v>1</v>
      </c>
      <c r="F38" s="5">
        <f t="shared" si="5"/>
        <v>4</v>
      </c>
      <c r="G38" s="5">
        <f t="shared" si="6"/>
        <v>4</v>
      </c>
      <c r="H38" s="5">
        <f t="shared" si="7"/>
        <v>4</v>
      </c>
      <c r="I38" s="5">
        <f t="shared" si="8"/>
        <v>4</v>
      </c>
      <c r="J38" s="5" t="str">
        <f t="shared" si="15"/>
        <v xml:space="preserve">execute @e[tag=conditional,scores={PHASE=3..4,RAND_MOB=4 }] ~ ~ ~ summon wolf 0 151 0 </v>
      </c>
      <c r="K38" s="5"/>
      <c r="L38" s="5"/>
    </row>
    <row r="39" spans="1:12" s="2" customFormat="1" x14ac:dyDescent="0.25">
      <c r="A39" s="5" t="s">
        <v>71</v>
      </c>
      <c r="B39" s="5" t="s">
        <v>49</v>
      </c>
      <c r="C39" s="4"/>
      <c r="D39" s="5">
        <f>SUMIFS(C:C,B:B,B39)</f>
        <v>12</v>
      </c>
      <c r="E39" s="5">
        <f t="shared" si="9"/>
        <v>0</v>
      </c>
      <c r="F39" s="5">
        <f t="shared" si="5"/>
        <v>5</v>
      </c>
      <c r="G39" s="5">
        <f t="shared" si="6"/>
        <v>-1</v>
      </c>
      <c r="H39" s="5">
        <f t="shared" si="7"/>
        <v>-1</v>
      </c>
      <c r="I39" s="5">
        <f t="shared" si="8"/>
        <v>-1</v>
      </c>
      <c r="J39" s="5" t="str">
        <f t="shared" si="15"/>
        <v/>
      </c>
      <c r="K39" s="5"/>
      <c r="L39" s="5"/>
    </row>
    <row r="40" spans="1:12" s="2" customFormat="1" x14ac:dyDescent="0.25">
      <c r="A40" s="5" t="s">
        <v>72</v>
      </c>
      <c r="B40" s="5" t="s">
        <v>49</v>
      </c>
      <c r="C40" s="4">
        <v>1</v>
      </c>
      <c r="D40" s="5">
        <f>SUMIFS(C:C,B:B,B40)</f>
        <v>12</v>
      </c>
      <c r="E40" s="5">
        <f t="shared" si="9"/>
        <v>1</v>
      </c>
      <c r="F40" s="5">
        <f t="shared" si="5"/>
        <v>5</v>
      </c>
      <c r="G40" s="5">
        <f t="shared" si="6"/>
        <v>5</v>
      </c>
      <c r="H40" s="5">
        <f t="shared" si="7"/>
        <v>5</v>
      </c>
      <c r="I40" s="5">
        <f t="shared" si="8"/>
        <v>5</v>
      </c>
      <c r="J40" s="5" t="str">
        <f t="shared" si="15"/>
        <v xml:space="preserve">execute @e[tag=conditional,scores={PHASE=3..4,RAND_MOB=5 }] ~ ~ ~ summon chicken 0 151 0 </v>
      </c>
      <c r="K40" s="5"/>
      <c r="L40" s="5"/>
    </row>
    <row r="41" spans="1:12" s="2" customFormat="1" x14ac:dyDescent="0.25">
      <c r="A41" s="5" t="s">
        <v>73</v>
      </c>
      <c r="B41" s="5" t="s">
        <v>49</v>
      </c>
      <c r="C41" s="4">
        <v>1</v>
      </c>
      <c r="D41" s="5">
        <f>SUMIFS(C:C,B:B,B41)</f>
        <v>12</v>
      </c>
      <c r="E41" s="5">
        <f t="shared" si="9"/>
        <v>1</v>
      </c>
      <c r="F41" s="5">
        <f t="shared" si="5"/>
        <v>6</v>
      </c>
      <c r="G41" s="5">
        <f t="shared" si="6"/>
        <v>6</v>
      </c>
      <c r="H41" s="5">
        <f t="shared" si="7"/>
        <v>6</v>
      </c>
      <c r="I41" s="5">
        <f t="shared" si="8"/>
        <v>6</v>
      </c>
      <c r="J41" s="5" t="str">
        <f t="shared" si="15"/>
        <v xml:space="preserve">execute @e[tag=conditional,scores={PHASE=3..4,RAND_MOB=6 }] ~ ~ ~ summon fox 0 151 0 </v>
      </c>
      <c r="K41" s="5"/>
      <c r="L41" s="5"/>
    </row>
    <row r="42" spans="1:12" s="2" customFormat="1" x14ac:dyDescent="0.25">
      <c r="A42" s="5" t="s">
        <v>74</v>
      </c>
      <c r="B42" s="5" t="s">
        <v>49</v>
      </c>
      <c r="C42" s="4"/>
      <c r="D42" s="5">
        <f>SUMIFS(C:C,B:B,B42)</f>
        <v>12</v>
      </c>
      <c r="E42" s="5">
        <f t="shared" si="9"/>
        <v>0</v>
      </c>
      <c r="F42" s="5">
        <f t="shared" si="5"/>
        <v>7</v>
      </c>
      <c r="G42" s="5">
        <f t="shared" si="6"/>
        <v>-1</v>
      </c>
      <c r="H42" s="5">
        <f t="shared" si="7"/>
        <v>-1</v>
      </c>
      <c r="I42" s="5">
        <f t="shared" si="8"/>
        <v>-1</v>
      </c>
      <c r="J42" s="5" t="str">
        <f t="shared" si="15"/>
        <v/>
      </c>
      <c r="K42" s="5"/>
      <c r="L42" s="5"/>
    </row>
    <row r="43" spans="1:12" s="2" customFormat="1" x14ac:dyDescent="0.25">
      <c r="A43" s="5" t="s">
        <v>75</v>
      </c>
      <c r="B43" s="5" t="s">
        <v>49</v>
      </c>
      <c r="C43" s="4"/>
      <c r="D43" s="5">
        <f>SUMIFS(C:C,B:B,B43)</f>
        <v>12</v>
      </c>
      <c r="E43" s="5">
        <f t="shared" si="9"/>
        <v>0</v>
      </c>
      <c r="F43" s="5">
        <f t="shared" si="5"/>
        <v>7</v>
      </c>
      <c r="G43" s="5">
        <f t="shared" si="6"/>
        <v>-1</v>
      </c>
      <c r="H43" s="5">
        <f t="shared" si="7"/>
        <v>-1</v>
      </c>
      <c r="I43" s="5">
        <f t="shared" si="8"/>
        <v>-1</v>
      </c>
      <c r="J43" s="5" t="str">
        <f t="shared" si="15"/>
        <v/>
      </c>
      <c r="K43" s="5"/>
      <c r="L43" s="5"/>
    </row>
    <row r="44" spans="1:12" s="2" customFormat="1" x14ac:dyDescent="0.25">
      <c r="A44" s="5" t="s">
        <v>76</v>
      </c>
      <c r="B44" s="5" t="s">
        <v>49</v>
      </c>
      <c r="C44" s="4"/>
      <c r="D44" s="5">
        <f>SUMIFS(C:C,B:B,B44)</f>
        <v>12</v>
      </c>
      <c r="E44" s="5">
        <f t="shared" si="9"/>
        <v>0</v>
      </c>
      <c r="F44" s="5">
        <f t="shared" si="5"/>
        <v>7</v>
      </c>
      <c r="G44" s="5">
        <f t="shared" si="6"/>
        <v>-1</v>
      </c>
      <c r="H44" s="5">
        <f t="shared" si="7"/>
        <v>-1</v>
      </c>
      <c r="I44" s="5">
        <f t="shared" si="8"/>
        <v>-1</v>
      </c>
      <c r="J44" s="5" t="str">
        <f t="shared" si="15"/>
        <v/>
      </c>
      <c r="K44" s="5"/>
      <c r="L44" s="5"/>
    </row>
    <row r="45" spans="1:12" s="2" customFormat="1" x14ac:dyDescent="0.25">
      <c r="A45" s="5" t="s">
        <v>77</v>
      </c>
      <c r="B45" s="5" t="s">
        <v>49</v>
      </c>
      <c r="C45" s="4"/>
      <c r="D45" s="5">
        <f>SUMIFS(C:C,B:B,B45)</f>
        <v>12</v>
      </c>
      <c r="E45" s="5">
        <f t="shared" si="9"/>
        <v>0</v>
      </c>
      <c r="F45" s="5">
        <f t="shared" si="5"/>
        <v>7</v>
      </c>
      <c r="G45" s="5">
        <f t="shared" si="6"/>
        <v>-1</v>
      </c>
      <c r="H45" s="5">
        <f t="shared" si="7"/>
        <v>-1</v>
      </c>
      <c r="I45" s="5">
        <f t="shared" si="8"/>
        <v>-1</v>
      </c>
      <c r="J45" s="5" t="str">
        <f t="shared" si="15"/>
        <v/>
      </c>
      <c r="K45" s="5"/>
      <c r="L45" s="5"/>
    </row>
    <row r="46" spans="1:12" s="2" customFormat="1" x14ac:dyDescent="0.25">
      <c r="A46" s="5" t="s">
        <v>78</v>
      </c>
      <c r="B46" s="5" t="s">
        <v>49</v>
      </c>
      <c r="C46" s="4"/>
      <c r="D46" s="5">
        <f>SUMIFS(C:C,B:B,B46)</f>
        <v>12</v>
      </c>
      <c r="E46" s="5">
        <f t="shared" si="9"/>
        <v>0</v>
      </c>
      <c r="F46" s="5">
        <f t="shared" si="5"/>
        <v>7</v>
      </c>
      <c r="G46" s="5">
        <f t="shared" si="6"/>
        <v>-1</v>
      </c>
      <c r="H46" s="5">
        <f t="shared" si="7"/>
        <v>-1</v>
      </c>
      <c r="I46" s="5">
        <f t="shared" si="8"/>
        <v>-1</v>
      </c>
      <c r="J46" s="5" t="str">
        <f t="shared" si="15"/>
        <v/>
      </c>
      <c r="K46" s="5"/>
      <c r="L46" s="5"/>
    </row>
    <row r="47" spans="1:12" s="2" customFormat="1" x14ac:dyDescent="0.25">
      <c r="A47" s="5" t="s">
        <v>79</v>
      </c>
      <c r="B47" s="5" t="s">
        <v>49</v>
      </c>
      <c r="C47" s="4"/>
      <c r="D47" s="5">
        <f>SUMIFS(C:C,B:B,B47)</f>
        <v>12</v>
      </c>
      <c r="E47" s="5">
        <f t="shared" si="9"/>
        <v>0</v>
      </c>
      <c r="F47" s="5">
        <f t="shared" si="5"/>
        <v>7</v>
      </c>
      <c r="G47" s="5">
        <f t="shared" si="6"/>
        <v>-1</v>
      </c>
      <c r="H47" s="5">
        <f t="shared" si="7"/>
        <v>-1</v>
      </c>
      <c r="I47" s="5">
        <f t="shared" si="8"/>
        <v>-1</v>
      </c>
      <c r="J47" s="5" t="str">
        <f t="shared" si="15"/>
        <v/>
      </c>
      <c r="K47" s="5"/>
      <c r="L47" s="5"/>
    </row>
    <row r="48" spans="1:12" s="2" customFormat="1" x14ac:dyDescent="0.25">
      <c r="A48" s="5" t="s">
        <v>80</v>
      </c>
      <c r="B48" s="5" t="s">
        <v>49</v>
      </c>
      <c r="C48" s="4"/>
      <c r="D48" s="5">
        <f>SUMIFS(C:C,B:B,B48)</f>
        <v>12</v>
      </c>
      <c r="E48" s="5">
        <f t="shared" si="9"/>
        <v>0</v>
      </c>
      <c r="F48" s="5">
        <f t="shared" si="5"/>
        <v>7</v>
      </c>
      <c r="G48" s="5">
        <f t="shared" si="6"/>
        <v>-1</v>
      </c>
      <c r="H48" s="5">
        <f t="shared" si="7"/>
        <v>-1</v>
      </c>
      <c r="I48" s="5">
        <f t="shared" si="8"/>
        <v>-1</v>
      </c>
      <c r="J48" s="5" t="str">
        <f t="shared" si="15"/>
        <v/>
      </c>
      <c r="K48" s="5"/>
      <c r="L48" s="5"/>
    </row>
    <row r="49" spans="1:12" s="2" customFormat="1" x14ac:dyDescent="0.25">
      <c r="A49" s="5" t="s">
        <v>81</v>
      </c>
      <c r="B49" s="5" t="s">
        <v>49</v>
      </c>
      <c r="C49" s="4"/>
      <c r="D49" s="5">
        <f>SUMIFS(C:C,B:B,B49)</f>
        <v>12</v>
      </c>
      <c r="E49" s="5">
        <f t="shared" si="9"/>
        <v>0</v>
      </c>
      <c r="F49" s="5">
        <f t="shared" si="5"/>
        <v>7</v>
      </c>
      <c r="G49" s="5">
        <f t="shared" si="6"/>
        <v>-1</v>
      </c>
      <c r="H49" s="5">
        <f t="shared" si="7"/>
        <v>-1</v>
      </c>
      <c r="I49" s="5">
        <f t="shared" si="8"/>
        <v>-1</v>
      </c>
      <c r="J49" s="5" t="str">
        <f t="shared" si="15"/>
        <v/>
      </c>
      <c r="K49" s="5"/>
      <c r="L49" s="5"/>
    </row>
    <row r="50" spans="1:12" s="2" customFormat="1" x14ac:dyDescent="0.25">
      <c r="A50" s="5" t="s">
        <v>82</v>
      </c>
      <c r="B50" s="5" t="s">
        <v>49</v>
      </c>
      <c r="C50" s="4"/>
      <c r="D50" s="5">
        <f>SUMIFS(C:C,B:B,B50)</f>
        <v>12</v>
      </c>
      <c r="E50" s="5">
        <f t="shared" si="9"/>
        <v>0</v>
      </c>
      <c r="F50" s="5">
        <f t="shared" si="5"/>
        <v>7</v>
      </c>
      <c r="G50" s="5">
        <f t="shared" si="6"/>
        <v>-1</v>
      </c>
      <c r="H50" s="5">
        <f t="shared" si="7"/>
        <v>-1</v>
      </c>
      <c r="I50" s="5">
        <f t="shared" si="8"/>
        <v>-1</v>
      </c>
      <c r="J50" s="5" t="str">
        <f t="shared" si="15"/>
        <v/>
      </c>
      <c r="K50" s="5"/>
      <c r="L50" s="5"/>
    </row>
    <row r="51" spans="1:12" s="2" customFormat="1" x14ac:dyDescent="0.25">
      <c r="A51" s="5" t="s">
        <v>83</v>
      </c>
      <c r="B51" s="5" t="s">
        <v>49</v>
      </c>
      <c r="C51" s="4"/>
      <c r="D51" s="5">
        <f>SUMIFS(C:C,B:B,B51)</f>
        <v>12</v>
      </c>
      <c r="E51" s="5">
        <f t="shared" si="9"/>
        <v>0</v>
      </c>
      <c r="F51" s="5">
        <f t="shared" si="5"/>
        <v>7</v>
      </c>
      <c r="G51" s="5">
        <f t="shared" si="6"/>
        <v>-1</v>
      </c>
      <c r="H51" s="5">
        <f t="shared" si="7"/>
        <v>-1</v>
      </c>
      <c r="I51" s="5">
        <f t="shared" si="8"/>
        <v>-1</v>
      </c>
      <c r="J51" s="5" t="str">
        <f t="shared" si="15"/>
        <v/>
      </c>
      <c r="K51" s="5"/>
      <c r="L51" s="5"/>
    </row>
    <row r="52" spans="1:12" s="2" customFormat="1" x14ac:dyDescent="0.25">
      <c r="A52" s="5" t="s">
        <v>84</v>
      </c>
      <c r="B52" s="5" t="s">
        <v>49</v>
      </c>
      <c r="C52" s="4"/>
      <c r="D52" s="5">
        <f>SUMIFS(C:C,B:B,B52)</f>
        <v>12</v>
      </c>
      <c r="E52" s="5">
        <f t="shared" si="9"/>
        <v>0</v>
      </c>
      <c r="F52" s="5">
        <f t="shared" si="5"/>
        <v>7</v>
      </c>
      <c r="G52" s="5">
        <f t="shared" si="6"/>
        <v>-1</v>
      </c>
      <c r="H52" s="5">
        <f t="shared" si="7"/>
        <v>-1</v>
      </c>
      <c r="I52" s="5">
        <f t="shared" si="8"/>
        <v>-1</v>
      </c>
      <c r="J52" s="5" t="str">
        <f t="shared" si="15"/>
        <v/>
      </c>
      <c r="K52" s="5"/>
      <c r="L52" s="5"/>
    </row>
    <row r="53" spans="1:12" s="2" customFormat="1" x14ac:dyDescent="0.25">
      <c r="A53" s="5" t="s">
        <v>85</v>
      </c>
      <c r="B53" s="5" t="s">
        <v>49</v>
      </c>
      <c r="C53" s="4"/>
      <c r="D53" s="5">
        <f>SUMIFS(C:C,B:B,B53)</f>
        <v>12</v>
      </c>
      <c r="E53" s="5">
        <f t="shared" si="9"/>
        <v>0</v>
      </c>
      <c r="F53" s="5">
        <f t="shared" si="5"/>
        <v>7</v>
      </c>
      <c r="G53" s="5">
        <f t="shared" si="6"/>
        <v>-1</v>
      </c>
      <c r="H53" s="5">
        <f t="shared" si="7"/>
        <v>-1</v>
      </c>
      <c r="I53" s="5">
        <f t="shared" si="8"/>
        <v>-1</v>
      </c>
      <c r="J53" s="5" t="str">
        <f t="shared" si="15"/>
        <v/>
      </c>
      <c r="K53" s="5"/>
      <c r="L53" s="5"/>
    </row>
    <row r="54" spans="1:12" s="2" customFormat="1" x14ac:dyDescent="0.25">
      <c r="A54" s="5" t="s">
        <v>59</v>
      </c>
      <c r="B54" s="5" t="s">
        <v>49</v>
      </c>
      <c r="C54" s="4"/>
      <c r="D54" s="5">
        <f>SUMIFS(C:C,B:B,B54)</f>
        <v>12</v>
      </c>
      <c r="E54" s="5">
        <f t="shared" si="9"/>
        <v>0</v>
      </c>
      <c r="F54" s="5">
        <f t="shared" si="5"/>
        <v>7</v>
      </c>
      <c r="G54" s="5">
        <f t="shared" si="6"/>
        <v>-1</v>
      </c>
      <c r="H54" s="5">
        <f t="shared" si="7"/>
        <v>-1</v>
      </c>
      <c r="I54" s="5">
        <f t="shared" si="8"/>
        <v>-1</v>
      </c>
      <c r="J54" s="5" t="str">
        <f t="shared" si="15"/>
        <v/>
      </c>
      <c r="K54" s="5"/>
      <c r="L54" s="5"/>
    </row>
    <row r="55" spans="1:12" s="2" customFormat="1" x14ac:dyDescent="0.25">
      <c r="A55" s="5" t="s">
        <v>86</v>
      </c>
      <c r="B55" s="5" t="s">
        <v>49</v>
      </c>
      <c r="C55" s="4"/>
      <c r="D55" s="5">
        <f>SUMIFS(C:C,B:B,B55)</f>
        <v>12</v>
      </c>
      <c r="E55" s="5">
        <f t="shared" si="9"/>
        <v>0</v>
      </c>
      <c r="F55" s="5">
        <f t="shared" si="5"/>
        <v>7</v>
      </c>
      <c r="G55" s="5">
        <f t="shared" si="6"/>
        <v>-1</v>
      </c>
      <c r="H55" s="5">
        <f t="shared" si="7"/>
        <v>-1</v>
      </c>
      <c r="I55" s="5">
        <f t="shared" si="8"/>
        <v>-1</v>
      </c>
      <c r="J55" s="5" t="str">
        <f t="shared" si="15"/>
        <v/>
      </c>
      <c r="K55" s="5"/>
      <c r="L55" s="5"/>
    </row>
    <row r="56" spans="1:12" s="2" customFormat="1" x14ac:dyDescent="0.25">
      <c r="A56" s="5" t="s">
        <v>58</v>
      </c>
      <c r="B56" s="5" t="s">
        <v>49</v>
      </c>
      <c r="C56" s="4">
        <v>3</v>
      </c>
      <c r="D56" s="5">
        <f>SUMIFS(C:C,B:B,B56)</f>
        <v>12</v>
      </c>
      <c r="E56" s="5">
        <f t="shared" si="9"/>
        <v>3</v>
      </c>
      <c r="F56" s="5">
        <f t="shared" si="5"/>
        <v>7</v>
      </c>
      <c r="G56" s="5">
        <f t="shared" si="6"/>
        <v>7</v>
      </c>
      <c r="H56" s="5">
        <f t="shared" si="7"/>
        <v>9</v>
      </c>
      <c r="I56" s="5" t="str">
        <f t="shared" si="8"/>
        <v>7..9</v>
      </c>
      <c r="J56" s="5" t="str">
        <f t="shared" si="15"/>
        <v xml:space="preserve">execute @e[tag=conditional,scores={PHASE=3..4,RAND_MOB=7..9 }] ~ ~ ~ summon zombie 0 151 0 </v>
      </c>
      <c r="K56" s="5"/>
      <c r="L56" s="5"/>
    </row>
    <row r="57" spans="1:12" s="2" customFormat="1" x14ac:dyDescent="0.25">
      <c r="A57" s="5" t="s">
        <v>65</v>
      </c>
      <c r="B57" s="5" t="s">
        <v>49</v>
      </c>
      <c r="C57" s="4"/>
      <c r="D57" s="5">
        <f>SUMIFS(C:C,B:B,B57)</f>
        <v>12</v>
      </c>
      <c r="E57" s="5">
        <f t="shared" si="9"/>
        <v>0</v>
      </c>
      <c r="F57" s="5">
        <f t="shared" si="5"/>
        <v>10</v>
      </c>
      <c r="G57" s="5">
        <f t="shared" si="6"/>
        <v>-1</v>
      </c>
      <c r="H57" s="5">
        <f t="shared" si="7"/>
        <v>-1</v>
      </c>
      <c r="I57" s="5">
        <f t="shared" si="8"/>
        <v>-1</v>
      </c>
      <c r="J57" s="5" t="str">
        <f t="shared" si="15"/>
        <v/>
      </c>
      <c r="K57" s="5"/>
      <c r="L57" s="5"/>
    </row>
    <row r="58" spans="1:12" s="2" customFormat="1" x14ac:dyDescent="0.25">
      <c r="A58" s="5" t="s">
        <v>66</v>
      </c>
      <c r="B58" s="5" t="s">
        <v>49</v>
      </c>
      <c r="C58" s="4"/>
      <c r="D58" s="5">
        <f>SUMIFS(C:C,B:B,B58)</f>
        <v>12</v>
      </c>
      <c r="E58" s="5">
        <f t="shared" si="9"/>
        <v>0</v>
      </c>
      <c r="F58" s="5">
        <f t="shared" si="5"/>
        <v>10</v>
      </c>
      <c r="G58" s="5">
        <f t="shared" si="6"/>
        <v>-1</v>
      </c>
      <c r="H58" s="5">
        <f t="shared" si="7"/>
        <v>-1</v>
      </c>
      <c r="I58" s="5">
        <f t="shared" si="8"/>
        <v>-1</v>
      </c>
      <c r="J58" s="5" t="str">
        <f t="shared" si="15"/>
        <v/>
      </c>
      <c r="K58" s="5"/>
      <c r="L58" s="5"/>
    </row>
    <row r="59" spans="1:12" s="2" customFormat="1" x14ac:dyDescent="0.25">
      <c r="A59" s="5" t="s">
        <v>87</v>
      </c>
      <c r="B59" s="5" t="s">
        <v>49</v>
      </c>
      <c r="C59" s="4">
        <v>3</v>
      </c>
      <c r="D59" s="5">
        <f>SUMIFS(C:C,B:B,B59)</f>
        <v>12</v>
      </c>
      <c r="E59" s="5">
        <f t="shared" si="9"/>
        <v>3</v>
      </c>
      <c r="F59" s="5">
        <f t="shared" si="5"/>
        <v>10</v>
      </c>
      <c r="G59" s="5">
        <f t="shared" si="6"/>
        <v>10</v>
      </c>
      <c r="H59" s="5">
        <f t="shared" si="7"/>
        <v>12</v>
      </c>
      <c r="I59" s="5" t="str">
        <f t="shared" si="8"/>
        <v>10..12</v>
      </c>
      <c r="J59" s="5" t="str">
        <f t="shared" si="15"/>
        <v xml:space="preserve">execute @e[tag=conditional,scores={PHASE=3..4,RAND_MOB=10..12 }] ~ ~ ~ summon skeleton 0 151 0 </v>
      </c>
      <c r="K59" s="5"/>
      <c r="L59" s="5"/>
    </row>
    <row r="60" spans="1:12" s="2" customFormat="1" x14ac:dyDescent="0.25">
      <c r="A60" s="5" t="s">
        <v>67</v>
      </c>
      <c r="B60" s="5" t="s">
        <v>49</v>
      </c>
      <c r="C60" s="4"/>
      <c r="D60" s="5">
        <f>SUMIFS(C:C,B:B,B60)</f>
        <v>12</v>
      </c>
      <c r="E60" s="5">
        <f t="shared" si="9"/>
        <v>0</v>
      </c>
      <c r="F60" s="5">
        <f t="shared" si="5"/>
        <v>13</v>
      </c>
      <c r="G60" s="5">
        <f t="shared" si="6"/>
        <v>-1</v>
      </c>
      <c r="H60" s="5">
        <f t="shared" si="7"/>
        <v>-1</v>
      </c>
      <c r="I60" s="5">
        <f t="shared" si="8"/>
        <v>-1</v>
      </c>
      <c r="J60" s="5" t="str">
        <f t="shared" si="15"/>
        <v/>
      </c>
      <c r="K60" s="5"/>
      <c r="L60" s="5"/>
    </row>
    <row r="61" spans="1:12" s="2" customFormat="1" x14ac:dyDescent="0.25">
      <c r="A61" s="5" t="s">
        <v>68</v>
      </c>
      <c r="B61" s="5" t="s">
        <v>49</v>
      </c>
      <c r="C61" s="4"/>
      <c r="D61" s="5">
        <f>SUMIFS(C:C,B:B,B61)</f>
        <v>12</v>
      </c>
      <c r="E61" s="5">
        <f t="shared" si="9"/>
        <v>0</v>
      </c>
      <c r="F61" s="5">
        <f t="shared" si="5"/>
        <v>13</v>
      </c>
      <c r="G61" s="5">
        <f t="shared" si="6"/>
        <v>-1</v>
      </c>
      <c r="H61" s="5">
        <f t="shared" si="7"/>
        <v>-1</v>
      </c>
      <c r="I61" s="5">
        <f t="shared" si="8"/>
        <v>-1</v>
      </c>
      <c r="J61" s="5" t="str">
        <f t="shared" si="15"/>
        <v/>
      </c>
      <c r="K61" s="5"/>
      <c r="L61" s="5"/>
    </row>
    <row r="62" spans="1:12" s="2" customFormat="1" x14ac:dyDescent="0.25">
      <c r="A62" s="5" t="s">
        <v>69</v>
      </c>
      <c r="B62" s="5" t="s">
        <v>88</v>
      </c>
      <c r="C62" s="4"/>
      <c r="D62" s="5">
        <f>SUMIFS(C:C,B:B,B62)</f>
        <v>0</v>
      </c>
      <c r="E62" s="5">
        <f t="shared" ref="E62:E63" si="16">C62</f>
        <v>0</v>
      </c>
      <c r="F62" s="5">
        <f t="shared" ref="F62:F63" si="17">IF(AND(ISNUMBER(F61),B61=B62),F61+E61,1)</f>
        <v>1</v>
      </c>
      <c r="G62" s="5">
        <f t="shared" ref="G62:G63" si="18">IF(E62=0,-1,F62)</f>
        <v>-1</v>
      </c>
      <c r="H62" s="5">
        <f t="shared" ref="H62:H63" si="19">IF(E62=0,-1,F62+E62-1)</f>
        <v>-1</v>
      </c>
      <c r="I62" s="5">
        <f t="shared" ref="I62:I63" si="20">IF(H62="NA","",IF(G62=H62,G62,CONCATENATE(G62,"..",H62)))</f>
        <v>-1</v>
      </c>
      <c r="J62" s="5" t="str">
        <f t="shared" ref="J62:J63" si="21">IF(E62=0,"",CONCATENATE("execute @e[tag=conditional,scores={PHASE=",B62,",RAND_MOB=",I62," }] ~ ~ ~ summon ",A62," 0 151 0 "))</f>
        <v/>
      </c>
      <c r="K62" s="5"/>
      <c r="L62" s="5"/>
    </row>
    <row r="63" spans="1:12" s="2" customFormat="1" x14ac:dyDescent="0.25">
      <c r="A63" s="5" t="s">
        <v>70</v>
      </c>
      <c r="B63" s="5" t="s">
        <v>89</v>
      </c>
      <c r="C63" s="4"/>
      <c r="D63" s="5">
        <f>SUMIFS(C:C,B:B,B63)</f>
        <v>0</v>
      </c>
      <c r="E63" s="5">
        <f t="shared" si="16"/>
        <v>0</v>
      </c>
      <c r="F63" s="5">
        <f t="shared" si="17"/>
        <v>1</v>
      </c>
      <c r="G63" s="5">
        <f t="shared" si="18"/>
        <v>-1</v>
      </c>
      <c r="H63" s="5">
        <f t="shared" si="19"/>
        <v>-1</v>
      </c>
      <c r="I63" s="5">
        <f t="shared" si="20"/>
        <v>-1</v>
      </c>
      <c r="J63" s="5" t="str">
        <f t="shared" si="21"/>
        <v/>
      </c>
      <c r="K63" s="5"/>
      <c r="L63" s="5"/>
    </row>
    <row r="64" spans="1:12" s="1" customFormat="1" x14ac:dyDescent="0.25">
      <c r="A64" s="4" t="s">
        <v>56</v>
      </c>
      <c r="B64" s="4" t="s">
        <v>50</v>
      </c>
      <c r="C64" s="4">
        <v>1</v>
      </c>
      <c r="D64" s="4">
        <f>SUMIFS(C:C,B:B,B64)</f>
        <v>14</v>
      </c>
      <c r="E64" s="4">
        <f>FLOOR(C64/D64*100,1)</f>
        <v>7</v>
      </c>
      <c r="F64" s="4">
        <f>IF(AND(ISNUMBER(F63),B63=B64),F63+E63,1)</f>
        <v>1</v>
      </c>
      <c r="G64" s="4">
        <f t="shared" si="0"/>
        <v>1</v>
      </c>
      <c r="H64" s="4">
        <f t="shared" si="1"/>
        <v>7</v>
      </c>
      <c r="I64" s="4" t="str">
        <f t="shared" si="2"/>
        <v>1..7</v>
      </c>
      <c r="J64" s="4" t="str">
        <f t="shared" si="15"/>
        <v xml:space="preserve">execute @e[tag=conditional,scores={PHASE=5..10,RAND_MOB=1..7 }] ~ ~ ~ summon sheep 0 151 0 </v>
      </c>
      <c r="K64" s="4"/>
      <c r="L64" s="4"/>
    </row>
    <row r="65" spans="1:12" s="1" customFormat="1" x14ac:dyDescent="0.25">
      <c r="A65" s="4" t="s">
        <v>57</v>
      </c>
      <c r="B65" s="4" t="s">
        <v>50</v>
      </c>
      <c r="C65" s="4">
        <v>1</v>
      </c>
      <c r="D65" s="4">
        <f>SUMIFS(C:C,B:B,B65)</f>
        <v>14</v>
      </c>
      <c r="E65" s="4">
        <f>FLOOR(C65/D65*100,1)</f>
        <v>7</v>
      </c>
      <c r="F65" s="4">
        <f>IF(AND(ISNUMBER(F64),B64=B65),F64+E64,1)</f>
        <v>8</v>
      </c>
      <c r="G65" s="4">
        <f t="shared" si="0"/>
        <v>8</v>
      </c>
      <c r="H65" s="4">
        <f t="shared" si="1"/>
        <v>14</v>
      </c>
      <c r="I65" s="4" t="str">
        <f t="shared" si="2"/>
        <v>8..14</v>
      </c>
      <c r="J65" s="4" t="str">
        <f t="shared" si="15"/>
        <v xml:space="preserve">execute @e[tag=conditional,scores={PHASE=5..10,RAND_MOB=8..14 }] ~ ~ ~ summon pig 0 151 0 </v>
      </c>
      <c r="K65" s="4"/>
      <c r="L65" s="4"/>
    </row>
    <row r="66" spans="1:12" s="1" customFormat="1" x14ac:dyDescent="0.25">
      <c r="A66" s="4" t="s">
        <v>60</v>
      </c>
      <c r="B66" s="4" t="s">
        <v>50</v>
      </c>
      <c r="C66" s="4">
        <v>1</v>
      </c>
      <c r="D66" s="4">
        <f>SUMIFS(C:C,B:B,B66)</f>
        <v>14</v>
      </c>
      <c r="E66" s="4">
        <f>FLOOR(C66/D66*100,1)</f>
        <v>7</v>
      </c>
      <c r="F66" s="4">
        <f>IF(AND(ISNUMBER(F65),B65=B66),F65+E65,1)</f>
        <v>15</v>
      </c>
      <c r="G66" s="4">
        <f t="shared" si="0"/>
        <v>15</v>
      </c>
      <c r="H66" s="4">
        <f t="shared" si="1"/>
        <v>21</v>
      </c>
      <c r="I66" s="4" t="str">
        <f t="shared" si="2"/>
        <v>15..21</v>
      </c>
      <c r="J66" s="4" t="str">
        <f t="shared" si="15"/>
        <v xml:space="preserve">execute @e[tag=conditional,scores={PHASE=5..10,RAND_MOB=15..21 }] ~ ~ ~ summon cow 0 151 0 </v>
      </c>
      <c r="K66" s="4"/>
      <c r="L66" s="4"/>
    </row>
    <row r="67" spans="1:12" s="1" customFormat="1" x14ac:dyDescent="0.25">
      <c r="A67" s="4" t="s">
        <v>62</v>
      </c>
      <c r="B67" s="4" t="s">
        <v>50</v>
      </c>
      <c r="C67" s="4"/>
      <c r="D67" s="4">
        <f>SUMIFS(C:C,B:B,B67)</f>
        <v>14</v>
      </c>
      <c r="E67" s="4">
        <f>FLOOR(C67/D67*100,1)</f>
        <v>0</v>
      </c>
      <c r="F67" s="4">
        <f>IF(AND(ISNUMBER(F66),B66=B67),F66+E66,1)</f>
        <v>22</v>
      </c>
      <c r="G67" s="4">
        <f t="shared" si="0"/>
        <v>-1</v>
      </c>
      <c r="H67" s="4">
        <f t="shared" si="1"/>
        <v>-1</v>
      </c>
      <c r="I67" s="4">
        <f t="shared" si="2"/>
        <v>-1</v>
      </c>
      <c r="J67" s="4" t="str">
        <f t="shared" si="15"/>
        <v/>
      </c>
      <c r="K67" s="4"/>
      <c r="L67" s="4"/>
    </row>
    <row r="68" spans="1:12" s="1" customFormat="1" x14ac:dyDescent="0.25">
      <c r="A68" s="4" t="s">
        <v>63</v>
      </c>
      <c r="B68" s="4" t="s">
        <v>50</v>
      </c>
      <c r="C68" s="4">
        <v>1</v>
      </c>
      <c r="D68" s="4">
        <f>SUMIFS(C:C,B:B,B68)</f>
        <v>14</v>
      </c>
      <c r="E68" s="4">
        <f>FLOOR(C68/D68*100,1)</f>
        <v>7</v>
      </c>
      <c r="F68" s="4">
        <f>IF(AND(ISNUMBER(F67),B67=B68),F67+E67,1)</f>
        <v>22</v>
      </c>
      <c r="G68" s="4">
        <f t="shared" ref="G68:G133" si="22">IF(E68=0,-1,F68)</f>
        <v>22</v>
      </c>
      <c r="H68" s="4">
        <f t="shared" ref="H68:H133" si="23">IF(E68=0,-1,F68+E68-1)</f>
        <v>28</v>
      </c>
      <c r="I68" s="4" t="str">
        <f t="shared" ref="I68:I133" si="24">IF(H68="NA","",IF(G68=H68,G68,CONCATENATE(G68,"..",H68)))</f>
        <v>22..28</v>
      </c>
      <c r="J68" s="4" t="str">
        <f t="shared" si="15"/>
        <v xml:space="preserve">execute @e[tag=conditional,scores={PHASE=5..10,RAND_MOB=22..28 }] ~ ~ ~ summon panda 0 151 0 </v>
      </c>
      <c r="K68" s="4"/>
      <c r="L68" s="4"/>
    </row>
    <row r="69" spans="1:12" s="1" customFormat="1" x14ac:dyDescent="0.25">
      <c r="A69" s="4" t="s">
        <v>64</v>
      </c>
      <c r="B69" s="4" t="s">
        <v>50</v>
      </c>
      <c r="C69" s="4">
        <v>1</v>
      </c>
      <c r="D69" s="4">
        <f>SUMIFS(C:C,B:B,B69)</f>
        <v>14</v>
      </c>
      <c r="E69" s="4">
        <f>FLOOR(C69/D69*100,1)</f>
        <v>7</v>
      </c>
      <c r="F69" s="4">
        <f>IF(AND(ISNUMBER(F68),B68=B69),F68+E68,1)</f>
        <v>29</v>
      </c>
      <c r="G69" s="4">
        <f t="shared" si="22"/>
        <v>29</v>
      </c>
      <c r="H69" s="4">
        <f t="shared" si="23"/>
        <v>35</v>
      </c>
      <c r="I69" s="4" t="str">
        <f t="shared" si="24"/>
        <v>29..35</v>
      </c>
      <c r="J69" s="4" t="str">
        <f t="shared" si="15"/>
        <v xml:space="preserve">execute @e[tag=conditional,scores={PHASE=5..10,RAND_MOB=29..35 }] ~ ~ ~ summon wolf 0 151 0 </v>
      </c>
      <c r="K69" s="4"/>
      <c r="L69" s="4"/>
    </row>
    <row r="70" spans="1:12" s="1" customFormat="1" x14ac:dyDescent="0.25">
      <c r="A70" s="4" t="s">
        <v>71</v>
      </c>
      <c r="B70" s="4" t="s">
        <v>50</v>
      </c>
      <c r="C70" s="4"/>
      <c r="D70" s="4">
        <f>SUMIFS(C:C,B:B,B70)</f>
        <v>14</v>
      </c>
      <c r="E70" s="4">
        <f>FLOOR(C70/D70*100,1)</f>
        <v>0</v>
      </c>
      <c r="F70" s="4">
        <f>IF(AND(ISNUMBER(F69),B69=B70),F69+E69,1)</f>
        <v>36</v>
      </c>
      <c r="G70" s="4">
        <f t="shared" si="22"/>
        <v>-1</v>
      </c>
      <c r="H70" s="4">
        <f t="shared" si="23"/>
        <v>-1</v>
      </c>
      <c r="I70" s="4">
        <f t="shared" si="24"/>
        <v>-1</v>
      </c>
      <c r="J70" s="4" t="str">
        <f t="shared" si="15"/>
        <v/>
      </c>
      <c r="K70" s="4"/>
      <c r="L70" s="4"/>
    </row>
    <row r="71" spans="1:12" s="1" customFormat="1" x14ac:dyDescent="0.25">
      <c r="A71" s="4" t="s">
        <v>72</v>
      </c>
      <c r="B71" s="4" t="s">
        <v>50</v>
      </c>
      <c r="C71" s="4">
        <v>1</v>
      </c>
      <c r="D71" s="4">
        <f>SUMIFS(C:C,B:B,B71)</f>
        <v>14</v>
      </c>
      <c r="E71" s="4">
        <f>FLOOR(C71/D71*100,1)</f>
        <v>7</v>
      </c>
      <c r="F71" s="4">
        <f>IF(AND(ISNUMBER(F70),B70=B71),F70+E70,1)</f>
        <v>36</v>
      </c>
      <c r="G71" s="4">
        <f t="shared" si="22"/>
        <v>36</v>
      </c>
      <c r="H71" s="4">
        <f t="shared" si="23"/>
        <v>42</v>
      </c>
      <c r="I71" s="4" t="str">
        <f t="shared" si="24"/>
        <v>36..42</v>
      </c>
      <c r="J71" s="4" t="str">
        <f t="shared" si="15"/>
        <v xml:space="preserve">execute @e[tag=conditional,scores={PHASE=5..10,RAND_MOB=36..42 }] ~ ~ ~ summon chicken 0 151 0 </v>
      </c>
      <c r="K71" s="4"/>
      <c r="L71" s="4"/>
    </row>
    <row r="72" spans="1:12" s="1" customFormat="1" x14ac:dyDescent="0.25">
      <c r="A72" s="4" t="s">
        <v>73</v>
      </c>
      <c r="B72" s="4" t="s">
        <v>50</v>
      </c>
      <c r="C72" s="4">
        <v>1</v>
      </c>
      <c r="D72" s="4">
        <f>SUMIFS(C:C,B:B,B72)</f>
        <v>14</v>
      </c>
      <c r="E72" s="4">
        <f>FLOOR(C72/D72*100,1)</f>
        <v>7</v>
      </c>
      <c r="F72" s="4">
        <f>IF(AND(ISNUMBER(F71),B71=B72),F71+E71,1)</f>
        <v>43</v>
      </c>
      <c r="G72" s="4">
        <f t="shared" si="22"/>
        <v>43</v>
      </c>
      <c r="H72" s="4">
        <f t="shared" si="23"/>
        <v>49</v>
      </c>
      <c r="I72" s="4" t="str">
        <f t="shared" si="24"/>
        <v>43..49</v>
      </c>
      <c r="J72" s="4" t="str">
        <f t="shared" si="15"/>
        <v xml:space="preserve">execute @e[tag=conditional,scores={PHASE=5..10,RAND_MOB=43..49 }] ~ ~ ~ summon fox 0 151 0 </v>
      </c>
      <c r="K72" s="4"/>
      <c r="L72" s="4"/>
    </row>
    <row r="73" spans="1:12" s="1" customFormat="1" x14ac:dyDescent="0.25">
      <c r="A73" s="4" t="s">
        <v>74</v>
      </c>
      <c r="B73" s="4" t="s">
        <v>50</v>
      </c>
      <c r="C73" s="4"/>
      <c r="D73" s="4">
        <f>SUMIFS(C:C,B:B,B73)</f>
        <v>14</v>
      </c>
      <c r="E73" s="4">
        <f>FLOOR(C73/D73*100,1)</f>
        <v>0</v>
      </c>
      <c r="F73" s="4">
        <f>IF(AND(ISNUMBER(F72),B72=B73),F72+E72,1)</f>
        <v>50</v>
      </c>
      <c r="G73" s="4">
        <f t="shared" si="22"/>
        <v>-1</v>
      </c>
      <c r="H73" s="4">
        <f t="shared" si="23"/>
        <v>-1</v>
      </c>
      <c r="I73" s="4">
        <f t="shared" si="24"/>
        <v>-1</v>
      </c>
      <c r="J73" s="4" t="str">
        <f t="shared" ref="J73:J138" si="25">IF(E73=0,"",CONCATENATE("execute @e[tag=conditional,scores={PHASE=",B73,",RAND_MOB=",I73," }] ~ ~ ~ summon ",A73," 0 151 0 "))</f>
        <v/>
      </c>
      <c r="K73" s="4"/>
      <c r="L73" s="4"/>
    </row>
    <row r="74" spans="1:12" s="1" customFormat="1" x14ac:dyDescent="0.25">
      <c r="A74" s="4" t="s">
        <v>75</v>
      </c>
      <c r="B74" s="4" t="s">
        <v>50</v>
      </c>
      <c r="C74" s="4"/>
      <c r="D74" s="4">
        <f>SUMIFS(C:C,B:B,B74)</f>
        <v>14</v>
      </c>
      <c r="E74" s="4">
        <f>FLOOR(C74/D74*100,1)</f>
        <v>0</v>
      </c>
      <c r="F74" s="4">
        <f>IF(AND(ISNUMBER(F73),B73=B74),F73+E73,1)</f>
        <v>50</v>
      </c>
      <c r="G74" s="4">
        <f t="shared" si="22"/>
        <v>-1</v>
      </c>
      <c r="H74" s="4">
        <f t="shared" si="23"/>
        <v>-1</v>
      </c>
      <c r="I74" s="4">
        <f t="shared" si="24"/>
        <v>-1</v>
      </c>
      <c r="J74" s="4" t="str">
        <f t="shared" si="25"/>
        <v/>
      </c>
      <c r="K74" s="4"/>
      <c r="L74" s="4"/>
    </row>
    <row r="75" spans="1:12" s="1" customFormat="1" x14ac:dyDescent="0.25">
      <c r="A75" s="4" t="s">
        <v>76</v>
      </c>
      <c r="B75" s="4" t="s">
        <v>50</v>
      </c>
      <c r="C75" s="4"/>
      <c r="D75" s="4">
        <f>SUMIFS(C:C,B:B,B75)</f>
        <v>14</v>
      </c>
      <c r="E75" s="4">
        <f>FLOOR(C75/D75*100,1)</f>
        <v>0</v>
      </c>
      <c r="F75" s="4">
        <f>IF(AND(ISNUMBER(F74),B74=B75),F74+E74,1)</f>
        <v>50</v>
      </c>
      <c r="G75" s="4">
        <f t="shared" si="22"/>
        <v>-1</v>
      </c>
      <c r="H75" s="4">
        <f t="shared" si="23"/>
        <v>-1</v>
      </c>
      <c r="I75" s="4">
        <f t="shared" si="24"/>
        <v>-1</v>
      </c>
      <c r="J75" s="4" t="str">
        <f t="shared" si="25"/>
        <v/>
      </c>
      <c r="K75" s="4"/>
      <c r="L75" s="4"/>
    </row>
    <row r="76" spans="1:12" s="1" customFormat="1" x14ac:dyDescent="0.25">
      <c r="A76" s="4" t="s">
        <v>77</v>
      </c>
      <c r="B76" s="4" t="s">
        <v>50</v>
      </c>
      <c r="C76" s="4"/>
      <c r="D76" s="4">
        <f>SUMIFS(C:C,B:B,B76)</f>
        <v>14</v>
      </c>
      <c r="E76" s="4">
        <f>FLOOR(C76/D76*100,1)</f>
        <v>0</v>
      </c>
      <c r="F76" s="4">
        <f>IF(AND(ISNUMBER(F75),B75=B76),F75+E75,1)</f>
        <v>50</v>
      </c>
      <c r="G76" s="4">
        <f t="shared" si="22"/>
        <v>-1</v>
      </c>
      <c r="H76" s="4">
        <f t="shared" si="23"/>
        <v>-1</v>
      </c>
      <c r="I76" s="4">
        <f t="shared" si="24"/>
        <v>-1</v>
      </c>
      <c r="J76" s="4" t="str">
        <f t="shared" si="25"/>
        <v/>
      </c>
      <c r="K76" s="4"/>
      <c r="L76" s="4"/>
    </row>
    <row r="77" spans="1:12" s="1" customFormat="1" x14ac:dyDescent="0.25">
      <c r="A77" s="4" t="s">
        <v>78</v>
      </c>
      <c r="B77" s="4" t="s">
        <v>50</v>
      </c>
      <c r="C77" s="4"/>
      <c r="D77" s="4">
        <f>SUMIFS(C:C,B:B,B77)</f>
        <v>14</v>
      </c>
      <c r="E77" s="4">
        <f>FLOOR(C77/D77*100,1)</f>
        <v>0</v>
      </c>
      <c r="F77" s="4">
        <f>IF(AND(ISNUMBER(F76),B76=B77),F76+E76,1)</f>
        <v>50</v>
      </c>
      <c r="G77" s="4">
        <f t="shared" si="22"/>
        <v>-1</v>
      </c>
      <c r="H77" s="4">
        <f t="shared" si="23"/>
        <v>-1</v>
      </c>
      <c r="I77" s="4">
        <f t="shared" si="24"/>
        <v>-1</v>
      </c>
      <c r="J77" s="4" t="str">
        <f t="shared" si="25"/>
        <v/>
      </c>
      <c r="K77" s="4"/>
      <c r="L77" s="4"/>
    </row>
    <row r="78" spans="1:12" s="1" customFormat="1" x14ac:dyDescent="0.25">
      <c r="A78" s="4" t="s">
        <v>79</v>
      </c>
      <c r="B78" s="4" t="s">
        <v>50</v>
      </c>
      <c r="C78" s="4"/>
      <c r="D78" s="4">
        <f>SUMIFS(C:C,B:B,B78)</f>
        <v>14</v>
      </c>
      <c r="E78" s="4">
        <f>FLOOR(C78/D78*100,1)</f>
        <v>0</v>
      </c>
      <c r="F78" s="4">
        <f>IF(AND(ISNUMBER(F77),B77=B78),F77+E77,1)</f>
        <v>50</v>
      </c>
      <c r="G78" s="4">
        <f t="shared" si="22"/>
        <v>-1</v>
      </c>
      <c r="H78" s="4">
        <f t="shared" si="23"/>
        <v>-1</v>
      </c>
      <c r="I78" s="4">
        <f t="shared" si="24"/>
        <v>-1</v>
      </c>
      <c r="J78" s="4" t="str">
        <f t="shared" si="25"/>
        <v/>
      </c>
      <c r="K78" s="4"/>
      <c r="L78" s="4"/>
    </row>
    <row r="79" spans="1:12" s="1" customFormat="1" x14ac:dyDescent="0.25">
      <c r="A79" s="4" t="s">
        <v>80</v>
      </c>
      <c r="B79" s="4" t="s">
        <v>50</v>
      </c>
      <c r="C79" s="4"/>
      <c r="D79" s="4">
        <f>SUMIFS(C:C,B:B,B79)</f>
        <v>14</v>
      </c>
      <c r="E79" s="4">
        <f>FLOOR(C79/D79*100,1)</f>
        <v>0</v>
      </c>
      <c r="F79" s="4">
        <f>IF(AND(ISNUMBER(F78),B78=B79),F78+E78,1)</f>
        <v>50</v>
      </c>
      <c r="G79" s="4">
        <f t="shared" si="22"/>
        <v>-1</v>
      </c>
      <c r="H79" s="4">
        <f t="shared" si="23"/>
        <v>-1</v>
      </c>
      <c r="I79" s="4">
        <f t="shared" si="24"/>
        <v>-1</v>
      </c>
      <c r="J79" s="4" t="str">
        <f t="shared" si="25"/>
        <v/>
      </c>
      <c r="K79" s="4"/>
      <c r="L79" s="4"/>
    </row>
    <row r="80" spans="1:12" s="1" customFormat="1" x14ac:dyDescent="0.25">
      <c r="A80" s="4" t="s">
        <v>81</v>
      </c>
      <c r="B80" s="4" t="s">
        <v>50</v>
      </c>
      <c r="C80" s="4"/>
      <c r="D80" s="4">
        <f>SUMIFS(C:C,B:B,B80)</f>
        <v>14</v>
      </c>
      <c r="E80" s="4">
        <f>FLOOR(C80/D80*100,1)</f>
        <v>0</v>
      </c>
      <c r="F80" s="4">
        <f>IF(AND(ISNUMBER(F79),B79=B80),F79+E79,1)</f>
        <v>50</v>
      </c>
      <c r="G80" s="4">
        <f t="shared" si="22"/>
        <v>-1</v>
      </c>
      <c r="H80" s="4">
        <f t="shared" si="23"/>
        <v>-1</v>
      </c>
      <c r="I80" s="4">
        <f t="shared" si="24"/>
        <v>-1</v>
      </c>
      <c r="J80" s="4" t="str">
        <f t="shared" si="25"/>
        <v/>
      </c>
      <c r="K80" s="4"/>
      <c r="L80" s="4"/>
    </row>
    <row r="81" spans="1:12" s="1" customFormat="1" x14ac:dyDescent="0.25">
      <c r="A81" s="4" t="s">
        <v>82</v>
      </c>
      <c r="B81" s="4" t="s">
        <v>50</v>
      </c>
      <c r="C81" s="4"/>
      <c r="D81" s="4">
        <f>SUMIFS(C:C,B:B,B81)</f>
        <v>14</v>
      </c>
      <c r="E81" s="4">
        <f>FLOOR(C81/D81*100,1)</f>
        <v>0</v>
      </c>
      <c r="F81" s="4">
        <f>IF(AND(ISNUMBER(F80),B80=B81),F80+E80,1)</f>
        <v>50</v>
      </c>
      <c r="G81" s="4">
        <f t="shared" si="22"/>
        <v>-1</v>
      </c>
      <c r="H81" s="4">
        <f t="shared" si="23"/>
        <v>-1</v>
      </c>
      <c r="I81" s="4">
        <f t="shared" si="24"/>
        <v>-1</v>
      </c>
      <c r="J81" s="4" t="str">
        <f t="shared" si="25"/>
        <v/>
      </c>
      <c r="K81" s="4"/>
      <c r="L81" s="4"/>
    </row>
    <row r="82" spans="1:12" s="1" customFormat="1" x14ac:dyDescent="0.25">
      <c r="A82" s="4" t="s">
        <v>83</v>
      </c>
      <c r="B82" s="4" t="s">
        <v>50</v>
      </c>
      <c r="C82" s="4"/>
      <c r="D82" s="4">
        <f>SUMIFS(C:C,B:B,B82)</f>
        <v>14</v>
      </c>
      <c r="E82" s="4">
        <f>FLOOR(C82/D82*100,1)</f>
        <v>0</v>
      </c>
      <c r="F82" s="4">
        <f>IF(AND(ISNUMBER(F81),B81=B82),F81+E81,1)</f>
        <v>50</v>
      </c>
      <c r="G82" s="4">
        <f t="shared" si="22"/>
        <v>-1</v>
      </c>
      <c r="H82" s="4">
        <f t="shared" si="23"/>
        <v>-1</v>
      </c>
      <c r="I82" s="4">
        <f t="shared" si="24"/>
        <v>-1</v>
      </c>
      <c r="J82" s="4" t="str">
        <f t="shared" si="25"/>
        <v/>
      </c>
      <c r="K82" s="4"/>
      <c r="L82" s="4"/>
    </row>
    <row r="83" spans="1:12" s="1" customFormat="1" x14ac:dyDescent="0.25">
      <c r="A83" s="4" t="s">
        <v>84</v>
      </c>
      <c r="B83" s="4" t="s">
        <v>50</v>
      </c>
      <c r="C83" s="4"/>
      <c r="D83" s="4">
        <f>SUMIFS(C:C,B:B,B83)</f>
        <v>14</v>
      </c>
      <c r="E83" s="4">
        <f>FLOOR(C83/D83*100,1)</f>
        <v>0</v>
      </c>
      <c r="F83" s="4">
        <f>IF(AND(ISNUMBER(F82),B82=B83),F82+E82,1)</f>
        <v>50</v>
      </c>
      <c r="G83" s="4">
        <f t="shared" si="22"/>
        <v>-1</v>
      </c>
      <c r="H83" s="4">
        <f t="shared" si="23"/>
        <v>-1</v>
      </c>
      <c r="I83" s="4">
        <f t="shared" si="24"/>
        <v>-1</v>
      </c>
      <c r="J83" s="4" t="str">
        <f t="shared" si="25"/>
        <v/>
      </c>
      <c r="K83" s="4"/>
      <c r="L83" s="4"/>
    </row>
    <row r="84" spans="1:12" s="1" customFormat="1" x14ac:dyDescent="0.25">
      <c r="A84" s="4" t="s">
        <v>85</v>
      </c>
      <c r="B84" s="4" t="s">
        <v>50</v>
      </c>
      <c r="C84" s="4"/>
      <c r="D84" s="4">
        <f>SUMIFS(C:C,B:B,B84)</f>
        <v>14</v>
      </c>
      <c r="E84" s="4">
        <f>FLOOR(C84/D84*100,1)</f>
        <v>0</v>
      </c>
      <c r="F84" s="4">
        <f>IF(AND(ISNUMBER(F83),B83=B84),F83+E83,1)</f>
        <v>50</v>
      </c>
      <c r="G84" s="4">
        <f t="shared" si="22"/>
        <v>-1</v>
      </c>
      <c r="H84" s="4">
        <f t="shared" si="23"/>
        <v>-1</v>
      </c>
      <c r="I84" s="4">
        <f t="shared" si="24"/>
        <v>-1</v>
      </c>
      <c r="J84" s="4" t="str">
        <f t="shared" si="25"/>
        <v/>
      </c>
      <c r="K84" s="4"/>
      <c r="L84" s="4"/>
    </row>
    <row r="85" spans="1:12" s="1" customFormat="1" x14ac:dyDescent="0.25">
      <c r="A85" s="4" t="s">
        <v>59</v>
      </c>
      <c r="B85" s="4" t="s">
        <v>50</v>
      </c>
      <c r="C85" s="4">
        <v>1</v>
      </c>
      <c r="D85" s="4">
        <f>SUMIFS(C:C,B:B,B85)</f>
        <v>14</v>
      </c>
      <c r="E85" s="4">
        <f>FLOOR(C85/D85*100,1)</f>
        <v>7</v>
      </c>
      <c r="F85" s="4">
        <f>IF(AND(ISNUMBER(F84),B84=B85),F84+E84,1)</f>
        <v>50</v>
      </c>
      <c r="G85" s="4">
        <f t="shared" si="22"/>
        <v>50</v>
      </c>
      <c r="H85" s="4">
        <f t="shared" si="23"/>
        <v>56</v>
      </c>
      <c r="I85" s="4" t="str">
        <f t="shared" si="24"/>
        <v>50..56</v>
      </c>
      <c r="J85" s="4" t="str">
        <f t="shared" si="25"/>
        <v xml:space="preserve">execute @e[tag=conditional,scores={PHASE=5..10,RAND_MOB=50..56 }] ~ ~ ~ summon villager 0 151 0 </v>
      </c>
      <c r="K85" s="4"/>
      <c r="L85" s="4"/>
    </row>
    <row r="86" spans="1:12" s="1" customFormat="1" x14ac:dyDescent="0.25">
      <c r="A86" s="4" t="s">
        <v>86</v>
      </c>
      <c r="B86" s="4" t="s">
        <v>50</v>
      </c>
      <c r="C86" s="4"/>
      <c r="D86" s="4">
        <f>SUMIFS(C:C,B:B,B86)</f>
        <v>14</v>
      </c>
      <c r="E86" s="4">
        <f>FLOOR(C86/D86*100,1)</f>
        <v>0</v>
      </c>
      <c r="F86" s="4">
        <f>IF(AND(ISNUMBER(F85),B85=B86),F85+E85,1)</f>
        <v>57</v>
      </c>
      <c r="G86" s="4">
        <f t="shared" si="22"/>
        <v>-1</v>
      </c>
      <c r="H86" s="4">
        <f t="shared" si="23"/>
        <v>-1</v>
      </c>
      <c r="I86" s="4">
        <f t="shared" si="24"/>
        <v>-1</v>
      </c>
      <c r="J86" s="4" t="str">
        <f t="shared" si="25"/>
        <v/>
      </c>
      <c r="K86" s="4"/>
      <c r="L86" s="4"/>
    </row>
    <row r="87" spans="1:12" s="1" customFormat="1" x14ac:dyDescent="0.25">
      <c r="A87" s="4" t="s">
        <v>58</v>
      </c>
      <c r="B87" s="4" t="s">
        <v>50</v>
      </c>
      <c r="C87" s="4">
        <v>2</v>
      </c>
      <c r="D87" s="4">
        <f>SUMIFS(C:C,B:B,B87)</f>
        <v>14</v>
      </c>
      <c r="E87" s="4">
        <f>FLOOR(C87/D87*100,1)</f>
        <v>14</v>
      </c>
      <c r="F87" s="4">
        <f>IF(AND(ISNUMBER(F86),B86=B87),F86+E86,1)</f>
        <v>57</v>
      </c>
      <c r="G87" s="4">
        <f t="shared" si="22"/>
        <v>57</v>
      </c>
      <c r="H87" s="4">
        <f t="shared" si="23"/>
        <v>70</v>
      </c>
      <c r="I87" s="4" t="str">
        <f t="shared" si="24"/>
        <v>57..70</v>
      </c>
      <c r="J87" s="4" t="str">
        <f t="shared" si="25"/>
        <v xml:space="preserve">execute @e[tag=conditional,scores={PHASE=5..10,RAND_MOB=57..70 }] ~ ~ ~ summon zombie 0 151 0 </v>
      </c>
      <c r="K87" s="4"/>
      <c r="L87" s="4"/>
    </row>
    <row r="88" spans="1:12" s="1" customFormat="1" x14ac:dyDescent="0.25">
      <c r="A88" s="4" t="s">
        <v>65</v>
      </c>
      <c r="B88" s="4" t="s">
        <v>50</v>
      </c>
      <c r="C88" s="4">
        <v>2</v>
      </c>
      <c r="D88" s="4">
        <f>SUMIFS(C:C,B:B,B88)</f>
        <v>14</v>
      </c>
      <c r="E88" s="4">
        <f>FLOOR(C88/D88*100,1)</f>
        <v>14</v>
      </c>
      <c r="F88" s="4">
        <f>IF(AND(ISNUMBER(F87),B87=B88),F87+E87,1)</f>
        <v>71</v>
      </c>
      <c r="G88" s="4">
        <f t="shared" si="22"/>
        <v>71</v>
      </c>
      <c r="H88" s="4">
        <f t="shared" si="23"/>
        <v>84</v>
      </c>
      <c r="I88" s="4" t="str">
        <f t="shared" si="24"/>
        <v>71..84</v>
      </c>
      <c r="J88" s="4" t="str">
        <f t="shared" si="25"/>
        <v xml:space="preserve">execute @e[tag=conditional,scores={PHASE=5..10,RAND_MOB=71..84 }] ~ ~ ~ summon creeper 0 151 0 </v>
      </c>
      <c r="K88" s="4"/>
      <c r="L88" s="4"/>
    </row>
    <row r="89" spans="1:12" s="1" customFormat="1" x14ac:dyDescent="0.25">
      <c r="A89" s="4" t="s">
        <v>66</v>
      </c>
      <c r="B89" s="4" t="s">
        <v>50</v>
      </c>
      <c r="C89" s="4"/>
      <c r="D89" s="4">
        <f>SUMIFS(C:C,B:B,B89)</f>
        <v>14</v>
      </c>
      <c r="E89" s="4">
        <f>FLOOR(C89/D89*100,1)</f>
        <v>0</v>
      </c>
      <c r="F89" s="4">
        <f>IF(AND(ISNUMBER(F88),B88=B89),F88+E88,1)</f>
        <v>85</v>
      </c>
      <c r="G89" s="4">
        <f t="shared" si="22"/>
        <v>-1</v>
      </c>
      <c r="H89" s="4">
        <f t="shared" si="23"/>
        <v>-1</v>
      </c>
      <c r="I89" s="4">
        <f t="shared" si="24"/>
        <v>-1</v>
      </c>
      <c r="J89" s="4" t="str">
        <f t="shared" si="25"/>
        <v/>
      </c>
      <c r="K89" s="4"/>
      <c r="L89" s="4"/>
    </row>
    <row r="90" spans="1:12" s="1" customFormat="1" x14ac:dyDescent="0.25">
      <c r="A90" s="4" t="s">
        <v>87</v>
      </c>
      <c r="B90" s="4" t="s">
        <v>50</v>
      </c>
      <c r="C90" s="4">
        <v>2</v>
      </c>
      <c r="D90" s="4">
        <f>SUMIFS(C:C,B:B,B90)</f>
        <v>14</v>
      </c>
      <c r="E90" s="4">
        <f>FLOOR(C90/D90*100,1)</f>
        <v>14</v>
      </c>
      <c r="F90" s="4">
        <f>IF(AND(ISNUMBER(F89),B89=B90),F89+E89,1)</f>
        <v>85</v>
      </c>
      <c r="G90" s="4">
        <f t="shared" si="22"/>
        <v>85</v>
      </c>
      <c r="H90" s="4">
        <f t="shared" si="23"/>
        <v>98</v>
      </c>
      <c r="I90" s="4" t="str">
        <f t="shared" si="24"/>
        <v>85..98</v>
      </c>
      <c r="J90" s="4" t="str">
        <f t="shared" si="25"/>
        <v xml:space="preserve">execute @e[tag=conditional,scores={PHASE=5..10,RAND_MOB=85..98 }] ~ ~ ~ summon skeleton 0 151 0 </v>
      </c>
      <c r="K90" s="4"/>
      <c r="L90" s="4"/>
    </row>
    <row r="91" spans="1:12" s="1" customFormat="1" x14ac:dyDescent="0.25">
      <c r="A91" s="4" t="s">
        <v>67</v>
      </c>
      <c r="B91" s="4" t="s">
        <v>50</v>
      </c>
      <c r="C91" s="4"/>
      <c r="D91" s="4">
        <f>SUMIFS(C:C,B:B,B91)</f>
        <v>14</v>
      </c>
      <c r="E91" s="4">
        <f>FLOOR(C91/D91*100,1)</f>
        <v>0</v>
      </c>
      <c r="F91" s="4">
        <f>IF(AND(ISNUMBER(F90),B90=B91),F90+E90,1)</f>
        <v>99</v>
      </c>
      <c r="G91" s="4">
        <f t="shared" si="22"/>
        <v>-1</v>
      </c>
      <c r="H91" s="4">
        <f t="shared" si="23"/>
        <v>-1</v>
      </c>
      <c r="I91" s="4">
        <f t="shared" si="24"/>
        <v>-1</v>
      </c>
      <c r="J91" s="4" t="str">
        <f t="shared" si="25"/>
        <v/>
      </c>
      <c r="K91" s="4"/>
      <c r="L91" s="4"/>
    </row>
    <row r="92" spans="1:12" s="1" customFormat="1" x14ac:dyDescent="0.25">
      <c r="A92" s="4" t="s">
        <v>68</v>
      </c>
      <c r="B92" s="4" t="s">
        <v>50</v>
      </c>
      <c r="C92" s="4"/>
      <c r="D92" s="4">
        <f>SUMIFS(C:C,B:B,B92)</f>
        <v>14</v>
      </c>
      <c r="E92" s="4">
        <f>FLOOR(C92/D92*100,1)</f>
        <v>0</v>
      </c>
      <c r="F92" s="4">
        <f>IF(AND(ISNUMBER(F91),B91=B92),F91+E91,1)</f>
        <v>99</v>
      </c>
      <c r="G92" s="4">
        <f t="shared" si="22"/>
        <v>-1</v>
      </c>
      <c r="H92" s="4">
        <f t="shared" si="23"/>
        <v>-1</v>
      </c>
      <c r="I92" s="4">
        <f t="shared" si="24"/>
        <v>-1</v>
      </c>
      <c r="J92" s="4" t="str">
        <f t="shared" si="25"/>
        <v/>
      </c>
      <c r="K92" s="4"/>
      <c r="L92" s="4"/>
    </row>
    <row r="93" spans="1:12" s="1" customFormat="1" x14ac:dyDescent="0.25">
      <c r="A93" s="4" t="s">
        <v>69</v>
      </c>
      <c r="B93" s="4" t="s">
        <v>50</v>
      </c>
      <c r="C93" s="4"/>
      <c r="D93" s="4">
        <f>SUMIFS(C:C,B:B,B93)</f>
        <v>14</v>
      </c>
      <c r="E93" s="4">
        <f t="shared" ref="E93:E94" si="26">FLOOR(C93/D93*100,1)</f>
        <v>0</v>
      </c>
      <c r="F93" s="4">
        <f t="shared" ref="F93:F94" si="27">IF(AND(ISNUMBER(F92),B92=B93),F92+E92,1)</f>
        <v>99</v>
      </c>
      <c r="G93" s="4">
        <f t="shared" ref="G93:G94" si="28">IF(E93=0,-1,F93)</f>
        <v>-1</v>
      </c>
      <c r="H93" s="4">
        <f t="shared" ref="H93:H94" si="29">IF(E93=0,-1,F93+E93-1)</f>
        <v>-1</v>
      </c>
      <c r="I93" s="4">
        <f t="shared" ref="I93:I94" si="30">IF(H93="NA","",IF(G93=H93,G93,CONCATENATE(G93,"..",H93)))</f>
        <v>-1</v>
      </c>
      <c r="J93" s="4" t="str">
        <f t="shared" ref="J93:J94" si="31">IF(E93=0,"",CONCATENATE("execute @e[tag=conditional,scores={PHASE=",B93,",RAND_MOB=",I93," }] ~ ~ ~ summon ",A93," 0 151 0 "))</f>
        <v/>
      </c>
      <c r="K93" s="4"/>
      <c r="L93" s="4"/>
    </row>
    <row r="94" spans="1:12" s="1" customFormat="1" x14ac:dyDescent="0.25">
      <c r="A94" s="4" t="s">
        <v>70</v>
      </c>
      <c r="B94" s="4" t="s">
        <v>50</v>
      </c>
      <c r="C94" s="4"/>
      <c r="D94" s="4">
        <f>SUMIFS(C:C,B:B,B94)</f>
        <v>14</v>
      </c>
      <c r="E94" s="4">
        <f t="shared" si="26"/>
        <v>0</v>
      </c>
      <c r="F94" s="4">
        <f t="shared" si="27"/>
        <v>99</v>
      </c>
      <c r="G94" s="4">
        <f t="shared" si="28"/>
        <v>-1</v>
      </c>
      <c r="H94" s="4">
        <f t="shared" si="29"/>
        <v>-1</v>
      </c>
      <c r="I94" s="4">
        <f t="shared" si="30"/>
        <v>-1</v>
      </c>
      <c r="J94" s="4" t="str">
        <f t="shared" si="31"/>
        <v/>
      </c>
      <c r="K94" s="4"/>
      <c r="L94" s="4"/>
    </row>
    <row r="95" spans="1:12" s="2" customFormat="1" x14ac:dyDescent="0.25">
      <c r="A95" s="5" t="s">
        <v>56</v>
      </c>
      <c r="B95" s="5" t="s">
        <v>51</v>
      </c>
      <c r="C95" s="4">
        <v>1</v>
      </c>
      <c r="D95" s="5">
        <f>SUMIFS(C:C,B:B,B95)</f>
        <v>15</v>
      </c>
      <c r="E95" s="5">
        <f>FLOOR(C95/D95*100,1)</f>
        <v>6</v>
      </c>
      <c r="F95" s="5">
        <f>IF(AND(ISNUMBER(F94),B94=B95),F94+E94,1)</f>
        <v>1</v>
      </c>
      <c r="G95" s="5">
        <f t="shared" si="22"/>
        <v>1</v>
      </c>
      <c r="H95" s="5">
        <f t="shared" si="23"/>
        <v>6</v>
      </c>
      <c r="I95" s="5" t="str">
        <f t="shared" si="24"/>
        <v>1..6</v>
      </c>
      <c r="J95" s="5" t="str">
        <f t="shared" si="25"/>
        <v xml:space="preserve">execute @e[tag=conditional,scores={PHASE=11..15,RAND_MOB=1..6 }] ~ ~ ~ summon sheep 0 151 0 </v>
      </c>
      <c r="K95" s="5"/>
      <c r="L95" s="5"/>
    </row>
    <row r="96" spans="1:12" s="2" customFormat="1" x14ac:dyDescent="0.25">
      <c r="A96" s="5" t="s">
        <v>57</v>
      </c>
      <c r="B96" s="5" t="s">
        <v>51</v>
      </c>
      <c r="C96" s="4">
        <v>1</v>
      </c>
      <c r="D96" s="5">
        <f>SUMIFS(C:C,B:B,B96)</f>
        <v>15</v>
      </c>
      <c r="E96" s="5">
        <f>FLOOR(C96/D96*100,1)</f>
        <v>6</v>
      </c>
      <c r="F96" s="5">
        <f>IF(AND(ISNUMBER(F95),B95=B96),F95+E95,1)</f>
        <v>7</v>
      </c>
      <c r="G96" s="5">
        <f t="shared" si="22"/>
        <v>7</v>
      </c>
      <c r="H96" s="5">
        <f t="shared" si="23"/>
        <v>12</v>
      </c>
      <c r="I96" s="5" t="str">
        <f t="shared" si="24"/>
        <v>7..12</v>
      </c>
      <c r="J96" s="5" t="str">
        <f t="shared" si="25"/>
        <v xml:space="preserve">execute @e[tag=conditional,scores={PHASE=11..15,RAND_MOB=7..12 }] ~ ~ ~ summon pig 0 151 0 </v>
      </c>
      <c r="K96" s="5"/>
      <c r="L96" s="5"/>
    </row>
    <row r="97" spans="1:12" s="2" customFormat="1" x14ac:dyDescent="0.25">
      <c r="A97" s="5" t="s">
        <v>60</v>
      </c>
      <c r="B97" s="5" t="s">
        <v>51</v>
      </c>
      <c r="C97" s="4">
        <v>1</v>
      </c>
      <c r="D97" s="5">
        <f>SUMIFS(C:C,B:B,B97)</f>
        <v>15</v>
      </c>
      <c r="E97" s="5">
        <f>FLOOR(C97/D97*100,1)</f>
        <v>6</v>
      </c>
      <c r="F97" s="5">
        <f>IF(AND(ISNUMBER(F96),B96=B97),F96+E96,1)</f>
        <v>13</v>
      </c>
      <c r="G97" s="5">
        <f t="shared" si="22"/>
        <v>13</v>
      </c>
      <c r="H97" s="5">
        <f t="shared" si="23"/>
        <v>18</v>
      </c>
      <c r="I97" s="5" t="str">
        <f t="shared" si="24"/>
        <v>13..18</v>
      </c>
      <c r="J97" s="5" t="str">
        <f t="shared" si="25"/>
        <v xml:space="preserve">execute @e[tag=conditional,scores={PHASE=11..15,RAND_MOB=13..18 }] ~ ~ ~ summon cow 0 151 0 </v>
      </c>
      <c r="K97" s="5"/>
      <c r="L97" s="5"/>
    </row>
    <row r="98" spans="1:12" s="2" customFormat="1" x14ac:dyDescent="0.25">
      <c r="A98" s="5" t="s">
        <v>62</v>
      </c>
      <c r="B98" s="5" t="s">
        <v>51</v>
      </c>
      <c r="C98" s="4"/>
      <c r="D98" s="5">
        <f>SUMIFS(C:C,B:B,B98)</f>
        <v>15</v>
      </c>
      <c r="E98" s="5">
        <f>FLOOR(C98/D98*100,1)</f>
        <v>0</v>
      </c>
      <c r="F98" s="5">
        <f>IF(AND(ISNUMBER(F97),B97=B98),F97+E97,1)</f>
        <v>19</v>
      </c>
      <c r="G98" s="5">
        <f t="shared" si="22"/>
        <v>-1</v>
      </c>
      <c r="H98" s="5">
        <f t="shared" si="23"/>
        <v>-1</v>
      </c>
      <c r="I98" s="5">
        <f t="shared" si="24"/>
        <v>-1</v>
      </c>
      <c r="J98" s="5" t="str">
        <f t="shared" si="25"/>
        <v/>
      </c>
      <c r="K98" s="5"/>
      <c r="L98" s="5"/>
    </row>
    <row r="99" spans="1:12" s="2" customFormat="1" x14ac:dyDescent="0.25">
      <c r="A99" s="5" t="s">
        <v>63</v>
      </c>
      <c r="B99" s="5" t="s">
        <v>51</v>
      </c>
      <c r="C99" s="4">
        <v>1</v>
      </c>
      <c r="D99" s="5">
        <f>SUMIFS(C:C,B:B,B99)</f>
        <v>15</v>
      </c>
      <c r="E99" s="5">
        <f>FLOOR(C99/D99*100,1)</f>
        <v>6</v>
      </c>
      <c r="F99" s="5">
        <f>IF(AND(ISNUMBER(F98),B98=B99),F98+E98,1)</f>
        <v>19</v>
      </c>
      <c r="G99" s="5">
        <f t="shared" si="22"/>
        <v>19</v>
      </c>
      <c r="H99" s="5">
        <f t="shared" si="23"/>
        <v>24</v>
      </c>
      <c r="I99" s="5" t="str">
        <f t="shared" si="24"/>
        <v>19..24</v>
      </c>
      <c r="J99" s="5" t="str">
        <f t="shared" si="25"/>
        <v xml:space="preserve">execute @e[tag=conditional,scores={PHASE=11..15,RAND_MOB=19..24 }] ~ ~ ~ summon panda 0 151 0 </v>
      </c>
      <c r="K99" s="5"/>
      <c r="L99" s="5"/>
    </row>
    <row r="100" spans="1:12" s="2" customFormat="1" x14ac:dyDescent="0.25">
      <c r="A100" s="5" t="s">
        <v>64</v>
      </c>
      <c r="B100" s="5" t="s">
        <v>51</v>
      </c>
      <c r="C100" s="4">
        <v>1</v>
      </c>
      <c r="D100" s="5">
        <f>SUMIFS(C:C,B:B,B100)</f>
        <v>15</v>
      </c>
      <c r="E100" s="5">
        <f>FLOOR(C100/D100*100,1)</f>
        <v>6</v>
      </c>
      <c r="F100" s="5">
        <f>IF(AND(ISNUMBER(F99),B99=B100),F99+E99,1)</f>
        <v>25</v>
      </c>
      <c r="G100" s="5">
        <f t="shared" si="22"/>
        <v>25</v>
      </c>
      <c r="H100" s="5">
        <f t="shared" si="23"/>
        <v>30</v>
      </c>
      <c r="I100" s="5" t="str">
        <f t="shared" si="24"/>
        <v>25..30</v>
      </c>
      <c r="J100" s="5" t="str">
        <f t="shared" si="25"/>
        <v xml:space="preserve">execute @e[tag=conditional,scores={PHASE=11..15,RAND_MOB=25..30 }] ~ ~ ~ summon wolf 0 151 0 </v>
      </c>
      <c r="K100" s="5"/>
      <c r="L100" s="5"/>
    </row>
    <row r="101" spans="1:12" s="2" customFormat="1" x14ac:dyDescent="0.25">
      <c r="A101" s="5" t="s">
        <v>71</v>
      </c>
      <c r="B101" s="5" t="s">
        <v>51</v>
      </c>
      <c r="C101" s="4"/>
      <c r="D101" s="5">
        <f>SUMIFS(C:C,B:B,B101)</f>
        <v>15</v>
      </c>
      <c r="E101" s="5">
        <f>FLOOR(C101/D101*100,1)</f>
        <v>0</v>
      </c>
      <c r="F101" s="5">
        <f>IF(AND(ISNUMBER(F100),B100=B101),F100+E100,1)</f>
        <v>31</v>
      </c>
      <c r="G101" s="5">
        <f t="shared" si="22"/>
        <v>-1</v>
      </c>
      <c r="H101" s="5">
        <f t="shared" si="23"/>
        <v>-1</v>
      </c>
      <c r="I101" s="5">
        <f t="shared" si="24"/>
        <v>-1</v>
      </c>
      <c r="J101" s="5" t="str">
        <f t="shared" si="25"/>
        <v/>
      </c>
      <c r="K101" s="5"/>
      <c r="L101" s="5"/>
    </row>
    <row r="102" spans="1:12" s="2" customFormat="1" x14ac:dyDescent="0.25">
      <c r="A102" s="5" t="s">
        <v>72</v>
      </c>
      <c r="B102" s="5" t="s">
        <v>51</v>
      </c>
      <c r="C102" s="4">
        <v>1</v>
      </c>
      <c r="D102" s="5">
        <f>SUMIFS(C:C,B:B,B102)</f>
        <v>15</v>
      </c>
      <c r="E102" s="5">
        <f>FLOOR(C102/D102*100,1)</f>
        <v>6</v>
      </c>
      <c r="F102" s="5">
        <f>IF(AND(ISNUMBER(F101),B101=B102),F101+E101,1)</f>
        <v>31</v>
      </c>
      <c r="G102" s="5">
        <f t="shared" si="22"/>
        <v>31</v>
      </c>
      <c r="H102" s="5">
        <f t="shared" si="23"/>
        <v>36</v>
      </c>
      <c r="I102" s="5" t="str">
        <f t="shared" si="24"/>
        <v>31..36</v>
      </c>
      <c r="J102" s="5" t="str">
        <f t="shared" si="25"/>
        <v xml:space="preserve">execute @e[tag=conditional,scores={PHASE=11..15,RAND_MOB=31..36 }] ~ ~ ~ summon chicken 0 151 0 </v>
      </c>
      <c r="K102" s="5"/>
      <c r="L102" s="5"/>
    </row>
    <row r="103" spans="1:12" s="2" customFormat="1" x14ac:dyDescent="0.25">
      <c r="A103" s="5" t="s">
        <v>73</v>
      </c>
      <c r="B103" s="5" t="s">
        <v>51</v>
      </c>
      <c r="C103" s="4">
        <v>1</v>
      </c>
      <c r="D103" s="5">
        <f>SUMIFS(C:C,B:B,B103)</f>
        <v>15</v>
      </c>
      <c r="E103" s="5">
        <f>FLOOR(C103/D103*100,1)</f>
        <v>6</v>
      </c>
      <c r="F103" s="5">
        <f>IF(AND(ISNUMBER(F102),B102=B103),F102+E102,1)</f>
        <v>37</v>
      </c>
      <c r="G103" s="5">
        <f t="shared" si="22"/>
        <v>37</v>
      </c>
      <c r="H103" s="5">
        <f t="shared" si="23"/>
        <v>42</v>
      </c>
      <c r="I103" s="5" t="str">
        <f t="shared" si="24"/>
        <v>37..42</v>
      </c>
      <c r="J103" s="5" t="str">
        <f t="shared" si="25"/>
        <v xml:space="preserve">execute @e[tag=conditional,scores={PHASE=11..15,RAND_MOB=37..42 }] ~ ~ ~ summon fox 0 151 0 </v>
      </c>
      <c r="K103" s="5"/>
      <c r="L103" s="5"/>
    </row>
    <row r="104" spans="1:12" s="2" customFormat="1" x14ac:dyDescent="0.25">
      <c r="A104" s="5" t="s">
        <v>74</v>
      </c>
      <c r="B104" s="5" t="s">
        <v>51</v>
      </c>
      <c r="C104" s="4">
        <v>1</v>
      </c>
      <c r="D104" s="5">
        <f>SUMIFS(C:C,B:B,B104)</f>
        <v>15</v>
      </c>
      <c r="E104" s="5">
        <f>FLOOR(C104/D104*100,1)</f>
        <v>6</v>
      </c>
      <c r="F104" s="5">
        <f>IF(AND(ISNUMBER(F103),B103=B104),F103+E103,1)</f>
        <v>43</v>
      </c>
      <c r="G104" s="5">
        <f t="shared" si="22"/>
        <v>43</v>
      </c>
      <c r="H104" s="5">
        <f t="shared" si="23"/>
        <v>48</v>
      </c>
      <c r="I104" s="5" t="str">
        <f t="shared" si="24"/>
        <v>43..48</v>
      </c>
      <c r="J104" s="5" t="str">
        <f t="shared" si="25"/>
        <v xml:space="preserve">execute @e[tag=conditional,scores={PHASE=11..15,RAND_MOB=43..48 }] ~ ~ ~ summon wandering_trader 0 151 0 </v>
      </c>
      <c r="K104" s="5"/>
      <c r="L104" s="5"/>
    </row>
    <row r="105" spans="1:12" s="2" customFormat="1" x14ac:dyDescent="0.25">
      <c r="A105" s="5" t="s">
        <v>75</v>
      </c>
      <c r="B105" s="5" t="s">
        <v>51</v>
      </c>
      <c r="C105" s="4"/>
      <c r="D105" s="5">
        <f>SUMIFS(C:C,B:B,B105)</f>
        <v>15</v>
      </c>
      <c r="E105" s="5">
        <f>FLOOR(C105/D105*100,1)</f>
        <v>0</v>
      </c>
      <c r="F105" s="5">
        <f>IF(AND(ISNUMBER(F104),B104=B105),F104+E104,1)</f>
        <v>49</v>
      </c>
      <c r="G105" s="5">
        <f t="shared" si="22"/>
        <v>-1</v>
      </c>
      <c r="H105" s="5">
        <f t="shared" si="23"/>
        <v>-1</v>
      </c>
      <c r="I105" s="5">
        <f t="shared" si="24"/>
        <v>-1</v>
      </c>
      <c r="J105" s="5" t="str">
        <f t="shared" si="25"/>
        <v/>
      </c>
      <c r="K105" s="5"/>
      <c r="L105" s="5"/>
    </row>
    <row r="106" spans="1:12" s="2" customFormat="1" x14ac:dyDescent="0.25">
      <c r="A106" s="5" t="s">
        <v>76</v>
      </c>
      <c r="B106" s="5" t="s">
        <v>51</v>
      </c>
      <c r="C106" s="4"/>
      <c r="D106" s="5">
        <f>SUMIFS(C:C,B:B,B106)</f>
        <v>15</v>
      </c>
      <c r="E106" s="5">
        <f>FLOOR(C106/D106*100,1)</f>
        <v>0</v>
      </c>
      <c r="F106" s="5">
        <f>IF(AND(ISNUMBER(F105),B105=B106),F105+E105,1)</f>
        <v>49</v>
      </c>
      <c r="G106" s="5">
        <f t="shared" si="22"/>
        <v>-1</v>
      </c>
      <c r="H106" s="5">
        <f t="shared" si="23"/>
        <v>-1</v>
      </c>
      <c r="I106" s="5">
        <f t="shared" si="24"/>
        <v>-1</v>
      </c>
      <c r="J106" s="5" t="str">
        <f t="shared" si="25"/>
        <v/>
      </c>
      <c r="K106" s="5"/>
      <c r="L106" s="5"/>
    </row>
    <row r="107" spans="1:12" s="2" customFormat="1" x14ac:dyDescent="0.25">
      <c r="A107" s="5" t="s">
        <v>77</v>
      </c>
      <c r="B107" s="5" t="s">
        <v>51</v>
      </c>
      <c r="C107" s="4"/>
      <c r="D107" s="5">
        <f>SUMIFS(C:C,B:B,B107)</f>
        <v>15</v>
      </c>
      <c r="E107" s="5">
        <f>FLOOR(C107/D107*100,1)</f>
        <v>0</v>
      </c>
      <c r="F107" s="5">
        <f>IF(AND(ISNUMBER(F106),B106=B107),F106+E106,1)</f>
        <v>49</v>
      </c>
      <c r="G107" s="5">
        <f t="shared" si="22"/>
        <v>-1</v>
      </c>
      <c r="H107" s="5">
        <f t="shared" si="23"/>
        <v>-1</v>
      </c>
      <c r="I107" s="5">
        <f t="shared" si="24"/>
        <v>-1</v>
      </c>
      <c r="J107" s="5" t="str">
        <f t="shared" si="25"/>
        <v/>
      </c>
      <c r="K107" s="5"/>
      <c r="L107" s="5"/>
    </row>
    <row r="108" spans="1:12" s="2" customFormat="1" x14ac:dyDescent="0.25">
      <c r="A108" s="5" t="s">
        <v>78</v>
      </c>
      <c r="B108" s="5" t="s">
        <v>51</v>
      </c>
      <c r="C108" s="4"/>
      <c r="D108" s="5">
        <f>SUMIFS(C:C,B:B,B108)</f>
        <v>15</v>
      </c>
      <c r="E108" s="5">
        <f>FLOOR(C108/D108*100,1)</f>
        <v>0</v>
      </c>
      <c r="F108" s="5">
        <f>IF(AND(ISNUMBER(F107),B107=B108),F107+E107,1)</f>
        <v>49</v>
      </c>
      <c r="G108" s="5">
        <f t="shared" si="22"/>
        <v>-1</v>
      </c>
      <c r="H108" s="5">
        <f t="shared" si="23"/>
        <v>-1</v>
      </c>
      <c r="I108" s="5">
        <f t="shared" si="24"/>
        <v>-1</v>
      </c>
      <c r="J108" s="5" t="str">
        <f t="shared" si="25"/>
        <v/>
      </c>
      <c r="K108" s="5"/>
      <c r="L108" s="5"/>
    </row>
    <row r="109" spans="1:12" s="2" customFormat="1" x14ac:dyDescent="0.25">
      <c r="A109" s="5" t="s">
        <v>79</v>
      </c>
      <c r="B109" s="5" t="s">
        <v>51</v>
      </c>
      <c r="C109" s="4"/>
      <c r="D109" s="5">
        <f>SUMIFS(C:C,B:B,B109)</f>
        <v>15</v>
      </c>
      <c r="E109" s="5">
        <f>FLOOR(C109/D109*100,1)</f>
        <v>0</v>
      </c>
      <c r="F109" s="5">
        <f>IF(AND(ISNUMBER(F108),B108=B109),F108+E108,1)</f>
        <v>49</v>
      </c>
      <c r="G109" s="5">
        <f t="shared" si="22"/>
        <v>-1</v>
      </c>
      <c r="H109" s="5">
        <f t="shared" si="23"/>
        <v>-1</v>
      </c>
      <c r="I109" s="5">
        <f t="shared" si="24"/>
        <v>-1</v>
      </c>
      <c r="J109" s="5" t="str">
        <f t="shared" si="25"/>
        <v/>
      </c>
      <c r="K109" s="5"/>
      <c r="L109" s="5"/>
    </row>
    <row r="110" spans="1:12" s="2" customFormat="1" x14ac:dyDescent="0.25">
      <c r="A110" s="5" t="s">
        <v>80</v>
      </c>
      <c r="B110" s="5" t="s">
        <v>51</v>
      </c>
      <c r="C110" s="4"/>
      <c r="D110" s="5">
        <f>SUMIFS(C:C,B:B,B110)</f>
        <v>15</v>
      </c>
      <c r="E110" s="5">
        <f>FLOOR(C110/D110*100,1)</f>
        <v>0</v>
      </c>
      <c r="F110" s="5">
        <f>IF(AND(ISNUMBER(F109),B109=B110),F109+E109,1)</f>
        <v>49</v>
      </c>
      <c r="G110" s="5">
        <f t="shared" si="22"/>
        <v>-1</v>
      </c>
      <c r="H110" s="5">
        <f t="shared" si="23"/>
        <v>-1</v>
      </c>
      <c r="I110" s="5">
        <f t="shared" si="24"/>
        <v>-1</v>
      </c>
      <c r="J110" s="5" t="str">
        <f t="shared" si="25"/>
        <v/>
      </c>
      <c r="K110" s="5"/>
      <c r="L110" s="5"/>
    </row>
    <row r="111" spans="1:12" s="2" customFormat="1" x14ac:dyDescent="0.25">
      <c r="A111" s="5" t="s">
        <v>81</v>
      </c>
      <c r="B111" s="5" t="s">
        <v>51</v>
      </c>
      <c r="C111" s="4"/>
      <c r="D111" s="5">
        <f>SUMIFS(C:C,B:B,B111)</f>
        <v>15</v>
      </c>
      <c r="E111" s="5">
        <f>FLOOR(C111/D111*100,1)</f>
        <v>0</v>
      </c>
      <c r="F111" s="5">
        <f>IF(AND(ISNUMBER(F110),B110=B111),F110+E110,1)</f>
        <v>49</v>
      </c>
      <c r="G111" s="5">
        <f t="shared" si="22"/>
        <v>-1</v>
      </c>
      <c r="H111" s="5">
        <f t="shared" si="23"/>
        <v>-1</v>
      </c>
      <c r="I111" s="5">
        <f t="shared" si="24"/>
        <v>-1</v>
      </c>
      <c r="J111" s="5" t="str">
        <f t="shared" si="25"/>
        <v/>
      </c>
      <c r="K111" s="5"/>
      <c r="L111" s="5"/>
    </row>
    <row r="112" spans="1:12" s="2" customFormat="1" x14ac:dyDescent="0.25">
      <c r="A112" s="5" t="s">
        <v>82</v>
      </c>
      <c r="B112" s="5" t="s">
        <v>51</v>
      </c>
      <c r="C112" s="4"/>
      <c r="D112" s="5">
        <f>SUMIFS(C:C,B:B,B112)</f>
        <v>15</v>
      </c>
      <c r="E112" s="5">
        <f>FLOOR(C112/D112*100,1)</f>
        <v>0</v>
      </c>
      <c r="F112" s="5">
        <f>IF(AND(ISNUMBER(F111),B111=B112),F111+E111,1)</f>
        <v>49</v>
      </c>
      <c r="G112" s="5">
        <f t="shared" si="22"/>
        <v>-1</v>
      </c>
      <c r="H112" s="5">
        <f t="shared" si="23"/>
        <v>-1</v>
      </c>
      <c r="I112" s="5">
        <f t="shared" si="24"/>
        <v>-1</v>
      </c>
      <c r="J112" s="5" t="str">
        <f t="shared" si="25"/>
        <v/>
      </c>
      <c r="K112" s="5"/>
      <c r="L112" s="5"/>
    </row>
    <row r="113" spans="1:12" s="2" customFormat="1" x14ac:dyDescent="0.25">
      <c r="A113" s="5" t="s">
        <v>83</v>
      </c>
      <c r="B113" s="5" t="s">
        <v>51</v>
      </c>
      <c r="C113" s="4"/>
      <c r="D113" s="5">
        <f>SUMIFS(C:C,B:B,B113)</f>
        <v>15</v>
      </c>
      <c r="E113" s="5">
        <f>FLOOR(C113/D113*100,1)</f>
        <v>0</v>
      </c>
      <c r="F113" s="5">
        <f>IF(AND(ISNUMBER(F112),B112=B113),F112+E112,1)</f>
        <v>49</v>
      </c>
      <c r="G113" s="5">
        <f t="shared" si="22"/>
        <v>-1</v>
      </c>
      <c r="H113" s="5">
        <f t="shared" si="23"/>
        <v>-1</v>
      </c>
      <c r="I113" s="5">
        <f t="shared" si="24"/>
        <v>-1</v>
      </c>
      <c r="J113" s="5" t="str">
        <f t="shared" si="25"/>
        <v/>
      </c>
      <c r="K113" s="5"/>
      <c r="L113" s="5"/>
    </row>
    <row r="114" spans="1:12" s="2" customFormat="1" x14ac:dyDescent="0.25">
      <c r="A114" s="5" t="s">
        <v>84</v>
      </c>
      <c r="B114" s="5" t="s">
        <v>51</v>
      </c>
      <c r="C114" s="4"/>
      <c r="D114" s="5">
        <f>SUMIFS(C:C,B:B,B114)</f>
        <v>15</v>
      </c>
      <c r="E114" s="5">
        <f>FLOOR(C114/D114*100,1)</f>
        <v>0</v>
      </c>
      <c r="F114" s="5">
        <f>IF(AND(ISNUMBER(F113),B113=B114),F113+E113,1)</f>
        <v>49</v>
      </c>
      <c r="G114" s="5">
        <f t="shared" si="22"/>
        <v>-1</v>
      </c>
      <c r="H114" s="5">
        <f t="shared" si="23"/>
        <v>-1</v>
      </c>
      <c r="I114" s="5">
        <f t="shared" si="24"/>
        <v>-1</v>
      </c>
      <c r="J114" s="5" t="str">
        <f t="shared" si="25"/>
        <v/>
      </c>
      <c r="K114" s="5"/>
      <c r="L114" s="5"/>
    </row>
    <row r="115" spans="1:12" s="2" customFormat="1" x14ac:dyDescent="0.25">
      <c r="A115" s="5" t="s">
        <v>85</v>
      </c>
      <c r="B115" s="5" t="s">
        <v>51</v>
      </c>
      <c r="C115" s="4"/>
      <c r="D115" s="5">
        <f>SUMIFS(C:C,B:B,B115)</f>
        <v>15</v>
      </c>
      <c r="E115" s="5">
        <f>FLOOR(C115/D115*100,1)</f>
        <v>0</v>
      </c>
      <c r="F115" s="5">
        <f>IF(AND(ISNUMBER(F114),B114=B115),F114+E114,1)</f>
        <v>49</v>
      </c>
      <c r="G115" s="5">
        <f t="shared" si="22"/>
        <v>-1</v>
      </c>
      <c r="H115" s="5">
        <f t="shared" si="23"/>
        <v>-1</v>
      </c>
      <c r="I115" s="5">
        <f t="shared" si="24"/>
        <v>-1</v>
      </c>
      <c r="J115" s="5" t="str">
        <f t="shared" si="25"/>
        <v/>
      </c>
      <c r="K115" s="5"/>
      <c r="L115" s="5"/>
    </row>
    <row r="116" spans="1:12" s="2" customFormat="1" x14ac:dyDescent="0.25">
      <c r="A116" s="5" t="s">
        <v>59</v>
      </c>
      <c r="B116" s="5" t="s">
        <v>51</v>
      </c>
      <c r="C116" s="4">
        <v>1</v>
      </c>
      <c r="D116" s="5">
        <f>SUMIFS(C:C,B:B,B116)</f>
        <v>15</v>
      </c>
      <c r="E116" s="5">
        <f>FLOOR(C116/D116*100,1)</f>
        <v>6</v>
      </c>
      <c r="F116" s="5">
        <f>IF(AND(ISNUMBER(F115),B115=B116),F115+E115,1)</f>
        <v>49</v>
      </c>
      <c r="G116" s="5">
        <f t="shared" si="22"/>
        <v>49</v>
      </c>
      <c r="H116" s="5">
        <f t="shared" si="23"/>
        <v>54</v>
      </c>
      <c r="I116" s="5" t="str">
        <f t="shared" si="24"/>
        <v>49..54</v>
      </c>
      <c r="J116" s="5" t="str">
        <f t="shared" si="25"/>
        <v xml:space="preserve">execute @e[tag=conditional,scores={PHASE=11..15,RAND_MOB=49..54 }] ~ ~ ~ summon villager 0 151 0 </v>
      </c>
      <c r="K116" s="5"/>
      <c r="L116" s="5"/>
    </row>
    <row r="117" spans="1:12" s="2" customFormat="1" x14ac:dyDescent="0.25">
      <c r="A117" s="5" t="s">
        <v>86</v>
      </c>
      <c r="B117" s="5" t="s">
        <v>51</v>
      </c>
      <c r="C117" s="4"/>
      <c r="D117" s="5">
        <f>SUMIFS(C:C,B:B,B117)</f>
        <v>15</v>
      </c>
      <c r="E117" s="5">
        <f>FLOOR(C117/D117*100,1)</f>
        <v>0</v>
      </c>
      <c r="F117" s="5">
        <f>IF(AND(ISNUMBER(F116),B116=B117),F116+E116,1)</f>
        <v>55</v>
      </c>
      <c r="G117" s="5">
        <f t="shared" si="22"/>
        <v>-1</v>
      </c>
      <c r="H117" s="5">
        <f t="shared" si="23"/>
        <v>-1</v>
      </c>
      <c r="I117" s="5">
        <f t="shared" si="24"/>
        <v>-1</v>
      </c>
      <c r="J117" s="5" t="str">
        <f t="shared" si="25"/>
        <v/>
      </c>
      <c r="K117" s="5"/>
      <c r="L117" s="5"/>
    </row>
    <row r="118" spans="1:12" s="2" customFormat="1" x14ac:dyDescent="0.25">
      <c r="A118" s="5" t="s">
        <v>58</v>
      </c>
      <c r="B118" s="5" t="s">
        <v>51</v>
      </c>
      <c r="C118" s="4">
        <v>2</v>
      </c>
      <c r="D118" s="5">
        <f>SUMIFS(C:C,B:B,B118)</f>
        <v>15</v>
      </c>
      <c r="E118" s="5">
        <f>FLOOR(C118/D118*100,1)</f>
        <v>13</v>
      </c>
      <c r="F118" s="5">
        <f>IF(AND(ISNUMBER(F117),B117=B118),F117+E117,1)</f>
        <v>55</v>
      </c>
      <c r="G118" s="5">
        <f t="shared" si="22"/>
        <v>55</v>
      </c>
      <c r="H118" s="5">
        <f t="shared" si="23"/>
        <v>67</v>
      </c>
      <c r="I118" s="5" t="str">
        <f t="shared" si="24"/>
        <v>55..67</v>
      </c>
      <c r="J118" s="5" t="str">
        <f t="shared" si="25"/>
        <v xml:space="preserve">execute @e[tag=conditional,scores={PHASE=11..15,RAND_MOB=55..67 }] ~ ~ ~ summon zombie 0 151 0 </v>
      </c>
      <c r="K118" s="5"/>
      <c r="L118" s="5"/>
    </row>
    <row r="119" spans="1:12" s="2" customFormat="1" x14ac:dyDescent="0.25">
      <c r="A119" s="5" t="s">
        <v>65</v>
      </c>
      <c r="B119" s="5" t="s">
        <v>51</v>
      </c>
      <c r="C119" s="4">
        <v>2</v>
      </c>
      <c r="D119" s="5">
        <f>SUMIFS(C:C,B:B,B119)</f>
        <v>15</v>
      </c>
      <c r="E119" s="5">
        <f>FLOOR(C119/D119*100,1)</f>
        <v>13</v>
      </c>
      <c r="F119" s="5">
        <f>IF(AND(ISNUMBER(F118),B118=B119),F118+E118,1)</f>
        <v>68</v>
      </c>
      <c r="G119" s="5">
        <f t="shared" si="22"/>
        <v>68</v>
      </c>
      <c r="H119" s="5">
        <f t="shared" si="23"/>
        <v>80</v>
      </c>
      <c r="I119" s="5" t="str">
        <f t="shared" si="24"/>
        <v>68..80</v>
      </c>
      <c r="J119" s="5" t="str">
        <f t="shared" si="25"/>
        <v xml:space="preserve">execute @e[tag=conditional,scores={PHASE=11..15,RAND_MOB=68..80 }] ~ ~ ~ summon creeper 0 151 0 </v>
      </c>
      <c r="K119" s="5"/>
      <c r="L119" s="5"/>
    </row>
    <row r="120" spans="1:12" s="2" customFormat="1" x14ac:dyDescent="0.25">
      <c r="A120" s="5" t="s">
        <v>66</v>
      </c>
      <c r="B120" s="5" t="s">
        <v>51</v>
      </c>
      <c r="C120" s="4"/>
      <c r="D120" s="5">
        <f>SUMIFS(C:C,B:B,B120)</f>
        <v>15</v>
      </c>
      <c r="E120" s="5">
        <f>FLOOR(C120/D120*100,1)</f>
        <v>0</v>
      </c>
      <c r="F120" s="5">
        <f>IF(AND(ISNUMBER(F119),B119=B120),F119+E119,1)</f>
        <v>81</v>
      </c>
      <c r="G120" s="5">
        <f t="shared" si="22"/>
        <v>-1</v>
      </c>
      <c r="H120" s="5">
        <f t="shared" si="23"/>
        <v>-1</v>
      </c>
      <c r="I120" s="5">
        <f t="shared" si="24"/>
        <v>-1</v>
      </c>
      <c r="J120" s="5" t="str">
        <f t="shared" si="25"/>
        <v/>
      </c>
      <c r="K120" s="5"/>
      <c r="L120" s="5"/>
    </row>
    <row r="121" spans="1:12" s="2" customFormat="1" x14ac:dyDescent="0.25">
      <c r="A121" s="5" t="s">
        <v>87</v>
      </c>
      <c r="B121" s="5" t="s">
        <v>51</v>
      </c>
      <c r="C121" s="4">
        <v>2</v>
      </c>
      <c r="D121" s="5">
        <f>SUMIFS(C:C,B:B,B121)</f>
        <v>15</v>
      </c>
      <c r="E121" s="5">
        <f>FLOOR(C121/D121*100,1)</f>
        <v>13</v>
      </c>
      <c r="F121" s="5">
        <f>IF(AND(ISNUMBER(F120),B120=B121),F120+E120,1)</f>
        <v>81</v>
      </c>
      <c r="G121" s="5">
        <f t="shared" si="22"/>
        <v>81</v>
      </c>
      <c r="H121" s="5">
        <f t="shared" si="23"/>
        <v>93</v>
      </c>
      <c r="I121" s="5" t="str">
        <f t="shared" si="24"/>
        <v>81..93</v>
      </c>
      <c r="J121" s="5" t="str">
        <f t="shared" si="25"/>
        <v xml:space="preserve">execute @e[tag=conditional,scores={PHASE=11..15,RAND_MOB=81..93 }] ~ ~ ~ summon skeleton 0 151 0 </v>
      </c>
      <c r="K121" s="5"/>
      <c r="L121" s="5"/>
    </row>
    <row r="122" spans="1:12" s="2" customFormat="1" x14ac:dyDescent="0.25">
      <c r="A122" s="5" t="s">
        <v>67</v>
      </c>
      <c r="B122" s="5" t="s">
        <v>51</v>
      </c>
      <c r="C122" s="4"/>
      <c r="D122" s="5">
        <f>SUMIFS(C:C,B:B,B122)</f>
        <v>15</v>
      </c>
      <c r="E122" s="5">
        <f>FLOOR(C122/D122*100,1)</f>
        <v>0</v>
      </c>
      <c r="F122" s="5">
        <f>IF(AND(ISNUMBER(F121),B121=B122),F121+E121,1)</f>
        <v>94</v>
      </c>
      <c r="G122" s="5">
        <f t="shared" si="22"/>
        <v>-1</v>
      </c>
      <c r="H122" s="5">
        <f t="shared" si="23"/>
        <v>-1</v>
      </c>
      <c r="I122" s="5">
        <f t="shared" si="24"/>
        <v>-1</v>
      </c>
      <c r="J122" s="5" t="str">
        <f t="shared" si="25"/>
        <v/>
      </c>
      <c r="K122" s="5"/>
      <c r="L122" s="5"/>
    </row>
    <row r="123" spans="1:12" s="2" customFormat="1" x14ac:dyDescent="0.25">
      <c r="A123" s="5" t="s">
        <v>68</v>
      </c>
      <c r="B123" s="5" t="s">
        <v>51</v>
      </c>
      <c r="C123" s="4"/>
      <c r="D123" s="5">
        <f>SUMIFS(C:C,B:B,B123)</f>
        <v>15</v>
      </c>
      <c r="E123" s="5">
        <f>FLOOR(C123/D123*100,1)</f>
        <v>0</v>
      </c>
      <c r="F123" s="5">
        <f>IF(AND(ISNUMBER(F122),B122=B123),F122+E122,1)</f>
        <v>94</v>
      </c>
      <c r="G123" s="5">
        <f t="shared" si="22"/>
        <v>-1</v>
      </c>
      <c r="H123" s="5">
        <f t="shared" si="23"/>
        <v>-1</v>
      </c>
      <c r="I123" s="5">
        <f t="shared" si="24"/>
        <v>-1</v>
      </c>
      <c r="J123" s="5" t="str">
        <f t="shared" si="25"/>
        <v/>
      </c>
      <c r="K123" s="5"/>
      <c r="L123" s="5"/>
    </row>
    <row r="124" spans="1:12" s="2" customFormat="1" x14ac:dyDescent="0.25">
      <c r="A124" s="5" t="s">
        <v>69</v>
      </c>
      <c r="B124" s="5" t="s">
        <v>51</v>
      </c>
      <c r="C124" s="4"/>
      <c r="D124" s="5">
        <f>SUMIFS(C:C,B:B,B124)</f>
        <v>15</v>
      </c>
      <c r="E124" s="5">
        <f>FLOOR(C124/D124*100,1)</f>
        <v>0</v>
      </c>
      <c r="F124" s="5">
        <f>IF(AND(ISNUMBER(F123),B123=B124),F123+E123,1)</f>
        <v>94</v>
      </c>
      <c r="G124" s="5">
        <f t="shared" ref="G124" si="32">IF(E124=0,-1,F124)</f>
        <v>-1</v>
      </c>
      <c r="H124" s="5">
        <f t="shared" ref="H124" si="33">IF(E124=0,-1,F124+E124-1)</f>
        <v>-1</v>
      </c>
      <c r="I124" s="5">
        <f t="shared" ref="I124" si="34">IF(H124="NA","",IF(G124=H124,G124,CONCATENATE(G124,"..",H124)))</f>
        <v>-1</v>
      </c>
      <c r="J124" s="5" t="str">
        <f t="shared" ref="J124" si="35">IF(E124=0,"",CONCATENATE("execute @e[tag=conditional,scores={PHASE=",B124,",RAND_MOB=",I124," }] ~ ~ ~ summon ",A124," 0 151 0 "))</f>
        <v/>
      </c>
      <c r="K124" s="5"/>
      <c r="L124" s="5"/>
    </row>
    <row r="125" spans="1:12" s="2" customFormat="1" x14ac:dyDescent="0.25">
      <c r="A125" s="5" t="s">
        <v>70</v>
      </c>
      <c r="B125" s="5" t="s">
        <v>51</v>
      </c>
      <c r="C125" s="4"/>
      <c r="D125" s="5">
        <f>SUMIFS(C:C,B:B,B125)</f>
        <v>15</v>
      </c>
      <c r="E125" s="5">
        <f>FLOOR(C125/D125*100,1)</f>
        <v>0</v>
      </c>
      <c r="F125" s="5">
        <f>IF(AND(ISNUMBER(F123),B123=B125),F123+E123,1)</f>
        <v>94</v>
      </c>
      <c r="G125" s="5">
        <f t="shared" si="22"/>
        <v>-1</v>
      </c>
      <c r="H125" s="5">
        <f t="shared" si="23"/>
        <v>-1</v>
      </c>
      <c r="I125" s="5">
        <f t="shared" si="24"/>
        <v>-1</v>
      </c>
      <c r="J125" s="5" t="str">
        <f t="shared" si="25"/>
        <v/>
      </c>
      <c r="K125" s="5"/>
      <c r="L125" s="5"/>
    </row>
    <row r="126" spans="1:12" s="1" customFormat="1" x14ac:dyDescent="0.25">
      <c r="A126" s="4" t="s">
        <v>56</v>
      </c>
      <c r="B126" s="4" t="s">
        <v>52</v>
      </c>
      <c r="C126" s="4">
        <v>1</v>
      </c>
      <c r="D126" s="4">
        <f>SUMIFS(C:C,B:B,B126)</f>
        <v>16</v>
      </c>
      <c r="E126" s="4">
        <f>FLOOR(C126/D126*100,1)</f>
        <v>6</v>
      </c>
      <c r="F126" s="4">
        <f>IF(AND(ISNUMBER(F125),B125=B126),F125+E125,1)</f>
        <v>1</v>
      </c>
      <c r="G126" s="4">
        <f t="shared" si="22"/>
        <v>1</v>
      </c>
      <c r="H126" s="4">
        <f t="shared" si="23"/>
        <v>6</v>
      </c>
      <c r="I126" s="4" t="str">
        <f t="shared" si="24"/>
        <v>1..6</v>
      </c>
      <c r="J126" s="4" t="str">
        <f t="shared" si="25"/>
        <v xml:space="preserve">execute @e[tag=conditional,scores={PHASE=16..20,RAND_MOB=1..6 }] ~ ~ ~ summon sheep 0 151 0 </v>
      </c>
      <c r="K126" s="4"/>
      <c r="L126" s="4"/>
    </row>
    <row r="127" spans="1:12" s="1" customFormat="1" x14ac:dyDescent="0.25">
      <c r="A127" s="4" t="s">
        <v>57</v>
      </c>
      <c r="B127" s="4" t="s">
        <v>52</v>
      </c>
      <c r="C127" s="4">
        <v>1</v>
      </c>
      <c r="D127" s="4">
        <f>SUMIFS(C:C,B:B,B127)</f>
        <v>16</v>
      </c>
      <c r="E127" s="4">
        <f>FLOOR(C127/D127*100,1)</f>
        <v>6</v>
      </c>
      <c r="F127" s="4">
        <f>IF(AND(ISNUMBER(F126),B126=B127),F126+E126,1)</f>
        <v>7</v>
      </c>
      <c r="G127" s="4">
        <f t="shared" si="22"/>
        <v>7</v>
      </c>
      <c r="H127" s="4">
        <f t="shared" si="23"/>
        <v>12</v>
      </c>
      <c r="I127" s="4" t="str">
        <f t="shared" si="24"/>
        <v>7..12</v>
      </c>
      <c r="J127" s="4" t="str">
        <f t="shared" si="25"/>
        <v xml:space="preserve">execute @e[tag=conditional,scores={PHASE=16..20,RAND_MOB=7..12 }] ~ ~ ~ summon pig 0 151 0 </v>
      </c>
      <c r="K127" s="4"/>
      <c r="L127" s="4"/>
    </row>
    <row r="128" spans="1:12" s="1" customFormat="1" x14ac:dyDescent="0.25">
      <c r="A128" s="4" t="s">
        <v>60</v>
      </c>
      <c r="B128" s="4" t="s">
        <v>52</v>
      </c>
      <c r="C128" s="4">
        <v>1</v>
      </c>
      <c r="D128" s="4">
        <f>SUMIFS(C:C,B:B,B128)</f>
        <v>16</v>
      </c>
      <c r="E128" s="4">
        <f>FLOOR(C128/D128*100,1)</f>
        <v>6</v>
      </c>
      <c r="F128" s="4">
        <f>IF(AND(ISNUMBER(F127),B127=B128),F127+E127,1)</f>
        <v>13</v>
      </c>
      <c r="G128" s="4">
        <f t="shared" si="22"/>
        <v>13</v>
      </c>
      <c r="H128" s="4">
        <f t="shared" si="23"/>
        <v>18</v>
      </c>
      <c r="I128" s="4" t="str">
        <f t="shared" si="24"/>
        <v>13..18</v>
      </c>
      <c r="J128" s="4" t="str">
        <f t="shared" si="25"/>
        <v xml:space="preserve">execute @e[tag=conditional,scores={PHASE=16..20,RAND_MOB=13..18 }] ~ ~ ~ summon cow 0 151 0 </v>
      </c>
      <c r="K128" s="4"/>
      <c r="L128" s="4"/>
    </row>
    <row r="129" spans="1:12" s="1" customFormat="1" x14ac:dyDescent="0.25">
      <c r="A129" s="4" t="s">
        <v>62</v>
      </c>
      <c r="B129" s="4" t="s">
        <v>52</v>
      </c>
      <c r="C129" s="4">
        <v>1</v>
      </c>
      <c r="D129" s="4">
        <f>SUMIFS(C:C,B:B,B129)</f>
        <v>16</v>
      </c>
      <c r="E129" s="4">
        <f>FLOOR(C129/D129*100,1)</f>
        <v>6</v>
      </c>
      <c r="F129" s="4">
        <f>IF(AND(ISNUMBER(F128),B128=B129),F128+E128,1)</f>
        <v>19</v>
      </c>
      <c r="G129" s="4">
        <f t="shared" si="22"/>
        <v>19</v>
      </c>
      <c r="H129" s="4">
        <f t="shared" si="23"/>
        <v>24</v>
      </c>
      <c r="I129" s="4" t="str">
        <f t="shared" si="24"/>
        <v>19..24</v>
      </c>
      <c r="J129" s="4" t="str">
        <f t="shared" si="25"/>
        <v xml:space="preserve">execute @e[tag=conditional,scores={PHASE=16..20,RAND_MOB=19..24 }] ~ ~ ~ summon bee 0 151 0 </v>
      </c>
      <c r="K129" s="4"/>
      <c r="L129" s="4"/>
    </row>
    <row r="130" spans="1:12" s="1" customFormat="1" x14ac:dyDescent="0.25">
      <c r="A130" s="4" t="s">
        <v>63</v>
      </c>
      <c r="B130" s="4" t="s">
        <v>52</v>
      </c>
      <c r="C130" s="4"/>
      <c r="D130" s="4">
        <f>SUMIFS(C:C,B:B,B130)</f>
        <v>16</v>
      </c>
      <c r="E130" s="4">
        <f>FLOOR(C130/D130*100,1)</f>
        <v>0</v>
      </c>
      <c r="F130" s="4">
        <f>IF(AND(ISNUMBER(F129),B129=B130),F129+E129,1)</f>
        <v>25</v>
      </c>
      <c r="G130" s="4">
        <f t="shared" si="22"/>
        <v>-1</v>
      </c>
      <c r="H130" s="4">
        <f t="shared" si="23"/>
        <v>-1</v>
      </c>
      <c r="I130" s="4">
        <f t="shared" si="24"/>
        <v>-1</v>
      </c>
      <c r="J130" s="4" t="str">
        <f t="shared" si="25"/>
        <v/>
      </c>
      <c r="K130" s="4"/>
      <c r="L130" s="4"/>
    </row>
    <row r="131" spans="1:12" s="1" customFormat="1" x14ac:dyDescent="0.25">
      <c r="A131" s="4" t="s">
        <v>64</v>
      </c>
      <c r="B131" s="4" t="s">
        <v>52</v>
      </c>
      <c r="C131" s="4">
        <v>1</v>
      </c>
      <c r="D131" s="4">
        <f>SUMIFS(C:C,B:B,B131)</f>
        <v>16</v>
      </c>
      <c r="E131" s="4">
        <f>FLOOR(C131/D131*100,1)</f>
        <v>6</v>
      </c>
      <c r="F131" s="4">
        <f>IF(AND(ISNUMBER(F130),B130=B131),F130+E130,1)</f>
        <v>25</v>
      </c>
      <c r="G131" s="4">
        <f t="shared" si="22"/>
        <v>25</v>
      </c>
      <c r="H131" s="4">
        <f t="shared" si="23"/>
        <v>30</v>
      </c>
      <c r="I131" s="4" t="str">
        <f t="shared" si="24"/>
        <v>25..30</v>
      </c>
      <c r="J131" s="4" t="str">
        <f t="shared" si="25"/>
        <v xml:space="preserve">execute @e[tag=conditional,scores={PHASE=16..20,RAND_MOB=25..30 }] ~ ~ ~ summon wolf 0 151 0 </v>
      </c>
      <c r="K131" s="4"/>
      <c r="L131" s="4"/>
    </row>
    <row r="132" spans="1:12" s="1" customFormat="1" x14ac:dyDescent="0.25">
      <c r="A132" s="4" t="s">
        <v>71</v>
      </c>
      <c r="B132" s="4" t="s">
        <v>52</v>
      </c>
      <c r="C132" s="4">
        <v>1</v>
      </c>
      <c r="D132" s="4">
        <f>SUMIFS(C:C,B:B,B132)</f>
        <v>16</v>
      </c>
      <c r="E132" s="4">
        <f>FLOOR(C132/D132*100,1)</f>
        <v>6</v>
      </c>
      <c r="F132" s="4">
        <f>IF(AND(ISNUMBER(F131),B131=B132),F131+E131,1)</f>
        <v>31</v>
      </c>
      <c r="G132" s="4">
        <f t="shared" si="22"/>
        <v>31</v>
      </c>
      <c r="H132" s="4">
        <f t="shared" si="23"/>
        <v>36</v>
      </c>
      <c r="I132" s="4" t="str">
        <f t="shared" si="24"/>
        <v>31..36</v>
      </c>
      <c r="J132" s="4" t="str">
        <f t="shared" si="25"/>
        <v xml:space="preserve">execute @e[tag=conditional,scores={PHASE=16..20,RAND_MOB=31..36 }] ~ ~ ~ summon cat 0 151 0 </v>
      </c>
      <c r="K132" s="4"/>
      <c r="L132" s="4"/>
    </row>
    <row r="133" spans="1:12" s="1" customFormat="1" x14ac:dyDescent="0.25">
      <c r="A133" s="4" t="s">
        <v>72</v>
      </c>
      <c r="B133" s="4" t="s">
        <v>52</v>
      </c>
      <c r="C133" s="4">
        <v>1</v>
      </c>
      <c r="D133" s="4">
        <f>SUMIFS(C:C,B:B,B133)</f>
        <v>16</v>
      </c>
      <c r="E133" s="4">
        <f>FLOOR(C133/D133*100,1)</f>
        <v>6</v>
      </c>
      <c r="F133" s="4">
        <f>IF(AND(ISNUMBER(F132),B132=B133),F132+E132,1)</f>
        <v>37</v>
      </c>
      <c r="G133" s="4">
        <f t="shared" si="22"/>
        <v>37</v>
      </c>
      <c r="H133" s="4">
        <f t="shared" si="23"/>
        <v>42</v>
      </c>
      <c r="I133" s="4" t="str">
        <f t="shared" si="24"/>
        <v>37..42</v>
      </c>
      <c r="J133" s="4" t="str">
        <f t="shared" si="25"/>
        <v xml:space="preserve">execute @e[tag=conditional,scores={PHASE=16..20,RAND_MOB=37..42 }] ~ ~ ~ summon chicken 0 151 0 </v>
      </c>
      <c r="K133" s="4"/>
      <c r="L133" s="4"/>
    </row>
    <row r="134" spans="1:12" s="1" customFormat="1" x14ac:dyDescent="0.25">
      <c r="A134" s="4" t="s">
        <v>73</v>
      </c>
      <c r="B134" s="4" t="s">
        <v>52</v>
      </c>
      <c r="C134" s="4"/>
      <c r="D134" s="4">
        <f>SUMIFS(C:C,B:B,B134)</f>
        <v>16</v>
      </c>
      <c r="E134" s="4">
        <f>FLOOR(C134/D134*100,1)</f>
        <v>0</v>
      </c>
      <c r="F134" s="4">
        <f>IF(AND(ISNUMBER(F133),B133=B134),F133+E133,1)</f>
        <v>43</v>
      </c>
      <c r="G134" s="4">
        <f t="shared" ref="G134:G187" si="36">IF(E134=0,-1,F134)</f>
        <v>-1</v>
      </c>
      <c r="H134" s="4">
        <f t="shared" ref="H134:H187" si="37">IF(E134=0,-1,F134+E134-1)</f>
        <v>-1</v>
      </c>
      <c r="I134" s="4">
        <f t="shared" ref="I134:I187" si="38">IF(H134="NA","",IF(G134=H134,G134,CONCATENATE(G134,"..",H134)))</f>
        <v>-1</v>
      </c>
      <c r="J134" s="4" t="str">
        <f t="shared" si="25"/>
        <v/>
      </c>
      <c r="K134" s="4"/>
      <c r="L134" s="4"/>
    </row>
    <row r="135" spans="1:12" s="1" customFormat="1" x14ac:dyDescent="0.25">
      <c r="A135" s="4" t="s">
        <v>74</v>
      </c>
      <c r="B135" s="4" t="s">
        <v>52</v>
      </c>
      <c r="C135" s="4">
        <v>1</v>
      </c>
      <c r="D135" s="4">
        <f>SUMIFS(C:C,B:B,B135)</f>
        <v>16</v>
      </c>
      <c r="E135" s="4">
        <f>FLOOR(C135/D135*100,1)</f>
        <v>6</v>
      </c>
      <c r="F135" s="4">
        <f>IF(AND(ISNUMBER(F134),B134=B135),F134+E134,1)</f>
        <v>43</v>
      </c>
      <c r="G135" s="4">
        <f t="shared" si="36"/>
        <v>43</v>
      </c>
      <c r="H135" s="4">
        <f t="shared" si="37"/>
        <v>48</v>
      </c>
      <c r="I135" s="4" t="str">
        <f t="shared" si="38"/>
        <v>43..48</v>
      </c>
      <c r="J135" s="4" t="str">
        <f t="shared" si="25"/>
        <v xml:space="preserve">execute @e[tag=conditional,scores={PHASE=16..20,RAND_MOB=43..48 }] ~ ~ ~ summon wandering_trader 0 151 0 </v>
      </c>
      <c r="K135" s="4"/>
      <c r="L135" s="4"/>
    </row>
    <row r="136" spans="1:12" s="1" customFormat="1" x14ac:dyDescent="0.25">
      <c r="A136" s="4" t="s">
        <v>75</v>
      </c>
      <c r="B136" s="4" t="s">
        <v>52</v>
      </c>
      <c r="C136" s="4"/>
      <c r="D136" s="4">
        <f>SUMIFS(C:C,B:B,B136)</f>
        <v>16</v>
      </c>
      <c r="E136" s="4">
        <f>FLOOR(C136/D136*100,1)</f>
        <v>0</v>
      </c>
      <c r="F136" s="4">
        <f>IF(AND(ISNUMBER(F135),B135=B136),F135+E135,1)</f>
        <v>49</v>
      </c>
      <c r="G136" s="4">
        <f t="shared" si="36"/>
        <v>-1</v>
      </c>
      <c r="H136" s="4">
        <f t="shared" si="37"/>
        <v>-1</v>
      </c>
      <c r="I136" s="4">
        <f t="shared" si="38"/>
        <v>-1</v>
      </c>
      <c r="J136" s="4" t="str">
        <f t="shared" si="25"/>
        <v/>
      </c>
      <c r="K136" s="4"/>
      <c r="L136" s="4"/>
    </row>
    <row r="137" spans="1:12" s="1" customFormat="1" x14ac:dyDescent="0.25">
      <c r="A137" s="4" t="s">
        <v>76</v>
      </c>
      <c r="B137" s="4" t="s">
        <v>52</v>
      </c>
      <c r="C137" s="4"/>
      <c r="D137" s="4">
        <f>SUMIFS(C:C,B:B,B137)</f>
        <v>16</v>
      </c>
      <c r="E137" s="4">
        <f>FLOOR(C137/D137*100,1)</f>
        <v>0</v>
      </c>
      <c r="F137" s="4">
        <f>IF(AND(ISNUMBER(F136),B136=B137),F136+E136,1)</f>
        <v>49</v>
      </c>
      <c r="G137" s="4">
        <f t="shared" si="36"/>
        <v>-1</v>
      </c>
      <c r="H137" s="4">
        <f t="shared" si="37"/>
        <v>-1</v>
      </c>
      <c r="I137" s="4">
        <f t="shared" si="38"/>
        <v>-1</v>
      </c>
      <c r="J137" s="4" t="str">
        <f t="shared" si="25"/>
        <v/>
      </c>
      <c r="K137" s="4"/>
      <c r="L137" s="4"/>
    </row>
    <row r="138" spans="1:12" s="1" customFormat="1" x14ac:dyDescent="0.25">
      <c r="A138" s="4" t="s">
        <v>77</v>
      </c>
      <c r="B138" s="4" t="s">
        <v>52</v>
      </c>
      <c r="C138" s="4"/>
      <c r="D138" s="4">
        <f>SUMIFS(C:C,B:B,B138)</f>
        <v>16</v>
      </c>
      <c r="E138" s="4">
        <f>FLOOR(C138/D138*100,1)</f>
        <v>0</v>
      </c>
      <c r="F138" s="4">
        <f>IF(AND(ISNUMBER(F137),B137=B138),F137+E137,1)</f>
        <v>49</v>
      </c>
      <c r="G138" s="4">
        <f t="shared" si="36"/>
        <v>-1</v>
      </c>
      <c r="H138" s="4">
        <f t="shared" si="37"/>
        <v>-1</v>
      </c>
      <c r="I138" s="4">
        <f t="shared" si="38"/>
        <v>-1</v>
      </c>
      <c r="J138" s="4" t="str">
        <f t="shared" si="25"/>
        <v/>
      </c>
      <c r="K138" s="4"/>
      <c r="L138" s="4"/>
    </row>
    <row r="139" spans="1:12" s="1" customFormat="1" x14ac:dyDescent="0.25">
      <c r="A139" s="4" t="s">
        <v>78</v>
      </c>
      <c r="B139" s="4" t="s">
        <v>52</v>
      </c>
      <c r="C139" s="4"/>
      <c r="D139" s="4">
        <f>SUMIFS(C:C,B:B,B139)</f>
        <v>16</v>
      </c>
      <c r="E139" s="4">
        <f>FLOOR(C139/D139*100,1)</f>
        <v>0</v>
      </c>
      <c r="F139" s="4">
        <f>IF(AND(ISNUMBER(F138),B138=B139),F138+E138,1)</f>
        <v>49</v>
      </c>
      <c r="G139" s="4">
        <f t="shared" si="36"/>
        <v>-1</v>
      </c>
      <c r="H139" s="4">
        <f t="shared" si="37"/>
        <v>-1</v>
      </c>
      <c r="I139" s="4">
        <f t="shared" si="38"/>
        <v>-1</v>
      </c>
      <c r="J139" s="4" t="str">
        <f t="shared" ref="J139:J187" si="39">IF(E139=0,"",CONCATENATE("execute @e[tag=conditional,scores={PHASE=",B139,",RAND_MOB=",I139," }] ~ ~ ~ summon ",A139," 0 151 0 "))</f>
        <v/>
      </c>
      <c r="K139" s="4"/>
      <c r="L139" s="4"/>
    </row>
    <row r="140" spans="1:12" s="1" customFormat="1" x14ac:dyDescent="0.25">
      <c r="A140" s="4" t="s">
        <v>79</v>
      </c>
      <c r="B140" s="4" t="s">
        <v>52</v>
      </c>
      <c r="C140" s="4"/>
      <c r="D140" s="4">
        <f>SUMIFS(C:C,B:B,B140)</f>
        <v>16</v>
      </c>
      <c r="E140" s="4">
        <f>FLOOR(C140/D140*100,1)</f>
        <v>0</v>
      </c>
      <c r="F140" s="4">
        <f>IF(AND(ISNUMBER(F139),B139=B140),F139+E139,1)</f>
        <v>49</v>
      </c>
      <c r="G140" s="4">
        <f t="shared" si="36"/>
        <v>-1</v>
      </c>
      <c r="H140" s="4">
        <f t="shared" si="37"/>
        <v>-1</v>
      </c>
      <c r="I140" s="4">
        <f t="shared" si="38"/>
        <v>-1</v>
      </c>
      <c r="J140" s="4" t="str">
        <f t="shared" si="39"/>
        <v/>
      </c>
      <c r="K140" s="4"/>
      <c r="L140" s="4"/>
    </row>
    <row r="141" spans="1:12" s="1" customFormat="1" x14ac:dyDescent="0.25">
      <c r="A141" s="4" t="s">
        <v>80</v>
      </c>
      <c r="B141" s="4" t="s">
        <v>52</v>
      </c>
      <c r="C141" s="4"/>
      <c r="D141" s="4">
        <f>SUMIFS(C:C,B:B,B141)</f>
        <v>16</v>
      </c>
      <c r="E141" s="4">
        <f>FLOOR(C141/D141*100,1)</f>
        <v>0</v>
      </c>
      <c r="F141" s="4">
        <f>IF(AND(ISNUMBER(F140),B140=B141),F140+E140,1)</f>
        <v>49</v>
      </c>
      <c r="G141" s="4">
        <f t="shared" si="36"/>
        <v>-1</v>
      </c>
      <c r="H141" s="4">
        <f t="shared" si="37"/>
        <v>-1</v>
      </c>
      <c r="I141" s="4">
        <f t="shared" si="38"/>
        <v>-1</v>
      </c>
      <c r="J141" s="4" t="str">
        <f t="shared" si="39"/>
        <v/>
      </c>
      <c r="K141" s="4"/>
      <c r="L141" s="4"/>
    </row>
    <row r="142" spans="1:12" s="1" customFormat="1" x14ac:dyDescent="0.25">
      <c r="A142" s="4" t="s">
        <v>81</v>
      </c>
      <c r="B142" s="4" t="s">
        <v>52</v>
      </c>
      <c r="C142" s="4"/>
      <c r="D142" s="4">
        <f>SUMIFS(C:C,B:B,B142)</f>
        <v>16</v>
      </c>
      <c r="E142" s="4">
        <f>FLOOR(C142/D142*100,1)</f>
        <v>0</v>
      </c>
      <c r="F142" s="4">
        <f>IF(AND(ISNUMBER(F141),B141=B142),F141+E141,1)</f>
        <v>49</v>
      </c>
      <c r="G142" s="4">
        <f t="shared" si="36"/>
        <v>-1</v>
      </c>
      <c r="H142" s="4">
        <f t="shared" si="37"/>
        <v>-1</v>
      </c>
      <c r="I142" s="4">
        <f t="shared" si="38"/>
        <v>-1</v>
      </c>
      <c r="J142" s="4" t="str">
        <f t="shared" si="39"/>
        <v/>
      </c>
      <c r="K142" s="4"/>
      <c r="L142" s="4"/>
    </row>
    <row r="143" spans="1:12" s="1" customFormat="1" x14ac:dyDescent="0.25">
      <c r="A143" s="4" t="s">
        <v>82</v>
      </c>
      <c r="B143" s="4" t="s">
        <v>52</v>
      </c>
      <c r="C143" s="4"/>
      <c r="D143" s="4">
        <f>SUMIFS(C:C,B:B,B143)</f>
        <v>16</v>
      </c>
      <c r="E143" s="4">
        <f>FLOOR(C143/D143*100,1)</f>
        <v>0</v>
      </c>
      <c r="F143" s="4">
        <f>IF(AND(ISNUMBER(F142),B142=B143),F142+E142,1)</f>
        <v>49</v>
      </c>
      <c r="G143" s="4">
        <f t="shared" si="36"/>
        <v>-1</v>
      </c>
      <c r="H143" s="4">
        <f t="shared" si="37"/>
        <v>-1</v>
      </c>
      <c r="I143" s="4">
        <f t="shared" si="38"/>
        <v>-1</v>
      </c>
      <c r="J143" s="4" t="str">
        <f t="shared" si="39"/>
        <v/>
      </c>
      <c r="K143" s="4"/>
      <c r="L143" s="4"/>
    </row>
    <row r="144" spans="1:12" s="1" customFormat="1" x14ac:dyDescent="0.25">
      <c r="A144" s="4" t="s">
        <v>83</v>
      </c>
      <c r="B144" s="4" t="s">
        <v>52</v>
      </c>
      <c r="C144" s="4"/>
      <c r="D144" s="4">
        <f>SUMIFS(C:C,B:B,B144)</f>
        <v>16</v>
      </c>
      <c r="E144" s="4">
        <f>FLOOR(C144/D144*100,1)</f>
        <v>0</v>
      </c>
      <c r="F144" s="4">
        <f>IF(AND(ISNUMBER(F143),B143=B144),F143+E143,1)</f>
        <v>49</v>
      </c>
      <c r="G144" s="4">
        <f t="shared" si="36"/>
        <v>-1</v>
      </c>
      <c r="H144" s="4">
        <f t="shared" si="37"/>
        <v>-1</v>
      </c>
      <c r="I144" s="4">
        <f t="shared" si="38"/>
        <v>-1</v>
      </c>
      <c r="J144" s="4" t="str">
        <f t="shared" si="39"/>
        <v/>
      </c>
      <c r="K144" s="4"/>
      <c r="L144" s="4"/>
    </row>
    <row r="145" spans="1:12" s="1" customFormat="1" x14ac:dyDescent="0.25">
      <c r="A145" s="4" t="s">
        <v>84</v>
      </c>
      <c r="B145" s="4" t="s">
        <v>52</v>
      </c>
      <c r="C145" s="4"/>
      <c r="D145" s="4">
        <f>SUMIFS(C:C,B:B,B145)</f>
        <v>16</v>
      </c>
      <c r="E145" s="4">
        <f>FLOOR(C145/D145*100,1)</f>
        <v>0</v>
      </c>
      <c r="F145" s="4">
        <f>IF(AND(ISNUMBER(F144),B144=B145),F144+E144,1)</f>
        <v>49</v>
      </c>
      <c r="G145" s="4">
        <f t="shared" si="36"/>
        <v>-1</v>
      </c>
      <c r="H145" s="4">
        <f t="shared" si="37"/>
        <v>-1</v>
      </c>
      <c r="I145" s="4">
        <f t="shared" si="38"/>
        <v>-1</v>
      </c>
      <c r="J145" s="4" t="str">
        <f t="shared" si="39"/>
        <v/>
      </c>
      <c r="K145" s="4"/>
      <c r="L145" s="4"/>
    </row>
    <row r="146" spans="1:12" s="1" customFormat="1" x14ac:dyDescent="0.25">
      <c r="A146" s="4" t="s">
        <v>85</v>
      </c>
      <c r="B146" s="4" t="s">
        <v>52</v>
      </c>
      <c r="C146" s="4"/>
      <c r="D146" s="4">
        <f>SUMIFS(C:C,B:B,B146)</f>
        <v>16</v>
      </c>
      <c r="E146" s="4">
        <f>FLOOR(C146/D146*100,1)</f>
        <v>0</v>
      </c>
      <c r="F146" s="4">
        <f>IF(AND(ISNUMBER(F145),B145=B146),F145+E145,1)</f>
        <v>49</v>
      </c>
      <c r="G146" s="4">
        <f t="shared" si="36"/>
        <v>-1</v>
      </c>
      <c r="H146" s="4">
        <f t="shared" si="37"/>
        <v>-1</v>
      </c>
      <c r="I146" s="4">
        <f t="shared" si="38"/>
        <v>-1</v>
      </c>
      <c r="J146" s="4" t="str">
        <f t="shared" si="39"/>
        <v/>
      </c>
      <c r="K146" s="4"/>
      <c r="L146" s="4"/>
    </row>
    <row r="147" spans="1:12" s="1" customFormat="1" x14ac:dyDescent="0.25">
      <c r="A147" s="4" t="s">
        <v>59</v>
      </c>
      <c r="B147" s="4" t="s">
        <v>52</v>
      </c>
      <c r="C147" s="4">
        <v>1</v>
      </c>
      <c r="D147" s="4">
        <f>SUMIFS(C:C,B:B,B147)</f>
        <v>16</v>
      </c>
      <c r="E147" s="4">
        <f>FLOOR(C147/D147*100,1)</f>
        <v>6</v>
      </c>
      <c r="F147" s="4">
        <f>IF(AND(ISNUMBER(F146),B146=B147),F146+E146,1)</f>
        <v>49</v>
      </c>
      <c r="G147" s="4">
        <f t="shared" si="36"/>
        <v>49</v>
      </c>
      <c r="H147" s="4">
        <f t="shared" si="37"/>
        <v>54</v>
      </c>
      <c r="I147" s="4" t="str">
        <f t="shared" si="38"/>
        <v>49..54</v>
      </c>
      <c r="J147" s="4" t="str">
        <f t="shared" si="39"/>
        <v xml:space="preserve">execute @e[tag=conditional,scores={PHASE=16..20,RAND_MOB=49..54 }] ~ ~ ~ summon villager 0 151 0 </v>
      </c>
      <c r="K147" s="4"/>
      <c r="L147" s="4"/>
    </row>
    <row r="148" spans="1:12" s="1" customFormat="1" x14ac:dyDescent="0.25">
      <c r="A148" s="4" t="s">
        <v>86</v>
      </c>
      <c r="B148" s="4" t="s">
        <v>52</v>
      </c>
      <c r="C148" s="4"/>
      <c r="D148" s="4">
        <f>SUMIFS(C:C,B:B,B148)</f>
        <v>16</v>
      </c>
      <c r="E148" s="4">
        <f>FLOOR(C148/D148*100,1)</f>
        <v>0</v>
      </c>
      <c r="F148" s="4">
        <f>IF(AND(ISNUMBER(F147),B147=B148),F147+E147,1)</f>
        <v>55</v>
      </c>
      <c r="G148" s="4">
        <f t="shared" si="36"/>
        <v>-1</v>
      </c>
      <c r="H148" s="4">
        <f t="shared" si="37"/>
        <v>-1</v>
      </c>
      <c r="I148" s="4">
        <f t="shared" si="38"/>
        <v>-1</v>
      </c>
      <c r="J148" s="4" t="str">
        <f t="shared" si="39"/>
        <v/>
      </c>
      <c r="K148" s="4"/>
      <c r="L148" s="4"/>
    </row>
    <row r="149" spans="1:12" s="1" customFormat="1" x14ac:dyDescent="0.25">
      <c r="A149" s="4" t="s">
        <v>58</v>
      </c>
      <c r="B149" s="4" t="s">
        <v>52</v>
      </c>
      <c r="C149" s="4">
        <v>1</v>
      </c>
      <c r="D149" s="4">
        <f>SUMIFS(C:C,B:B,B149)</f>
        <v>16</v>
      </c>
      <c r="E149" s="4">
        <f>FLOOR(C149/D149*100,1)</f>
        <v>6</v>
      </c>
      <c r="F149" s="4">
        <f>IF(AND(ISNUMBER(F148),B148=B149),F148+E148,1)</f>
        <v>55</v>
      </c>
      <c r="G149" s="4">
        <f t="shared" si="36"/>
        <v>55</v>
      </c>
      <c r="H149" s="4">
        <f t="shared" si="37"/>
        <v>60</v>
      </c>
      <c r="I149" s="4" t="str">
        <f t="shared" si="38"/>
        <v>55..60</v>
      </c>
      <c r="J149" s="4" t="str">
        <f t="shared" si="39"/>
        <v xml:space="preserve">execute @e[tag=conditional,scores={PHASE=16..20,RAND_MOB=55..60 }] ~ ~ ~ summon zombie 0 151 0 </v>
      </c>
      <c r="K149" s="4"/>
      <c r="L149" s="4"/>
    </row>
    <row r="150" spans="1:12" s="1" customFormat="1" x14ac:dyDescent="0.25">
      <c r="A150" s="4" t="s">
        <v>65</v>
      </c>
      <c r="B150" s="4" t="s">
        <v>52</v>
      </c>
      <c r="C150" s="4">
        <v>1</v>
      </c>
      <c r="D150" s="4">
        <f>SUMIFS(C:C,B:B,B150)</f>
        <v>16</v>
      </c>
      <c r="E150" s="4">
        <f>FLOOR(C150/D150*100,1)</f>
        <v>6</v>
      </c>
      <c r="F150" s="4">
        <f>IF(AND(ISNUMBER(F149),B149=B150),F149+E149,1)</f>
        <v>61</v>
      </c>
      <c r="G150" s="4">
        <f t="shared" si="36"/>
        <v>61</v>
      </c>
      <c r="H150" s="4">
        <f t="shared" si="37"/>
        <v>66</v>
      </c>
      <c r="I150" s="4" t="str">
        <f t="shared" si="38"/>
        <v>61..66</v>
      </c>
      <c r="J150" s="4" t="str">
        <f t="shared" si="39"/>
        <v xml:space="preserve">execute @e[tag=conditional,scores={PHASE=16..20,RAND_MOB=61..66 }] ~ ~ ~ summon creeper 0 151 0 </v>
      </c>
      <c r="K150" s="4"/>
      <c r="L150" s="4"/>
    </row>
    <row r="151" spans="1:12" s="1" customFormat="1" x14ac:dyDescent="0.25">
      <c r="A151" s="4" t="s">
        <v>66</v>
      </c>
      <c r="B151" s="4" t="s">
        <v>52</v>
      </c>
      <c r="C151" s="4">
        <v>1</v>
      </c>
      <c r="D151" s="4">
        <f>SUMIFS(C:C,B:B,B151)</f>
        <v>16</v>
      </c>
      <c r="E151" s="4">
        <f>FLOOR(C151/D151*100,1)</f>
        <v>6</v>
      </c>
      <c r="F151" s="4">
        <f>IF(AND(ISNUMBER(F150),B150=B151),F150+E150,1)</f>
        <v>67</v>
      </c>
      <c r="G151" s="4">
        <f t="shared" si="36"/>
        <v>67</v>
      </c>
      <c r="H151" s="4">
        <f t="shared" si="37"/>
        <v>72</v>
      </c>
      <c r="I151" s="4" t="str">
        <f t="shared" si="38"/>
        <v>67..72</v>
      </c>
      <c r="J151" s="4" t="str">
        <f t="shared" si="39"/>
        <v xml:space="preserve">execute @e[tag=conditional,scores={PHASE=16..20,RAND_MOB=67..72 }] ~ ~ ~ summon evoker 0 151 0 </v>
      </c>
      <c r="K151" s="4"/>
      <c r="L151" s="4"/>
    </row>
    <row r="152" spans="1:12" s="1" customFormat="1" x14ac:dyDescent="0.25">
      <c r="A152" s="4" t="s">
        <v>87</v>
      </c>
      <c r="B152" s="4" t="s">
        <v>52</v>
      </c>
      <c r="C152" s="4">
        <v>1</v>
      </c>
      <c r="D152" s="4">
        <f>SUMIFS(C:C,B:B,B152)</f>
        <v>16</v>
      </c>
      <c r="E152" s="4">
        <f>FLOOR(C152/D152*100,1)</f>
        <v>6</v>
      </c>
      <c r="F152" s="4">
        <f>IF(AND(ISNUMBER(F151),B151=B152),F151+E151,1)</f>
        <v>73</v>
      </c>
      <c r="G152" s="4">
        <f t="shared" si="36"/>
        <v>73</v>
      </c>
      <c r="H152" s="4">
        <f t="shared" si="37"/>
        <v>78</v>
      </c>
      <c r="I152" s="4" t="str">
        <f t="shared" si="38"/>
        <v>73..78</v>
      </c>
      <c r="J152" s="4" t="str">
        <f t="shared" si="39"/>
        <v xml:space="preserve">execute @e[tag=conditional,scores={PHASE=16..20,RAND_MOB=73..78 }] ~ ~ ~ summon skeleton 0 151 0 </v>
      </c>
      <c r="K152" s="4"/>
      <c r="L152" s="4"/>
    </row>
    <row r="153" spans="1:12" s="1" customFormat="1" x14ac:dyDescent="0.25">
      <c r="A153" s="4" t="s">
        <v>67</v>
      </c>
      <c r="B153" s="4" t="s">
        <v>52</v>
      </c>
      <c r="C153" s="4">
        <v>1</v>
      </c>
      <c r="D153" s="4">
        <f>SUMIFS(C:C,B:B,B153)</f>
        <v>16</v>
      </c>
      <c r="E153" s="4">
        <f>FLOOR(C153/D153*100,1)</f>
        <v>6</v>
      </c>
      <c r="F153" s="4">
        <f>IF(AND(ISNUMBER(F152),B152=B153),F152+E152,1)</f>
        <v>79</v>
      </c>
      <c r="G153" s="4">
        <f t="shared" si="36"/>
        <v>79</v>
      </c>
      <c r="H153" s="4">
        <f t="shared" si="37"/>
        <v>84</v>
      </c>
      <c r="I153" s="4" t="str">
        <f t="shared" si="38"/>
        <v>79..84</v>
      </c>
      <c r="J153" s="4" t="str">
        <f t="shared" si="39"/>
        <v xml:space="preserve">execute @e[tag=conditional,scores={PHASE=16..20,RAND_MOB=79..84 }] ~ ~ ~ summon pillager 0 151 0 </v>
      </c>
      <c r="K153" s="4"/>
      <c r="L153" s="4"/>
    </row>
    <row r="154" spans="1:12" s="1" customFormat="1" x14ac:dyDescent="0.25">
      <c r="A154" s="4" t="s">
        <v>68</v>
      </c>
      <c r="B154" s="4" t="s">
        <v>52</v>
      </c>
      <c r="C154" s="4"/>
      <c r="D154" s="4">
        <f>SUMIFS(C:C,B:B,B154)</f>
        <v>16</v>
      </c>
      <c r="E154" s="4">
        <f>FLOOR(C154/D154*100,1)</f>
        <v>0</v>
      </c>
      <c r="F154" s="4">
        <f>IF(AND(ISNUMBER(F153),B153=B154),F153+E153,1)</f>
        <v>85</v>
      </c>
      <c r="G154" s="4">
        <f t="shared" si="36"/>
        <v>-1</v>
      </c>
      <c r="H154" s="4">
        <f t="shared" si="37"/>
        <v>-1</v>
      </c>
      <c r="I154" s="4">
        <f t="shared" si="38"/>
        <v>-1</v>
      </c>
      <c r="J154" s="4" t="str">
        <f t="shared" si="39"/>
        <v/>
      </c>
      <c r="K154" s="4"/>
      <c r="L154" s="4"/>
    </row>
    <row r="155" spans="1:12" s="1" customFormat="1" x14ac:dyDescent="0.25">
      <c r="A155" s="4" t="s">
        <v>69</v>
      </c>
      <c r="B155" s="4" t="s">
        <v>52</v>
      </c>
      <c r="C155" s="4">
        <v>1</v>
      </c>
      <c r="D155" s="4">
        <f t="shared" ref="D155:D156" si="40">SUMIFS(C:C,B:B,B155)</f>
        <v>16</v>
      </c>
      <c r="E155" s="4">
        <f t="shared" ref="E155:E156" si="41">FLOOR(C155/D155*100,1)</f>
        <v>6</v>
      </c>
      <c r="F155" s="4">
        <f t="shared" ref="F155:F156" si="42">IF(AND(ISNUMBER(F154),B154=B155),F154+E154,1)</f>
        <v>85</v>
      </c>
      <c r="G155" s="4">
        <f t="shared" ref="G155:G156" si="43">IF(E155=0,-1,F155)</f>
        <v>85</v>
      </c>
      <c r="H155" s="4">
        <f t="shared" ref="H155:H156" si="44">IF(E155=0,-1,F155+E155-1)</f>
        <v>90</v>
      </c>
      <c r="I155" s="4" t="str">
        <f t="shared" ref="I155:I156" si="45">IF(H155="NA","",IF(G155=H155,G155,CONCATENATE(G155,"..",H155)))</f>
        <v>85..90</v>
      </c>
      <c r="J155" s="4" t="str">
        <f t="shared" ref="J155:J156" si="46">IF(E155=0,"",CONCATENATE("execute @e[tag=conditional,scores={PHASE=",B155,",RAND_MOB=",I155," }] ~ ~ ~ summon ",A155," 0 151 0 "))</f>
        <v xml:space="preserve">execute @e[tag=conditional,scores={PHASE=16..20,RAND_MOB=85..90 }] ~ ~ ~ summon witch 0 151 0 </v>
      </c>
      <c r="K155" s="4"/>
      <c r="L155" s="4"/>
    </row>
    <row r="156" spans="1:12" s="1" customFormat="1" x14ac:dyDescent="0.25">
      <c r="A156" s="4" t="s">
        <v>70</v>
      </c>
      <c r="B156" s="4" t="s">
        <v>52</v>
      </c>
      <c r="C156" s="4">
        <v>1</v>
      </c>
      <c r="D156" s="4">
        <f t="shared" si="40"/>
        <v>16</v>
      </c>
      <c r="E156" s="4">
        <f t="shared" si="41"/>
        <v>6</v>
      </c>
      <c r="F156" s="4">
        <f t="shared" si="42"/>
        <v>91</v>
      </c>
      <c r="G156" s="4">
        <f t="shared" si="43"/>
        <v>91</v>
      </c>
      <c r="H156" s="4">
        <f t="shared" si="44"/>
        <v>96</v>
      </c>
      <c r="I156" s="4" t="str">
        <f t="shared" si="45"/>
        <v>91..96</v>
      </c>
      <c r="J156" s="4" t="str">
        <f t="shared" si="46"/>
        <v xml:space="preserve">execute @e[tag=conditional,scores={PHASE=16..20,RAND_MOB=91..96 }] ~ ~ ~ summon vindicator 0 151 0 </v>
      </c>
      <c r="K156" s="4"/>
      <c r="L156" s="4"/>
    </row>
    <row r="157" spans="1:12" s="2" customFormat="1" x14ac:dyDescent="0.25">
      <c r="A157" s="5" t="s">
        <v>56</v>
      </c>
      <c r="B157" s="5" t="s">
        <v>53</v>
      </c>
      <c r="C157" s="4">
        <v>1</v>
      </c>
      <c r="D157" s="5">
        <f>SUMIFS(C:C,B:B,B157)</f>
        <v>31</v>
      </c>
      <c r="E157" s="5">
        <f>FLOOR(C157/D157*100,1)</f>
        <v>3</v>
      </c>
      <c r="F157" s="5">
        <f>IF(AND(ISNUMBER(F156),B156=B157),F156+E156,1)</f>
        <v>1</v>
      </c>
      <c r="G157" s="5">
        <f t="shared" si="36"/>
        <v>1</v>
      </c>
      <c r="H157" s="5">
        <f t="shared" si="37"/>
        <v>3</v>
      </c>
      <c r="I157" s="5" t="str">
        <f t="shared" si="38"/>
        <v>1..3</v>
      </c>
      <c r="J157" s="5" t="str">
        <f t="shared" si="39"/>
        <v xml:space="preserve">execute @e[tag=conditional,scores={PHASE=21..1000,RAND_MOB=1..3 }] ~ ~ ~ summon sheep 0 151 0 </v>
      </c>
      <c r="K157" s="5"/>
      <c r="L157" s="5"/>
    </row>
    <row r="158" spans="1:12" s="2" customFormat="1" x14ac:dyDescent="0.25">
      <c r="A158" s="5" t="s">
        <v>57</v>
      </c>
      <c r="B158" s="5" t="s">
        <v>53</v>
      </c>
      <c r="C158" s="4">
        <v>1</v>
      </c>
      <c r="D158" s="5">
        <f>SUMIFS(C:C,B:B,B158)</f>
        <v>31</v>
      </c>
      <c r="E158" s="5">
        <f>FLOOR(C158/D158*100,1)</f>
        <v>3</v>
      </c>
      <c r="F158" s="5">
        <f>IF(AND(ISNUMBER(F157),B157=B158),F157+E157,1)</f>
        <v>4</v>
      </c>
      <c r="G158" s="5">
        <f t="shared" si="36"/>
        <v>4</v>
      </c>
      <c r="H158" s="5">
        <f t="shared" si="37"/>
        <v>6</v>
      </c>
      <c r="I158" s="5" t="str">
        <f t="shared" si="38"/>
        <v>4..6</v>
      </c>
      <c r="J158" s="5" t="str">
        <f t="shared" si="39"/>
        <v xml:space="preserve">execute @e[tag=conditional,scores={PHASE=21..1000,RAND_MOB=4..6 }] ~ ~ ~ summon pig 0 151 0 </v>
      </c>
      <c r="K158" s="5"/>
      <c r="L158" s="5"/>
    </row>
    <row r="159" spans="1:12" s="2" customFormat="1" x14ac:dyDescent="0.25">
      <c r="A159" s="5" t="s">
        <v>60</v>
      </c>
      <c r="B159" s="5" t="s">
        <v>53</v>
      </c>
      <c r="C159" s="4">
        <v>1</v>
      </c>
      <c r="D159" s="5">
        <f>SUMIFS(C:C,B:B,B159)</f>
        <v>31</v>
      </c>
      <c r="E159" s="5">
        <f>FLOOR(C159/D159*100,1)</f>
        <v>3</v>
      </c>
      <c r="F159" s="5">
        <f>IF(AND(ISNUMBER(F158),B158=B159),F158+E158,1)</f>
        <v>7</v>
      </c>
      <c r="G159" s="5">
        <f t="shared" si="36"/>
        <v>7</v>
      </c>
      <c r="H159" s="5">
        <f t="shared" si="37"/>
        <v>9</v>
      </c>
      <c r="I159" s="5" t="str">
        <f t="shared" si="38"/>
        <v>7..9</v>
      </c>
      <c r="J159" s="5" t="str">
        <f t="shared" si="39"/>
        <v xml:space="preserve">execute @e[tag=conditional,scores={PHASE=21..1000,RAND_MOB=7..9 }] ~ ~ ~ summon cow 0 151 0 </v>
      </c>
      <c r="K159" s="5"/>
      <c r="L159" s="5"/>
    </row>
    <row r="160" spans="1:12" s="2" customFormat="1" x14ac:dyDescent="0.25">
      <c r="A160" s="5" t="s">
        <v>62</v>
      </c>
      <c r="B160" s="5" t="s">
        <v>53</v>
      </c>
      <c r="C160" s="4">
        <v>1</v>
      </c>
      <c r="D160" s="5">
        <f>SUMIFS(C:C,B:B,B160)</f>
        <v>31</v>
      </c>
      <c r="E160" s="5">
        <f>FLOOR(C160/D160*100,1)</f>
        <v>3</v>
      </c>
      <c r="F160" s="5">
        <f>IF(AND(ISNUMBER(F159),B159=B160),F159+E159,1)</f>
        <v>10</v>
      </c>
      <c r="G160" s="5">
        <f t="shared" si="36"/>
        <v>10</v>
      </c>
      <c r="H160" s="5">
        <f t="shared" si="37"/>
        <v>12</v>
      </c>
      <c r="I160" s="5" t="str">
        <f t="shared" si="38"/>
        <v>10..12</v>
      </c>
      <c r="J160" s="5" t="str">
        <f t="shared" si="39"/>
        <v xml:space="preserve">execute @e[tag=conditional,scores={PHASE=21..1000,RAND_MOB=10..12 }] ~ ~ ~ summon bee 0 151 0 </v>
      </c>
      <c r="K160" s="5"/>
      <c r="L160" s="5"/>
    </row>
    <row r="161" spans="1:12" s="2" customFormat="1" x14ac:dyDescent="0.25">
      <c r="A161" s="5" t="s">
        <v>63</v>
      </c>
      <c r="B161" s="5" t="s">
        <v>53</v>
      </c>
      <c r="C161" s="4">
        <v>1</v>
      </c>
      <c r="D161" s="5">
        <f>SUMIFS(C:C,B:B,B161)</f>
        <v>31</v>
      </c>
      <c r="E161" s="5">
        <f>FLOOR(C161/D161*100,1)</f>
        <v>3</v>
      </c>
      <c r="F161" s="5">
        <f>IF(AND(ISNUMBER(F160),B160=B161),F160+E160,1)</f>
        <v>13</v>
      </c>
      <c r="G161" s="5">
        <f t="shared" si="36"/>
        <v>13</v>
      </c>
      <c r="H161" s="5">
        <f t="shared" si="37"/>
        <v>15</v>
      </c>
      <c r="I161" s="5" t="str">
        <f t="shared" si="38"/>
        <v>13..15</v>
      </c>
      <c r="J161" s="5" t="str">
        <f t="shared" si="39"/>
        <v xml:space="preserve">execute @e[tag=conditional,scores={PHASE=21..1000,RAND_MOB=13..15 }] ~ ~ ~ summon panda 0 151 0 </v>
      </c>
      <c r="K161" s="5"/>
      <c r="L161" s="5"/>
    </row>
    <row r="162" spans="1:12" s="2" customFormat="1" x14ac:dyDescent="0.25">
      <c r="A162" s="5" t="s">
        <v>64</v>
      </c>
      <c r="B162" s="5" t="s">
        <v>53</v>
      </c>
      <c r="C162" s="4">
        <v>1</v>
      </c>
      <c r="D162" s="5">
        <f>SUMIFS(C:C,B:B,B162)</f>
        <v>31</v>
      </c>
      <c r="E162" s="5">
        <f>FLOOR(C162/D162*100,1)</f>
        <v>3</v>
      </c>
      <c r="F162" s="5">
        <f>IF(AND(ISNUMBER(F161),B161=B162),F161+E161,1)</f>
        <v>16</v>
      </c>
      <c r="G162" s="5">
        <f t="shared" si="36"/>
        <v>16</v>
      </c>
      <c r="H162" s="5">
        <f t="shared" si="37"/>
        <v>18</v>
      </c>
      <c r="I162" s="5" t="str">
        <f t="shared" si="38"/>
        <v>16..18</v>
      </c>
      <c r="J162" s="5" t="str">
        <f t="shared" si="39"/>
        <v xml:space="preserve">execute @e[tag=conditional,scores={PHASE=21..1000,RAND_MOB=16..18 }] ~ ~ ~ summon wolf 0 151 0 </v>
      </c>
      <c r="K162" s="5"/>
      <c r="L162" s="5"/>
    </row>
    <row r="163" spans="1:12" s="2" customFormat="1" x14ac:dyDescent="0.25">
      <c r="A163" s="5" t="s">
        <v>71</v>
      </c>
      <c r="B163" s="5" t="s">
        <v>53</v>
      </c>
      <c r="C163" s="4">
        <v>1</v>
      </c>
      <c r="D163" s="5">
        <f>SUMIFS(C:C,B:B,B163)</f>
        <v>31</v>
      </c>
      <c r="E163" s="5">
        <f>FLOOR(C163/D163*100,1)</f>
        <v>3</v>
      </c>
      <c r="F163" s="5">
        <f>IF(AND(ISNUMBER(F162),B162=B163),F162+E162,1)</f>
        <v>19</v>
      </c>
      <c r="G163" s="5">
        <f t="shared" si="36"/>
        <v>19</v>
      </c>
      <c r="H163" s="5">
        <f t="shared" si="37"/>
        <v>21</v>
      </c>
      <c r="I163" s="5" t="str">
        <f t="shared" si="38"/>
        <v>19..21</v>
      </c>
      <c r="J163" s="5" t="str">
        <f t="shared" si="39"/>
        <v xml:space="preserve">execute @e[tag=conditional,scores={PHASE=21..1000,RAND_MOB=19..21 }] ~ ~ ~ summon cat 0 151 0 </v>
      </c>
      <c r="K163" s="5"/>
      <c r="L163" s="5"/>
    </row>
    <row r="164" spans="1:12" s="2" customFormat="1" x14ac:dyDescent="0.25">
      <c r="A164" s="5" t="s">
        <v>72</v>
      </c>
      <c r="B164" s="5" t="s">
        <v>53</v>
      </c>
      <c r="C164" s="4">
        <v>1</v>
      </c>
      <c r="D164" s="5">
        <f>SUMIFS(C:C,B:B,B164)</f>
        <v>31</v>
      </c>
      <c r="E164" s="5">
        <f>FLOOR(C164/D164*100,1)</f>
        <v>3</v>
      </c>
      <c r="F164" s="5">
        <f>IF(AND(ISNUMBER(F163),B163=B164),F163+E163,1)</f>
        <v>22</v>
      </c>
      <c r="G164" s="5">
        <f t="shared" si="36"/>
        <v>22</v>
      </c>
      <c r="H164" s="5">
        <f t="shared" si="37"/>
        <v>24</v>
      </c>
      <c r="I164" s="5" t="str">
        <f t="shared" si="38"/>
        <v>22..24</v>
      </c>
      <c r="J164" s="5" t="str">
        <f t="shared" si="39"/>
        <v xml:space="preserve">execute @e[tag=conditional,scores={PHASE=21..1000,RAND_MOB=22..24 }] ~ ~ ~ summon chicken 0 151 0 </v>
      </c>
      <c r="K164" s="5"/>
      <c r="L164" s="5"/>
    </row>
    <row r="165" spans="1:12" s="2" customFormat="1" x14ac:dyDescent="0.25">
      <c r="A165" s="5" t="s">
        <v>73</v>
      </c>
      <c r="B165" s="5" t="s">
        <v>53</v>
      </c>
      <c r="C165" s="4">
        <v>1</v>
      </c>
      <c r="D165" s="5">
        <f>SUMIFS(C:C,B:B,B165)</f>
        <v>31</v>
      </c>
      <c r="E165" s="5">
        <f>FLOOR(C165/D165*100,1)</f>
        <v>3</v>
      </c>
      <c r="F165" s="5">
        <f>IF(AND(ISNUMBER(F164),B164=B165),F164+E164,1)</f>
        <v>25</v>
      </c>
      <c r="G165" s="5">
        <f t="shared" si="36"/>
        <v>25</v>
      </c>
      <c r="H165" s="5">
        <f t="shared" si="37"/>
        <v>27</v>
      </c>
      <c r="I165" s="5" t="str">
        <f t="shared" si="38"/>
        <v>25..27</v>
      </c>
      <c r="J165" s="5" t="str">
        <f t="shared" si="39"/>
        <v xml:space="preserve">execute @e[tag=conditional,scores={PHASE=21..1000,RAND_MOB=25..27 }] ~ ~ ~ summon fox 0 151 0 </v>
      </c>
      <c r="K165" s="5"/>
      <c r="L165" s="5"/>
    </row>
    <row r="166" spans="1:12" s="2" customFormat="1" x14ac:dyDescent="0.25">
      <c r="A166" s="5" t="s">
        <v>74</v>
      </c>
      <c r="B166" s="5" t="s">
        <v>53</v>
      </c>
      <c r="C166" s="4">
        <v>1</v>
      </c>
      <c r="D166" s="5">
        <f>SUMIFS(C:C,B:B,B166)</f>
        <v>31</v>
      </c>
      <c r="E166" s="5">
        <f>FLOOR(C166/D166*100,1)</f>
        <v>3</v>
      </c>
      <c r="F166" s="5">
        <f>IF(AND(ISNUMBER(F165),B165=B166),F165+E165,1)</f>
        <v>28</v>
      </c>
      <c r="G166" s="5">
        <f t="shared" si="36"/>
        <v>28</v>
      </c>
      <c r="H166" s="5">
        <f t="shared" si="37"/>
        <v>30</v>
      </c>
      <c r="I166" s="5" t="str">
        <f t="shared" si="38"/>
        <v>28..30</v>
      </c>
      <c r="J166" s="5" t="str">
        <f t="shared" si="39"/>
        <v xml:space="preserve">execute @e[tag=conditional,scores={PHASE=21..1000,RAND_MOB=28..30 }] ~ ~ ~ summon wandering_trader 0 151 0 </v>
      </c>
      <c r="K166" s="5"/>
      <c r="L166" s="5"/>
    </row>
    <row r="167" spans="1:12" s="2" customFormat="1" x14ac:dyDescent="0.25">
      <c r="A167" s="5" t="s">
        <v>75</v>
      </c>
      <c r="B167" s="5" t="s">
        <v>53</v>
      </c>
      <c r="C167" s="4">
        <v>1</v>
      </c>
      <c r="D167" s="5">
        <f>SUMIFS(C:C,B:B,B167)</f>
        <v>31</v>
      </c>
      <c r="E167" s="5">
        <f>FLOOR(C167/D167*100,1)</f>
        <v>3</v>
      </c>
      <c r="F167" s="5">
        <f>IF(AND(ISNUMBER(F166),B166=B167),F166+E166,1)</f>
        <v>31</v>
      </c>
      <c r="G167" s="5">
        <f t="shared" si="36"/>
        <v>31</v>
      </c>
      <c r="H167" s="5">
        <f t="shared" si="37"/>
        <v>33</v>
      </c>
      <c r="I167" s="5" t="str">
        <f t="shared" si="38"/>
        <v>31..33</v>
      </c>
      <c r="J167" s="5" t="str">
        <f t="shared" si="39"/>
        <v xml:space="preserve">execute @e[tag=conditional,scores={PHASE=21..1000,RAND_MOB=31..33 }] ~ ~ ~ summon ocelot 0 151 0 </v>
      </c>
      <c r="K167" s="5"/>
      <c r="L167" s="5"/>
    </row>
    <row r="168" spans="1:12" s="2" customFormat="1" x14ac:dyDescent="0.25">
      <c r="A168" s="5" t="s">
        <v>76</v>
      </c>
      <c r="B168" s="5" t="s">
        <v>53</v>
      </c>
      <c r="C168" s="4">
        <v>1</v>
      </c>
      <c r="D168" s="5">
        <f>SUMIFS(C:C,B:B,B168)</f>
        <v>31</v>
      </c>
      <c r="E168" s="5">
        <f>FLOOR(C168/D168*100,1)</f>
        <v>3</v>
      </c>
      <c r="F168" s="5">
        <f>IF(AND(ISNUMBER(F167),B167=B168),F167+E167,1)</f>
        <v>34</v>
      </c>
      <c r="G168" s="5">
        <f t="shared" si="36"/>
        <v>34</v>
      </c>
      <c r="H168" s="5">
        <f t="shared" si="37"/>
        <v>36</v>
      </c>
      <c r="I168" s="5" t="str">
        <f t="shared" si="38"/>
        <v>34..36</v>
      </c>
      <c r="J168" s="5" t="str">
        <f t="shared" si="39"/>
        <v xml:space="preserve">execute @e[tag=conditional,scores={PHASE=21..1000,RAND_MOB=34..36 }] ~ ~ ~ summon axolotl 0 151 0 </v>
      </c>
      <c r="K168" s="5"/>
      <c r="L168" s="5"/>
    </row>
    <row r="169" spans="1:12" s="2" customFormat="1" x14ac:dyDescent="0.25">
      <c r="A169" s="5" t="s">
        <v>77</v>
      </c>
      <c r="B169" s="5" t="s">
        <v>53</v>
      </c>
      <c r="C169" s="4">
        <v>1</v>
      </c>
      <c r="D169" s="5">
        <f>SUMIFS(C:C,B:B,B169)</f>
        <v>31</v>
      </c>
      <c r="E169" s="5">
        <f>FLOOR(C169/D169*100,1)</f>
        <v>3</v>
      </c>
      <c r="F169" s="5">
        <f>IF(AND(ISNUMBER(F168),B168=B169),F168+E168,1)</f>
        <v>37</v>
      </c>
      <c r="G169" s="5">
        <f t="shared" si="36"/>
        <v>37</v>
      </c>
      <c r="H169" s="5">
        <f t="shared" si="37"/>
        <v>39</v>
      </c>
      <c r="I169" s="5" t="str">
        <f t="shared" si="38"/>
        <v>37..39</v>
      </c>
      <c r="J169" s="5" t="str">
        <f t="shared" si="39"/>
        <v xml:space="preserve">execute @e[tag=conditional,scores={PHASE=21..1000,RAND_MOB=37..39 }] ~ ~ ~ summon bat 0 151 0 </v>
      </c>
      <c r="K169" s="5"/>
      <c r="L169" s="5"/>
    </row>
    <row r="170" spans="1:12" s="2" customFormat="1" x14ac:dyDescent="0.25">
      <c r="A170" s="5" t="s">
        <v>78</v>
      </c>
      <c r="B170" s="5" t="s">
        <v>53</v>
      </c>
      <c r="C170" s="4">
        <v>1</v>
      </c>
      <c r="D170" s="5">
        <f>SUMIFS(C:C,B:B,B170)</f>
        <v>31</v>
      </c>
      <c r="E170" s="5">
        <f>FLOOR(C170/D170*100,1)</f>
        <v>3</v>
      </c>
      <c r="F170" s="5">
        <f>IF(AND(ISNUMBER(F169),B169=B170),F169+E169,1)</f>
        <v>40</v>
      </c>
      <c r="G170" s="5">
        <f t="shared" si="36"/>
        <v>40</v>
      </c>
      <c r="H170" s="5">
        <f t="shared" si="37"/>
        <v>42</v>
      </c>
      <c r="I170" s="5" t="str">
        <f t="shared" si="38"/>
        <v>40..42</v>
      </c>
      <c r="J170" s="5" t="str">
        <f t="shared" si="39"/>
        <v xml:space="preserve">execute @e[tag=conditional,scores={PHASE=21..1000,RAND_MOB=40..42 }] ~ ~ ~ summon donkey 0 151 0 </v>
      </c>
      <c r="K170" s="5"/>
      <c r="L170" s="5"/>
    </row>
    <row r="171" spans="1:12" s="2" customFormat="1" x14ac:dyDescent="0.25">
      <c r="A171" s="5" t="s">
        <v>79</v>
      </c>
      <c r="B171" s="5" t="s">
        <v>53</v>
      </c>
      <c r="C171" s="4">
        <v>1</v>
      </c>
      <c r="D171" s="5">
        <f>SUMIFS(C:C,B:B,B171)</f>
        <v>31</v>
      </c>
      <c r="E171" s="5">
        <f>FLOOR(C171/D171*100,1)</f>
        <v>3</v>
      </c>
      <c r="F171" s="5">
        <f>IF(AND(ISNUMBER(F170),B170=B171),F170+E170,1)</f>
        <v>43</v>
      </c>
      <c r="G171" s="5">
        <f t="shared" si="36"/>
        <v>43</v>
      </c>
      <c r="H171" s="5">
        <f t="shared" si="37"/>
        <v>45</v>
      </c>
      <c r="I171" s="5" t="str">
        <f t="shared" si="38"/>
        <v>43..45</v>
      </c>
      <c r="J171" s="5" t="str">
        <f t="shared" si="39"/>
        <v xml:space="preserve">execute @e[tag=conditional,scores={PHASE=21..1000,RAND_MOB=43..45 }] ~ ~ ~ summon horse 0 151 0 </v>
      </c>
      <c r="K171" s="5"/>
      <c r="L171" s="5"/>
    </row>
    <row r="172" spans="1:12" s="2" customFormat="1" x14ac:dyDescent="0.25">
      <c r="A172" s="5" t="s">
        <v>80</v>
      </c>
      <c r="B172" s="5" t="s">
        <v>53</v>
      </c>
      <c r="C172" s="4">
        <v>1</v>
      </c>
      <c r="D172" s="5">
        <f>SUMIFS(C:C,B:B,B172)</f>
        <v>31</v>
      </c>
      <c r="E172" s="5">
        <f>FLOOR(C172/D172*100,1)</f>
        <v>3</v>
      </c>
      <c r="F172" s="5">
        <f>IF(AND(ISNUMBER(F171),B171=B172),F171+E171,1)</f>
        <v>46</v>
      </c>
      <c r="G172" s="5">
        <f t="shared" si="36"/>
        <v>46</v>
      </c>
      <c r="H172" s="5">
        <f t="shared" si="37"/>
        <v>48</v>
      </c>
      <c r="I172" s="5" t="str">
        <f t="shared" si="38"/>
        <v>46..48</v>
      </c>
      <c r="J172" s="5" t="str">
        <f t="shared" si="39"/>
        <v xml:space="preserve">execute @e[tag=conditional,scores={PHASE=21..1000,RAND_MOB=46..48 }] ~ ~ ~ summon mooshroom 0 151 0 </v>
      </c>
      <c r="K172" s="5"/>
      <c r="L172" s="5"/>
    </row>
    <row r="173" spans="1:12" s="2" customFormat="1" x14ac:dyDescent="0.25">
      <c r="A173" s="5" t="s">
        <v>81</v>
      </c>
      <c r="B173" s="5" t="s">
        <v>53</v>
      </c>
      <c r="C173" s="4">
        <v>1</v>
      </c>
      <c r="D173" s="5">
        <f>SUMIFS(C:C,B:B,B173)</f>
        <v>31</v>
      </c>
      <c r="E173" s="5">
        <f>FLOOR(C173/D173*100,1)</f>
        <v>3</v>
      </c>
      <c r="F173" s="5">
        <f>IF(AND(ISNUMBER(F172),B172=B173),F172+E172,1)</f>
        <v>49</v>
      </c>
      <c r="G173" s="5">
        <f t="shared" si="36"/>
        <v>49</v>
      </c>
      <c r="H173" s="5">
        <f t="shared" si="37"/>
        <v>51</v>
      </c>
      <c r="I173" s="5" t="str">
        <f t="shared" si="38"/>
        <v>49..51</v>
      </c>
      <c r="J173" s="5" t="str">
        <f t="shared" si="39"/>
        <v xml:space="preserve">execute @e[tag=conditional,scores={PHASE=21..1000,RAND_MOB=49..51 }] ~ ~ ~ summon mule 0 151 0 </v>
      </c>
      <c r="K173" s="5"/>
      <c r="L173" s="5"/>
    </row>
    <row r="174" spans="1:12" s="2" customFormat="1" x14ac:dyDescent="0.25">
      <c r="A174" s="5" t="s">
        <v>82</v>
      </c>
      <c r="B174" s="5" t="s">
        <v>53</v>
      </c>
      <c r="C174" s="4">
        <v>1</v>
      </c>
      <c r="D174" s="5">
        <f>SUMIFS(C:C,B:B,B174)</f>
        <v>31</v>
      </c>
      <c r="E174" s="5">
        <f>FLOOR(C174/D174*100,1)</f>
        <v>3</v>
      </c>
      <c r="F174" s="5">
        <f>IF(AND(ISNUMBER(F173),B173=B174),F173+E173,1)</f>
        <v>52</v>
      </c>
      <c r="G174" s="5">
        <f t="shared" si="36"/>
        <v>52</v>
      </c>
      <c r="H174" s="5">
        <f t="shared" si="37"/>
        <v>54</v>
      </c>
      <c r="I174" s="5" t="str">
        <f t="shared" si="38"/>
        <v>52..54</v>
      </c>
      <c r="J174" s="5" t="str">
        <f t="shared" si="39"/>
        <v xml:space="preserve">execute @e[tag=conditional,scores={PHASE=21..1000,RAND_MOB=52..54 }] ~ ~ ~ summon rabbit 0 151 0 </v>
      </c>
      <c r="K174" s="5"/>
      <c r="L174" s="5"/>
    </row>
    <row r="175" spans="1:12" s="2" customFormat="1" x14ac:dyDescent="0.25">
      <c r="A175" s="5" t="s">
        <v>83</v>
      </c>
      <c r="B175" s="5" t="s">
        <v>53</v>
      </c>
      <c r="C175" s="4">
        <v>1</v>
      </c>
      <c r="D175" s="5">
        <f>SUMIFS(C:C,B:B,B175)</f>
        <v>31</v>
      </c>
      <c r="E175" s="5">
        <f>FLOOR(C175/D175*100,1)</f>
        <v>3</v>
      </c>
      <c r="F175" s="5">
        <f>IF(AND(ISNUMBER(F174),B174=B175),F174+E174,1)</f>
        <v>55</v>
      </c>
      <c r="G175" s="5">
        <f t="shared" si="36"/>
        <v>55</v>
      </c>
      <c r="H175" s="5">
        <f t="shared" si="37"/>
        <v>57</v>
      </c>
      <c r="I175" s="5" t="str">
        <f t="shared" si="38"/>
        <v>55..57</v>
      </c>
      <c r="J175" s="5" t="str">
        <f t="shared" si="39"/>
        <v xml:space="preserve">execute @e[tag=conditional,scores={PHASE=21..1000,RAND_MOB=55..57 }] ~ ~ ~ summon spider 0 151 0 </v>
      </c>
      <c r="K175" s="5"/>
      <c r="L175" s="5"/>
    </row>
    <row r="176" spans="1:12" s="2" customFormat="1" x14ac:dyDescent="0.25">
      <c r="A176" s="5" t="s">
        <v>84</v>
      </c>
      <c r="B176" s="5" t="s">
        <v>53</v>
      </c>
      <c r="C176" s="4">
        <v>1</v>
      </c>
      <c r="D176" s="5">
        <f>SUMIFS(C:C,B:B,B176)</f>
        <v>31</v>
      </c>
      <c r="E176" s="5">
        <f>FLOOR(C176/D176*100,1)</f>
        <v>3</v>
      </c>
      <c r="F176" s="5">
        <f>IF(AND(ISNUMBER(F175),B175=B176),F175+E175,1)</f>
        <v>58</v>
      </c>
      <c r="G176" s="5">
        <f t="shared" si="36"/>
        <v>58</v>
      </c>
      <c r="H176" s="5">
        <f t="shared" si="37"/>
        <v>60</v>
      </c>
      <c r="I176" s="5" t="str">
        <f t="shared" si="38"/>
        <v>58..60</v>
      </c>
      <c r="J176" s="5" t="str">
        <f t="shared" si="39"/>
        <v xml:space="preserve">execute @e[tag=conditional,scores={PHASE=21..1000,RAND_MOB=58..60 }] ~ ~ ~ summon enderman 0 151 0 </v>
      </c>
      <c r="K176" s="5"/>
      <c r="L176" s="5"/>
    </row>
    <row r="177" spans="1:12" s="2" customFormat="1" x14ac:dyDescent="0.25">
      <c r="A177" s="5" t="s">
        <v>85</v>
      </c>
      <c r="B177" s="5" t="s">
        <v>53</v>
      </c>
      <c r="C177" s="4">
        <v>1</v>
      </c>
      <c r="D177" s="5">
        <f>SUMIFS(C:C,B:B,B177)</f>
        <v>31</v>
      </c>
      <c r="E177" s="5">
        <f>FLOOR(C177/D177*100,1)</f>
        <v>3</v>
      </c>
      <c r="F177" s="5">
        <f>IF(AND(ISNUMBER(F176),B176=B177),F176+E176,1)</f>
        <v>61</v>
      </c>
      <c r="G177" s="5">
        <f t="shared" si="36"/>
        <v>61</v>
      </c>
      <c r="H177" s="5">
        <f t="shared" si="37"/>
        <v>63</v>
      </c>
      <c r="I177" s="5" t="str">
        <f t="shared" si="38"/>
        <v>61..63</v>
      </c>
      <c r="J177" s="5" t="str">
        <f t="shared" si="39"/>
        <v xml:space="preserve">execute @e[tag=conditional,scores={PHASE=21..1000,RAND_MOB=61..63 }] ~ ~ ~ summon llama 0 151 0 </v>
      </c>
      <c r="K177" s="5"/>
      <c r="L177" s="5"/>
    </row>
    <row r="178" spans="1:12" s="2" customFormat="1" x14ac:dyDescent="0.25">
      <c r="A178" s="5" t="s">
        <v>59</v>
      </c>
      <c r="B178" s="5" t="s">
        <v>53</v>
      </c>
      <c r="C178" s="4">
        <v>1</v>
      </c>
      <c r="D178" s="5">
        <f>SUMIFS(C:C,B:B,B178)</f>
        <v>31</v>
      </c>
      <c r="E178" s="5">
        <f>FLOOR(C178/D178*100,1)</f>
        <v>3</v>
      </c>
      <c r="F178" s="5">
        <f>IF(AND(ISNUMBER(F177),B177=B178),F177+E177,1)</f>
        <v>64</v>
      </c>
      <c r="G178" s="5">
        <f t="shared" si="36"/>
        <v>64</v>
      </c>
      <c r="H178" s="5">
        <f t="shared" si="37"/>
        <v>66</v>
      </c>
      <c r="I178" s="5" t="str">
        <f t="shared" si="38"/>
        <v>64..66</v>
      </c>
      <c r="J178" s="5" t="str">
        <f t="shared" si="39"/>
        <v xml:space="preserve">execute @e[tag=conditional,scores={PHASE=21..1000,RAND_MOB=64..66 }] ~ ~ ~ summon villager 0 151 0 </v>
      </c>
      <c r="K178" s="5"/>
      <c r="L178" s="5"/>
    </row>
    <row r="179" spans="1:12" s="2" customFormat="1" x14ac:dyDescent="0.25">
      <c r="A179" s="5" t="s">
        <v>86</v>
      </c>
      <c r="B179" s="5" t="s">
        <v>53</v>
      </c>
      <c r="C179" s="4">
        <v>1</v>
      </c>
      <c r="D179" s="5">
        <f>SUMIFS(C:C,B:B,B179)</f>
        <v>31</v>
      </c>
      <c r="E179" s="5">
        <f>FLOOR(C179/D179*100,1)</f>
        <v>3</v>
      </c>
      <c r="F179" s="5">
        <f>IF(AND(ISNUMBER(F178),B178=B179),F178+E178,1)</f>
        <v>67</v>
      </c>
      <c r="G179" s="5">
        <f t="shared" si="36"/>
        <v>67</v>
      </c>
      <c r="H179" s="5">
        <f t="shared" si="37"/>
        <v>69</v>
      </c>
      <c r="I179" s="5" t="str">
        <f t="shared" si="38"/>
        <v>67..69</v>
      </c>
      <c r="J179" s="5" t="str">
        <f t="shared" si="39"/>
        <v xml:space="preserve">execute @e[tag=conditional,scores={PHASE=21..1000,RAND_MOB=67..69 }] ~ ~ ~ summon piglin 0 151 0 </v>
      </c>
      <c r="K179" s="5"/>
      <c r="L179" s="5"/>
    </row>
    <row r="180" spans="1:12" s="2" customFormat="1" x14ac:dyDescent="0.25">
      <c r="A180" s="5" t="s">
        <v>58</v>
      </c>
      <c r="B180" s="5" t="s">
        <v>53</v>
      </c>
      <c r="C180" s="4">
        <v>1</v>
      </c>
      <c r="D180" s="5">
        <f>SUMIFS(C:C,B:B,B180)</f>
        <v>31</v>
      </c>
      <c r="E180" s="5">
        <f>FLOOR(C180/D180*100,1)</f>
        <v>3</v>
      </c>
      <c r="F180" s="5">
        <f>IF(AND(ISNUMBER(F179),B179=B180),F179+E179,1)</f>
        <v>70</v>
      </c>
      <c r="G180" s="5">
        <f t="shared" si="36"/>
        <v>70</v>
      </c>
      <c r="H180" s="5">
        <f t="shared" si="37"/>
        <v>72</v>
      </c>
      <c r="I180" s="5" t="str">
        <f t="shared" si="38"/>
        <v>70..72</v>
      </c>
      <c r="J180" s="5" t="str">
        <f t="shared" si="39"/>
        <v xml:space="preserve">execute @e[tag=conditional,scores={PHASE=21..1000,RAND_MOB=70..72 }] ~ ~ ~ summon zombie 0 151 0 </v>
      </c>
      <c r="K180" s="5"/>
      <c r="L180" s="5"/>
    </row>
    <row r="181" spans="1:12" s="2" customFormat="1" x14ac:dyDescent="0.25">
      <c r="A181" s="5" t="s">
        <v>65</v>
      </c>
      <c r="B181" s="5" t="s">
        <v>53</v>
      </c>
      <c r="C181" s="4">
        <v>1</v>
      </c>
      <c r="D181" s="5">
        <f>SUMIFS(C:C,B:B,B181)</f>
        <v>31</v>
      </c>
      <c r="E181" s="5">
        <f>FLOOR(C181/D181*100,1)</f>
        <v>3</v>
      </c>
      <c r="F181" s="5">
        <f>IF(AND(ISNUMBER(F180),B180=B181),F180+E180,1)</f>
        <v>73</v>
      </c>
      <c r="G181" s="5">
        <f t="shared" si="36"/>
        <v>73</v>
      </c>
      <c r="H181" s="5">
        <f t="shared" si="37"/>
        <v>75</v>
      </c>
      <c r="I181" s="5" t="str">
        <f t="shared" si="38"/>
        <v>73..75</v>
      </c>
      <c r="J181" s="5" t="str">
        <f t="shared" si="39"/>
        <v xml:space="preserve">execute @e[tag=conditional,scores={PHASE=21..1000,RAND_MOB=73..75 }] ~ ~ ~ summon creeper 0 151 0 </v>
      </c>
      <c r="K181" s="5"/>
      <c r="L181" s="5"/>
    </row>
    <row r="182" spans="1:12" s="2" customFormat="1" x14ac:dyDescent="0.25">
      <c r="A182" s="5" t="s">
        <v>66</v>
      </c>
      <c r="B182" s="5" t="s">
        <v>53</v>
      </c>
      <c r="C182" s="4">
        <v>1</v>
      </c>
      <c r="D182" s="5">
        <f>SUMIFS(C:C,B:B,B182)</f>
        <v>31</v>
      </c>
      <c r="E182" s="5">
        <f>FLOOR(C182/D182*100,1)</f>
        <v>3</v>
      </c>
      <c r="F182" s="5">
        <f>IF(AND(ISNUMBER(F181),B181=B182),F181+E181,1)</f>
        <v>76</v>
      </c>
      <c r="G182" s="5">
        <f t="shared" si="36"/>
        <v>76</v>
      </c>
      <c r="H182" s="5">
        <f t="shared" si="37"/>
        <v>78</v>
      </c>
      <c r="I182" s="5" t="str">
        <f t="shared" si="38"/>
        <v>76..78</v>
      </c>
      <c r="J182" s="5" t="str">
        <f t="shared" si="39"/>
        <v xml:space="preserve">execute @e[tag=conditional,scores={PHASE=21..1000,RAND_MOB=76..78 }] ~ ~ ~ summon evoker 0 151 0 </v>
      </c>
      <c r="K182" s="5"/>
      <c r="L182" s="5"/>
    </row>
    <row r="183" spans="1:12" s="2" customFormat="1" x14ac:dyDescent="0.25">
      <c r="A183" s="5" t="s">
        <v>87</v>
      </c>
      <c r="B183" s="5" t="s">
        <v>53</v>
      </c>
      <c r="C183" s="4">
        <v>1</v>
      </c>
      <c r="D183" s="5">
        <f>SUMIFS(C:C,B:B,B183)</f>
        <v>31</v>
      </c>
      <c r="E183" s="5">
        <f>FLOOR(C183/D183*100,1)</f>
        <v>3</v>
      </c>
      <c r="F183" s="5">
        <f>IF(AND(ISNUMBER(F182),B182=B183),F182+E182,1)</f>
        <v>79</v>
      </c>
      <c r="G183" s="5">
        <f t="shared" si="36"/>
        <v>79</v>
      </c>
      <c r="H183" s="5">
        <f t="shared" si="37"/>
        <v>81</v>
      </c>
      <c r="I183" s="5" t="str">
        <f t="shared" si="38"/>
        <v>79..81</v>
      </c>
      <c r="J183" s="5" t="str">
        <f t="shared" si="39"/>
        <v xml:space="preserve">execute @e[tag=conditional,scores={PHASE=21..1000,RAND_MOB=79..81 }] ~ ~ ~ summon skeleton 0 151 0 </v>
      </c>
      <c r="K183" s="5"/>
      <c r="L183" s="5"/>
    </row>
    <row r="184" spans="1:12" s="2" customFormat="1" x14ac:dyDescent="0.25">
      <c r="A184" s="5" t="s">
        <v>67</v>
      </c>
      <c r="B184" s="5" t="s">
        <v>53</v>
      </c>
      <c r="C184" s="4">
        <v>1</v>
      </c>
      <c r="D184" s="5">
        <f>SUMIFS(C:C,B:B,B184)</f>
        <v>31</v>
      </c>
      <c r="E184" s="5">
        <f>FLOOR(C184/D184*100,1)</f>
        <v>3</v>
      </c>
      <c r="F184" s="5">
        <f>IF(AND(ISNUMBER(F183),B183=B184),F183+E183,1)</f>
        <v>82</v>
      </c>
      <c r="G184" s="5">
        <f t="shared" si="36"/>
        <v>82</v>
      </c>
      <c r="H184" s="5">
        <f t="shared" si="37"/>
        <v>84</v>
      </c>
      <c r="I184" s="5" t="str">
        <f t="shared" si="38"/>
        <v>82..84</v>
      </c>
      <c r="J184" s="5" t="str">
        <f t="shared" si="39"/>
        <v xml:space="preserve">execute @e[tag=conditional,scores={PHASE=21..1000,RAND_MOB=82..84 }] ~ ~ ~ summon pillager 0 151 0 </v>
      </c>
      <c r="K184" s="5"/>
      <c r="L184" s="5"/>
    </row>
    <row r="185" spans="1:12" s="2" customFormat="1" x14ac:dyDescent="0.25">
      <c r="A185" s="5" t="s">
        <v>68</v>
      </c>
      <c r="B185" s="5" t="s">
        <v>53</v>
      </c>
      <c r="C185" s="4">
        <v>1</v>
      </c>
      <c r="D185" s="5">
        <f>SUMIFS(C:C,B:B,B185)</f>
        <v>31</v>
      </c>
      <c r="E185" s="5">
        <f>FLOOR(C185/D185*100,1)</f>
        <v>3</v>
      </c>
      <c r="F185" s="5">
        <f>IF(AND(ISNUMBER(F184),B184=B185),F184+E184,1)</f>
        <v>85</v>
      </c>
      <c r="G185" s="5">
        <f t="shared" si="36"/>
        <v>85</v>
      </c>
      <c r="H185" s="5">
        <f t="shared" si="37"/>
        <v>87</v>
      </c>
      <c r="I185" s="5" t="str">
        <f t="shared" si="38"/>
        <v>85..87</v>
      </c>
      <c r="J185" s="5" t="str">
        <f t="shared" si="39"/>
        <v xml:space="preserve">execute @e[tag=conditional,scores={PHASE=21..1000,RAND_MOB=85..87 }] ~ ~ ~ summon zombie_villager 0 151 0 </v>
      </c>
      <c r="K185" s="5"/>
      <c r="L185" s="5"/>
    </row>
    <row r="186" spans="1:12" s="2" customFormat="1" x14ac:dyDescent="0.25">
      <c r="A186" s="5" t="s">
        <v>69</v>
      </c>
      <c r="B186" s="5" t="s">
        <v>53</v>
      </c>
      <c r="C186" s="4">
        <v>1</v>
      </c>
      <c r="D186" s="5">
        <f t="shared" ref="D186:D187" si="47">SUMIFS(C:C,B:B,B186)</f>
        <v>31</v>
      </c>
      <c r="E186" s="5">
        <f t="shared" ref="E186:E187" si="48">FLOOR(C186/D186*100,1)</f>
        <v>3</v>
      </c>
      <c r="F186" s="5">
        <f t="shared" ref="F186:F187" si="49">IF(AND(ISNUMBER(F185),B185=B186),F185+E185,1)</f>
        <v>88</v>
      </c>
      <c r="G186" s="5">
        <f t="shared" ref="G186:G187" si="50">IF(E186=0,-1,F186)</f>
        <v>88</v>
      </c>
      <c r="H186" s="5">
        <f t="shared" ref="H186:H187" si="51">IF(E186=0,-1,F186+E186-1)</f>
        <v>90</v>
      </c>
      <c r="I186" s="5" t="str">
        <f t="shared" ref="I186:I187" si="52">IF(H186="NA","",IF(G186=H186,G186,CONCATENATE(G186,"..",H186)))</f>
        <v>88..90</v>
      </c>
      <c r="J186" s="5" t="str">
        <f t="shared" ref="J186:J187" si="53">IF(E186=0,"",CONCATENATE("execute @e[tag=conditional,scores={PHASE=",B186,",RAND_MOB=",I186," }] ~ ~ ~ summon ",A186," 0 151 0 "))</f>
        <v xml:space="preserve">execute @e[tag=conditional,scores={PHASE=21..1000,RAND_MOB=88..90 }] ~ ~ ~ summon witch 0 151 0 </v>
      </c>
      <c r="K186" s="5"/>
      <c r="L186" s="5"/>
    </row>
    <row r="187" spans="1:12" s="2" customFormat="1" x14ac:dyDescent="0.25">
      <c r="A187" s="5" t="s">
        <v>70</v>
      </c>
      <c r="B187" s="5" t="s">
        <v>53</v>
      </c>
      <c r="C187" s="4">
        <v>1</v>
      </c>
      <c r="D187" s="5">
        <f t="shared" si="47"/>
        <v>31</v>
      </c>
      <c r="E187" s="5">
        <f t="shared" si="48"/>
        <v>3</v>
      </c>
      <c r="F187" s="5">
        <f t="shared" si="49"/>
        <v>91</v>
      </c>
      <c r="G187" s="5">
        <f t="shared" si="50"/>
        <v>91</v>
      </c>
      <c r="H187" s="5">
        <f t="shared" si="51"/>
        <v>93</v>
      </c>
      <c r="I187" s="5" t="str">
        <f t="shared" si="52"/>
        <v>91..93</v>
      </c>
      <c r="J187" s="5" t="str">
        <f t="shared" si="53"/>
        <v xml:space="preserve">execute @e[tag=conditional,scores={PHASE=21..1000,RAND_MOB=91..93 }] ~ ~ ~ summon vindicator 0 151 0 </v>
      </c>
      <c r="K187" s="5"/>
      <c r="L18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E530-3EA2-465B-A8FC-533AA11F7382}">
  <dimension ref="A1:O181"/>
  <sheetViews>
    <sheetView tabSelected="1" topLeftCell="A148" workbookViewId="0">
      <selection activeCell="D168" sqref="D168"/>
    </sheetView>
  </sheetViews>
  <sheetFormatPr defaultRowHeight="15" x14ac:dyDescent="0.25"/>
  <cols>
    <col min="1" max="1" width="18.28515625" bestFit="1" customWidth="1"/>
    <col min="2" max="2" width="8.140625" bestFit="1" customWidth="1"/>
    <col min="3" max="3" width="12.85546875" bestFit="1" customWidth="1"/>
    <col min="4" max="4" width="17.7109375" bestFit="1" customWidth="1"/>
    <col min="5" max="5" width="5.7109375" hidden="1" customWidth="1"/>
    <col min="6" max="6" width="5" hidden="1" customWidth="1"/>
    <col min="7" max="7" width="3.7109375" hidden="1" customWidth="1"/>
    <col min="8" max="8" width="2.7109375" hidden="1" customWidth="1"/>
    <col min="9" max="9" width="11.140625" hidden="1" customWidth="1"/>
    <col min="10" max="10" width="13.7109375" hidden="1" customWidth="1"/>
    <col min="11" max="11" width="9.28515625" hidden="1" customWidth="1"/>
    <col min="12" max="12" width="5" hidden="1" customWidth="1"/>
    <col min="13" max="13" width="4.42578125" hidden="1" customWidth="1"/>
    <col min="14" max="14" width="9.42578125" hidden="1" customWidth="1"/>
    <col min="15" max="15" width="139.28515625" bestFit="1" customWidth="1"/>
  </cols>
  <sheetData>
    <row r="1" spans="1:15" x14ac:dyDescent="0.25">
      <c r="A1" s="3" t="s">
        <v>38</v>
      </c>
      <c r="B1" s="3" t="s">
        <v>45</v>
      </c>
      <c r="C1" s="3" t="s">
        <v>46</v>
      </c>
      <c r="D1" s="3" t="s">
        <v>55</v>
      </c>
      <c r="E1" s="3" t="s">
        <v>47</v>
      </c>
      <c r="F1" s="3" t="s">
        <v>1</v>
      </c>
      <c r="G1" s="3" t="s">
        <v>2</v>
      </c>
      <c r="H1" s="3" t="s">
        <v>8</v>
      </c>
      <c r="I1" s="3" t="s">
        <v>39</v>
      </c>
      <c r="J1" s="3" t="s">
        <v>54</v>
      </c>
      <c r="K1" s="3" t="s">
        <v>42</v>
      </c>
      <c r="L1" s="3" t="s">
        <v>40</v>
      </c>
      <c r="M1" s="3" t="s">
        <v>41</v>
      </c>
      <c r="N1" s="3" t="s">
        <v>43</v>
      </c>
      <c r="O1" s="3"/>
    </row>
    <row r="2" spans="1:15" x14ac:dyDescent="0.25">
      <c r="A2" s="4" t="s">
        <v>38</v>
      </c>
      <c r="B2" s="4" t="s">
        <v>48</v>
      </c>
      <c r="C2" s="4">
        <v>2</v>
      </c>
      <c r="D2" s="4">
        <f t="shared" ref="D2:D65" si="0">SUMIFS(C:C,B:B,B2)</f>
        <v>100</v>
      </c>
      <c r="E2" s="4">
        <v>100</v>
      </c>
      <c r="F2" s="4">
        <v>1001</v>
      </c>
      <c r="G2" s="4">
        <v>-55</v>
      </c>
      <c r="H2" s="4">
        <v>-2</v>
      </c>
      <c r="I2" s="4" t="str">
        <f t="shared" ref="I2:I65" si="1">CONCATENATE(" ", F2," ", G2, " ", H2, " ")</f>
        <v xml:space="preserve"> 1001 -55 -2 </v>
      </c>
      <c r="J2" s="4">
        <f t="shared" ref="J2:J65" si="2">FLOOR(C2/D2*100,1)</f>
        <v>2</v>
      </c>
      <c r="K2" s="4">
        <f>IF(AND(ISNUMBER(K1),B1=B2),K1+J1,1)</f>
        <v>1</v>
      </c>
      <c r="L2" s="4">
        <f t="shared" ref="L2:L65" si="3">IF(J2=0,-1,K2)</f>
        <v>1</v>
      </c>
      <c r="M2" s="4">
        <f t="shared" ref="M2:M65" si="4">IF(J2=0,-1,K2+J2-1)</f>
        <v>2</v>
      </c>
      <c r="N2" s="4" t="str">
        <f t="shared" ref="N2:N65" si="5">IF(M2="NA","",IF(L2=M2,L2,CONCATENATE(L2,"..",M2)))</f>
        <v>1..2</v>
      </c>
      <c r="O2" s="4" t="str">
        <f>IF(J2=0,"",CONCATENATE("execute @e[tag=conditional,scores={IS_AIR=1,PHASE=",B2,",RAND=",N2,"   }] ~ ~ ~ ",IF(A2="chest","function skyblock_randchest",CONCATENATE("setblock 0 150 0 ",A2," 1 keep"))))</f>
        <v>execute @e[tag=conditional,scores={IS_AIR=1,PHASE=1..2,RAND=1..2   }] ~ ~ ~ function skyblock_randchest</v>
      </c>
    </row>
    <row r="3" spans="1:15" x14ac:dyDescent="0.25">
      <c r="A3" s="4" t="s">
        <v>15</v>
      </c>
      <c r="B3" s="4" t="s">
        <v>48</v>
      </c>
      <c r="C3" s="4">
        <v>20</v>
      </c>
      <c r="D3" s="4">
        <f t="shared" si="0"/>
        <v>100</v>
      </c>
      <c r="E3" s="4">
        <v>90</v>
      </c>
      <c r="F3" s="4">
        <v>1004</v>
      </c>
      <c r="G3" s="4">
        <v>-55</v>
      </c>
      <c r="H3" s="4">
        <v>-2</v>
      </c>
      <c r="I3" s="4" t="str">
        <f t="shared" si="1"/>
        <v xml:space="preserve"> 1004 -55 -2 </v>
      </c>
      <c r="J3" s="4">
        <f t="shared" si="2"/>
        <v>20</v>
      </c>
      <c r="K3" s="4">
        <f t="shared" ref="K3:K66" si="6">IF(AND(ISNUMBER(K2),B2=B3),K2+J2,1)</f>
        <v>3</v>
      </c>
      <c r="L3" s="4">
        <f t="shared" si="3"/>
        <v>3</v>
      </c>
      <c r="M3" s="4">
        <f t="shared" si="4"/>
        <v>22</v>
      </c>
      <c r="N3" s="4" t="str">
        <f t="shared" si="5"/>
        <v>3..22</v>
      </c>
      <c r="O3" s="4" t="str">
        <f t="shared" ref="O3:O66" si="7">IF(J3=0,"",CONCATENATE("execute @e[tag=conditional,scores={IS_AIR=1,PHASE=",B3,",RAND=",N3,"   }] ~ ~ ~ ",IF(A3="chest","function skyblock_randchest",CONCATENATE("setblock 0 150 0 ",A3," 1 keep"))))</f>
        <v>execute @e[tag=conditional,scores={IS_AIR=1,PHASE=1..2,RAND=3..22   }] ~ ~ ~ setblock 0 150 0 wood 1 keep</v>
      </c>
    </row>
    <row r="4" spans="1:15" x14ac:dyDescent="0.25">
      <c r="A4" s="4" t="s">
        <v>91</v>
      </c>
      <c r="B4" s="4" t="s">
        <v>48</v>
      </c>
      <c r="C4" s="4">
        <v>10</v>
      </c>
      <c r="D4" s="4">
        <f t="shared" si="0"/>
        <v>100</v>
      </c>
      <c r="E4" s="4">
        <v>90</v>
      </c>
      <c r="F4" s="4">
        <v>1006</v>
      </c>
      <c r="G4" s="4">
        <v>-55</v>
      </c>
      <c r="H4" s="4">
        <v>-2</v>
      </c>
      <c r="I4" s="4" t="str">
        <f t="shared" si="1"/>
        <v xml:space="preserve"> 1006 -55 -2 </v>
      </c>
      <c r="J4" s="4">
        <f t="shared" si="2"/>
        <v>10</v>
      </c>
      <c r="K4" s="4">
        <f t="shared" si="6"/>
        <v>23</v>
      </c>
      <c r="L4" s="4">
        <f t="shared" si="3"/>
        <v>23</v>
      </c>
      <c r="M4" s="4">
        <f t="shared" si="4"/>
        <v>32</v>
      </c>
      <c r="N4" s="4" t="str">
        <f t="shared" si="5"/>
        <v>23..32</v>
      </c>
      <c r="O4" s="4" t="str">
        <f t="shared" si="7"/>
        <v>execute @e[tag=conditional,scores={IS_AIR=1,PHASE=1..2,RAND=23..32   }] ~ ~ ~ setblock 0 150 0 concrete 1 keep</v>
      </c>
    </row>
    <row r="5" spans="1:15" x14ac:dyDescent="0.25">
      <c r="A5" s="4" t="s">
        <v>28</v>
      </c>
      <c r="B5" s="4" t="s">
        <v>48</v>
      </c>
      <c r="C5" s="4">
        <v>8</v>
      </c>
      <c r="D5" s="4">
        <f t="shared" si="0"/>
        <v>100</v>
      </c>
      <c r="E5" s="4">
        <v>90</v>
      </c>
      <c r="F5" s="4">
        <v>1006</v>
      </c>
      <c r="G5" s="4">
        <v>-49</v>
      </c>
      <c r="H5" s="4">
        <v>-2</v>
      </c>
      <c r="I5" s="4" t="str">
        <f t="shared" si="1"/>
        <v xml:space="preserve"> 1006 -49 -2 </v>
      </c>
      <c r="J5" s="4">
        <f t="shared" si="2"/>
        <v>8</v>
      </c>
      <c r="K5" s="4">
        <f t="shared" si="6"/>
        <v>33</v>
      </c>
      <c r="L5" s="4">
        <f t="shared" si="3"/>
        <v>33</v>
      </c>
      <c r="M5" s="4">
        <f t="shared" si="4"/>
        <v>40</v>
      </c>
      <c r="N5" s="4" t="str">
        <f t="shared" si="5"/>
        <v>33..40</v>
      </c>
      <c r="O5" s="4" t="str">
        <f t="shared" si="7"/>
        <v>execute @e[tag=conditional,scores={IS_AIR=1,PHASE=1..2,RAND=33..40   }] ~ ~ ~ setblock 0 150 0 sapling 1 keep</v>
      </c>
    </row>
    <row r="6" spans="1:15" x14ac:dyDescent="0.25">
      <c r="A6" s="4" t="s">
        <v>17</v>
      </c>
      <c r="B6" s="4" t="s">
        <v>48</v>
      </c>
      <c r="C6" s="4">
        <v>16</v>
      </c>
      <c r="D6" s="4">
        <f t="shared" si="0"/>
        <v>100</v>
      </c>
      <c r="E6" s="4">
        <v>90</v>
      </c>
      <c r="F6" s="4">
        <v>1004</v>
      </c>
      <c r="G6" s="4">
        <v>-49</v>
      </c>
      <c r="H6" s="4">
        <v>-2</v>
      </c>
      <c r="I6" s="4" t="str">
        <f t="shared" si="1"/>
        <v xml:space="preserve"> 1004 -49 -2 </v>
      </c>
      <c r="J6" s="4">
        <f t="shared" si="2"/>
        <v>16</v>
      </c>
      <c r="K6" s="4">
        <f t="shared" si="6"/>
        <v>41</v>
      </c>
      <c r="L6" s="4">
        <f t="shared" si="3"/>
        <v>41</v>
      </c>
      <c r="M6" s="4">
        <f t="shared" si="4"/>
        <v>56</v>
      </c>
      <c r="N6" s="4" t="str">
        <f t="shared" si="5"/>
        <v>41..56</v>
      </c>
      <c r="O6" s="4" t="str">
        <f t="shared" si="7"/>
        <v>execute @e[tag=conditional,scores={IS_AIR=1,PHASE=1..2,RAND=41..56   }] ~ ~ ~ setblock 0 150 0 cobblestone 1 keep</v>
      </c>
    </row>
    <row r="7" spans="1:15" x14ac:dyDescent="0.25">
      <c r="A7" s="4" t="s">
        <v>0</v>
      </c>
      <c r="B7" s="4" t="s">
        <v>48</v>
      </c>
      <c r="C7" s="4">
        <v>15</v>
      </c>
      <c r="D7" s="4">
        <f t="shared" si="0"/>
        <v>100</v>
      </c>
      <c r="E7" s="4">
        <v>90</v>
      </c>
      <c r="F7" s="4">
        <v>1002</v>
      </c>
      <c r="G7" s="4">
        <v>-49</v>
      </c>
      <c r="H7" s="4">
        <v>-2</v>
      </c>
      <c r="I7" s="4" t="str">
        <f t="shared" si="1"/>
        <v xml:space="preserve"> 1002 -49 -2 </v>
      </c>
      <c r="J7" s="4">
        <f t="shared" si="2"/>
        <v>15</v>
      </c>
      <c r="K7" s="4">
        <f t="shared" si="6"/>
        <v>57</v>
      </c>
      <c r="L7" s="4">
        <f t="shared" si="3"/>
        <v>57</v>
      </c>
      <c r="M7" s="4">
        <f t="shared" si="4"/>
        <v>71</v>
      </c>
      <c r="N7" s="4" t="str">
        <f t="shared" si="5"/>
        <v>57..71</v>
      </c>
      <c r="O7" s="4" t="str">
        <f t="shared" si="7"/>
        <v>execute @e[tag=conditional,scores={IS_AIR=1,PHASE=1..2,RAND=57..71   }] ~ ~ ~ setblock 0 150 0 dirt 1 keep</v>
      </c>
    </row>
    <row r="8" spans="1:15" x14ac:dyDescent="0.25">
      <c r="A8" s="4" t="s">
        <v>90</v>
      </c>
      <c r="B8" s="4" t="s">
        <v>48</v>
      </c>
      <c r="C8" s="4">
        <v>5</v>
      </c>
      <c r="D8" s="4">
        <f t="shared" si="0"/>
        <v>100</v>
      </c>
      <c r="E8" s="4">
        <v>80</v>
      </c>
      <c r="F8" s="4">
        <v>1005</v>
      </c>
      <c r="G8" s="4">
        <v>-55</v>
      </c>
      <c r="H8" s="4">
        <v>-2</v>
      </c>
      <c r="I8" s="4" t="str">
        <f t="shared" si="1"/>
        <v xml:space="preserve"> 1005 -55 -2 </v>
      </c>
      <c r="J8" s="4">
        <f t="shared" si="2"/>
        <v>5</v>
      </c>
      <c r="K8" s="4">
        <f t="shared" si="6"/>
        <v>72</v>
      </c>
      <c r="L8" s="4">
        <f t="shared" si="3"/>
        <v>72</v>
      </c>
      <c r="M8" s="4">
        <f t="shared" si="4"/>
        <v>76</v>
      </c>
      <c r="N8" s="4" t="str">
        <f t="shared" si="5"/>
        <v>72..76</v>
      </c>
      <c r="O8" s="4" t="str">
        <f t="shared" si="7"/>
        <v>execute @e[tag=conditional,scores={IS_AIR=1,PHASE=1..2,RAND=72..76   }] ~ ~ ~ setblock 0 150 0 wool 1 keep</v>
      </c>
    </row>
    <row r="9" spans="1:15" x14ac:dyDescent="0.25">
      <c r="A9" s="4" t="s">
        <v>92</v>
      </c>
      <c r="B9" s="4" t="s">
        <v>48</v>
      </c>
      <c r="C9" s="4">
        <v>3</v>
      </c>
      <c r="D9" s="4">
        <f t="shared" si="0"/>
        <v>100</v>
      </c>
      <c r="E9" s="4">
        <v>75</v>
      </c>
      <c r="F9" s="4">
        <v>1002</v>
      </c>
      <c r="G9" s="4">
        <v>-55</v>
      </c>
      <c r="H9" s="4">
        <v>-2</v>
      </c>
      <c r="I9" s="4" t="str">
        <f t="shared" si="1"/>
        <v xml:space="preserve"> 1002 -55 -2 </v>
      </c>
      <c r="J9" s="4">
        <f t="shared" si="2"/>
        <v>3</v>
      </c>
      <c r="K9" s="4">
        <f t="shared" si="6"/>
        <v>77</v>
      </c>
      <c r="L9" s="4">
        <f t="shared" si="3"/>
        <v>77</v>
      </c>
      <c r="M9" s="4">
        <f t="shared" si="4"/>
        <v>79</v>
      </c>
      <c r="N9" s="4" t="str">
        <f t="shared" si="5"/>
        <v>77..79</v>
      </c>
      <c r="O9" s="4" t="str">
        <f t="shared" si="7"/>
        <v>execute @e[tag=conditional,scores={IS_AIR=1,PHASE=1..2,RAND=77..79   }] ~ ~ ~ setblock 0 150 0 sand 1 keep</v>
      </c>
    </row>
    <row r="10" spans="1:15" x14ac:dyDescent="0.25">
      <c r="A10" s="4" t="s">
        <v>13</v>
      </c>
      <c r="B10" s="4" t="s">
        <v>48</v>
      </c>
      <c r="C10" s="4">
        <v>5</v>
      </c>
      <c r="D10" s="4">
        <f t="shared" si="0"/>
        <v>100</v>
      </c>
      <c r="E10" s="4">
        <v>75</v>
      </c>
      <c r="F10" s="4">
        <v>1000</v>
      </c>
      <c r="G10" s="4">
        <v>-55</v>
      </c>
      <c r="H10" s="4">
        <v>-2</v>
      </c>
      <c r="I10" s="4" t="str">
        <f t="shared" si="1"/>
        <v xml:space="preserve"> 1000 -55 -2 </v>
      </c>
      <c r="J10" s="4">
        <f t="shared" si="2"/>
        <v>5</v>
      </c>
      <c r="K10" s="4">
        <f t="shared" si="6"/>
        <v>80</v>
      </c>
      <c r="L10" s="4">
        <f t="shared" si="3"/>
        <v>80</v>
      </c>
      <c r="M10" s="4">
        <f t="shared" si="4"/>
        <v>84</v>
      </c>
      <c r="N10" s="4" t="str">
        <f t="shared" si="5"/>
        <v>80..84</v>
      </c>
      <c r="O10" s="4" t="str">
        <f t="shared" si="7"/>
        <v>execute @e[tag=conditional,scores={IS_AIR=1,PHASE=1..2,RAND=80..84   }] ~ ~ ~ setblock 0 150 0 iron ore 1 keep</v>
      </c>
    </row>
    <row r="11" spans="1:15" x14ac:dyDescent="0.25">
      <c r="A11" s="4" t="s">
        <v>93</v>
      </c>
      <c r="B11" s="4" t="s">
        <v>48</v>
      </c>
      <c r="C11" s="4">
        <v>10</v>
      </c>
      <c r="D11" s="4">
        <f t="shared" si="0"/>
        <v>100</v>
      </c>
      <c r="E11" s="4">
        <v>75</v>
      </c>
      <c r="F11" s="4">
        <v>1003</v>
      </c>
      <c r="G11" s="4">
        <v>-55</v>
      </c>
      <c r="H11" s="4">
        <v>-2</v>
      </c>
      <c r="I11" s="4" t="str">
        <f t="shared" si="1"/>
        <v xml:space="preserve"> 1003 -55 -2 </v>
      </c>
      <c r="J11" s="4">
        <f t="shared" si="2"/>
        <v>10</v>
      </c>
      <c r="K11" s="4">
        <f t="shared" si="6"/>
        <v>85</v>
      </c>
      <c r="L11" s="4">
        <f t="shared" si="3"/>
        <v>85</v>
      </c>
      <c r="M11" s="4">
        <f t="shared" si="4"/>
        <v>94</v>
      </c>
      <c r="N11" s="4" t="str">
        <f t="shared" si="5"/>
        <v>85..94</v>
      </c>
      <c r="O11" s="4" t="str">
        <f t="shared" si="7"/>
        <v>execute @e[tag=conditional,scores={IS_AIR=1,PHASE=1..2,RAND=85..94   }] ~ ~ ~ setblock 0 150 0 coal_ore 1 keep</v>
      </c>
    </row>
    <row r="12" spans="1:15" x14ac:dyDescent="0.25">
      <c r="A12" s="4" t="s">
        <v>94</v>
      </c>
      <c r="B12" s="4" t="s">
        <v>48</v>
      </c>
      <c r="C12" s="4">
        <v>1</v>
      </c>
      <c r="D12" s="4">
        <f t="shared" si="0"/>
        <v>100</v>
      </c>
      <c r="E12" s="4">
        <v>70</v>
      </c>
      <c r="F12" s="4">
        <v>1003</v>
      </c>
      <c r="G12" s="4">
        <v>-52</v>
      </c>
      <c r="H12" s="4">
        <v>-2</v>
      </c>
      <c r="I12" s="4" t="str">
        <f t="shared" si="1"/>
        <v xml:space="preserve"> 1003 -52 -2 </v>
      </c>
      <c r="J12" s="4">
        <f t="shared" si="2"/>
        <v>1</v>
      </c>
      <c r="K12" s="4">
        <f t="shared" si="6"/>
        <v>95</v>
      </c>
      <c r="L12" s="4">
        <f t="shared" si="3"/>
        <v>95</v>
      </c>
      <c r="M12" s="4">
        <f t="shared" si="4"/>
        <v>95</v>
      </c>
      <c r="N12" s="4">
        <f t="shared" si="5"/>
        <v>95</v>
      </c>
      <c r="O12" s="4" t="str">
        <f t="shared" si="7"/>
        <v>execute @e[tag=conditional,scores={IS_AIR=1,PHASE=1..2,RAND=95   }] ~ ~ ~ setblock 0 150 0 emerald_ore 1 keep</v>
      </c>
    </row>
    <row r="13" spans="1:15" x14ac:dyDescent="0.25">
      <c r="A13" s="4" t="s">
        <v>95</v>
      </c>
      <c r="B13" s="4" t="s">
        <v>48</v>
      </c>
      <c r="C13" s="4">
        <v>1</v>
      </c>
      <c r="D13" s="4">
        <f t="shared" si="0"/>
        <v>100</v>
      </c>
      <c r="E13" s="4">
        <v>70</v>
      </c>
      <c r="F13" s="4">
        <v>1002</v>
      </c>
      <c r="G13" s="4">
        <v>-52</v>
      </c>
      <c r="H13" s="4">
        <v>-2</v>
      </c>
      <c r="I13" s="4" t="str">
        <f t="shared" si="1"/>
        <v xml:space="preserve"> 1002 -52 -2 </v>
      </c>
      <c r="J13" s="4">
        <f t="shared" si="2"/>
        <v>1</v>
      </c>
      <c r="K13" s="4">
        <f t="shared" si="6"/>
        <v>96</v>
      </c>
      <c r="L13" s="4">
        <f t="shared" si="3"/>
        <v>96</v>
      </c>
      <c r="M13" s="4">
        <f t="shared" si="4"/>
        <v>96</v>
      </c>
      <c r="N13" s="4">
        <f t="shared" si="5"/>
        <v>96</v>
      </c>
      <c r="O13" s="4" t="str">
        <f t="shared" si="7"/>
        <v>execute @e[tag=conditional,scores={IS_AIR=1,PHASE=1..2,RAND=96   }] ~ ~ ~ setblock 0 150 0 gold_ore 1 keep</v>
      </c>
    </row>
    <row r="14" spans="1:15" x14ac:dyDescent="0.25">
      <c r="A14" s="4" t="s">
        <v>96</v>
      </c>
      <c r="B14" s="4" t="s">
        <v>48</v>
      </c>
      <c r="C14" s="4">
        <v>0</v>
      </c>
      <c r="D14" s="4">
        <f t="shared" si="0"/>
        <v>100</v>
      </c>
      <c r="E14" s="4">
        <v>70</v>
      </c>
      <c r="F14" s="4">
        <v>1001</v>
      </c>
      <c r="G14" s="4">
        <v>-52</v>
      </c>
      <c r="H14" s="4">
        <v>-2</v>
      </c>
      <c r="I14" s="4" t="str">
        <f t="shared" si="1"/>
        <v xml:space="preserve"> 1001 -52 -2 </v>
      </c>
      <c r="J14" s="4">
        <f t="shared" si="2"/>
        <v>0</v>
      </c>
      <c r="K14" s="4">
        <f t="shared" si="6"/>
        <v>97</v>
      </c>
      <c r="L14" s="4">
        <f t="shared" si="3"/>
        <v>-1</v>
      </c>
      <c r="M14" s="4">
        <f t="shared" si="4"/>
        <v>-1</v>
      </c>
      <c r="N14" s="4">
        <f t="shared" si="5"/>
        <v>-1</v>
      </c>
      <c r="O14" s="4" t="str">
        <f t="shared" si="7"/>
        <v/>
      </c>
    </row>
    <row r="15" spans="1:15" x14ac:dyDescent="0.25">
      <c r="A15" s="4" t="s">
        <v>97</v>
      </c>
      <c r="B15" s="4" t="s">
        <v>48</v>
      </c>
      <c r="C15" s="4">
        <v>0</v>
      </c>
      <c r="D15" s="4">
        <f t="shared" si="0"/>
        <v>100</v>
      </c>
      <c r="E15" s="4">
        <v>70</v>
      </c>
      <c r="F15" s="4">
        <v>1005</v>
      </c>
      <c r="G15" s="4">
        <v>-49</v>
      </c>
      <c r="H15" s="4">
        <v>-2</v>
      </c>
      <c r="I15" s="4" t="str">
        <f t="shared" si="1"/>
        <v xml:space="preserve"> 1005 -49 -2 </v>
      </c>
      <c r="J15" s="4">
        <f t="shared" si="2"/>
        <v>0</v>
      </c>
      <c r="K15" s="4">
        <f t="shared" si="6"/>
        <v>97</v>
      </c>
      <c r="L15" s="4">
        <f t="shared" si="3"/>
        <v>-1</v>
      </c>
      <c r="M15" s="4">
        <f t="shared" si="4"/>
        <v>-1</v>
      </c>
      <c r="N15" s="4">
        <f t="shared" si="5"/>
        <v>-1</v>
      </c>
      <c r="O15" s="4" t="str">
        <f t="shared" si="7"/>
        <v/>
      </c>
    </row>
    <row r="16" spans="1:15" x14ac:dyDescent="0.25">
      <c r="A16" s="4" t="s">
        <v>98</v>
      </c>
      <c r="B16" s="4" t="s">
        <v>48</v>
      </c>
      <c r="C16" s="4">
        <v>0</v>
      </c>
      <c r="D16" s="4">
        <f t="shared" si="0"/>
        <v>100</v>
      </c>
      <c r="E16" s="4">
        <v>70</v>
      </c>
      <c r="F16" s="4">
        <v>997</v>
      </c>
      <c r="G16" s="4">
        <v>-49</v>
      </c>
      <c r="H16" s="4">
        <v>-2</v>
      </c>
      <c r="I16" s="4" t="str">
        <f t="shared" si="1"/>
        <v xml:space="preserve"> 997 -49 -2 </v>
      </c>
      <c r="J16" s="4">
        <f t="shared" si="2"/>
        <v>0</v>
      </c>
      <c r="K16" s="4">
        <f t="shared" si="6"/>
        <v>97</v>
      </c>
      <c r="L16" s="4">
        <f t="shared" si="3"/>
        <v>-1</v>
      </c>
      <c r="M16" s="4">
        <f t="shared" si="4"/>
        <v>-1</v>
      </c>
      <c r="N16" s="4">
        <f t="shared" si="5"/>
        <v>-1</v>
      </c>
      <c r="O16" s="4" t="str">
        <f t="shared" si="7"/>
        <v/>
      </c>
    </row>
    <row r="17" spans="1:15" x14ac:dyDescent="0.25">
      <c r="A17" s="4" t="s">
        <v>99</v>
      </c>
      <c r="B17" s="4" t="s">
        <v>48</v>
      </c>
      <c r="C17" s="4">
        <v>0</v>
      </c>
      <c r="D17" s="4">
        <f t="shared" si="0"/>
        <v>100</v>
      </c>
      <c r="E17" s="4">
        <v>50</v>
      </c>
      <c r="F17" s="4">
        <v>999</v>
      </c>
      <c r="G17" s="4">
        <v>-55</v>
      </c>
      <c r="H17" s="4">
        <v>-2</v>
      </c>
      <c r="I17" s="4" t="str">
        <f t="shared" si="1"/>
        <v xml:space="preserve"> 999 -55 -2 </v>
      </c>
      <c r="J17" s="4">
        <f t="shared" si="2"/>
        <v>0</v>
      </c>
      <c r="K17" s="4">
        <f t="shared" si="6"/>
        <v>97</v>
      </c>
      <c r="L17" s="4">
        <f t="shared" si="3"/>
        <v>-1</v>
      </c>
      <c r="M17" s="4">
        <f t="shared" si="4"/>
        <v>-1</v>
      </c>
      <c r="N17" s="4">
        <f t="shared" si="5"/>
        <v>-1</v>
      </c>
      <c r="O17" s="4" t="str">
        <f t="shared" si="7"/>
        <v/>
      </c>
    </row>
    <row r="18" spans="1:15" x14ac:dyDescent="0.25">
      <c r="A18" s="4" t="s">
        <v>100</v>
      </c>
      <c r="B18" s="4" t="s">
        <v>48</v>
      </c>
      <c r="C18" s="4">
        <v>0</v>
      </c>
      <c r="D18" s="4">
        <f t="shared" si="0"/>
        <v>100</v>
      </c>
      <c r="E18" s="4">
        <v>25</v>
      </c>
      <c r="F18" s="4">
        <v>1003</v>
      </c>
      <c r="G18" s="4">
        <v>-49</v>
      </c>
      <c r="H18" s="4">
        <v>-2</v>
      </c>
      <c r="I18" s="4" t="str">
        <f t="shared" si="1"/>
        <v xml:space="preserve"> 1003 -49 -2 </v>
      </c>
      <c r="J18" s="4">
        <f t="shared" si="2"/>
        <v>0</v>
      </c>
      <c r="K18" s="4">
        <f t="shared" si="6"/>
        <v>97</v>
      </c>
      <c r="L18" s="4">
        <f t="shared" si="3"/>
        <v>-1</v>
      </c>
      <c r="M18" s="4">
        <f t="shared" si="4"/>
        <v>-1</v>
      </c>
      <c r="N18" s="4">
        <f t="shared" si="5"/>
        <v>-1</v>
      </c>
      <c r="O18" s="4" t="str">
        <f t="shared" si="7"/>
        <v/>
      </c>
    </row>
    <row r="19" spans="1:15" x14ac:dyDescent="0.25">
      <c r="A19" s="4" t="s">
        <v>101</v>
      </c>
      <c r="B19" s="4" t="s">
        <v>48</v>
      </c>
      <c r="C19" s="4">
        <v>0</v>
      </c>
      <c r="D19" s="4">
        <f t="shared" si="0"/>
        <v>100</v>
      </c>
      <c r="E19" s="4">
        <v>15</v>
      </c>
      <c r="F19" s="4">
        <v>1001</v>
      </c>
      <c r="G19" s="4">
        <v>-49</v>
      </c>
      <c r="H19" s="4">
        <v>-2</v>
      </c>
      <c r="I19" s="4" t="str">
        <f t="shared" si="1"/>
        <v xml:space="preserve"> 1001 -49 -2 </v>
      </c>
      <c r="J19" s="4">
        <f t="shared" si="2"/>
        <v>0</v>
      </c>
      <c r="K19" s="4">
        <f t="shared" si="6"/>
        <v>97</v>
      </c>
      <c r="L19" s="4">
        <f t="shared" si="3"/>
        <v>-1</v>
      </c>
      <c r="M19" s="4">
        <f t="shared" si="4"/>
        <v>-1</v>
      </c>
      <c r="N19" s="4">
        <f t="shared" si="5"/>
        <v>-1</v>
      </c>
      <c r="O19" s="4" t="str">
        <f t="shared" si="7"/>
        <v/>
      </c>
    </row>
    <row r="20" spans="1:15" x14ac:dyDescent="0.25">
      <c r="A20" s="4" t="s">
        <v>102</v>
      </c>
      <c r="B20" s="4" t="s">
        <v>48</v>
      </c>
      <c r="C20" s="4">
        <v>0</v>
      </c>
      <c r="D20" s="4">
        <f t="shared" si="0"/>
        <v>100</v>
      </c>
      <c r="E20" s="4">
        <v>10</v>
      </c>
      <c r="F20" s="4">
        <v>997</v>
      </c>
      <c r="G20" s="4">
        <v>-52</v>
      </c>
      <c r="H20" s="4">
        <v>-2</v>
      </c>
      <c r="I20" s="4" t="str">
        <f t="shared" si="1"/>
        <v xml:space="preserve"> 997 -52 -2 </v>
      </c>
      <c r="J20" s="4">
        <f t="shared" si="2"/>
        <v>0</v>
      </c>
      <c r="K20" s="4">
        <f t="shared" si="6"/>
        <v>97</v>
      </c>
      <c r="L20" s="4">
        <f t="shared" si="3"/>
        <v>-1</v>
      </c>
      <c r="M20" s="4">
        <f t="shared" si="4"/>
        <v>-1</v>
      </c>
      <c r="N20" s="4">
        <f t="shared" si="5"/>
        <v>-1</v>
      </c>
      <c r="O20" s="4" t="str">
        <f t="shared" si="7"/>
        <v/>
      </c>
    </row>
    <row r="21" spans="1:15" x14ac:dyDescent="0.25">
      <c r="A21" s="4" t="s">
        <v>103</v>
      </c>
      <c r="B21" s="4" t="s">
        <v>48</v>
      </c>
      <c r="C21" s="4">
        <v>0</v>
      </c>
      <c r="D21" s="4">
        <f t="shared" si="0"/>
        <v>100</v>
      </c>
      <c r="E21" s="4">
        <v>9</v>
      </c>
      <c r="F21" s="4">
        <v>1000</v>
      </c>
      <c r="G21" s="4">
        <v>-52</v>
      </c>
      <c r="H21" s="4">
        <v>-2</v>
      </c>
      <c r="I21" s="4" t="str">
        <f t="shared" si="1"/>
        <v xml:space="preserve"> 1000 -52 -2 </v>
      </c>
      <c r="J21" s="4">
        <f t="shared" si="2"/>
        <v>0</v>
      </c>
      <c r="K21" s="4">
        <f t="shared" si="6"/>
        <v>97</v>
      </c>
      <c r="L21" s="4">
        <f t="shared" si="3"/>
        <v>-1</v>
      </c>
      <c r="M21" s="4">
        <f t="shared" si="4"/>
        <v>-1</v>
      </c>
      <c r="N21" s="4">
        <f t="shared" si="5"/>
        <v>-1</v>
      </c>
      <c r="O21" s="4" t="str">
        <f t="shared" si="7"/>
        <v/>
      </c>
    </row>
    <row r="22" spans="1:15" x14ac:dyDescent="0.25">
      <c r="A22" s="4" t="s">
        <v>104</v>
      </c>
      <c r="B22" s="4" t="s">
        <v>48</v>
      </c>
      <c r="C22" s="4">
        <v>0</v>
      </c>
      <c r="D22" s="4">
        <f t="shared" si="0"/>
        <v>100</v>
      </c>
      <c r="E22" s="4">
        <v>9</v>
      </c>
      <c r="F22" s="4">
        <v>999</v>
      </c>
      <c r="G22" s="4">
        <v>-52</v>
      </c>
      <c r="H22" s="4">
        <v>-2</v>
      </c>
      <c r="I22" s="4" t="str">
        <f t="shared" si="1"/>
        <v xml:space="preserve"> 999 -52 -2 </v>
      </c>
      <c r="J22" s="4">
        <f t="shared" si="2"/>
        <v>0</v>
      </c>
      <c r="K22" s="4">
        <f t="shared" si="6"/>
        <v>97</v>
      </c>
      <c r="L22" s="4">
        <f t="shared" si="3"/>
        <v>-1</v>
      </c>
      <c r="M22" s="4">
        <f t="shared" si="4"/>
        <v>-1</v>
      </c>
      <c r="N22" s="4">
        <f t="shared" si="5"/>
        <v>-1</v>
      </c>
      <c r="O22" s="4" t="str">
        <f t="shared" si="7"/>
        <v/>
      </c>
    </row>
    <row r="23" spans="1:15" x14ac:dyDescent="0.25">
      <c r="A23" s="4" t="s">
        <v>107</v>
      </c>
      <c r="B23" s="4" t="s">
        <v>48</v>
      </c>
      <c r="C23" s="4">
        <v>0</v>
      </c>
      <c r="D23" s="4">
        <f t="shared" si="0"/>
        <v>100</v>
      </c>
      <c r="E23" s="4">
        <v>9</v>
      </c>
      <c r="F23" s="4">
        <v>998</v>
      </c>
      <c r="G23" s="4">
        <v>-52</v>
      </c>
      <c r="H23" s="4">
        <v>-2</v>
      </c>
      <c r="I23" s="4" t="str">
        <f t="shared" si="1"/>
        <v xml:space="preserve"> 998 -52 -2 </v>
      </c>
      <c r="J23" s="4">
        <f t="shared" si="2"/>
        <v>0</v>
      </c>
      <c r="K23" s="4">
        <f t="shared" si="6"/>
        <v>97</v>
      </c>
      <c r="L23" s="4">
        <f t="shared" si="3"/>
        <v>-1</v>
      </c>
      <c r="M23" s="4">
        <f t="shared" si="4"/>
        <v>-1</v>
      </c>
      <c r="N23" s="4">
        <f t="shared" si="5"/>
        <v>-1</v>
      </c>
      <c r="O23" s="4" t="str">
        <f t="shared" si="7"/>
        <v/>
      </c>
    </row>
    <row r="24" spans="1:15" x14ac:dyDescent="0.25">
      <c r="A24" s="4" t="s">
        <v>108</v>
      </c>
      <c r="B24" s="4" t="s">
        <v>48</v>
      </c>
      <c r="C24" s="4">
        <v>0</v>
      </c>
      <c r="D24" s="4">
        <f t="shared" si="0"/>
        <v>100</v>
      </c>
      <c r="E24" s="4">
        <v>5</v>
      </c>
      <c r="F24" s="4">
        <v>1006</v>
      </c>
      <c r="G24" s="4">
        <v>-52</v>
      </c>
      <c r="H24" s="4">
        <v>-2</v>
      </c>
      <c r="I24" s="4" t="str">
        <f t="shared" si="1"/>
        <v xml:space="preserve"> 1006 -52 -2 </v>
      </c>
      <c r="J24" s="4">
        <f t="shared" si="2"/>
        <v>0</v>
      </c>
      <c r="K24" s="4">
        <f t="shared" si="6"/>
        <v>97</v>
      </c>
      <c r="L24" s="4">
        <f t="shared" si="3"/>
        <v>-1</v>
      </c>
      <c r="M24" s="4">
        <f t="shared" si="4"/>
        <v>-1</v>
      </c>
      <c r="N24" s="4">
        <f t="shared" si="5"/>
        <v>-1</v>
      </c>
      <c r="O24" s="4" t="str">
        <f t="shared" si="7"/>
        <v/>
      </c>
    </row>
    <row r="25" spans="1:15" x14ac:dyDescent="0.25">
      <c r="A25" s="4" t="s">
        <v>105</v>
      </c>
      <c r="B25" s="4" t="s">
        <v>48</v>
      </c>
      <c r="C25" s="4">
        <v>2</v>
      </c>
      <c r="D25" s="4">
        <f t="shared" si="0"/>
        <v>100</v>
      </c>
      <c r="E25" s="4">
        <v>4</v>
      </c>
      <c r="F25" s="4">
        <v>1005</v>
      </c>
      <c r="G25" s="4">
        <v>-52</v>
      </c>
      <c r="H25" s="4">
        <v>-2</v>
      </c>
      <c r="I25" s="4" t="str">
        <f t="shared" si="1"/>
        <v xml:space="preserve"> 1005 -52 -2 </v>
      </c>
      <c r="J25" s="4">
        <f t="shared" si="2"/>
        <v>2</v>
      </c>
      <c r="K25" s="4">
        <f t="shared" si="6"/>
        <v>97</v>
      </c>
      <c r="L25" s="4">
        <f t="shared" si="3"/>
        <v>97</v>
      </c>
      <c r="M25" s="4">
        <f t="shared" si="4"/>
        <v>98</v>
      </c>
      <c r="N25" s="4" t="str">
        <f t="shared" si="5"/>
        <v>97..98</v>
      </c>
      <c r="O25" s="4" t="str">
        <f t="shared" si="7"/>
        <v>execute @e[tag=conditional,scores={IS_AIR=1,PHASE=1..2,RAND=97..98   }] ~ ~ ~ setblock 0 150 0 stone 1 keep</v>
      </c>
    </row>
    <row r="26" spans="1:15" x14ac:dyDescent="0.25">
      <c r="A26" s="4" t="s">
        <v>106</v>
      </c>
      <c r="B26" s="4" t="s">
        <v>48</v>
      </c>
      <c r="C26" s="4">
        <v>2</v>
      </c>
      <c r="D26" s="4">
        <f t="shared" si="0"/>
        <v>100</v>
      </c>
      <c r="E26" s="4">
        <v>4</v>
      </c>
      <c r="F26" s="4">
        <v>1000</v>
      </c>
      <c r="G26" s="4">
        <v>-49</v>
      </c>
      <c r="H26" s="4">
        <v>-2</v>
      </c>
      <c r="I26" s="4" t="str">
        <f t="shared" si="1"/>
        <v xml:space="preserve"> 1000 -49 -2 </v>
      </c>
      <c r="J26" s="4">
        <f t="shared" si="2"/>
        <v>2</v>
      </c>
      <c r="K26" s="4">
        <f t="shared" si="6"/>
        <v>99</v>
      </c>
      <c r="L26" s="4">
        <f t="shared" si="3"/>
        <v>99</v>
      </c>
      <c r="M26" s="4">
        <f t="shared" si="4"/>
        <v>100</v>
      </c>
      <c r="N26" s="4" t="str">
        <f t="shared" si="5"/>
        <v>99..100</v>
      </c>
      <c r="O26" s="4" t="str">
        <f t="shared" si="7"/>
        <v>execute @e[tag=conditional,scores={IS_AIR=1,PHASE=1..2,RAND=99..100   }] ~ ~ ~ setblock 0 150 0 gravel 1 keep</v>
      </c>
    </row>
    <row r="27" spans="1:15" x14ac:dyDescent="0.25">
      <c r="A27" s="4"/>
      <c r="B27" s="4" t="s">
        <v>48</v>
      </c>
      <c r="C27" s="4">
        <v>0</v>
      </c>
      <c r="D27" s="4">
        <f t="shared" si="0"/>
        <v>100</v>
      </c>
      <c r="E27" s="4">
        <v>2</v>
      </c>
      <c r="F27" s="4">
        <v>997</v>
      </c>
      <c r="G27" s="4">
        <v>-55</v>
      </c>
      <c r="H27" s="4">
        <v>-2</v>
      </c>
      <c r="I27" s="4" t="str">
        <f t="shared" si="1"/>
        <v xml:space="preserve"> 997 -55 -2 </v>
      </c>
      <c r="J27" s="4">
        <f t="shared" si="2"/>
        <v>0</v>
      </c>
      <c r="K27" s="4">
        <f t="shared" si="6"/>
        <v>101</v>
      </c>
      <c r="L27" s="4">
        <f t="shared" si="3"/>
        <v>-1</v>
      </c>
      <c r="M27" s="4">
        <f t="shared" si="4"/>
        <v>-1</v>
      </c>
      <c r="N27" s="4">
        <f t="shared" si="5"/>
        <v>-1</v>
      </c>
      <c r="O27" s="4" t="str">
        <f t="shared" si="7"/>
        <v/>
      </c>
    </row>
    <row r="28" spans="1:15" x14ac:dyDescent="0.25">
      <c r="A28" s="4"/>
      <c r="B28" s="4" t="s">
        <v>48</v>
      </c>
      <c r="C28" s="4">
        <v>0</v>
      </c>
      <c r="D28" s="4">
        <f t="shared" si="0"/>
        <v>100</v>
      </c>
      <c r="E28" s="4">
        <v>2</v>
      </c>
      <c r="F28" s="4">
        <v>998</v>
      </c>
      <c r="G28" s="4">
        <v>-55</v>
      </c>
      <c r="H28" s="4">
        <v>-2</v>
      </c>
      <c r="I28" s="4" t="str">
        <f t="shared" si="1"/>
        <v xml:space="preserve"> 998 -55 -2 </v>
      </c>
      <c r="J28" s="4">
        <f t="shared" si="2"/>
        <v>0</v>
      </c>
      <c r="K28" s="4">
        <f t="shared" si="6"/>
        <v>101</v>
      </c>
      <c r="L28" s="4">
        <f t="shared" si="3"/>
        <v>-1</v>
      </c>
      <c r="M28" s="4">
        <f t="shared" si="4"/>
        <v>-1</v>
      </c>
      <c r="N28" s="4">
        <f t="shared" si="5"/>
        <v>-1</v>
      </c>
      <c r="O28" s="4" t="str">
        <f t="shared" si="7"/>
        <v/>
      </c>
    </row>
    <row r="29" spans="1:15" x14ac:dyDescent="0.25">
      <c r="A29" s="4"/>
      <c r="B29" s="4" t="s">
        <v>48</v>
      </c>
      <c r="C29" s="4">
        <v>0</v>
      </c>
      <c r="D29" s="4">
        <f t="shared" si="0"/>
        <v>100</v>
      </c>
      <c r="E29" s="4">
        <v>2</v>
      </c>
      <c r="F29" s="4">
        <v>998</v>
      </c>
      <c r="G29" s="4">
        <v>-49</v>
      </c>
      <c r="H29" s="4">
        <v>-2</v>
      </c>
      <c r="I29" s="4" t="str">
        <f t="shared" si="1"/>
        <v xml:space="preserve"> 998 -49 -2 </v>
      </c>
      <c r="J29" s="4">
        <f t="shared" si="2"/>
        <v>0</v>
      </c>
      <c r="K29" s="4">
        <f t="shared" si="6"/>
        <v>101</v>
      </c>
      <c r="L29" s="4">
        <f t="shared" si="3"/>
        <v>-1</v>
      </c>
      <c r="M29" s="4">
        <f t="shared" si="4"/>
        <v>-1</v>
      </c>
      <c r="N29" s="4">
        <f t="shared" si="5"/>
        <v>-1</v>
      </c>
      <c r="O29" s="4" t="str">
        <f t="shared" si="7"/>
        <v/>
      </c>
    </row>
    <row r="30" spans="1:15" x14ac:dyDescent="0.25">
      <c r="A30" s="4"/>
      <c r="B30" s="4" t="s">
        <v>48</v>
      </c>
      <c r="C30" s="4">
        <v>0</v>
      </c>
      <c r="D30" s="4">
        <f t="shared" si="0"/>
        <v>100</v>
      </c>
      <c r="E30" s="4">
        <v>1</v>
      </c>
      <c r="F30" s="4">
        <v>1004</v>
      </c>
      <c r="G30" s="4">
        <v>-52</v>
      </c>
      <c r="H30" s="4">
        <v>-2</v>
      </c>
      <c r="I30" s="4" t="str">
        <f t="shared" si="1"/>
        <v xml:space="preserve"> 1004 -52 -2 </v>
      </c>
      <c r="J30" s="4">
        <f t="shared" si="2"/>
        <v>0</v>
      </c>
      <c r="K30" s="4">
        <f t="shared" si="6"/>
        <v>101</v>
      </c>
      <c r="L30" s="4">
        <f t="shared" si="3"/>
        <v>-1</v>
      </c>
      <c r="M30" s="4">
        <f t="shared" si="4"/>
        <v>-1</v>
      </c>
      <c r="N30" s="4">
        <f t="shared" si="5"/>
        <v>-1</v>
      </c>
      <c r="O30" s="4" t="str">
        <f t="shared" si="7"/>
        <v/>
      </c>
    </row>
    <row r="31" spans="1:15" x14ac:dyDescent="0.25">
      <c r="A31" s="4"/>
      <c r="B31" s="4" t="s">
        <v>48</v>
      </c>
      <c r="C31" s="4">
        <v>0</v>
      </c>
      <c r="D31" s="4">
        <f t="shared" si="0"/>
        <v>100</v>
      </c>
      <c r="E31" s="4">
        <v>1</v>
      </c>
      <c r="F31" s="4">
        <v>999</v>
      </c>
      <c r="G31" s="4">
        <v>-49</v>
      </c>
      <c r="H31" s="4">
        <v>-2</v>
      </c>
      <c r="I31" s="4" t="str">
        <f t="shared" si="1"/>
        <v xml:space="preserve"> 999 -49 -2 </v>
      </c>
      <c r="J31" s="4">
        <f t="shared" si="2"/>
        <v>0</v>
      </c>
      <c r="K31" s="4">
        <f t="shared" si="6"/>
        <v>101</v>
      </c>
      <c r="L31" s="4">
        <f t="shared" si="3"/>
        <v>-1</v>
      </c>
      <c r="M31" s="4">
        <f t="shared" si="4"/>
        <v>-1</v>
      </c>
      <c r="N31" s="4">
        <f t="shared" si="5"/>
        <v>-1</v>
      </c>
      <c r="O31" s="4" t="str">
        <f t="shared" si="7"/>
        <v/>
      </c>
    </row>
    <row r="32" spans="1:15" s="2" customFormat="1" x14ac:dyDescent="0.25">
      <c r="A32" s="5" t="s">
        <v>38</v>
      </c>
      <c r="B32" s="5" t="s">
        <v>49</v>
      </c>
      <c r="C32" s="5">
        <v>2</v>
      </c>
      <c r="D32" s="5">
        <f t="shared" si="0"/>
        <v>100</v>
      </c>
      <c r="E32" s="5">
        <v>100</v>
      </c>
      <c r="F32" s="5">
        <v>1001</v>
      </c>
      <c r="G32" s="5">
        <v>-55</v>
      </c>
      <c r="H32" s="5">
        <v>-2</v>
      </c>
      <c r="I32" s="5" t="str">
        <f t="shared" si="1"/>
        <v xml:space="preserve"> 1001 -55 -2 </v>
      </c>
      <c r="J32" s="5">
        <f t="shared" si="2"/>
        <v>2</v>
      </c>
      <c r="K32" s="5">
        <f t="shared" si="6"/>
        <v>1</v>
      </c>
      <c r="L32" s="5">
        <f t="shared" si="3"/>
        <v>1</v>
      </c>
      <c r="M32" s="5">
        <f t="shared" si="4"/>
        <v>2</v>
      </c>
      <c r="N32" s="5" t="str">
        <f t="shared" si="5"/>
        <v>1..2</v>
      </c>
      <c r="O32" s="5" t="str">
        <f t="shared" si="7"/>
        <v>execute @e[tag=conditional,scores={IS_AIR=1,PHASE=3..4,RAND=1..2   }] ~ ~ ~ function skyblock_randchest</v>
      </c>
    </row>
    <row r="33" spans="1:15" s="2" customFormat="1" x14ac:dyDescent="0.25">
      <c r="A33" s="5" t="s">
        <v>15</v>
      </c>
      <c r="B33" s="5" t="s">
        <v>49</v>
      </c>
      <c r="C33" s="5">
        <v>20</v>
      </c>
      <c r="D33" s="5">
        <f t="shared" si="0"/>
        <v>100</v>
      </c>
      <c r="E33" s="5">
        <v>90</v>
      </c>
      <c r="F33" s="5">
        <v>1004</v>
      </c>
      <c r="G33" s="5">
        <v>-55</v>
      </c>
      <c r="H33" s="5">
        <v>-2</v>
      </c>
      <c r="I33" s="5" t="str">
        <f t="shared" si="1"/>
        <v xml:space="preserve"> 1004 -55 -2 </v>
      </c>
      <c r="J33" s="5">
        <f t="shared" si="2"/>
        <v>20</v>
      </c>
      <c r="K33" s="5">
        <f t="shared" si="6"/>
        <v>3</v>
      </c>
      <c r="L33" s="5">
        <f t="shared" si="3"/>
        <v>3</v>
      </c>
      <c r="M33" s="5">
        <f t="shared" si="4"/>
        <v>22</v>
      </c>
      <c r="N33" s="5" t="str">
        <f t="shared" si="5"/>
        <v>3..22</v>
      </c>
      <c r="O33" s="5" t="str">
        <f t="shared" si="7"/>
        <v>execute @e[tag=conditional,scores={IS_AIR=1,PHASE=3..4,RAND=3..22   }] ~ ~ ~ setblock 0 150 0 wood 1 keep</v>
      </c>
    </row>
    <row r="34" spans="1:15" s="2" customFormat="1" x14ac:dyDescent="0.25">
      <c r="A34" s="5" t="s">
        <v>91</v>
      </c>
      <c r="B34" s="5" t="s">
        <v>49</v>
      </c>
      <c r="C34" s="5">
        <v>10</v>
      </c>
      <c r="D34" s="5">
        <f t="shared" si="0"/>
        <v>100</v>
      </c>
      <c r="E34" s="5">
        <v>90</v>
      </c>
      <c r="F34" s="5">
        <v>1006</v>
      </c>
      <c r="G34" s="5">
        <v>-55</v>
      </c>
      <c r="H34" s="5">
        <v>-2</v>
      </c>
      <c r="I34" s="5" t="str">
        <f t="shared" si="1"/>
        <v xml:space="preserve"> 1006 -55 -2 </v>
      </c>
      <c r="J34" s="5">
        <f t="shared" si="2"/>
        <v>10</v>
      </c>
      <c r="K34" s="5">
        <f t="shared" si="6"/>
        <v>23</v>
      </c>
      <c r="L34" s="5">
        <f t="shared" si="3"/>
        <v>23</v>
      </c>
      <c r="M34" s="5">
        <f t="shared" si="4"/>
        <v>32</v>
      </c>
      <c r="N34" s="5" t="str">
        <f t="shared" si="5"/>
        <v>23..32</v>
      </c>
      <c r="O34" s="5" t="str">
        <f t="shared" si="7"/>
        <v>execute @e[tag=conditional,scores={IS_AIR=1,PHASE=3..4,RAND=23..32   }] ~ ~ ~ setblock 0 150 0 concrete 1 keep</v>
      </c>
    </row>
    <row r="35" spans="1:15" s="2" customFormat="1" x14ac:dyDescent="0.25">
      <c r="A35" s="5" t="s">
        <v>28</v>
      </c>
      <c r="B35" s="5" t="s">
        <v>49</v>
      </c>
      <c r="C35" s="5">
        <v>8</v>
      </c>
      <c r="D35" s="5">
        <f t="shared" si="0"/>
        <v>100</v>
      </c>
      <c r="E35" s="5">
        <v>90</v>
      </c>
      <c r="F35" s="5">
        <v>1006</v>
      </c>
      <c r="G35" s="5">
        <v>-49</v>
      </c>
      <c r="H35" s="5">
        <v>-2</v>
      </c>
      <c r="I35" s="5" t="str">
        <f t="shared" si="1"/>
        <v xml:space="preserve"> 1006 -49 -2 </v>
      </c>
      <c r="J35" s="5">
        <f t="shared" si="2"/>
        <v>8</v>
      </c>
      <c r="K35" s="5">
        <f t="shared" si="6"/>
        <v>33</v>
      </c>
      <c r="L35" s="5">
        <f t="shared" si="3"/>
        <v>33</v>
      </c>
      <c r="M35" s="5">
        <f t="shared" si="4"/>
        <v>40</v>
      </c>
      <c r="N35" s="5" t="str">
        <f t="shared" si="5"/>
        <v>33..40</v>
      </c>
      <c r="O35" s="5" t="str">
        <f t="shared" si="7"/>
        <v>execute @e[tag=conditional,scores={IS_AIR=1,PHASE=3..4,RAND=33..40   }] ~ ~ ~ setblock 0 150 0 sapling 1 keep</v>
      </c>
    </row>
    <row r="36" spans="1:15" s="2" customFormat="1" x14ac:dyDescent="0.25">
      <c r="A36" s="5" t="s">
        <v>17</v>
      </c>
      <c r="B36" s="5" t="s">
        <v>49</v>
      </c>
      <c r="C36" s="5">
        <v>11</v>
      </c>
      <c r="D36" s="5">
        <f t="shared" si="0"/>
        <v>100</v>
      </c>
      <c r="E36" s="5">
        <v>90</v>
      </c>
      <c r="F36" s="5">
        <v>1004</v>
      </c>
      <c r="G36" s="5">
        <v>-49</v>
      </c>
      <c r="H36" s="5">
        <v>-2</v>
      </c>
      <c r="I36" s="5" t="str">
        <f t="shared" si="1"/>
        <v xml:space="preserve"> 1004 -49 -2 </v>
      </c>
      <c r="J36" s="5">
        <f t="shared" si="2"/>
        <v>11</v>
      </c>
      <c r="K36" s="5">
        <f t="shared" si="6"/>
        <v>41</v>
      </c>
      <c r="L36" s="5">
        <f t="shared" si="3"/>
        <v>41</v>
      </c>
      <c r="M36" s="5">
        <f t="shared" si="4"/>
        <v>51</v>
      </c>
      <c r="N36" s="5" t="str">
        <f t="shared" si="5"/>
        <v>41..51</v>
      </c>
      <c r="O36" s="5" t="str">
        <f t="shared" si="7"/>
        <v>execute @e[tag=conditional,scores={IS_AIR=1,PHASE=3..4,RAND=41..51   }] ~ ~ ~ setblock 0 150 0 cobblestone 1 keep</v>
      </c>
    </row>
    <row r="37" spans="1:15" s="2" customFormat="1" x14ac:dyDescent="0.25">
      <c r="A37" s="5" t="s">
        <v>0</v>
      </c>
      <c r="B37" s="5" t="s">
        <v>49</v>
      </c>
      <c r="C37" s="5">
        <v>15</v>
      </c>
      <c r="D37" s="5">
        <f t="shared" si="0"/>
        <v>100</v>
      </c>
      <c r="E37" s="5">
        <v>90</v>
      </c>
      <c r="F37" s="5">
        <v>1002</v>
      </c>
      <c r="G37" s="5">
        <v>-49</v>
      </c>
      <c r="H37" s="5">
        <v>-2</v>
      </c>
      <c r="I37" s="5" t="str">
        <f t="shared" si="1"/>
        <v xml:space="preserve"> 1002 -49 -2 </v>
      </c>
      <c r="J37" s="5">
        <f t="shared" si="2"/>
        <v>15</v>
      </c>
      <c r="K37" s="5">
        <f t="shared" si="6"/>
        <v>52</v>
      </c>
      <c r="L37" s="5">
        <f t="shared" si="3"/>
        <v>52</v>
      </c>
      <c r="M37" s="5">
        <f t="shared" si="4"/>
        <v>66</v>
      </c>
      <c r="N37" s="5" t="str">
        <f t="shared" si="5"/>
        <v>52..66</v>
      </c>
      <c r="O37" s="5" t="str">
        <f t="shared" si="7"/>
        <v>execute @e[tag=conditional,scores={IS_AIR=1,PHASE=3..4,RAND=52..66   }] ~ ~ ~ setblock 0 150 0 dirt 1 keep</v>
      </c>
    </row>
    <row r="38" spans="1:15" s="2" customFormat="1" x14ac:dyDescent="0.25">
      <c r="A38" s="5" t="s">
        <v>90</v>
      </c>
      <c r="B38" s="5" t="s">
        <v>49</v>
      </c>
      <c r="C38" s="5">
        <v>5</v>
      </c>
      <c r="D38" s="5">
        <f t="shared" si="0"/>
        <v>100</v>
      </c>
      <c r="E38" s="5">
        <v>80</v>
      </c>
      <c r="F38" s="5">
        <v>1005</v>
      </c>
      <c r="G38" s="5">
        <v>-55</v>
      </c>
      <c r="H38" s="5">
        <v>-2</v>
      </c>
      <c r="I38" s="5" t="str">
        <f t="shared" si="1"/>
        <v xml:space="preserve"> 1005 -55 -2 </v>
      </c>
      <c r="J38" s="5">
        <f t="shared" si="2"/>
        <v>5</v>
      </c>
      <c r="K38" s="5">
        <f t="shared" si="6"/>
        <v>67</v>
      </c>
      <c r="L38" s="5">
        <f t="shared" si="3"/>
        <v>67</v>
      </c>
      <c r="M38" s="5">
        <f t="shared" si="4"/>
        <v>71</v>
      </c>
      <c r="N38" s="5" t="str">
        <f t="shared" si="5"/>
        <v>67..71</v>
      </c>
      <c r="O38" s="5" t="str">
        <f t="shared" si="7"/>
        <v>execute @e[tag=conditional,scores={IS_AIR=1,PHASE=3..4,RAND=67..71   }] ~ ~ ~ setblock 0 150 0 wool 1 keep</v>
      </c>
    </row>
    <row r="39" spans="1:15" s="2" customFormat="1" x14ac:dyDescent="0.25">
      <c r="A39" s="5" t="s">
        <v>92</v>
      </c>
      <c r="B39" s="5" t="s">
        <v>49</v>
      </c>
      <c r="C39" s="5">
        <v>3</v>
      </c>
      <c r="D39" s="5">
        <f t="shared" si="0"/>
        <v>100</v>
      </c>
      <c r="E39" s="5">
        <v>75</v>
      </c>
      <c r="F39" s="5">
        <v>1002</v>
      </c>
      <c r="G39" s="5">
        <v>-55</v>
      </c>
      <c r="H39" s="5">
        <v>-2</v>
      </c>
      <c r="I39" s="5" t="str">
        <f t="shared" si="1"/>
        <v xml:space="preserve"> 1002 -55 -2 </v>
      </c>
      <c r="J39" s="5">
        <f t="shared" si="2"/>
        <v>3</v>
      </c>
      <c r="K39" s="5">
        <f t="shared" si="6"/>
        <v>72</v>
      </c>
      <c r="L39" s="5">
        <f t="shared" si="3"/>
        <v>72</v>
      </c>
      <c r="M39" s="5">
        <f t="shared" si="4"/>
        <v>74</v>
      </c>
      <c r="N39" s="5" t="str">
        <f t="shared" si="5"/>
        <v>72..74</v>
      </c>
      <c r="O39" s="5" t="str">
        <f t="shared" si="7"/>
        <v>execute @e[tag=conditional,scores={IS_AIR=1,PHASE=3..4,RAND=72..74   }] ~ ~ ~ setblock 0 150 0 sand 1 keep</v>
      </c>
    </row>
    <row r="40" spans="1:15" s="2" customFormat="1" x14ac:dyDescent="0.25">
      <c r="A40" s="5" t="s">
        <v>13</v>
      </c>
      <c r="B40" s="5" t="s">
        <v>49</v>
      </c>
      <c r="C40" s="5">
        <v>7</v>
      </c>
      <c r="D40" s="5">
        <f t="shared" si="0"/>
        <v>100</v>
      </c>
      <c r="E40" s="5">
        <v>75</v>
      </c>
      <c r="F40" s="5">
        <v>1000</v>
      </c>
      <c r="G40" s="5">
        <v>-55</v>
      </c>
      <c r="H40" s="5">
        <v>-2</v>
      </c>
      <c r="I40" s="5" t="str">
        <f t="shared" si="1"/>
        <v xml:space="preserve"> 1000 -55 -2 </v>
      </c>
      <c r="J40" s="5">
        <f t="shared" si="2"/>
        <v>7</v>
      </c>
      <c r="K40" s="5">
        <f t="shared" si="6"/>
        <v>75</v>
      </c>
      <c r="L40" s="5">
        <f t="shared" si="3"/>
        <v>75</v>
      </c>
      <c r="M40" s="5">
        <f t="shared" si="4"/>
        <v>81</v>
      </c>
      <c r="N40" s="5" t="str">
        <f t="shared" si="5"/>
        <v>75..81</v>
      </c>
      <c r="O40" s="5" t="str">
        <f t="shared" si="7"/>
        <v>execute @e[tag=conditional,scores={IS_AIR=1,PHASE=3..4,RAND=75..81   }] ~ ~ ~ setblock 0 150 0 iron ore 1 keep</v>
      </c>
    </row>
    <row r="41" spans="1:15" s="2" customFormat="1" x14ac:dyDescent="0.25">
      <c r="A41" s="5" t="s">
        <v>93</v>
      </c>
      <c r="B41" s="5" t="s">
        <v>49</v>
      </c>
      <c r="C41" s="5">
        <v>10</v>
      </c>
      <c r="D41" s="5">
        <f t="shared" si="0"/>
        <v>100</v>
      </c>
      <c r="E41" s="5">
        <v>75</v>
      </c>
      <c r="F41" s="5">
        <v>1003</v>
      </c>
      <c r="G41" s="5">
        <v>-55</v>
      </c>
      <c r="H41" s="5">
        <v>-2</v>
      </c>
      <c r="I41" s="5" t="str">
        <f t="shared" si="1"/>
        <v xml:space="preserve"> 1003 -55 -2 </v>
      </c>
      <c r="J41" s="5">
        <f t="shared" si="2"/>
        <v>10</v>
      </c>
      <c r="K41" s="5">
        <f t="shared" si="6"/>
        <v>82</v>
      </c>
      <c r="L41" s="5">
        <f t="shared" si="3"/>
        <v>82</v>
      </c>
      <c r="M41" s="5">
        <f t="shared" si="4"/>
        <v>91</v>
      </c>
      <c r="N41" s="5" t="str">
        <f t="shared" si="5"/>
        <v>82..91</v>
      </c>
      <c r="O41" s="5" t="str">
        <f t="shared" si="7"/>
        <v>execute @e[tag=conditional,scores={IS_AIR=1,PHASE=3..4,RAND=82..91   }] ~ ~ ~ setblock 0 150 0 coal_ore 1 keep</v>
      </c>
    </row>
    <row r="42" spans="1:15" s="2" customFormat="1" x14ac:dyDescent="0.25">
      <c r="A42" s="5" t="s">
        <v>94</v>
      </c>
      <c r="B42" s="5" t="s">
        <v>49</v>
      </c>
      <c r="C42" s="5">
        <v>1</v>
      </c>
      <c r="D42" s="5">
        <f t="shared" si="0"/>
        <v>100</v>
      </c>
      <c r="E42" s="5">
        <v>70</v>
      </c>
      <c r="F42" s="5">
        <v>1003</v>
      </c>
      <c r="G42" s="5">
        <v>-52</v>
      </c>
      <c r="H42" s="5">
        <v>-2</v>
      </c>
      <c r="I42" s="5" t="str">
        <f t="shared" si="1"/>
        <v xml:space="preserve"> 1003 -52 -2 </v>
      </c>
      <c r="J42" s="5">
        <f t="shared" si="2"/>
        <v>1</v>
      </c>
      <c r="K42" s="5">
        <f t="shared" si="6"/>
        <v>92</v>
      </c>
      <c r="L42" s="5">
        <f t="shared" si="3"/>
        <v>92</v>
      </c>
      <c r="M42" s="5">
        <f t="shared" si="4"/>
        <v>92</v>
      </c>
      <c r="N42" s="5">
        <f t="shared" si="5"/>
        <v>92</v>
      </c>
      <c r="O42" s="5" t="str">
        <f t="shared" si="7"/>
        <v>execute @e[tag=conditional,scores={IS_AIR=1,PHASE=3..4,RAND=92   }] ~ ~ ~ setblock 0 150 0 emerald_ore 1 keep</v>
      </c>
    </row>
    <row r="43" spans="1:15" s="2" customFormat="1" x14ac:dyDescent="0.25">
      <c r="A43" s="5" t="s">
        <v>95</v>
      </c>
      <c r="B43" s="5" t="s">
        <v>49</v>
      </c>
      <c r="C43" s="5">
        <v>1</v>
      </c>
      <c r="D43" s="5">
        <f t="shared" si="0"/>
        <v>100</v>
      </c>
      <c r="E43" s="5">
        <v>70</v>
      </c>
      <c r="F43" s="5">
        <v>1002</v>
      </c>
      <c r="G43" s="5">
        <v>-52</v>
      </c>
      <c r="H43" s="5">
        <v>-2</v>
      </c>
      <c r="I43" s="5" t="str">
        <f t="shared" si="1"/>
        <v xml:space="preserve"> 1002 -52 -2 </v>
      </c>
      <c r="J43" s="5">
        <f t="shared" si="2"/>
        <v>1</v>
      </c>
      <c r="K43" s="5">
        <f t="shared" si="6"/>
        <v>93</v>
      </c>
      <c r="L43" s="5">
        <f t="shared" si="3"/>
        <v>93</v>
      </c>
      <c r="M43" s="5">
        <f t="shared" si="4"/>
        <v>93</v>
      </c>
      <c r="N43" s="5">
        <f t="shared" si="5"/>
        <v>93</v>
      </c>
      <c r="O43" s="5" t="str">
        <f t="shared" si="7"/>
        <v>execute @e[tag=conditional,scores={IS_AIR=1,PHASE=3..4,RAND=93   }] ~ ~ ~ setblock 0 150 0 gold_ore 1 keep</v>
      </c>
    </row>
    <row r="44" spans="1:15" s="2" customFormat="1" x14ac:dyDescent="0.25">
      <c r="A44" s="5" t="s">
        <v>96</v>
      </c>
      <c r="B44" s="5" t="s">
        <v>49</v>
      </c>
      <c r="C44" s="5">
        <v>1</v>
      </c>
      <c r="D44" s="5">
        <f t="shared" si="0"/>
        <v>100</v>
      </c>
      <c r="E44" s="5">
        <v>70</v>
      </c>
      <c r="F44" s="5">
        <v>1001</v>
      </c>
      <c r="G44" s="5">
        <v>-52</v>
      </c>
      <c r="H44" s="5">
        <v>-2</v>
      </c>
      <c r="I44" s="5" t="str">
        <f t="shared" si="1"/>
        <v xml:space="preserve"> 1001 -52 -2 </v>
      </c>
      <c r="J44" s="5">
        <f t="shared" si="2"/>
        <v>1</v>
      </c>
      <c r="K44" s="5">
        <f t="shared" si="6"/>
        <v>94</v>
      </c>
      <c r="L44" s="5">
        <f t="shared" si="3"/>
        <v>94</v>
      </c>
      <c r="M44" s="5">
        <f t="shared" si="4"/>
        <v>94</v>
      </c>
      <c r="N44" s="5">
        <f t="shared" si="5"/>
        <v>94</v>
      </c>
      <c r="O44" s="5" t="str">
        <f t="shared" si="7"/>
        <v>execute @e[tag=conditional,scores={IS_AIR=1,PHASE=3..4,RAND=94   }] ~ ~ ~ setblock 0 150 0 diamond_ore 1 keep</v>
      </c>
    </row>
    <row r="45" spans="1:15" s="2" customFormat="1" x14ac:dyDescent="0.25">
      <c r="A45" s="5" t="s">
        <v>97</v>
      </c>
      <c r="B45" s="5" t="s">
        <v>49</v>
      </c>
      <c r="C45" s="5">
        <v>1</v>
      </c>
      <c r="D45" s="5">
        <f t="shared" si="0"/>
        <v>100</v>
      </c>
      <c r="E45" s="5">
        <v>70</v>
      </c>
      <c r="F45" s="5">
        <v>1005</v>
      </c>
      <c r="G45" s="5">
        <v>-49</v>
      </c>
      <c r="H45" s="5">
        <v>-2</v>
      </c>
      <c r="I45" s="5" t="str">
        <f t="shared" si="1"/>
        <v xml:space="preserve"> 1005 -49 -2 </v>
      </c>
      <c r="J45" s="5">
        <f t="shared" si="2"/>
        <v>1</v>
      </c>
      <c r="K45" s="5">
        <f t="shared" si="6"/>
        <v>95</v>
      </c>
      <c r="L45" s="5">
        <f t="shared" si="3"/>
        <v>95</v>
      </c>
      <c r="M45" s="5">
        <f t="shared" si="4"/>
        <v>95</v>
      </c>
      <c r="N45" s="5">
        <f t="shared" si="5"/>
        <v>95</v>
      </c>
      <c r="O45" s="5" t="str">
        <f t="shared" si="7"/>
        <v>execute @e[tag=conditional,scores={IS_AIR=1,PHASE=3..4,RAND=95   }] ~ ~ ~ setblock 0 150 0 glass 1 keep</v>
      </c>
    </row>
    <row r="46" spans="1:15" s="2" customFormat="1" x14ac:dyDescent="0.25">
      <c r="A46" s="5" t="s">
        <v>98</v>
      </c>
      <c r="B46" s="5" t="s">
        <v>49</v>
      </c>
      <c r="C46" s="5">
        <v>1</v>
      </c>
      <c r="D46" s="5">
        <f t="shared" si="0"/>
        <v>100</v>
      </c>
      <c r="E46" s="5">
        <v>70</v>
      </c>
      <c r="F46" s="5">
        <v>997</v>
      </c>
      <c r="G46" s="5">
        <v>-49</v>
      </c>
      <c r="H46" s="5">
        <v>-2</v>
      </c>
      <c r="I46" s="5" t="str">
        <f t="shared" si="1"/>
        <v xml:space="preserve"> 997 -49 -2 </v>
      </c>
      <c r="J46" s="5">
        <f t="shared" si="2"/>
        <v>1</v>
      </c>
      <c r="K46" s="5">
        <f t="shared" si="6"/>
        <v>96</v>
      </c>
      <c r="L46" s="5">
        <f t="shared" si="3"/>
        <v>96</v>
      </c>
      <c r="M46" s="5">
        <f t="shared" si="4"/>
        <v>96</v>
      </c>
      <c r="N46" s="5">
        <f t="shared" si="5"/>
        <v>96</v>
      </c>
      <c r="O46" s="5" t="str">
        <f t="shared" si="7"/>
        <v>execute @e[tag=conditional,scores={IS_AIR=1,PHASE=3..4,RAND=96   }] ~ ~ ~ setblock 0 150 0 lapis_ore 1 keep</v>
      </c>
    </row>
    <row r="47" spans="1:15" s="2" customFormat="1" x14ac:dyDescent="0.25">
      <c r="A47" s="5" t="s">
        <v>99</v>
      </c>
      <c r="B47" s="5" t="s">
        <v>49</v>
      </c>
      <c r="C47" s="5">
        <v>0</v>
      </c>
      <c r="D47" s="5">
        <f t="shared" si="0"/>
        <v>100</v>
      </c>
      <c r="E47" s="5">
        <v>50</v>
      </c>
      <c r="F47" s="5">
        <v>999</v>
      </c>
      <c r="G47" s="5">
        <v>-55</v>
      </c>
      <c r="H47" s="5">
        <v>-2</v>
      </c>
      <c r="I47" s="5" t="str">
        <f t="shared" si="1"/>
        <v xml:space="preserve"> 999 -55 -2 </v>
      </c>
      <c r="J47" s="5">
        <f t="shared" si="2"/>
        <v>0</v>
      </c>
      <c r="K47" s="5">
        <f t="shared" si="6"/>
        <v>97</v>
      </c>
      <c r="L47" s="5">
        <f t="shared" si="3"/>
        <v>-1</v>
      </c>
      <c r="M47" s="5">
        <f t="shared" si="4"/>
        <v>-1</v>
      </c>
      <c r="N47" s="5">
        <f t="shared" si="5"/>
        <v>-1</v>
      </c>
      <c r="O47" s="5" t="str">
        <f t="shared" si="7"/>
        <v/>
      </c>
    </row>
    <row r="48" spans="1:15" s="2" customFormat="1" x14ac:dyDescent="0.25">
      <c r="A48" s="5" t="s">
        <v>100</v>
      </c>
      <c r="B48" s="5" t="s">
        <v>49</v>
      </c>
      <c r="C48" s="5">
        <v>0</v>
      </c>
      <c r="D48" s="5">
        <f t="shared" si="0"/>
        <v>100</v>
      </c>
      <c r="E48" s="5">
        <v>25</v>
      </c>
      <c r="F48" s="5">
        <v>1003</v>
      </c>
      <c r="G48" s="5">
        <v>-49</v>
      </c>
      <c r="H48" s="5">
        <v>-2</v>
      </c>
      <c r="I48" s="5" t="str">
        <f t="shared" si="1"/>
        <v xml:space="preserve"> 1003 -49 -2 </v>
      </c>
      <c r="J48" s="5">
        <f t="shared" si="2"/>
        <v>0</v>
      </c>
      <c r="K48" s="5">
        <f t="shared" si="6"/>
        <v>97</v>
      </c>
      <c r="L48" s="5">
        <f t="shared" si="3"/>
        <v>-1</v>
      </c>
      <c r="M48" s="5">
        <f t="shared" si="4"/>
        <v>-1</v>
      </c>
      <c r="N48" s="5">
        <f t="shared" si="5"/>
        <v>-1</v>
      </c>
      <c r="O48" s="5" t="str">
        <f t="shared" si="7"/>
        <v/>
      </c>
    </row>
    <row r="49" spans="1:15" s="2" customFormat="1" x14ac:dyDescent="0.25">
      <c r="A49" s="5" t="s">
        <v>101</v>
      </c>
      <c r="B49" s="5" t="s">
        <v>49</v>
      </c>
      <c r="C49" s="5">
        <v>0</v>
      </c>
      <c r="D49" s="5">
        <f t="shared" si="0"/>
        <v>100</v>
      </c>
      <c r="E49" s="5">
        <v>15</v>
      </c>
      <c r="F49" s="5">
        <v>1001</v>
      </c>
      <c r="G49" s="5">
        <v>-49</v>
      </c>
      <c r="H49" s="5">
        <v>-2</v>
      </c>
      <c r="I49" s="5" t="str">
        <f t="shared" si="1"/>
        <v xml:space="preserve"> 1001 -49 -2 </v>
      </c>
      <c r="J49" s="5">
        <f t="shared" si="2"/>
        <v>0</v>
      </c>
      <c r="K49" s="5">
        <f t="shared" si="6"/>
        <v>97</v>
      </c>
      <c r="L49" s="5">
        <f t="shared" si="3"/>
        <v>-1</v>
      </c>
      <c r="M49" s="5">
        <f t="shared" si="4"/>
        <v>-1</v>
      </c>
      <c r="N49" s="5">
        <f t="shared" si="5"/>
        <v>-1</v>
      </c>
      <c r="O49" s="5" t="str">
        <f t="shared" si="7"/>
        <v/>
      </c>
    </row>
    <row r="50" spans="1:15" s="2" customFormat="1" x14ac:dyDescent="0.25">
      <c r="A50" s="5" t="s">
        <v>102</v>
      </c>
      <c r="B50" s="5" t="s">
        <v>49</v>
      </c>
      <c r="C50" s="5">
        <v>0</v>
      </c>
      <c r="D50" s="5">
        <f t="shared" si="0"/>
        <v>100</v>
      </c>
      <c r="E50" s="5">
        <v>10</v>
      </c>
      <c r="F50" s="5">
        <v>997</v>
      </c>
      <c r="G50" s="5">
        <v>-52</v>
      </c>
      <c r="H50" s="5">
        <v>-2</v>
      </c>
      <c r="I50" s="5" t="str">
        <f t="shared" si="1"/>
        <v xml:space="preserve"> 997 -52 -2 </v>
      </c>
      <c r="J50" s="5">
        <f t="shared" si="2"/>
        <v>0</v>
      </c>
      <c r="K50" s="5">
        <f t="shared" si="6"/>
        <v>97</v>
      </c>
      <c r="L50" s="5">
        <f t="shared" si="3"/>
        <v>-1</v>
      </c>
      <c r="M50" s="5">
        <f t="shared" si="4"/>
        <v>-1</v>
      </c>
      <c r="N50" s="5">
        <f t="shared" si="5"/>
        <v>-1</v>
      </c>
      <c r="O50" s="5" t="str">
        <f t="shared" si="7"/>
        <v/>
      </c>
    </row>
    <row r="51" spans="1:15" s="2" customFormat="1" x14ac:dyDescent="0.25">
      <c r="A51" s="5" t="s">
        <v>103</v>
      </c>
      <c r="B51" s="5" t="s">
        <v>49</v>
      </c>
      <c r="C51" s="5">
        <v>0</v>
      </c>
      <c r="D51" s="5">
        <f t="shared" si="0"/>
        <v>100</v>
      </c>
      <c r="E51" s="5">
        <v>9</v>
      </c>
      <c r="F51" s="5">
        <v>1000</v>
      </c>
      <c r="G51" s="5">
        <v>-52</v>
      </c>
      <c r="H51" s="5">
        <v>-2</v>
      </c>
      <c r="I51" s="5" t="str">
        <f t="shared" si="1"/>
        <v xml:space="preserve"> 1000 -52 -2 </v>
      </c>
      <c r="J51" s="5">
        <f t="shared" si="2"/>
        <v>0</v>
      </c>
      <c r="K51" s="5">
        <f t="shared" si="6"/>
        <v>97</v>
      </c>
      <c r="L51" s="5">
        <f t="shared" si="3"/>
        <v>-1</v>
      </c>
      <c r="M51" s="5">
        <f t="shared" si="4"/>
        <v>-1</v>
      </c>
      <c r="N51" s="5">
        <f t="shared" si="5"/>
        <v>-1</v>
      </c>
      <c r="O51" s="5" t="str">
        <f t="shared" si="7"/>
        <v/>
      </c>
    </row>
    <row r="52" spans="1:15" s="2" customFormat="1" x14ac:dyDescent="0.25">
      <c r="A52" s="5" t="s">
        <v>104</v>
      </c>
      <c r="B52" s="5" t="s">
        <v>49</v>
      </c>
      <c r="C52" s="5">
        <v>0</v>
      </c>
      <c r="D52" s="5">
        <f t="shared" si="0"/>
        <v>100</v>
      </c>
      <c r="E52" s="5">
        <v>9</v>
      </c>
      <c r="F52" s="5">
        <v>999</v>
      </c>
      <c r="G52" s="5">
        <v>-52</v>
      </c>
      <c r="H52" s="5">
        <v>-2</v>
      </c>
      <c r="I52" s="5" t="str">
        <f t="shared" si="1"/>
        <v xml:space="preserve"> 999 -52 -2 </v>
      </c>
      <c r="J52" s="5">
        <f t="shared" si="2"/>
        <v>0</v>
      </c>
      <c r="K52" s="5">
        <f t="shared" si="6"/>
        <v>97</v>
      </c>
      <c r="L52" s="5">
        <f t="shared" si="3"/>
        <v>-1</v>
      </c>
      <c r="M52" s="5">
        <f t="shared" si="4"/>
        <v>-1</v>
      </c>
      <c r="N52" s="5">
        <f t="shared" si="5"/>
        <v>-1</v>
      </c>
      <c r="O52" s="5" t="str">
        <f t="shared" si="7"/>
        <v/>
      </c>
    </row>
    <row r="53" spans="1:15" s="2" customFormat="1" x14ac:dyDescent="0.25">
      <c r="A53" s="5" t="s">
        <v>107</v>
      </c>
      <c r="B53" s="5" t="s">
        <v>49</v>
      </c>
      <c r="C53" s="5">
        <v>0</v>
      </c>
      <c r="D53" s="5">
        <f t="shared" si="0"/>
        <v>100</v>
      </c>
      <c r="E53" s="5">
        <v>9</v>
      </c>
      <c r="F53" s="5">
        <v>998</v>
      </c>
      <c r="G53" s="5">
        <v>-52</v>
      </c>
      <c r="H53" s="5">
        <v>-2</v>
      </c>
      <c r="I53" s="5" t="str">
        <f t="shared" si="1"/>
        <v xml:space="preserve"> 998 -52 -2 </v>
      </c>
      <c r="J53" s="5">
        <f t="shared" si="2"/>
        <v>0</v>
      </c>
      <c r="K53" s="5">
        <f t="shared" si="6"/>
        <v>97</v>
      </c>
      <c r="L53" s="5">
        <f t="shared" si="3"/>
        <v>-1</v>
      </c>
      <c r="M53" s="5">
        <f t="shared" si="4"/>
        <v>-1</v>
      </c>
      <c r="N53" s="5">
        <f t="shared" si="5"/>
        <v>-1</v>
      </c>
      <c r="O53" s="5" t="str">
        <f t="shared" si="7"/>
        <v/>
      </c>
    </row>
    <row r="54" spans="1:15" s="2" customFormat="1" x14ac:dyDescent="0.25">
      <c r="A54" s="5" t="s">
        <v>108</v>
      </c>
      <c r="B54" s="5" t="s">
        <v>49</v>
      </c>
      <c r="C54" s="5">
        <v>0</v>
      </c>
      <c r="D54" s="5">
        <f t="shared" si="0"/>
        <v>100</v>
      </c>
      <c r="E54" s="5">
        <v>5</v>
      </c>
      <c r="F54" s="5">
        <v>1006</v>
      </c>
      <c r="G54" s="5">
        <v>-52</v>
      </c>
      <c r="H54" s="5">
        <v>-2</v>
      </c>
      <c r="I54" s="5" t="str">
        <f t="shared" si="1"/>
        <v xml:space="preserve"> 1006 -52 -2 </v>
      </c>
      <c r="J54" s="5">
        <f t="shared" si="2"/>
        <v>0</v>
      </c>
      <c r="K54" s="5">
        <f t="shared" si="6"/>
        <v>97</v>
      </c>
      <c r="L54" s="5">
        <f t="shared" si="3"/>
        <v>-1</v>
      </c>
      <c r="M54" s="5">
        <f t="shared" si="4"/>
        <v>-1</v>
      </c>
      <c r="N54" s="5">
        <f t="shared" si="5"/>
        <v>-1</v>
      </c>
      <c r="O54" s="5" t="str">
        <f t="shared" si="7"/>
        <v/>
      </c>
    </row>
    <row r="55" spans="1:15" s="2" customFormat="1" x14ac:dyDescent="0.25">
      <c r="A55" s="5" t="s">
        <v>105</v>
      </c>
      <c r="B55" s="5" t="s">
        <v>49</v>
      </c>
      <c r="C55" s="5">
        <v>2</v>
      </c>
      <c r="D55" s="5">
        <f t="shared" si="0"/>
        <v>100</v>
      </c>
      <c r="E55" s="5">
        <v>4</v>
      </c>
      <c r="F55" s="5">
        <v>1005</v>
      </c>
      <c r="G55" s="5">
        <v>-52</v>
      </c>
      <c r="H55" s="5">
        <v>-2</v>
      </c>
      <c r="I55" s="5" t="str">
        <f t="shared" si="1"/>
        <v xml:space="preserve"> 1005 -52 -2 </v>
      </c>
      <c r="J55" s="5">
        <f t="shared" si="2"/>
        <v>2</v>
      </c>
      <c r="K55" s="5">
        <f t="shared" si="6"/>
        <v>97</v>
      </c>
      <c r="L55" s="5">
        <f t="shared" si="3"/>
        <v>97</v>
      </c>
      <c r="M55" s="5">
        <f t="shared" si="4"/>
        <v>98</v>
      </c>
      <c r="N55" s="5" t="str">
        <f t="shared" si="5"/>
        <v>97..98</v>
      </c>
      <c r="O55" s="5" t="str">
        <f t="shared" si="7"/>
        <v>execute @e[tag=conditional,scores={IS_AIR=1,PHASE=3..4,RAND=97..98   }] ~ ~ ~ setblock 0 150 0 stone 1 keep</v>
      </c>
    </row>
    <row r="56" spans="1:15" s="2" customFormat="1" x14ac:dyDescent="0.25">
      <c r="A56" s="5" t="s">
        <v>106</v>
      </c>
      <c r="B56" s="5" t="s">
        <v>49</v>
      </c>
      <c r="C56" s="5">
        <v>2</v>
      </c>
      <c r="D56" s="5">
        <f t="shared" si="0"/>
        <v>100</v>
      </c>
      <c r="E56" s="5">
        <v>4</v>
      </c>
      <c r="F56" s="5">
        <v>1000</v>
      </c>
      <c r="G56" s="5">
        <v>-49</v>
      </c>
      <c r="H56" s="5">
        <v>-2</v>
      </c>
      <c r="I56" s="5" t="str">
        <f t="shared" si="1"/>
        <v xml:space="preserve"> 1000 -49 -2 </v>
      </c>
      <c r="J56" s="5">
        <f t="shared" si="2"/>
        <v>2</v>
      </c>
      <c r="K56" s="5">
        <f t="shared" si="6"/>
        <v>99</v>
      </c>
      <c r="L56" s="5">
        <f t="shared" si="3"/>
        <v>99</v>
      </c>
      <c r="M56" s="5">
        <f t="shared" si="4"/>
        <v>100</v>
      </c>
      <c r="N56" s="5" t="str">
        <f t="shared" si="5"/>
        <v>99..100</v>
      </c>
      <c r="O56" s="5" t="str">
        <f t="shared" si="7"/>
        <v>execute @e[tag=conditional,scores={IS_AIR=1,PHASE=3..4,RAND=99..100   }] ~ ~ ~ setblock 0 150 0 gravel 1 keep</v>
      </c>
    </row>
    <row r="57" spans="1:15" s="2" customFormat="1" x14ac:dyDescent="0.25">
      <c r="A57" s="5"/>
      <c r="B57" s="5" t="s">
        <v>49</v>
      </c>
      <c r="C57" s="5">
        <v>0</v>
      </c>
      <c r="D57" s="5">
        <f t="shared" si="0"/>
        <v>100</v>
      </c>
      <c r="E57" s="5">
        <v>2</v>
      </c>
      <c r="F57" s="5">
        <v>997</v>
      </c>
      <c r="G57" s="5">
        <v>-55</v>
      </c>
      <c r="H57" s="5">
        <v>-2</v>
      </c>
      <c r="I57" s="5" t="str">
        <f t="shared" si="1"/>
        <v xml:space="preserve"> 997 -55 -2 </v>
      </c>
      <c r="J57" s="5">
        <f t="shared" si="2"/>
        <v>0</v>
      </c>
      <c r="K57" s="5">
        <f t="shared" si="6"/>
        <v>101</v>
      </c>
      <c r="L57" s="5">
        <f t="shared" si="3"/>
        <v>-1</v>
      </c>
      <c r="M57" s="5">
        <f t="shared" si="4"/>
        <v>-1</v>
      </c>
      <c r="N57" s="5">
        <f t="shared" si="5"/>
        <v>-1</v>
      </c>
      <c r="O57" s="5" t="str">
        <f t="shared" si="7"/>
        <v/>
      </c>
    </row>
    <row r="58" spans="1:15" s="2" customFormat="1" x14ac:dyDescent="0.25">
      <c r="A58" s="5"/>
      <c r="B58" s="5" t="s">
        <v>49</v>
      </c>
      <c r="C58" s="5">
        <v>0</v>
      </c>
      <c r="D58" s="5">
        <f t="shared" si="0"/>
        <v>100</v>
      </c>
      <c r="E58" s="5">
        <v>2</v>
      </c>
      <c r="F58" s="5">
        <v>998</v>
      </c>
      <c r="G58" s="5">
        <v>-55</v>
      </c>
      <c r="H58" s="5">
        <v>-2</v>
      </c>
      <c r="I58" s="5" t="str">
        <f t="shared" si="1"/>
        <v xml:space="preserve"> 998 -55 -2 </v>
      </c>
      <c r="J58" s="5">
        <f t="shared" si="2"/>
        <v>0</v>
      </c>
      <c r="K58" s="5">
        <f t="shared" si="6"/>
        <v>101</v>
      </c>
      <c r="L58" s="5">
        <f t="shared" si="3"/>
        <v>-1</v>
      </c>
      <c r="M58" s="5">
        <f t="shared" si="4"/>
        <v>-1</v>
      </c>
      <c r="N58" s="5">
        <f t="shared" si="5"/>
        <v>-1</v>
      </c>
      <c r="O58" s="5" t="str">
        <f t="shared" si="7"/>
        <v/>
      </c>
    </row>
    <row r="59" spans="1:15" s="2" customFormat="1" x14ac:dyDescent="0.25">
      <c r="A59" s="5"/>
      <c r="B59" s="5" t="s">
        <v>49</v>
      </c>
      <c r="C59" s="5">
        <v>0</v>
      </c>
      <c r="D59" s="5">
        <f t="shared" si="0"/>
        <v>100</v>
      </c>
      <c r="E59" s="5">
        <v>2</v>
      </c>
      <c r="F59" s="5">
        <v>998</v>
      </c>
      <c r="G59" s="5">
        <v>-49</v>
      </c>
      <c r="H59" s="5">
        <v>-2</v>
      </c>
      <c r="I59" s="5" t="str">
        <f t="shared" si="1"/>
        <v xml:space="preserve"> 998 -49 -2 </v>
      </c>
      <c r="J59" s="5">
        <f t="shared" si="2"/>
        <v>0</v>
      </c>
      <c r="K59" s="5">
        <f t="shared" si="6"/>
        <v>101</v>
      </c>
      <c r="L59" s="5">
        <f t="shared" si="3"/>
        <v>-1</v>
      </c>
      <c r="M59" s="5">
        <f t="shared" si="4"/>
        <v>-1</v>
      </c>
      <c r="N59" s="5">
        <f t="shared" si="5"/>
        <v>-1</v>
      </c>
      <c r="O59" s="5" t="str">
        <f t="shared" si="7"/>
        <v/>
      </c>
    </row>
    <row r="60" spans="1:15" s="2" customFormat="1" x14ac:dyDescent="0.25">
      <c r="A60" s="5"/>
      <c r="B60" s="5" t="s">
        <v>49</v>
      </c>
      <c r="C60" s="5">
        <v>0</v>
      </c>
      <c r="D60" s="5">
        <f t="shared" si="0"/>
        <v>100</v>
      </c>
      <c r="E60" s="5">
        <v>1</v>
      </c>
      <c r="F60" s="5">
        <v>1004</v>
      </c>
      <c r="G60" s="5">
        <v>-52</v>
      </c>
      <c r="H60" s="5">
        <v>-2</v>
      </c>
      <c r="I60" s="5" t="str">
        <f t="shared" si="1"/>
        <v xml:space="preserve"> 1004 -52 -2 </v>
      </c>
      <c r="J60" s="5">
        <f t="shared" si="2"/>
        <v>0</v>
      </c>
      <c r="K60" s="5">
        <f t="shared" si="6"/>
        <v>101</v>
      </c>
      <c r="L60" s="5">
        <f t="shared" si="3"/>
        <v>-1</v>
      </c>
      <c r="M60" s="5">
        <f t="shared" si="4"/>
        <v>-1</v>
      </c>
      <c r="N60" s="5">
        <f t="shared" si="5"/>
        <v>-1</v>
      </c>
      <c r="O60" s="5" t="str">
        <f t="shared" si="7"/>
        <v/>
      </c>
    </row>
    <row r="61" spans="1:15" s="2" customFormat="1" x14ac:dyDescent="0.25">
      <c r="A61" s="5"/>
      <c r="B61" s="5" t="s">
        <v>49</v>
      </c>
      <c r="C61" s="5">
        <v>0</v>
      </c>
      <c r="D61" s="5">
        <f t="shared" si="0"/>
        <v>100</v>
      </c>
      <c r="E61" s="5">
        <v>1</v>
      </c>
      <c r="F61" s="5">
        <v>999</v>
      </c>
      <c r="G61" s="5">
        <v>-49</v>
      </c>
      <c r="H61" s="5">
        <v>-2</v>
      </c>
      <c r="I61" s="5" t="str">
        <f t="shared" si="1"/>
        <v xml:space="preserve"> 999 -49 -2 </v>
      </c>
      <c r="J61" s="5">
        <f t="shared" si="2"/>
        <v>0</v>
      </c>
      <c r="K61" s="5">
        <f t="shared" si="6"/>
        <v>101</v>
      </c>
      <c r="L61" s="5">
        <f t="shared" si="3"/>
        <v>-1</v>
      </c>
      <c r="M61" s="5">
        <f t="shared" si="4"/>
        <v>-1</v>
      </c>
      <c r="N61" s="5">
        <f t="shared" si="5"/>
        <v>-1</v>
      </c>
      <c r="O61" s="5" t="str">
        <f t="shared" si="7"/>
        <v/>
      </c>
    </row>
    <row r="62" spans="1:15" x14ac:dyDescent="0.25">
      <c r="A62" s="4" t="s">
        <v>38</v>
      </c>
      <c r="B62" s="4" t="s">
        <v>50</v>
      </c>
      <c r="C62" s="4">
        <v>4</v>
      </c>
      <c r="D62" s="4">
        <f t="shared" si="0"/>
        <v>100</v>
      </c>
      <c r="E62" s="4">
        <v>100</v>
      </c>
      <c r="F62" s="4">
        <v>1001</v>
      </c>
      <c r="G62" s="4">
        <v>-55</v>
      </c>
      <c r="H62" s="4">
        <v>-2</v>
      </c>
      <c r="I62" s="4" t="str">
        <f t="shared" si="1"/>
        <v xml:space="preserve"> 1001 -55 -2 </v>
      </c>
      <c r="J62" s="4">
        <f t="shared" si="2"/>
        <v>4</v>
      </c>
      <c r="K62" s="4">
        <f t="shared" si="6"/>
        <v>1</v>
      </c>
      <c r="L62" s="4">
        <f t="shared" si="3"/>
        <v>1</v>
      </c>
      <c r="M62" s="4">
        <f t="shared" si="4"/>
        <v>4</v>
      </c>
      <c r="N62" s="4" t="str">
        <f t="shared" si="5"/>
        <v>1..4</v>
      </c>
      <c r="O62" s="4" t="str">
        <f t="shared" si="7"/>
        <v>execute @e[tag=conditional,scores={IS_AIR=1,PHASE=5..10,RAND=1..4   }] ~ ~ ~ function skyblock_randchest</v>
      </c>
    </row>
    <row r="63" spans="1:15" x14ac:dyDescent="0.25">
      <c r="A63" s="4" t="s">
        <v>15</v>
      </c>
      <c r="B63" s="4" t="s">
        <v>50</v>
      </c>
      <c r="C63" s="4">
        <v>15</v>
      </c>
      <c r="D63" s="4">
        <f t="shared" si="0"/>
        <v>100</v>
      </c>
      <c r="E63" s="4">
        <v>90</v>
      </c>
      <c r="F63" s="4">
        <v>1004</v>
      </c>
      <c r="G63" s="4">
        <v>-55</v>
      </c>
      <c r="H63" s="4">
        <v>-2</v>
      </c>
      <c r="I63" s="4" t="str">
        <f t="shared" si="1"/>
        <v xml:space="preserve"> 1004 -55 -2 </v>
      </c>
      <c r="J63" s="4">
        <f t="shared" si="2"/>
        <v>15</v>
      </c>
      <c r="K63" s="4">
        <f t="shared" si="6"/>
        <v>5</v>
      </c>
      <c r="L63" s="4">
        <f t="shared" si="3"/>
        <v>5</v>
      </c>
      <c r="M63" s="4">
        <f t="shared" si="4"/>
        <v>19</v>
      </c>
      <c r="N63" s="4" t="str">
        <f t="shared" si="5"/>
        <v>5..19</v>
      </c>
      <c r="O63" s="4" t="str">
        <f t="shared" si="7"/>
        <v>execute @e[tag=conditional,scores={IS_AIR=1,PHASE=5..10,RAND=5..19   }] ~ ~ ~ setblock 0 150 0 wood 1 keep</v>
      </c>
    </row>
    <row r="64" spans="1:15" x14ac:dyDescent="0.25">
      <c r="A64" s="4" t="s">
        <v>91</v>
      </c>
      <c r="B64" s="4" t="s">
        <v>50</v>
      </c>
      <c r="C64" s="4">
        <v>5</v>
      </c>
      <c r="D64" s="4">
        <f t="shared" si="0"/>
        <v>100</v>
      </c>
      <c r="E64" s="4">
        <v>90</v>
      </c>
      <c r="F64" s="4">
        <v>1006</v>
      </c>
      <c r="G64" s="4">
        <v>-55</v>
      </c>
      <c r="H64" s="4">
        <v>-2</v>
      </c>
      <c r="I64" s="4" t="str">
        <f t="shared" si="1"/>
        <v xml:space="preserve"> 1006 -55 -2 </v>
      </c>
      <c r="J64" s="4">
        <f t="shared" si="2"/>
        <v>5</v>
      </c>
      <c r="K64" s="4">
        <f t="shared" si="6"/>
        <v>20</v>
      </c>
      <c r="L64" s="4">
        <f t="shared" si="3"/>
        <v>20</v>
      </c>
      <c r="M64" s="4">
        <f t="shared" si="4"/>
        <v>24</v>
      </c>
      <c r="N64" s="4" t="str">
        <f t="shared" si="5"/>
        <v>20..24</v>
      </c>
      <c r="O64" s="4" t="str">
        <f t="shared" si="7"/>
        <v>execute @e[tag=conditional,scores={IS_AIR=1,PHASE=5..10,RAND=20..24   }] ~ ~ ~ setblock 0 150 0 concrete 1 keep</v>
      </c>
    </row>
    <row r="65" spans="1:15" x14ac:dyDescent="0.25">
      <c r="A65" s="4" t="s">
        <v>28</v>
      </c>
      <c r="B65" s="4" t="s">
        <v>50</v>
      </c>
      <c r="C65" s="4">
        <v>8</v>
      </c>
      <c r="D65" s="4">
        <f t="shared" si="0"/>
        <v>100</v>
      </c>
      <c r="E65" s="4">
        <v>90</v>
      </c>
      <c r="F65" s="4">
        <v>1006</v>
      </c>
      <c r="G65" s="4">
        <v>-49</v>
      </c>
      <c r="H65" s="4">
        <v>-2</v>
      </c>
      <c r="I65" s="4" t="str">
        <f t="shared" si="1"/>
        <v xml:space="preserve"> 1006 -49 -2 </v>
      </c>
      <c r="J65" s="4">
        <f t="shared" si="2"/>
        <v>8</v>
      </c>
      <c r="K65" s="4">
        <f t="shared" si="6"/>
        <v>25</v>
      </c>
      <c r="L65" s="4">
        <f t="shared" si="3"/>
        <v>25</v>
      </c>
      <c r="M65" s="4">
        <f t="shared" si="4"/>
        <v>32</v>
      </c>
      <c r="N65" s="4" t="str">
        <f t="shared" si="5"/>
        <v>25..32</v>
      </c>
      <c r="O65" s="4" t="str">
        <f t="shared" si="7"/>
        <v>execute @e[tag=conditional,scores={IS_AIR=1,PHASE=5..10,RAND=25..32   }] ~ ~ ~ setblock 0 150 0 sapling 1 keep</v>
      </c>
    </row>
    <row r="66" spans="1:15" x14ac:dyDescent="0.25">
      <c r="A66" s="4" t="s">
        <v>17</v>
      </c>
      <c r="B66" s="4" t="s">
        <v>50</v>
      </c>
      <c r="C66" s="4">
        <v>10</v>
      </c>
      <c r="D66" s="4">
        <f t="shared" ref="D66:D129" si="8">SUMIFS(C:C,B:B,B66)</f>
        <v>100</v>
      </c>
      <c r="E66" s="4">
        <v>90</v>
      </c>
      <c r="F66" s="4">
        <v>1004</v>
      </c>
      <c r="G66" s="4">
        <v>-49</v>
      </c>
      <c r="H66" s="4">
        <v>-2</v>
      </c>
      <c r="I66" s="4" t="str">
        <f t="shared" ref="I66:I129" si="9">CONCATENATE(" ", F66," ", G66, " ", H66, " ")</f>
        <v xml:space="preserve"> 1004 -49 -2 </v>
      </c>
      <c r="J66" s="4">
        <f t="shared" ref="J66:J129" si="10">FLOOR(C66/D66*100,1)</f>
        <v>10</v>
      </c>
      <c r="K66" s="4">
        <f t="shared" si="6"/>
        <v>33</v>
      </c>
      <c r="L66" s="4">
        <f t="shared" ref="L66:L129" si="11">IF(J66=0,-1,K66)</f>
        <v>33</v>
      </c>
      <c r="M66" s="4">
        <f t="shared" ref="M66:M129" si="12">IF(J66=0,-1,K66+J66-1)</f>
        <v>42</v>
      </c>
      <c r="N66" s="4" t="str">
        <f t="shared" ref="N66:N129" si="13">IF(M66="NA","",IF(L66=M66,L66,CONCATENATE(L66,"..",M66)))</f>
        <v>33..42</v>
      </c>
      <c r="O66" s="4" t="str">
        <f t="shared" si="7"/>
        <v>execute @e[tag=conditional,scores={IS_AIR=1,PHASE=5..10,RAND=33..42   }] ~ ~ ~ setblock 0 150 0 cobblestone 1 keep</v>
      </c>
    </row>
    <row r="67" spans="1:15" x14ac:dyDescent="0.25">
      <c r="A67" s="4" t="s">
        <v>0</v>
      </c>
      <c r="B67" s="4" t="s">
        <v>50</v>
      </c>
      <c r="C67" s="4">
        <v>15</v>
      </c>
      <c r="D67" s="4">
        <f t="shared" si="8"/>
        <v>100</v>
      </c>
      <c r="E67" s="4">
        <v>90</v>
      </c>
      <c r="F67" s="4">
        <v>1002</v>
      </c>
      <c r="G67" s="4">
        <v>-49</v>
      </c>
      <c r="H67" s="4">
        <v>-2</v>
      </c>
      <c r="I67" s="4" t="str">
        <f t="shared" si="9"/>
        <v xml:space="preserve"> 1002 -49 -2 </v>
      </c>
      <c r="J67" s="4">
        <f t="shared" si="10"/>
        <v>15</v>
      </c>
      <c r="K67" s="4">
        <f t="shared" ref="K67:K130" si="14">IF(AND(ISNUMBER(K66),B66=B67),K66+J66,1)</f>
        <v>43</v>
      </c>
      <c r="L67" s="4">
        <f t="shared" si="11"/>
        <v>43</v>
      </c>
      <c r="M67" s="4">
        <f t="shared" si="12"/>
        <v>57</v>
      </c>
      <c r="N67" s="4" t="str">
        <f t="shared" si="13"/>
        <v>43..57</v>
      </c>
      <c r="O67" s="4" t="str">
        <f t="shared" ref="O67:O130" si="15">IF(J67=0,"",CONCATENATE("execute @e[tag=conditional,scores={IS_AIR=1,PHASE=",B67,",RAND=",N67,"   }] ~ ~ ~ ",IF(A67="chest","function skyblock_randchest",CONCATENATE("setblock 0 150 0 ",A67," 1 keep"))))</f>
        <v>execute @e[tag=conditional,scores={IS_AIR=1,PHASE=5..10,RAND=43..57   }] ~ ~ ~ setblock 0 150 0 dirt 1 keep</v>
      </c>
    </row>
    <row r="68" spans="1:15" x14ac:dyDescent="0.25">
      <c r="A68" s="4" t="s">
        <v>90</v>
      </c>
      <c r="B68" s="4" t="s">
        <v>50</v>
      </c>
      <c r="C68" s="4">
        <v>5</v>
      </c>
      <c r="D68" s="4">
        <f t="shared" si="8"/>
        <v>100</v>
      </c>
      <c r="E68" s="4">
        <v>80</v>
      </c>
      <c r="F68" s="4">
        <v>1005</v>
      </c>
      <c r="G68" s="4">
        <v>-55</v>
      </c>
      <c r="H68" s="4">
        <v>-2</v>
      </c>
      <c r="I68" s="4" t="str">
        <f t="shared" si="9"/>
        <v xml:space="preserve"> 1005 -55 -2 </v>
      </c>
      <c r="J68" s="4">
        <f t="shared" si="10"/>
        <v>5</v>
      </c>
      <c r="K68" s="4">
        <f t="shared" si="14"/>
        <v>58</v>
      </c>
      <c r="L68" s="4">
        <f t="shared" si="11"/>
        <v>58</v>
      </c>
      <c r="M68" s="4">
        <f t="shared" si="12"/>
        <v>62</v>
      </c>
      <c r="N68" s="4" t="str">
        <f t="shared" si="13"/>
        <v>58..62</v>
      </c>
      <c r="O68" s="4" t="str">
        <f t="shared" si="15"/>
        <v>execute @e[tag=conditional,scores={IS_AIR=1,PHASE=5..10,RAND=58..62   }] ~ ~ ~ setblock 0 150 0 wool 1 keep</v>
      </c>
    </row>
    <row r="69" spans="1:15" x14ac:dyDescent="0.25">
      <c r="A69" s="4" t="s">
        <v>92</v>
      </c>
      <c r="B69" s="4" t="s">
        <v>50</v>
      </c>
      <c r="C69" s="4">
        <v>5</v>
      </c>
      <c r="D69" s="4">
        <f t="shared" si="8"/>
        <v>100</v>
      </c>
      <c r="E69" s="4">
        <v>75</v>
      </c>
      <c r="F69" s="4">
        <v>1002</v>
      </c>
      <c r="G69" s="4">
        <v>-55</v>
      </c>
      <c r="H69" s="4">
        <v>-2</v>
      </c>
      <c r="I69" s="4" t="str">
        <f t="shared" si="9"/>
        <v xml:space="preserve"> 1002 -55 -2 </v>
      </c>
      <c r="J69" s="4">
        <f t="shared" si="10"/>
        <v>5</v>
      </c>
      <c r="K69" s="4">
        <f t="shared" si="14"/>
        <v>63</v>
      </c>
      <c r="L69" s="4">
        <f t="shared" si="11"/>
        <v>63</v>
      </c>
      <c r="M69" s="4">
        <f t="shared" si="12"/>
        <v>67</v>
      </c>
      <c r="N69" s="4" t="str">
        <f t="shared" si="13"/>
        <v>63..67</v>
      </c>
      <c r="O69" s="4" t="str">
        <f t="shared" si="15"/>
        <v>execute @e[tag=conditional,scores={IS_AIR=1,PHASE=5..10,RAND=63..67   }] ~ ~ ~ setblock 0 150 0 sand 1 keep</v>
      </c>
    </row>
    <row r="70" spans="1:15" x14ac:dyDescent="0.25">
      <c r="A70" s="4" t="s">
        <v>13</v>
      </c>
      <c r="B70" s="4" t="s">
        <v>50</v>
      </c>
      <c r="C70" s="4">
        <v>7</v>
      </c>
      <c r="D70" s="4">
        <f t="shared" si="8"/>
        <v>100</v>
      </c>
      <c r="E70" s="4">
        <v>75</v>
      </c>
      <c r="F70" s="4">
        <v>1000</v>
      </c>
      <c r="G70" s="4">
        <v>-55</v>
      </c>
      <c r="H70" s="4">
        <v>-2</v>
      </c>
      <c r="I70" s="4" t="str">
        <f t="shared" si="9"/>
        <v xml:space="preserve"> 1000 -55 -2 </v>
      </c>
      <c r="J70" s="4">
        <f t="shared" si="10"/>
        <v>7</v>
      </c>
      <c r="K70" s="4">
        <f t="shared" si="14"/>
        <v>68</v>
      </c>
      <c r="L70" s="4">
        <f t="shared" si="11"/>
        <v>68</v>
      </c>
      <c r="M70" s="4">
        <f t="shared" si="12"/>
        <v>74</v>
      </c>
      <c r="N70" s="4" t="str">
        <f t="shared" si="13"/>
        <v>68..74</v>
      </c>
      <c r="O70" s="4" t="str">
        <f t="shared" si="15"/>
        <v>execute @e[tag=conditional,scores={IS_AIR=1,PHASE=5..10,RAND=68..74   }] ~ ~ ~ setblock 0 150 0 iron ore 1 keep</v>
      </c>
    </row>
    <row r="71" spans="1:15" x14ac:dyDescent="0.25">
      <c r="A71" s="4" t="s">
        <v>93</v>
      </c>
      <c r="B71" s="4" t="s">
        <v>50</v>
      </c>
      <c r="C71" s="4">
        <v>10</v>
      </c>
      <c r="D71" s="4">
        <f t="shared" si="8"/>
        <v>100</v>
      </c>
      <c r="E71" s="4">
        <v>75</v>
      </c>
      <c r="F71" s="4">
        <v>1003</v>
      </c>
      <c r="G71" s="4">
        <v>-55</v>
      </c>
      <c r="H71" s="4">
        <v>-2</v>
      </c>
      <c r="I71" s="4" t="str">
        <f t="shared" si="9"/>
        <v xml:space="preserve"> 1003 -55 -2 </v>
      </c>
      <c r="J71" s="4">
        <f t="shared" si="10"/>
        <v>10</v>
      </c>
      <c r="K71" s="4">
        <f t="shared" si="14"/>
        <v>75</v>
      </c>
      <c r="L71" s="4">
        <f t="shared" si="11"/>
        <v>75</v>
      </c>
      <c r="M71" s="4">
        <f t="shared" si="12"/>
        <v>84</v>
      </c>
      <c r="N71" s="4" t="str">
        <f t="shared" si="13"/>
        <v>75..84</v>
      </c>
      <c r="O71" s="4" t="str">
        <f t="shared" si="15"/>
        <v>execute @e[tag=conditional,scores={IS_AIR=1,PHASE=5..10,RAND=75..84   }] ~ ~ ~ setblock 0 150 0 coal_ore 1 keep</v>
      </c>
    </row>
    <row r="72" spans="1:15" x14ac:dyDescent="0.25">
      <c r="A72" s="4" t="s">
        <v>94</v>
      </c>
      <c r="B72" s="4" t="s">
        <v>50</v>
      </c>
      <c r="C72" s="4">
        <v>1</v>
      </c>
      <c r="D72" s="4">
        <f t="shared" si="8"/>
        <v>100</v>
      </c>
      <c r="E72" s="4">
        <v>70</v>
      </c>
      <c r="F72" s="4">
        <v>1003</v>
      </c>
      <c r="G72" s="4">
        <v>-52</v>
      </c>
      <c r="H72" s="4">
        <v>-2</v>
      </c>
      <c r="I72" s="4" t="str">
        <f t="shared" si="9"/>
        <v xml:space="preserve"> 1003 -52 -2 </v>
      </c>
      <c r="J72" s="4">
        <f t="shared" si="10"/>
        <v>1</v>
      </c>
      <c r="K72" s="4">
        <f t="shared" si="14"/>
        <v>85</v>
      </c>
      <c r="L72" s="4">
        <f t="shared" si="11"/>
        <v>85</v>
      </c>
      <c r="M72" s="4">
        <f t="shared" si="12"/>
        <v>85</v>
      </c>
      <c r="N72" s="4">
        <f t="shared" si="13"/>
        <v>85</v>
      </c>
      <c r="O72" s="4" t="str">
        <f t="shared" si="15"/>
        <v>execute @e[tag=conditional,scores={IS_AIR=1,PHASE=5..10,RAND=85   }] ~ ~ ~ setblock 0 150 0 emerald_ore 1 keep</v>
      </c>
    </row>
    <row r="73" spans="1:15" x14ac:dyDescent="0.25">
      <c r="A73" s="4" t="s">
        <v>95</v>
      </c>
      <c r="B73" s="4" t="s">
        <v>50</v>
      </c>
      <c r="C73" s="4">
        <v>1</v>
      </c>
      <c r="D73" s="4">
        <f t="shared" si="8"/>
        <v>100</v>
      </c>
      <c r="E73" s="4">
        <v>70</v>
      </c>
      <c r="F73" s="4">
        <v>1002</v>
      </c>
      <c r="G73" s="4">
        <v>-52</v>
      </c>
      <c r="H73" s="4">
        <v>-2</v>
      </c>
      <c r="I73" s="4" t="str">
        <f t="shared" si="9"/>
        <v xml:space="preserve"> 1002 -52 -2 </v>
      </c>
      <c r="J73" s="4">
        <f t="shared" si="10"/>
        <v>1</v>
      </c>
      <c r="K73" s="4">
        <f t="shared" si="14"/>
        <v>86</v>
      </c>
      <c r="L73" s="4">
        <f t="shared" si="11"/>
        <v>86</v>
      </c>
      <c r="M73" s="4">
        <f t="shared" si="12"/>
        <v>86</v>
      </c>
      <c r="N73" s="4">
        <f t="shared" si="13"/>
        <v>86</v>
      </c>
      <c r="O73" s="4" t="str">
        <f t="shared" si="15"/>
        <v>execute @e[tag=conditional,scores={IS_AIR=1,PHASE=5..10,RAND=86   }] ~ ~ ~ setblock 0 150 0 gold_ore 1 keep</v>
      </c>
    </row>
    <row r="74" spans="1:15" x14ac:dyDescent="0.25">
      <c r="A74" s="4" t="s">
        <v>96</v>
      </c>
      <c r="B74" s="4" t="s">
        <v>50</v>
      </c>
      <c r="C74" s="4">
        <v>1</v>
      </c>
      <c r="D74" s="4">
        <f t="shared" si="8"/>
        <v>100</v>
      </c>
      <c r="E74" s="4">
        <v>70</v>
      </c>
      <c r="F74" s="4">
        <v>1001</v>
      </c>
      <c r="G74" s="4">
        <v>-52</v>
      </c>
      <c r="H74" s="4">
        <v>-2</v>
      </c>
      <c r="I74" s="4" t="str">
        <f t="shared" si="9"/>
        <v xml:space="preserve"> 1001 -52 -2 </v>
      </c>
      <c r="J74" s="4">
        <f t="shared" si="10"/>
        <v>1</v>
      </c>
      <c r="K74" s="4">
        <f t="shared" si="14"/>
        <v>87</v>
      </c>
      <c r="L74" s="4">
        <f t="shared" si="11"/>
        <v>87</v>
      </c>
      <c r="M74" s="4">
        <f t="shared" si="12"/>
        <v>87</v>
      </c>
      <c r="N74" s="4">
        <f t="shared" si="13"/>
        <v>87</v>
      </c>
      <c r="O74" s="4" t="str">
        <f t="shared" si="15"/>
        <v>execute @e[tag=conditional,scores={IS_AIR=1,PHASE=5..10,RAND=87   }] ~ ~ ~ setblock 0 150 0 diamond_ore 1 keep</v>
      </c>
    </row>
    <row r="75" spans="1:15" x14ac:dyDescent="0.25">
      <c r="A75" s="4" t="s">
        <v>97</v>
      </c>
      <c r="B75" s="4" t="s">
        <v>50</v>
      </c>
      <c r="C75" s="4">
        <v>1</v>
      </c>
      <c r="D75" s="4">
        <f t="shared" si="8"/>
        <v>100</v>
      </c>
      <c r="E75" s="4">
        <v>70</v>
      </c>
      <c r="F75" s="4">
        <v>1005</v>
      </c>
      <c r="G75" s="4">
        <v>-49</v>
      </c>
      <c r="H75" s="4">
        <v>-2</v>
      </c>
      <c r="I75" s="4" t="str">
        <f t="shared" si="9"/>
        <v xml:space="preserve"> 1005 -49 -2 </v>
      </c>
      <c r="J75" s="4">
        <f t="shared" si="10"/>
        <v>1</v>
      </c>
      <c r="K75" s="4">
        <f t="shared" si="14"/>
        <v>88</v>
      </c>
      <c r="L75" s="4">
        <f t="shared" si="11"/>
        <v>88</v>
      </c>
      <c r="M75" s="4">
        <f t="shared" si="12"/>
        <v>88</v>
      </c>
      <c r="N75" s="4">
        <f t="shared" si="13"/>
        <v>88</v>
      </c>
      <c r="O75" s="4" t="str">
        <f t="shared" si="15"/>
        <v>execute @e[tag=conditional,scores={IS_AIR=1,PHASE=5..10,RAND=88   }] ~ ~ ~ setblock 0 150 0 glass 1 keep</v>
      </c>
    </row>
    <row r="76" spans="1:15" x14ac:dyDescent="0.25">
      <c r="A76" s="4" t="s">
        <v>98</v>
      </c>
      <c r="B76" s="4" t="s">
        <v>50</v>
      </c>
      <c r="C76" s="4">
        <v>1</v>
      </c>
      <c r="D76" s="4">
        <f t="shared" si="8"/>
        <v>100</v>
      </c>
      <c r="E76" s="4">
        <v>70</v>
      </c>
      <c r="F76" s="4">
        <v>997</v>
      </c>
      <c r="G76" s="4">
        <v>-49</v>
      </c>
      <c r="H76" s="4">
        <v>-2</v>
      </c>
      <c r="I76" s="4" t="str">
        <f t="shared" si="9"/>
        <v xml:space="preserve"> 997 -49 -2 </v>
      </c>
      <c r="J76" s="4">
        <f t="shared" si="10"/>
        <v>1</v>
      </c>
      <c r="K76" s="4">
        <f t="shared" si="14"/>
        <v>89</v>
      </c>
      <c r="L76" s="4">
        <f t="shared" si="11"/>
        <v>89</v>
      </c>
      <c r="M76" s="4">
        <f t="shared" si="12"/>
        <v>89</v>
      </c>
      <c r="N76" s="4">
        <f t="shared" si="13"/>
        <v>89</v>
      </c>
      <c r="O76" s="4" t="str">
        <f t="shared" si="15"/>
        <v>execute @e[tag=conditional,scores={IS_AIR=1,PHASE=5..10,RAND=89   }] ~ ~ ~ setblock 0 150 0 lapis_ore 1 keep</v>
      </c>
    </row>
    <row r="77" spans="1:15" x14ac:dyDescent="0.25">
      <c r="A77" s="4" t="s">
        <v>99</v>
      </c>
      <c r="B77" s="4" t="s">
        <v>50</v>
      </c>
      <c r="C77" s="4">
        <v>1</v>
      </c>
      <c r="D77" s="4">
        <f t="shared" si="8"/>
        <v>100</v>
      </c>
      <c r="E77" s="4">
        <v>50</v>
      </c>
      <c r="F77" s="4">
        <v>999</v>
      </c>
      <c r="G77" s="4">
        <v>-55</v>
      </c>
      <c r="H77" s="4">
        <v>-2</v>
      </c>
      <c r="I77" s="4" t="str">
        <f t="shared" si="9"/>
        <v xml:space="preserve"> 999 -55 -2 </v>
      </c>
      <c r="J77" s="4">
        <f t="shared" si="10"/>
        <v>1</v>
      </c>
      <c r="K77" s="4">
        <f t="shared" si="14"/>
        <v>90</v>
      </c>
      <c r="L77" s="4">
        <f t="shared" si="11"/>
        <v>90</v>
      </c>
      <c r="M77" s="4">
        <f t="shared" si="12"/>
        <v>90</v>
      </c>
      <c r="N77" s="4">
        <f t="shared" si="13"/>
        <v>90</v>
      </c>
      <c r="O77" s="4" t="str">
        <f t="shared" si="15"/>
        <v>execute @e[tag=conditional,scores={IS_AIR=1,PHASE=5..10,RAND=90   }] ~ ~ ~ setblock 0 150 0 sticky_piston 1 keep</v>
      </c>
    </row>
    <row r="78" spans="1:15" x14ac:dyDescent="0.25">
      <c r="A78" s="4" t="s">
        <v>100</v>
      </c>
      <c r="B78" s="4" t="s">
        <v>50</v>
      </c>
      <c r="C78" s="4">
        <v>1</v>
      </c>
      <c r="D78" s="4">
        <f t="shared" si="8"/>
        <v>100</v>
      </c>
      <c r="E78" s="4">
        <v>25</v>
      </c>
      <c r="F78" s="4">
        <v>1003</v>
      </c>
      <c r="G78" s="4">
        <v>-49</v>
      </c>
      <c r="H78" s="4">
        <v>-2</v>
      </c>
      <c r="I78" s="4" t="str">
        <f t="shared" si="9"/>
        <v xml:space="preserve"> 1003 -49 -2 </v>
      </c>
      <c r="J78" s="4">
        <f t="shared" si="10"/>
        <v>1</v>
      </c>
      <c r="K78" s="4">
        <f t="shared" si="14"/>
        <v>91</v>
      </c>
      <c r="L78" s="4">
        <f t="shared" si="11"/>
        <v>91</v>
      </c>
      <c r="M78" s="4">
        <f t="shared" si="12"/>
        <v>91</v>
      </c>
      <c r="N78" s="4">
        <f t="shared" si="13"/>
        <v>91</v>
      </c>
      <c r="O78" s="4" t="str">
        <f t="shared" si="15"/>
        <v>execute @e[tag=conditional,scores={IS_AIR=1,PHASE=5..10,RAND=91   }] ~ ~ ~ setblock 0 150 0 piston 1 keep</v>
      </c>
    </row>
    <row r="79" spans="1:15" x14ac:dyDescent="0.25">
      <c r="A79" s="4" t="s">
        <v>101</v>
      </c>
      <c r="B79" s="4" t="s">
        <v>50</v>
      </c>
      <c r="C79" s="4">
        <v>1</v>
      </c>
      <c r="D79" s="4">
        <f t="shared" si="8"/>
        <v>100</v>
      </c>
      <c r="E79" s="4">
        <v>15</v>
      </c>
      <c r="F79" s="4">
        <v>1001</v>
      </c>
      <c r="G79" s="4">
        <v>-49</v>
      </c>
      <c r="H79" s="4">
        <v>-2</v>
      </c>
      <c r="I79" s="4" t="str">
        <f t="shared" si="9"/>
        <v xml:space="preserve"> 1001 -49 -2 </v>
      </c>
      <c r="J79" s="4">
        <f t="shared" si="10"/>
        <v>1</v>
      </c>
      <c r="K79" s="4">
        <f t="shared" si="14"/>
        <v>92</v>
      </c>
      <c r="L79" s="4">
        <f t="shared" si="11"/>
        <v>92</v>
      </c>
      <c r="M79" s="4">
        <f t="shared" si="12"/>
        <v>92</v>
      </c>
      <c r="N79" s="4">
        <f t="shared" si="13"/>
        <v>92</v>
      </c>
      <c r="O79" s="4" t="str">
        <f t="shared" si="15"/>
        <v>execute @e[tag=conditional,scores={IS_AIR=1,PHASE=5..10,RAND=92   }] ~ ~ ~ setblock 0 150 0 yellow_flower 1 keep</v>
      </c>
    </row>
    <row r="80" spans="1:15" x14ac:dyDescent="0.25">
      <c r="A80" s="4" t="s">
        <v>102</v>
      </c>
      <c r="B80" s="4" t="s">
        <v>50</v>
      </c>
      <c r="C80" s="4">
        <v>1</v>
      </c>
      <c r="D80" s="4">
        <f t="shared" si="8"/>
        <v>100</v>
      </c>
      <c r="E80" s="4">
        <v>10</v>
      </c>
      <c r="F80" s="4">
        <v>997</v>
      </c>
      <c r="G80" s="4">
        <v>-52</v>
      </c>
      <c r="H80" s="4">
        <v>-2</v>
      </c>
      <c r="I80" s="4" t="str">
        <f t="shared" si="9"/>
        <v xml:space="preserve"> 997 -52 -2 </v>
      </c>
      <c r="J80" s="4">
        <f t="shared" si="10"/>
        <v>1</v>
      </c>
      <c r="K80" s="4">
        <f t="shared" si="14"/>
        <v>93</v>
      </c>
      <c r="L80" s="4">
        <f t="shared" si="11"/>
        <v>93</v>
      </c>
      <c r="M80" s="4">
        <f t="shared" si="12"/>
        <v>93</v>
      </c>
      <c r="N80" s="4">
        <f t="shared" si="13"/>
        <v>93</v>
      </c>
      <c r="O80" s="4" t="str">
        <f t="shared" si="15"/>
        <v>execute @e[tag=conditional,scores={IS_AIR=1,PHASE=5..10,RAND=93   }] ~ ~ ~ setblock 0 150 0 red_flower 1 keep</v>
      </c>
    </row>
    <row r="81" spans="1:15" x14ac:dyDescent="0.25">
      <c r="A81" s="4" t="s">
        <v>103</v>
      </c>
      <c r="B81" s="4" t="s">
        <v>50</v>
      </c>
      <c r="C81" s="4">
        <v>1</v>
      </c>
      <c r="D81" s="4">
        <f t="shared" si="8"/>
        <v>100</v>
      </c>
      <c r="E81" s="4">
        <v>9</v>
      </c>
      <c r="F81" s="4">
        <v>1000</v>
      </c>
      <c r="G81" s="4">
        <v>-52</v>
      </c>
      <c r="H81" s="4">
        <v>-2</v>
      </c>
      <c r="I81" s="4" t="str">
        <f t="shared" si="9"/>
        <v xml:space="preserve"> 1000 -52 -2 </v>
      </c>
      <c r="J81" s="4">
        <f t="shared" si="10"/>
        <v>1</v>
      </c>
      <c r="K81" s="4">
        <f t="shared" si="14"/>
        <v>94</v>
      </c>
      <c r="L81" s="4">
        <f t="shared" si="11"/>
        <v>94</v>
      </c>
      <c r="M81" s="4">
        <f t="shared" si="12"/>
        <v>94</v>
      </c>
      <c r="N81" s="4">
        <f t="shared" si="13"/>
        <v>94</v>
      </c>
      <c r="O81" s="4" t="str">
        <f t="shared" si="15"/>
        <v>execute @e[tag=conditional,scores={IS_AIR=1,PHASE=5..10,RAND=94   }] ~ ~ ~ setblock 0 150 0 slime 1 keep</v>
      </c>
    </row>
    <row r="82" spans="1:15" x14ac:dyDescent="0.25">
      <c r="A82" s="4" t="s">
        <v>104</v>
      </c>
      <c r="B82" s="4" t="s">
        <v>50</v>
      </c>
      <c r="C82" s="4">
        <v>1</v>
      </c>
      <c r="D82" s="4">
        <f t="shared" si="8"/>
        <v>100</v>
      </c>
      <c r="E82" s="4">
        <v>9</v>
      </c>
      <c r="F82" s="4">
        <v>999</v>
      </c>
      <c r="G82" s="4">
        <v>-52</v>
      </c>
      <c r="H82" s="4">
        <v>-2</v>
      </c>
      <c r="I82" s="4" t="str">
        <f t="shared" si="9"/>
        <v xml:space="preserve"> 999 -52 -2 </v>
      </c>
      <c r="J82" s="4">
        <f t="shared" si="10"/>
        <v>1</v>
      </c>
      <c r="K82" s="4">
        <f t="shared" si="14"/>
        <v>95</v>
      </c>
      <c r="L82" s="4">
        <f t="shared" si="11"/>
        <v>95</v>
      </c>
      <c r="M82" s="4">
        <f t="shared" si="12"/>
        <v>95</v>
      </c>
      <c r="N82" s="4">
        <f t="shared" si="13"/>
        <v>95</v>
      </c>
      <c r="O82" s="4" t="str">
        <f t="shared" si="15"/>
        <v>execute @e[tag=conditional,scores={IS_AIR=1,PHASE=5..10,RAND=95   }] ~ ~ ~ setblock 0 150 0 hay_block 1 keep</v>
      </c>
    </row>
    <row r="83" spans="1:15" x14ac:dyDescent="0.25">
      <c r="A83" s="4" t="s">
        <v>107</v>
      </c>
      <c r="B83" s="4" t="s">
        <v>50</v>
      </c>
      <c r="C83" s="4">
        <v>1</v>
      </c>
      <c r="D83" s="4">
        <f t="shared" si="8"/>
        <v>100</v>
      </c>
      <c r="E83" s="4">
        <v>9</v>
      </c>
      <c r="F83" s="4">
        <v>998</v>
      </c>
      <c r="G83" s="4">
        <v>-52</v>
      </c>
      <c r="H83" s="4">
        <v>-2</v>
      </c>
      <c r="I83" s="4" t="str">
        <f t="shared" si="9"/>
        <v xml:space="preserve"> 998 -52 -2 </v>
      </c>
      <c r="J83" s="4">
        <f t="shared" si="10"/>
        <v>1</v>
      </c>
      <c r="K83" s="4">
        <f t="shared" si="14"/>
        <v>96</v>
      </c>
      <c r="L83" s="4">
        <f t="shared" si="11"/>
        <v>96</v>
      </c>
      <c r="M83" s="4">
        <f t="shared" si="12"/>
        <v>96</v>
      </c>
      <c r="N83" s="4">
        <f t="shared" si="13"/>
        <v>96</v>
      </c>
      <c r="O83" s="4" t="str">
        <f t="shared" si="15"/>
        <v>execute @e[tag=conditional,scores={IS_AIR=1,PHASE=5..10,RAND=96   }] ~ ~ ~ setblock 0 150 0 shulker_box 1 keep</v>
      </c>
    </row>
    <row r="84" spans="1:15" x14ac:dyDescent="0.25">
      <c r="A84" s="4" t="s">
        <v>108</v>
      </c>
      <c r="B84" s="4" t="s">
        <v>50</v>
      </c>
      <c r="C84" s="4">
        <v>0</v>
      </c>
      <c r="D84" s="4">
        <f t="shared" si="8"/>
        <v>100</v>
      </c>
      <c r="E84" s="4">
        <v>5</v>
      </c>
      <c r="F84" s="4">
        <v>1006</v>
      </c>
      <c r="G84" s="4">
        <v>-52</v>
      </c>
      <c r="H84" s="4">
        <v>-2</v>
      </c>
      <c r="I84" s="4" t="str">
        <f t="shared" si="9"/>
        <v xml:space="preserve"> 1006 -52 -2 </v>
      </c>
      <c r="J84" s="4">
        <f t="shared" si="10"/>
        <v>0</v>
      </c>
      <c r="K84" s="4">
        <f t="shared" si="14"/>
        <v>97</v>
      </c>
      <c r="L84" s="4">
        <f t="shared" si="11"/>
        <v>-1</v>
      </c>
      <c r="M84" s="4">
        <f t="shared" si="12"/>
        <v>-1</v>
      </c>
      <c r="N84" s="4">
        <f t="shared" si="13"/>
        <v>-1</v>
      </c>
      <c r="O84" s="4" t="str">
        <f t="shared" si="15"/>
        <v/>
      </c>
    </row>
    <row r="85" spans="1:15" x14ac:dyDescent="0.25">
      <c r="A85" s="4" t="s">
        <v>105</v>
      </c>
      <c r="B85" s="4" t="s">
        <v>50</v>
      </c>
      <c r="C85" s="4">
        <v>2</v>
      </c>
      <c r="D85" s="4">
        <f t="shared" si="8"/>
        <v>100</v>
      </c>
      <c r="E85" s="4">
        <v>4</v>
      </c>
      <c r="F85" s="4">
        <v>1005</v>
      </c>
      <c r="G85" s="4">
        <v>-52</v>
      </c>
      <c r="H85" s="4">
        <v>-2</v>
      </c>
      <c r="I85" s="4" t="str">
        <f t="shared" si="9"/>
        <v xml:space="preserve"> 1005 -52 -2 </v>
      </c>
      <c r="J85" s="4">
        <f t="shared" si="10"/>
        <v>2</v>
      </c>
      <c r="K85" s="4">
        <f t="shared" si="14"/>
        <v>97</v>
      </c>
      <c r="L85" s="4">
        <f t="shared" si="11"/>
        <v>97</v>
      </c>
      <c r="M85" s="4">
        <f t="shared" si="12"/>
        <v>98</v>
      </c>
      <c r="N85" s="4" t="str">
        <f t="shared" si="13"/>
        <v>97..98</v>
      </c>
      <c r="O85" s="4" t="str">
        <f t="shared" si="15"/>
        <v>execute @e[tag=conditional,scores={IS_AIR=1,PHASE=5..10,RAND=97..98   }] ~ ~ ~ setblock 0 150 0 stone 1 keep</v>
      </c>
    </row>
    <row r="86" spans="1:15" x14ac:dyDescent="0.25">
      <c r="A86" s="4" t="s">
        <v>106</v>
      </c>
      <c r="B86" s="4" t="s">
        <v>50</v>
      </c>
      <c r="C86" s="4">
        <v>2</v>
      </c>
      <c r="D86" s="4">
        <f t="shared" si="8"/>
        <v>100</v>
      </c>
      <c r="E86" s="4">
        <v>4</v>
      </c>
      <c r="F86" s="4">
        <v>1000</v>
      </c>
      <c r="G86" s="4">
        <v>-49</v>
      </c>
      <c r="H86" s="4">
        <v>-2</v>
      </c>
      <c r="I86" s="4" t="str">
        <f t="shared" si="9"/>
        <v xml:space="preserve"> 1000 -49 -2 </v>
      </c>
      <c r="J86" s="4">
        <f t="shared" si="10"/>
        <v>2</v>
      </c>
      <c r="K86" s="4">
        <f t="shared" si="14"/>
        <v>99</v>
      </c>
      <c r="L86" s="4">
        <f t="shared" si="11"/>
        <v>99</v>
      </c>
      <c r="M86" s="4">
        <f t="shared" si="12"/>
        <v>100</v>
      </c>
      <c r="N86" s="4" t="str">
        <f t="shared" si="13"/>
        <v>99..100</v>
      </c>
      <c r="O86" s="4" t="str">
        <f t="shared" si="15"/>
        <v>execute @e[tag=conditional,scores={IS_AIR=1,PHASE=5..10,RAND=99..100   }] ~ ~ ~ setblock 0 150 0 gravel 1 keep</v>
      </c>
    </row>
    <row r="87" spans="1:15" x14ac:dyDescent="0.25">
      <c r="A87" s="4"/>
      <c r="B87" s="4" t="s">
        <v>50</v>
      </c>
      <c r="C87" s="4">
        <v>0</v>
      </c>
      <c r="D87" s="4">
        <f t="shared" si="8"/>
        <v>100</v>
      </c>
      <c r="E87" s="4">
        <v>2</v>
      </c>
      <c r="F87" s="4">
        <v>997</v>
      </c>
      <c r="G87" s="4">
        <v>-55</v>
      </c>
      <c r="H87" s="4">
        <v>-2</v>
      </c>
      <c r="I87" s="4" t="str">
        <f t="shared" si="9"/>
        <v xml:space="preserve"> 997 -55 -2 </v>
      </c>
      <c r="J87" s="4">
        <f t="shared" si="10"/>
        <v>0</v>
      </c>
      <c r="K87" s="4">
        <f t="shared" si="14"/>
        <v>101</v>
      </c>
      <c r="L87" s="4">
        <f t="shared" si="11"/>
        <v>-1</v>
      </c>
      <c r="M87" s="4">
        <f t="shared" si="12"/>
        <v>-1</v>
      </c>
      <c r="N87" s="4">
        <f t="shared" si="13"/>
        <v>-1</v>
      </c>
      <c r="O87" s="4" t="str">
        <f t="shared" si="15"/>
        <v/>
      </c>
    </row>
    <row r="88" spans="1:15" x14ac:dyDescent="0.25">
      <c r="A88" s="4"/>
      <c r="B88" s="4" t="s">
        <v>50</v>
      </c>
      <c r="C88" s="4">
        <v>0</v>
      </c>
      <c r="D88" s="4">
        <f t="shared" si="8"/>
        <v>100</v>
      </c>
      <c r="E88" s="4">
        <v>2</v>
      </c>
      <c r="F88" s="4">
        <v>998</v>
      </c>
      <c r="G88" s="4">
        <v>-55</v>
      </c>
      <c r="H88" s="4">
        <v>-2</v>
      </c>
      <c r="I88" s="4" t="str">
        <f t="shared" si="9"/>
        <v xml:space="preserve"> 998 -55 -2 </v>
      </c>
      <c r="J88" s="4">
        <f t="shared" si="10"/>
        <v>0</v>
      </c>
      <c r="K88" s="4">
        <f t="shared" si="14"/>
        <v>101</v>
      </c>
      <c r="L88" s="4">
        <f t="shared" si="11"/>
        <v>-1</v>
      </c>
      <c r="M88" s="4">
        <f t="shared" si="12"/>
        <v>-1</v>
      </c>
      <c r="N88" s="4">
        <f t="shared" si="13"/>
        <v>-1</v>
      </c>
      <c r="O88" s="4" t="str">
        <f t="shared" si="15"/>
        <v/>
      </c>
    </row>
    <row r="89" spans="1:15" x14ac:dyDescent="0.25">
      <c r="A89" s="4"/>
      <c r="B89" s="4" t="s">
        <v>50</v>
      </c>
      <c r="C89" s="4">
        <v>0</v>
      </c>
      <c r="D89" s="4">
        <f t="shared" si="8"/>
        <v>100</v>
      </c>
      <c r="E89" s="4">
        <v>2</v>
      </c>
      <c r="F89" s="4">
        <v>998</v>
      </c>
      <c r="G89" s="4">
        <v>-49</v>
      </c>
      <c r="H89" s="4">
        <v>-2</v>
      </c>
      <c r="I89" s="4" t="str">
        <f t="shared" si="9"/>
        <v xml:space="preserve"> 998 -49 -2 </v>
      </c>
      <c r="J89" s="4">
        <f t="shared" si="10"/>
        <v>0</v>
      </c>
      <c r="K89" s="4">
        <f t="shared" si="14"/>
        <v>101</v>
      </c>
      <c r="L89" s="4">
        <f t="shared" si="11"/>
        <v>-1</v>
      </c>
      <c r="M89" s="4">
        <f t="shared" si="12"/>
        <v>-1</v>
      </c>
      <c r="N89" s="4">
        <f t="shared" si="13"/>
        <v>-1</v>
      </c>
      <c r="O89" s="4" t="str">
        <f t="shared" si="15"/>
        <v/>
      </c>
    </row>
    <row r="90" spans="1:15" x14ac:dyDescent="0.25">
      <c r="A90" s="4"/>
      <c r="B90" s="4" t="s">
        <v>50</v>
      </c>
      <c r="C90" s="4">
        <v>0</v>
      </c>
      <c r="D90" s="4">
        <f t="shared" si="8"/>
        <v>100</v>
      </c>
      <c r="E90" s="4">
        <v>1</v>
      </c>
      <c r="F90" s="4">
        <v>1004</v>
      </c>
      <c r="G90" s="4">
        <v>-52</v>
      </c>
      <c r="H90" s="4">
        <v>-2</v>
      </c>
      <c r="I90" s="4" t="str">
        <f t="shared" si="9"/>
        <v xml:space="preserve"> 1004 -52 -2 </v>
      </c>
      <c r="J90" s="4">
        <f t="shared" si="10"/>
        <v>0</v>
      </c>
      <c r="K90" s="4">
        <f t="shared" si="14"/>
        <v>101</v>
      </c>
      <c r="L90" s="4">
        <f t="shared" si="11"/>
        <v>-1</v>
      </c>
      <c r="M90" s="4">
        <f t="shared" si="12"/>
        <v>-1</v>
      </c>
      <c r="N90" s="4">
        <f t="shared" si="13"/>
        <v>-1</v>
      </c>
      <c r="O90" s="4" t="str">
        <f t="shared" si="15"/>
        <v/>
      </c>
    </row>
    <row r="91" spans="1:15" x14ac:dyDescent="0.25">
      <c r="A91" s="4"/>
      <c r="B91" s="4" t="s">
        <v>50</v>
      </c>
      <c r="C91" s="4">
        <v>0</v>
      </c>
      <c r="D91" s="4">
        <f t="shared" si="8"/>
        <v>100</v>
      </c>
      <c r="E91" s="4">
        <v>1</v>
      </c>
      <c r="F91" s="4">
        <v>999</v>
      </c>
      <c r="G91" s="4">
        <v>-49</v>
      </c>
      <c r="H91" s="4">
        <v>-2</v>
      </c>
      <c r="I91" s="4" t="str">
        <f t="shared" si="9"/>
        <v xml:space="preserve"> 999 -49 -2 </v>
      </c>
      <c r="J91" s="4">
        <f t="shared" si="10"/>
        <v>0</v>
      </c>
      <c r="K91" s="4">
        <f t="shared" si="14"/>
        <v>101</v>
      </c>
      <c r="L91" s="4">
        <f t="shared" si="11"/>
        <v>-1</v>
      </c>
      <c r="M91" s="4">
        <f t="shared" si="12"/>
        <v>-1</v>
      </c>
      <c r="N91" s="4">
        <f t="shared" si="13"/>
        <v>-1</v>
      </c>
      <c r="O91" s="4" t="str">
        <f t="shared" si="15"/>
        <v/>
      </c>
    </row>
    <row r="92" spans="1:15" s="2" customFormat="1" x14ac:dyDescent="0.25">
      <c r="A92" s="5" t="s">
        <v>38</v>
      </c>
      <c r="B92" s="5" t="s">
        <v>51</v>
      </c>
      <c r="C92" s="5">
        <v>4</v>
      </c>
      <c r="D92" s="5">
        <f t="shared" si="8"/>
        <v>100</v>
      </c>
      <c r="E92" s="5">
        <v>100</v>
      </c>
      <c r="F92" s="5">
        <v>1001</v>
      </c>
      <c r="G92" s="5">
        <v>-55</v>
      </c>
      <c r="H92" s="5">
        <v>-2</v>
      </c>
      <c r="I92" s="5" t="str">
        <f t="shared" si="9"/>
        <v xml:space="preserve"> 1001 -55 -2 </v>
      </c>
      <c r="J92" s="5">
        <f t="shared" si="10"/>
        <v>4</v>
      </c>
      <c r="K92" s="5">
        <f t="shared" si="14"/>
        <v>1</v>
      </c>
      <c r="L92" s="5">
        <f t="shared" si="11"/>
        <v>1</v>
      </c>
      <c r="M92" s="5">
        <f t="shared" si="12"/>
        <v>4</v>
      </c>
      <c r="N92" s="5" t="str">
        <f t="shared" si="13"/>
        <v>1..4</v>
      </c>
      <c r="O92" s="5" t="str">
        <f t="shared" si="15"/>
        <v>execute @e[tag=conditional,scores={IS_AIR=1,PHASE=11..15,RAND=1..4   }] ~ ~ ~ function skyblock_randchest</v>
      </c>
    </row>
    <row r="93" spans="1:15" s="2" customFormat="1" x14ac:dyDescent="0.25">
      <c r="A93" s="5" t="s">
        <v>15</v>
      </c>
      <c r="B93" s="5" t="s">
        <v>51</v>
      </c>
      <c r="C93" s="5">
        <v>15</v>
      </c>
      <c r="D93" s="5">
        <f t="shared" si="8"/>
        <v>100</v>
      </c>
      <c r="E93" s="5">
        <v>90</v>
      </c>
      <c r="F93" s="5">
        <v>1004</v>
      </c>
      <c r="G93" s="5">
        <v>-55</v>
      </c>
      <c r="H93" s="5">
        <v>-2</v>
      </c>
      <c r="I93" s="5" t="str">
        <f t="shared" si="9"/>
        <v xml:space="preserve"> 1004 -55 -2 </v>
      </c>
      <c r="J93" s="5">
        <f t="shared" si="10"/>
        <v>15</v>
      </c>
      <c r="K93" s="5">
        <f t="shared" si="14"/>
        <v>5</v>
      </c>
      <c r="L93" s="5">
        <f t="shared" si="11"/>
        <v>5</v>
      </c>
      <c r="M93" s="5">
        <f t="shared" si="12"/>
        <v>19</v>
      </c>
      <c r="N93" s="5" t="str">
        <f t="shared" si="13"/>
        <v>5..19</v>
      </c>
      <c r="O93" s="5" t="str">
        <f t="shared" si="15"/>
        <v>execute @e[tag=conditional,scores={IS_AIR=1,PHASE=11..15,RAND=5..19   }] ~ ~ ~ setblock 0 150 0 wood 1 keep</v>
      </c>
    </row>
    <row r="94" spans="1:15" s="2" customFormat="1" x14ac:dyDescent="0.25">
      <c r="A94" s="5" t="s">
        <v>91</v>
      </c>
      <c r="B94" s="5" t="s">
        <v>51</v>
      </c>
      <c r="C94" s="5">
        <v>2</v>
      </c>
      <c r="D94" s="5">
        <f t="shared" si="8"/>
        <v>100</v>
      </c>
      <c r="E94" s="5">
        <v>90</v>
      </c>
      <c r="F94" s="5">
        <v>1006</v>
      </c>
      <c r="G94" s="5">
        <v>-55</v>
      </c>
      <c r="H94" s="5">
        <v>-2</v>
      </c>
      <c r="I94" s="5" t="str">
        <f t="shared" si="9"/>
        <v xml:space="preserve"> 1006 -55 -2 </v>
      </c>
      <c r="J94" s="5">
        <f t="shared" si="10"/>
        <v>2</v>
      </c>
      <c r="K94" s="5">
        <f t="shared" si="14"/>
        <v>20</v>
      </c>
      <c r="L94" s="5">
        <f t="shared" si="11"/>
        <v>20</v>
      </c>
      <c r="M94" s="5">
        <f t="shared" si="12"/>
        <v>21</v>
      </c>
      <c r="N94" s="5" t="str">
        <f t="shared" si="13"/>
        <v>20..21</v>
      </c>
      <c r="O94" s="5" t="str">
        <f t="shared" si="15"/>
        <v>execute @e[tag=conditional,scores={IS_AIR=1,PHASE=11..15,RAND=20..21   }] ~ ~ ~ setblock 0 150 0 concrete 1 keep</v>
      </c>
    </row>
    <row r="95" spans="1:15" s="2" customFormat="1" x14ac:dyDescent="0.25">
      <c r="A95" s="5" t="s">
        <v>28</v>
      </c>
      <c r="B95" s="5" t="s">
        <v>51</v>
      </c>
      <c r="C95" s="5">
        <v>8</v>
      </c>
      <c r="D95" s="5">
        <f t="shared" si="8"/>
        <v>100</v>
      </c>
      <c r="E95" s="5">
        <v>90</v>
      </c>
      <c r="F95" s="5">
        <v>1006</v>
      </c>
      <c r="G95" s="5">
        <v>-49</v>
      </c>
      <c r="H95" s="5">
        <v>-2</v>
      </c>
      <c r="I95" s="5" t="str">
        <f t="shared" si="9"/>
        <v xml:space="preserve"> 1006 -49 -2 </v>
      </c>
      <c r="J95" s="5">
        <f t="shared" si="10"/>
        <v>8</v>
      </c>
      <c r="K95" s="5">
        <f t="shared" si="14"/>
        <v>22</v>
      </c>
      <c r="L95" s="5">
        <f t="shared" si="11"/>
        <v>22</v>
      </c>
      <c r="M95" s="5">
        <f t="shared" si="12"/>
        <v>29</v>
      </c>
      <c r="N95" s="5" t="str">
        <f t="shared" si="13"/>
        <v>22..29</v>
      </c>
      <c r="O95" s="5" t="str">
        <f t="shared" si="15"/>
        <v>execute @e[tag=conditional,scores={IS_AIR=1,PHASE=11..15,RAND=22..29   }] ~ ~ ~ setblock 0 150 0 sapling 1 keep</v>
      </c>
    </row>
    <row r="96" spans="1:15" s="2" customFormat="1" x14ac:dyDescent="0.25">
      <c r="A96" s="5" t="s">
        <v>17</v>
      </c>
      <c r="B96" s="5" t="s">
        <v>51</v>
      </c>
      <c r="C96" s="5">
        <v>10</v>
      </c>
      <c r="D96" s="5">
        <f t="shared" si="8"/>
        <v>100</v>
      </c>
      <c r="E96" s="5">
        <v>90</v>
      </c>
      <c r="F96" s="5">
        <v>1004</v>
      </c>
      <c r="G96" s="5">
        <v>-49</v>
      </c>
      <c r="H96" s="5">
        <v>-2</v>
      </c>
      <c r="I96" s="5" t="str">
        <f t="shared" si="9"/>
        <v xml:space="preserve"> 1004 -49 -2 </v>
      </c>
      <c r="J96" s="5">
        <f t="shared" si="10"/>
        <v>10</v>
      </c>
      <c r="K96" s="5">
        <f t="shared" si="14"/>
        <v>30</v>
      </c>
      <c r="L96" s="5">
        <f t="shared" si="11"/>
        <v>30</v>
      </c>
      <c r="M96" s="5">
        <f t="shared" si="12"/>
        <v>39</v>
      </c>
      <c r="N96" s="5" t="str">
        <f t="shared" si="13"/>
        <v>30..39</v>
      </c>
      <c r="O96" s="5" t="str">
        <f t="shared" si="15"/>
        <v>execute @e[tag=conditional,scores={IS_AIR=1,PHASE=11..15,RAND=30..39   }] ~ ~ ~ setblock 0 150 0 cobblestone 1 keep</v>
      </c>
    </row>
    <row r="97" spans="1:15" s="2" customFormat="1" x14ac:dyDescent="0.25">
      <c r="A97" s="5" t="s">
        <v>0</v>
      </c>
      <c r="B97" s="5" t="s">
        <v>51</v>
      </c>
      <c r="C97" s="5">
        <v>15</v>
      </c>
      <c r="D97" s="5">
        <f t="shared" si="8"/>
        <v>100</v>
      </c>
      <c r="E97" s="5">
        <v>90</v>
      </c>
      <c r="F97" s="5">
        <v>1002</v>
      </c>
      <c r="G97" s="5">
        <v>-49</v>
      </c>
      <c r="H97" s="5">
        <v>-2</v>
      </c>
      <c r="I97" s="5" t="str">
        <f t="shared" si="9"/>
        <v xml:space="preserve"> 1002 -49 -2 </v>
      </c>
      <c r="J97" s="5">
        <f t="shared" si="10"/>
        <v>15</v>
      </c>
      <c r="K97" s="5">
        <f t="shared" si="14"/>
        <v>40</v>
      </c>
      <c r="L97" s="5">
        <f t="shared" si="11"/>
        <v>40</v>
      </c>
      <c r="M97" s="5">
        <f t="shared" si="12"/>
        <v>54</v>
      </c>
      <c r="N97" s="5" t="str">
        <f t="shared" si="13"/>
        <v>40..54</v>
      </c>
      <c r="O97" s="5" t="str">
        <f t="shared" si="15"/>
        <v>execute @e[tag=conditional,scores={IS_AIR=1,PHASE=11..15,RAND=40..54   }] ~ ~ ~ setblock 0 150 0 dirt 1 keep</v>
      </c>
    </row>
    <row r="98" spans="1:15" s="2" customFormat="1" x14ac:dyDescent="0.25">
      <c r="A98" s="5" t="s">
        <v>90</v>
      </c>
      <c r="B98" s="5" t="s">
        <v>51</v>
      </c>
      <c r="C98" s="5">
        <v>5</v>
      </c>
      <c r="D98" s="5">
        <f t="shared" si="8"/>
        <v>100</v>
      </c>
      <c r="E98" s="5">
        <v>80</v>
      </c>
      <c r="F98" s="5">
        <v>1005</v>
      </c>
      <c r="G98" s="5">
        <v>-55</v>
      </c>
      <c r="H98" s="5">
        <v>-2</v>
      </c>
      <c r="I98" s="5" t="str">
        <f t="shared" si="9"/>
        <v xml:space="preserve"> 1005 -55 -2 </v>
      </c>
      <c r="J98" s="5">
        <f t="shared" si="10"/>
        <v>5</v>
      </c>
      <c r="K98" s="5">
        <f t="shared" si="14"/>
        <v>55</v>
      </c>
      <c r="L98" s="5">
        <f t="shared" si="11"/>
        <v>55</v>
      </c>
      <c r="M98" s="5">
        <f t="shared" si="12"/>
        <v>59</v>
      </c>
      <c r="N98" s="5" t="str">
        <f t="shared" si="13"/>
        <v>55..59</v>
      </c>
      <c r="O98" s="5" t="str">
        <f t="shared" si="15"/>
        <v>execute @e[tag=conditional,scores={IS_AIR=1,PHASE=11..15,RAND=55..59   }] ~ ~ ~ setblock 0 150 0 wool 1 keep</v>
      </c>
    </row>
    <row r="99" spans="1:15" s="2" customFormat="1" x14ac:dyDescent="0.25">
      <c r="A99" s="5" t="s">
        <v>92</v>
      </c>
      <c r="B99" s="5" t="s">
        <v>51</v>
      </c>
      <c r="C99" s="5">
        <v>5</v>
      </c>
      <c r="D99" s="5">
        <f t="shared" si="8"/>
        <v>100</v>
      </c>
      <c r="E99" s="5">
        <v>75</v>
      </c>
      <c r="F99" s="5">
        <v>1002</v>
      </c>
      <c r="G99" s="5">
        <v>-55</v>
      </c>
      <c r="H99" s="5">
        <v>-2</v>
      </c>
      <c r="I99" s="5" t="str">
        <f t="shared" si="9"/>
        <v xml:space="preserve"> 1002 -55 -2 </v>
      </c>
      <c r="J99" s="5">
        <f t="shared" si="10"/>
        <v>5</v>
      </c>
      <c r="K99" s="5">
        <f t="shared" si="14"/>
        <v>60</v>
      </c>
      <c r="L99" s="5">
        <f t="shared" si="11"/>
        <v>60</v>
      </c>
      <c r="M99" s="5">
        <f t="shared" si="12"/>
        <v>64</v>
      </c>
      <c r="N99" s="5" t="str">
        <f t="shared" si="13"/>
        <v>60..64</v>
      </c>
      <c r="O99" s="5" t="str">
        <f t="shared" si="15"/>
        <v>execute @e[tag=conditional,scores={IS_AIR=1,PHASE=11..15,RAND=60..64   }] ~ ~ ~ setblock 0 150 0 sand 1 keep</v>
      </c>
    </row>
    <row r="100" spans="1:15" s="2" customFormat="1" x14ac:dyDescent="0.25">
      <c r="A100" s="5" t="s">
        <v>13</v>
      </c>
      <c r="B100" s="5" t="s">
        <v>51</v>
      </c>
      <c r="C100" s="5">
        <v>9</v>
      </c>
      <c r="D100" s="5">
        <f t="shared" si="8"/>
        <v>100</v>
      </c>
      <c r="E100" s="5">
        <v>75</v>
      </c>
      <c r="F100" s="5">
        <v>1000</v>
      </c>
      <c r="G100" s="5">
        <v>-55</v>
      </c>
      <c r="H100" s="5">
        <v>-2</v>
      </c>
      <c r="I100" s="5" t="str">
        <f t="shared" si="9"/>
        <v xml:space="preserve"> 1000 -55 -2 </v>
      </c>
      <c r="J100" s="5">
        <f t="shared" si="10"/>
        <v>9</v>
      </c>
      <c r="K100" s="5">
        <f t="shared" si="14"/>
        <v>65</v>
      </c>
      <c r="L100" s="5">
        <f t="shared" si="11"/>
        <v>65</v>
      </c>
      <c r="M100" s="5">
        <f t="shared" si="12"/>
        <v>73</v>
      </c>
      <c r="N100" s="5" t="str">
        <f t="shared" si="13"/>
        <v>65..73</v>
      </c>
      <c r="O100" s="5" t="str">
        <f t="shared" si="15"/>
        <v>execute @e[tag=conditional,scores={IS_AIR=1,PHASE=11..15,RAND=65..73   }] ~ ~ ~ setblock 0 150 0 iron ore 1 keep</v>
      </c>
    </row>
    <row r="101" spans="1:15" s="2" customFormat="1" x14ac:dyDescent="0.25">
      <c r="A101" s="5" t="s">
        <v>93</v>
      </c>
      <c r="B101" s="5" t="s">
        <v>51</v>
      </c>
      <c r="C101" s="5">
        <v>10</v>
      </c>
      <c r="D101" s="5">
        <f t="shared" si="8"/>
        <v>100</v>
      </c>
      <c r="E101" s="5">
        <v>75</v>
      </c>
      <c r="F101" s="5">
        <v>1003</v>
      </c>
      <c r="G101" s="5">
        <v>-55</v>
      </c>
      <c r="H101" s="5">
        <v>-2</v>
      </c>
      <c r="I101" s="5" t="str">
        <f t="shared" si="9"/>
        <v xml:space="preserve"> 1003 -55 -2 </v>
      </c>
      <c r="J101" s="5">
        <f t="shared" si="10"/>
        <v>10</v>
      </c>
      <c r="K101" s="5">
        <f t="shared" si="14"/>
        <v>74</v>
      </c>
      <c r="L101" s="5">
        <f t="shared" si="11"/>
        <v>74</v>
      </c>
      <c r="M101" s="5">
        <f t="shared" si="12"/>
        <v>83</v>
      </c>
      <c r="N101" s="5" t="str">
        <f t="shared" si="13"/>
        <v>74..83</v>
      </c>
      <c r="O101" s="5" t="str">
        <f t="shared" si="15"/>
        <v>execute @e[tag=conditional,scores={IS_AIR=1,PHASE=11..15,RAND=74..83   }] ~ ~ ~ setblock 0 150 0 coal_ore 1 keep</v>
      </c>
    </row>
    <row r="102" spans="1:15" s="2" customFormat="1" x14ac:dyDescent="0.25">
      <c r="A102" s="5" t="s">
        <v>94</v>
      </c>
      <c r="B102" s="5" t="s">
        <v>51</v>
      </c>
      <c r="C102" s="5">
        <v>2</v>
      </c>
      <c r="D102" s="5">
        <f t="shared" si="8"/>
        <v>100</v>
      </c>
      <c r="E102" s="5">
        <v>70</v>
      </c>
      <c r="F102" s="5">
        <v>1003</v>
      </c>
      <c r="G102" s="5">
        <v>-52</v>
      </c>
      <c r="H102" s="5">
        <v>-2</v>
      </c>
      <c r="I102" s="5" t="str">
        <f t="shared" si="9"/>
        <v xml:space="preserve"> 1003 -52 -2 </v>
      </c>
      <c r="J102" s="5">
        <f t="shared" si="10"/>
        <v>2</v>
      </c>
      <c r="K102" s="5">
        <f t="shared" si="14"/>
        <v>84</v>
      </c>
      <c r="L102" s="5">
        <f t="shared" si="11"/>
        <v>84</v>
      </c>
      <c r="M102" s="5">
        <f t="shared" si="12"/>
        <v>85</v>
      </c>
      <c r="N102" s="5" t="str">
        <f t="shared" si="13"/>
        <v>84..85</v>
      </c>
      <c r="O102" s="5" t="str">
        <f t="shared" si="15"/>
        <v>execute @e[tag=conditional,scores={IS_AIR=1,PHASE=11..15,RAND=84..85   }] ~ ~ ~ setblock 0 150 0 emerald_ore 1 keep</v>
      </c>
    </row>
    <row r="103" spans="1:15" s="2" customFormat="1" x14ac:dyDescent="0.25">
      <c r="A103" s="5" t="s">
        <v>95</v>
      </c>
      <c r="B103" s="5" t="s">
        <v>51</v>
      </c>
      <c r="C103" s="5">
        <v>1</v>
      </c>
      <c r="D103" s="5">
        <f t="shared" si="8"/>
        <v>100</v>
      </c>
      <c r="E103" s="5">
        <v>70</v>
      </c>
      <c r="F103" s="5">
        <v>1002</v>
      </c>
      <c r="G103" s="5">
        <v>-52</v>
      </c>
      <c r="H103" s="5">
        <v>-2</v>
      </c>
      <c r="I103" s="5" t="str">
        <f t="shared" si="9"/>
        <v xml:space="preserve"> 1002 -52 -2 </v>
      </c>
      <c r="J103" s="5">
        <f t="shared" si="10"/>
        <v>1</v>
      </c>
      <c r="K103" s="5">
        <f t="shared" si="14"/>
        <v>86</v>
      </c>
      <c r="L103" s="5">
        <f t="shared" si="11"/>
        <v>86</v>
      </c>
      <c r="M103" s="5">
        <f t="shared" si="12"/>
        <v>86</v>
      </c>
      <c r="N103" s="5">
        <f t="shared" si="13"/>
        <v>86</v>
      </c>
      <c r="O103" s="5" t="str">
        <f t="shared" si="15"/>
        <v>execute @e[tag=conditional,scores={IS_AIR=1,PHASE=11..15,RAND=86   }] ~ ~ ~ setblock 0 150 0 gold_ore 1 keep</v>
      </c>
    </row>
    <row r="104" spans="1:15" s="2" customFormat="1" x14ac:dyDescent="0.25">
      <c r="A104" s="5" t="s">
        <v>96</v>
      </c>
      <c r="B104" s="5" t="s">
        <v>51</v>
      </c>
      <c r="C104" s="5">
        <v>2</v>
      </c>
      <c r="D104" s="5">
        <f t="shared" si="8"/>
        <v>100</v>
      </c>
      <c r="E104" s="5">
        <v>70</v>
      </c>
      <c r="F104" s="5">
        <v>1001</v>
      </c>
      <c r="G104" s="5">
        <v>-52</v>
      </c>
      <c r="H104" s="5">
        <v>-2</v>
      </c>
      <c r="I104" s="5" t="str">
        <f t="shared" si="9"/>
        <v xml:space="preserve"> 1001 -52 -2 </v>
      </c>
      <c r="J104" s="5">
        <f t="shared" si="10"/>
        <v>2</v>
      </c>
      <c r="K104" s="5">
        <f t="shared" si="14"/>
        <v>87</v>
      </c>
      <c r="L104" s="5">
        <f t="shared" si="11"/>
        <v>87</v>
      </c>
      <c r="M104" s="5">
        <f t="shared" si="12"/>
        <v>88</v>
      </c>
      <c r="N104" s="5" t="str">
        <f t="shared" si="13"/>
        <v>87..88</v>
      </c>
      <c r="O104" s="5" t="str">
        <f t="shared" si="15"/>
        <v>execute @e[tag=conditional,scores={IS_AIR=1,PHASE=11..15,RAND=87..88   }] ~ ~ ~ setblock 0 150 0 diamond_ore 1 keep</v>
      </c>
    </row>
    <row r="105" spans="1:15" s="2" customFormat="1" x14ac:dyDescent="0.25">
      <c r="A105" s="5" t="s">
        <v>97</v>
      </c>
      <c r="B105" s="5" t="s">
        <v>51</v>
      </c>
      <c r="C105" s="5">
        <v>1</v>
      </c>
      <c r="D105" s="5">
        <f t="shared" si="8"/>
        <v>100</v>
      </c>
      <c r="E105" s="5">
        <v>70</v>
      </c>
      <c r="F105" s="5">
        <v>1005</v>
      </c>
      <c r="G105" s="5">
        <v>-49</v>
      </c>
      <c r="H105" s="5">
        <v>-2</v>
      </c>
      <c r="I105" s="5" t="str">
        <f t="shared" si="9"/>
        <v xml:space="preserve"> 1005 -49 -2 </v>
      </c>
      <c r="J105" s="5">
        <f t="shared" si="10"/>
        <v>1</v>
      </c>
      <c r="K105" s="5">
        <f t="shared" si="14"/>
        <v>89</v>
      </c>
      <c r="L105" s="5">
        <f t="shared" si="11"/>
        <v>89</v>
      </c>
      <c r="M105" s="5">
        <f t="shared" si="12"/>
        <v>89</v>
      </c>
      <c r="N105" s="5">
        <f t="shared" si="13"/>
        <v>89</v>
      </c>
      <c r="O105" s="5" t="str">
        <f t="shared" si="15"/>
        <v>execute @e[tag=conditional,scores={IS_AIR=1,PHASE=11..15,RAND=89   }] ~ ~ ~ setblock 0 150 0 glass 1 keep</v>
      </c>
    </row>
    <row r="106" spans="1:15" s="2" customFormat="1" x14ac:dyDescent="0.25">
      <c r="A106" s="5" t="s">
        <v>98</v>
      </c>
      <c r="B106" s="5" t="s">
        <v>51</v>
      </c>
      <c r="C106" s="5">
        <v>2</v>
      </c>
      <c r="D106" s="5">
        <f t="shared" si="8"/>
        <v>100</v>
      </c>
      <c r="E106" s="5">
        <v>70</v>
      </c>
      <c r="F106" s="5">
        <v>997</v>
      </c>
      <c r="G106" s="5">
        <v>-49</v>
      </c>
      <c r="H106" s="5">
        <v>-2</v>
      </c>
      <c r="I106" s="5" t="str">
        <f t="shared" si="9"/>
        <v xml:space="preserve"> 997 -49 -2 </v>
      </c>
      <c r="J106" s="5">
        <f t="shared" si="10"/>
        <v>2</v>
      </c>
      <c r="K106" s="5">
        <f t="shared" si="14"/>
        <v>90</v>
      </c>
      <c r="L106" s="5">
        <f t="shared" si="11"/>
        <v>90</v>
      </c>
      <c r="M106" s="5">
        <f t="shared" si="12"/>
        <v>91</v>
      </c>
      <c r="N106" s="5" t="str">
        <f t="shared" si="13"/>
        <v>90..91</v>
      </c>
      <c r="O106" s="5" t="str">
        <f t="shared" si="15"/>
        <v>execute @e[tag=conditional,scores={IS_AIR=1,PHASE=11..15,RAND=90..91   }] ~ ~ ~ setblock 0 150 0 lapis_ore 1 keep</v>
      </c>
    </row>
    <row r="107" spans="1:15" s="2" customFormat="1" x14ac:dyDescent="0.25">
      <c r="A107" s="5" t="s">
        <v>99</v>
      </c>
      <c r="B107" s="5" t="s">
        <v>51</v>
      </c>
      <c r="C107" s="5">
        <v>1</v>
      </c>
      <c r="D107" s="5">
        <f t="shared" si="8"/>
        <v>100</v>
      </c>
      <c r="E107" s="5">
        <v>50</v>
      </c>
      <c r="F107" s="5">
        <v>999</v>
      </c>
      <c r="G107" s="5">
        <v>-55</v>
      </c>
      <c r="H107" s="5">
        <v>-2</v>
      </c>
      <c r="I107" s="5" t="str">
        <f t="shared" si="9"/>
        <v xml:space="preserve"> 999 -55 -2 </v>
      </c>
      <c r="J107" s="5">
        <f t="shared" si="10"/>
        <v>1</v>
      </c>
      <c r="K107" s="5">
        <f t="shared" si="14"/>
        <v>92</v>
      </c>
      <c r="L107" s="5">
        <f t="shared" si="11"/>
        <v>92</v>
      </c>
      <c r="M107" s="5">
        <f t="shared" si="12"/>
        <v>92</v>
      </c>
      <c r="N107" s="5">
        <f t="shared" si="13"/>
        <v>92</v>
      </c>
      <c r="O107" s="5" t="str">
        <f t="shared" si="15"/>
        <v>execute @e[tag=conditional,scores={IS_AIR=1,PHASE=11..15,RAND=92   }] ~ ~ ~ setblock 0 150 0 sticky_piston 1 keep</v>
      </c>
    </row>
    <row r="108" spans="1:15" s="2" customFormat="1" x14ac:dyDescent="0.25">
      <c r="A108" s="5" t="s">
        <v>100</v>
      </c>
      <c r="B108" s="5" t="s">
        <v>51</v>
      </c>
      <c r="C108" s="5">
        <v>1</v>
      </c>
      <c r="D108" s="5">
        <f t="shared" si="8"/>
        <v>100</v>
      </c>
      <c r="E108" s="5">
        <v>25</v>
      </c>
      <c r="F108" s="5">
        <v>1003</v>
      </c>
      <c r="G108" s="5">
        <v>-49</v>
      </c>
      <c r="H108" s="5">
        <v>-2</v>
      </c>
      <c r="I108" s="5" t="str">
        <f t="shared" si="9"/>
        <v xml:space="preserve"> 1003 -49 -2 </v>
      </c>
      <c r="J108" s="5">
        <f t="shared" si="10"/>
        <v>1</v>
      </c>
      <c r="K108" s="5">
        <f t="shared" si="14"/>
        <v>93</v>
      </c>
      <c r="L108" s="5">
        <f t="shared" si="11"/>
        <v>93</v>
      </c>
      <c r="M108" s="5">
        <f t="shared" si="12"/>
        <v>93</v>
      </c>
      <c r="N108" s="5">
        <f t="shared" si="13"/>
        <v>93</v>
      </c>
      <c r="O108" s="5" t="str">
        <f t="shared" si="15"/>
        <v>execute @e[tag=conditional,scores={IS_AIR=1,PHASE=11..15,RAND=93   }] ~ ~ ~ setblock 0 150 0 piston 1 keep</v>
      </c>
    </row>
    <row r="109" spans="1:15" s="2" customFormat="1" x14ac:dyDescent="0.25">
      <c r="A109" s="5" t="s">
        <v>101</v>
      </c>
      <c r="B109" s="5" t="s">
        <v>51</v>
      </c>
      <c r="C109" s="5">
        <v>1</v>
      </c>
      <c r="D109" s="5">
        <f t="shared" si="8"/>
        <v>100</v>
      </c>
      <c r="E109" s="5">
        <v>15</v>
      </c>
      <c r="F109" s="5">
        <v>1001</v>
      </c>
      <c r="G109" s="5">
        <v>-49</v>
      </c>
      <c r="H109" s="5">
        <v>-2</v>
      </c>
      <c r="I109" s="5" t="str">
        <f t="shared" si="9"/>
        <v xml:space="preserve"> 1001 -49 -2 </v>
      </c>
      <c r="J109" s="5">
        <f t="shared" si="10"/>
        <v>1</v>
      </c>
      <c r="K109" s="5">
        <f t="shared" si="14"/>
        <v>94</v>
      </c>
      <c r="L109" s="5">
        <f t="shared" si="11"/>
        <v>94</v>
      </c>
      <c r="M109" s="5">
        <f t="shared" si="12"/>
        <v>94</v>
      </c>
      <c r="N109" s="5">
        <f t="shared" si="13"/>
        <v>94</v>
      </c>
      <c r="O109" s="5" t="str">
        <f t="shared" si="15"/>
        <v>execute @e[tag=conditional,scores={IS_AIR=1,PHASE=11..15,RAND=94   }] ~ ~ ~ setblock 0 150 0 yellow_flower 1 keep</v>
      </c>
    </row>
    <row r="110" spans="1:15" s="2" customFormat="1" x14ac:dyDescent="0.25">
      <c r="A110" s="5" t="s">
        <v>102</v>
      </c>
      <c r="B110" s="5" t="s">
        <v>51</v>
      </c>
      <c r="C110" s="5">
        <v>1</v>
      </c>
      <c r="D110" s="5">
        <f t="shared" si="8"/>
        <v>100</v>
      </c>
      <c r="E110" s="5">
        <v>10</v>
      </c>
      <c r="F110" s="5">
        <v>997</v>
      </c>
      <c r="G110" s="5">
        <v>-52</v>
      </c>
      <c r="H110" s="5">
        <v>-2</v>
      </c>
      <c r="I110" s="5" t="str">
        <f t="shared" si="9"/>
        <v xml:space="preserve"> 997 -52 -2 </v>
      </c>
      <c r="J110" s="5">
        <f t="shared" si="10"/>
        <v>1</v>
      </c>
      <c r="K110" s="5">
        <f t="shared" si="14"/>
        <v>95</v>
      </c>
      <c r="L110" s="5">
        <f t="shared" si="11"/>
        <v>95</v>
      </c>
      <c r="M110" s="5">
        <f t="shared" si="12"/>
        <v>95</v>
      </c>
      <c r="N110" s="5">
        <f t="shared" si="13"/>
        <v>95</v>
      </c>
      <c r="O110" s="5" t="str">
        <f t="shared" si="15"/>
        <v>execute @e[tag=conditional,scores={IS_AIR=1,PHASE=11..15,RAND=95   }] ~ ~ ~ setblock 0 150 0 red_flower 1 keep</v>
      </c>
    </row>
    <row r="111" spans="1:15" s="2" customFormat="1" x14ac:dyDescent="0.25">
      <c r="A111" s="5" t="s">
        <v>103</v>
      </c>
      <c r="B111" s="5" t="s">
        <v>51</v>
      </c>
      <c r="C111" s="5">
        <v>1</v>
      </c>
      <c r="D111" s="5">
        <f t="shared" si="8"/>
        <v>100</v>
      </c>
      <c r="E111" s="5">
        <v>9</v>
      </c>
      <c r="F111" s="5">
        <v>1000</v>
      </c>
      <c r="G111" s="5">
        <v>-52</v>
      </c>
      <c r="H111" s="5">
        <v>-2</v>
      </c>
      <c r="I111" s="5" t="str">
        <f t="shared" si="9"/>
        <v xml:space="preserve"> 1000 -52 -2 </v>
      </c>
      <c r="J111" s="5">
        <f t="shared" si="10"/>
        <v>1</v>
      </c>
      <c r="K111" s="5">
        <f t="shared" si="14"/>
        <v>96</v>
      </c>
      <c r="L111" s="5">
        <f t="shared" si="11"/>
        <v>96</v>
      </c>
      <c r="M111" s="5">
        <f t="shared" si="12"/>
        <v>96</v>
      </c>
      <c r="N111" s="5">
        <f t="shared" si="13"/>
        <v>96</v>
      </c>
      <c r="O111" s="5" t="str">
        <f t="shared" si="15"/>
        <v>execute @e[tag=conditional,scores={IS_AIR=1,PHASE=11..15,RAND=96   }] ~ ~ ~ setblock 0 150 0 slime 1 keep</v>
      </c>
    </row>
    <row r="112" spans="1:15" s="2" customFormat="1" x14ac:dyDescent="0.25">
      <c r="A112" s="5" t="s">
        <v>104</v>
      </c>
      <c r="B112" s="5" t="s">
        <v>51</v>
      </c>
      <c r="C112" s="5">
        <v>1</v>
      </c>
      <c r="D112" s="5">
        <f t="shared" si="8"/>
        <v>100</v>
      </c>
      <c r="E112" s="5">
        <v>9</v>
      </c>
      <c r="F112" s="5">
        <v>999</v>
      </c>
      <c r="G112" s="5">
        <v>-52</v>
      </c>
      <c r="H112" s="5">
        <v>-2</v>
      </c>
      <c r="I112" s="5" t="str">
        <f t="shared" si="9"/>
        <v xml:space="preserve"> 999 -52 -2 </v>
      </c>
      <c r="J112" s="5">
        <f t="shared" si="10"/>
        <v>1</v>
      </c>
      <c r="K112" s="5">
        <f t="shared" si="14"/>
        <v>97</v>
      </c>
      <c r="L112" s="5">
        <f t="shared" si="11"/>
        <v>97</v>
      </c>
      <c r="M112" s="5">
        <f t="shared" si="12"/>
        <v>97</v>
      </c>
      <c r="N112" s="5">
        <f t="shared" si="13"/>
        <v>97</v>
      </c>
      <c r="O112" s="5" t="str">
        <f t="shared" si="15"/>
        <v>execute @e[tag=conditional,scores={IS_AIR=1,PHASE=11..15,RAND=97   }] ~ ~ ~ setblock 0 150 0 hay_block 1 keep</v>
      </c>
    </row>
    <row r="113" spans="1:15" s="2" customFormat="1" x14ac:dyDescent="0.25">
      <c r="A113" s="5" t="s">
        <v>107</v>
      </c>
      <c r="B113" s="5" t="s">
        <v>51</v>
      </c>
      <c r="C113" s="5">
        <v>1</v>
      </c>
      <c r="D113" s="5">
        <f t="shared" si="8"/>
        <v>100</v>
      </c>
      <c r="E113" s="5">
        <v>9</v>
      </c>
      <c r="F113" s="5">
        <v>998</v>
      </c>
      <c r="G113" s="5">
        <v>-52</v>
      </c>
      <c r="H113" s="5">
        <v>-2</v>
      </c>
      <c r="I113" s="5" t="str">
        <f t="shared" si="9"/>
        <v xml:space="preserve"> 998 -52 -2 </v>
      </c>
      <c r="J113" s="5">
        <f t="shared" si="10"/>
        <v>1</v>
      </c>
      <c r="K113" s="5">
        <f t="shared" si="14"/>
        <v>98</v>
      </c>
      <c r="L113" s="5">
        <f t="shared" si="11"/>
        <v>98</v>
      </c>
      <c r="M113" s="5">
        <f t="shared" si="12"/>
        <v>98</v>
      </c>
      <c r="N113" s="5">
        <f t="shared" si="13"/>
        <v>98</v>
      </c>
      <c r="O113" s="5" t="str">
        <f t="shared" si="15"/>
        <v>execute @e[tag=conditional,scores={IS_AIR=1,PHASE=11..15,RAND=98   }] ~ ~ ~ setblock 0 150 0 shulker_box 1 keep</v>
      </c>
    </row>
    <row r="114" spans="1:15" s="2" customFormat="1" x14ac:dyDescent="0.25">
      <c r="A114" s="5" t="s">
        <v>108</v>
      </c>
      <c r="B114" s="5" t="s">
        <v>51</v>
      </c>
      <c r="C114" s="5">
        <v>0</v>
      </c>
      <c r="D114" s="5">
        <f t="shared" si="8"/>
        <v>100</v>
      </c>
      <c r="E114" s="5">
        <v>5</v>
      </c>
      <c r="F114" s="5">
        <v>1006</v>
      </c>
      <c r="G114" s="5">
        <v>-52</v>
      </c>
      <c r="H114" s="5">
        <v>-2</v>
      </c>
      <c r="I114" s="5" t="str">
        <f t="shared" si="9"/>
        <v xml:space="preserve"> 1006 -52 -2 </v>
      </c>
      <c r="J114" s="5">
        <f t="shared" si="10"/>
        <v>0</v>
      </c>
      <c r="K114" s="5">
        <f t="shared" si="14"/>
        <v>99</v>
      </c>
      <c r="L114" s="5">
        <f t="shared" si="11"/>
        <v>-1</v>
      </c>
      <c r="M114" s="5">
        <f t="shared" si="12"/>
        <v>-1</v>
      </c>
      <c r="N114" s="5">
        <f t="shared" si="13"/>
        <v>-1</v>
      </c>
      <c r="O114" s="5" t="str">
        <f t="shared" si="15"/>
        <v/>
      </c>
    </row>
    <row r="115" spans="1:15" s="2" customFormat="1" x14ac:dyDescent="0.25">
      <c r="A115" s="5" t="s">
        <v>105</v>
      </c>
      <c r="B115" s="5" t="s">
        <v>51</v>
      </c>
      <c r="C115" s="5">
        <v>1</v>
      </c>
      <c r="D115" s="5">
        <f t="shared" si="8"/>
        <v>100</v>
      </c>
      <c r="E115" s="5">
        <v>4</v>
      </c>
      <c r="F115" s="5">
        <v>1005</v>
      </c>
      <c r="G115" s="5">
        <v>-52</v>
      </c>
      <c r="H115" s="5">
        <v>-2</v>
      </c>
      <c r="I115" s="5" t="str">
        <f t="shared" si="9"/>
        <v xml:space="preserve"> 1005 -52 -2 </v>
      </c>
      <c r="J115" s="5">
        <f t="shared" si="10"/>
        <v>1</v>
      </c>
      <c r="K115" s="5">
        <f t="shared" si="14"/>
        <v>99</v>
      </c>
      <c r="L115" s="5">
        <f t="shared" si="11"/>
        <v>99</v>
      </c>
      <c r="M115" s="5">
        <f t="shared" si="12"/>
        <v>99</v>
      </c>
      <c r="N115" s="5">
        <f t="shared" si="13"/>
        <v>99</v>
      </c>
      <c r="O115" s="5" t="str">
        <f t="shared" si="15"/>
        <v>execute @e[tag=conditional,scores={IS_AIR=1,PHASE=11..15,RAND=99   }] ~ ~ ~ setblock 0 150 0 stone 1 keep</v>
      </c>
    </row>
    <row r="116" spans="1:15" s="2" customFormat="1" x14ac:dyDescent="0.25">
      <c r="A116" s="5" t="s">
        <v>106</v>
      </c>
      <c r="B116" s="5" t="s">
        <v>51</v>
      </c>
      <c r="C116" s="5">
        <v>1</v>
      </c>
      <c r="D116" s="5">
        <f t="shared" si="8"/>
        <v>100</v>
      </c>
      <c r="E116" s="5">
        <v>4</v>
      </c>
      <c r="F116" s="5">
        <v>1000</v>
      </c>
      <c r="G116" s="5">
        <v>-49</v>
      </c>
      <c r="H116" s="5">
        <v>-2</v>
      </c>
      <c r="I116" s="5" t="str">
        <f t="shared" si="9"/>
        <v xml:space="preserve"> 1000 -49 -2 </v>
      </c>
      <c r="J116" s="5">
        <f t="shared" si="10"/>
        <v>1</v>
      </c>
      <c r="K116" s="5">
        <f t="shared" si="14"/>
        <v>100</v>
      </c>
      <c r="L116" s="5">
        <f t="shared" si="11"/>
        <v>100</v>
      </c>
      <c r="M116" s="5">
        <f t="shared" si="12"/>
        <v>100</v>
      </c>
      <c r="N116" s="5">
        <f t="shared" si="13"/>
        <v>100</v>
      </c>
      <c r="O116" s="5" t="str">
        <f t="shared" si="15"/>
        <v>execute @e[tag=conditional,scores={IS_AIR=1,PHASE=11..15,RAND=100   }] ~ ~ ~ setblock 0 150 0 gravel 1 keep</v>
      </c>
    </row>
    <row r="117" spans="1:15" s="2" customFormat="1" x14ac:dyDescent="0.25">
      <c r="A117" s="5"/>
      <c r="B117" s="5" t="s">
        <v>51</v>
      </c>
      <c r="C117" s="5">
        <v>0</v>
      </c>
      <c r="D117" s="5">
        <f t="shared" si="8"/>
        <v>100</v>
      </c>
      <c r="E117" s="5">
        <v>2</v>
      </c>
      <c r="F117" s="5">
        <v>997</v>
      </c>
      <c r="G117" s="5">
        <v>-55</v>
      </c>
      <c r="H117" s="5">
        <v>-2</v>
      </c>
      <c r="I117" s="5" t="str">
        <f t="shared" si="9"/>
        <v xml:space="preserve"> 997 -55 -2 </v>
      </c>
      <c r="J117" s="5">
        <f t="shared" si="10"/>
        <v>0</v>
      </c>
      <c r="K117" s="5">
        <f t="shared" si="14"/>
        <v>101</v>
      </c>
      <c r="L117" s="5">
        <f t="shared" si="11"/>
        <v>-1</v>
      </c>
      <c r="M117" s="5">
        <f t="shared" si="12"/>
        <v>-1</v>
      </c>
      <c r="N117" s="5">
        <f t="shared" si="13"/>
        <v>-1</v>
      </c>
      <c r="O117" s="5" t="str">
        <f t="shared" si="15"/>
        <v/>
      </c>
    </row>
    <row r="118" spans="1:15" s="2" customFormat="1" x14ac:dyDescent="0.25">
      <c r="A118" s="5"/>
      <c r="B118" s="5" t="s">
        <v>51</v>
      </c>
      <c r="C118" s="5">
        <v>0</v>
      </c>
      <c r="D118" s="5">
        <f t="shared" si="8"/>
        <v>100</v>
      </c>
      <c r="E118" s="5">
        <v>2</v>
      </c>
      <c r="F118" s="5">
        <v>998</v>
      </c>
      <c r="G118" s="5">
        <v>-55</v>
      </c>
      <c r="H118" s="5">
        <v>-2</v>
      </c>
      <c r="I118" s="5" t="str">
        <f t="shared" si="9"/>
        <v xml:space="preserve"> 998 -55 -2 </v>
      </c>
      <c r="J118" s="5">
        <f t="shared" si="10"/>
        <v>0</v>
      </c>
      <c r="K118" s="5">
        <f t="shared" si="14"/>
        <v>101</v>
      </c>
      <c r="L118" s="5">
        <f t="shared" si="11"/>
        <v>-1</v>
      </c>
      <c r="M118" s="5">
        <f t="shared" si="12"/>
        <v>-1</v>
      </c>
      <c r="N118" s="5">
        <f t="shared" si="13"/>
        <v>-1</v>
      </c>
      <c r="O118" s="5" t="str">
        <f t="shared" si="15"/>
        <v/>
      </c>
    </row>
    <row r="119" spans="1:15" s="2" customFormat="1" x14ac:dyDescent="0.25">
      <c r="A119" s="5"/>
      <c r="B119" s="5" t="s">
        <v>51</v>
      </c>
      <c r="C119" s="5">
        <v>0</v>
      </c>
      <c r="D119" s="5">
        <f t="shared" si="8"/>
        <v>100</v>
      </c>
      <c r="E119" s="5">
        <v>2</v>
      </c>
      <c r="F119" s="5">
        <v>998</v>
      </c>
      <c r="G119" s="5">
        <v>-49</v>
      </c>
      <c r="H119" s="5">
        <v>-2</v>
      </c>
      <c r="I119" s="5" t="str">
        <f t="shared" si="9"/>
        <v xml:space="preserve"> 998 -49 -2 </v>
      </c>
      <c r="J119" s="5">
        <f t="shared" si="10"/>
        <v>0</v>
      </c>
      <c r="K119" s="5">
        <f t="shared" si="14"/>
        <v>101</v>
      </c>
      <c r="L119" s="5">
        <f t="shared" si="11"/>
        <v>-1</v>
      </c>
      <c r="M119" s="5">
        <f t="shared" si="12"/>
        <v>-1</v>
      </c>
      <c r="N119" s="5">
        <f t="shared" si="13"/>
        <v>-1</v>
      </c>
      <c r="O119" s="5" t="str">
        <f t="shared" si="15"/>
        <v/>
      </c>
    </row>
    <row r="120" spans="1:15" s="2" customFormat="1" x14ac:dyDescent="0.25">
      <c r="A120" s="5"/>
      <c r="B120" s="5" t="s">
        <v>51</v>
      </c>
      <c r="C120" s="5">
        <v>0</v>
      </c>
      <c r="D120" s="5">
        <f t="shared" si="8"/>
        <v>100</v>
      </c>
      <c r="E120" s="5">
        <v>1</v>
      </c>
      <c r="F120" s="5">
        <v>1004</v>
      </c>
      <c r="G120" s="5">
        <v>-52</v>
      </c>
      <c r="H120" s="5">
        <v>-2</v>
      </c>
      <c r="I120" s="5" t="str">
        <f t="shared" si="9"/>
        <v xml:space="preserve"> 1004 -52 -2 </v>
      </c>
      <c r="J120" s="5">
        <f t="shared" si="10"/>
        <v>0</v>
      </c>
      <c r="K120" s="5">
        <f t="shared" si="14"/>
        <v>101</v>
      </c>
      <c r="L120" s="5">
        <f t="shared" si="11"/>
        <v>-1</v>
      </c>
      <c r="M120" s="5">
        <f t="shared" si="12"/>
        <v>-1</v>
      </c>
      <c r="N120" s="5">
        <f t="shared" si="13"/>
        <v>-1</v>
      </c>
      <c r="O120" s="5" t="str">
        <f t="shared" si="15"/>
        <v/>
      </c>
    </row>
    <row r="121" spans="1:15" s="2" customFormat="1" x14ac:dyDescent="0.25">
      <c r="A121" s="5"/>
      <c r="B121" s="5" t="s">
        <v>51</v>
      </c>
      <c r="C121" s="5">
        <v>0</v>
      </c>
      <c r="D121" s="5">
        <f t="shared" si="8"/>
        <v>100</v>
      </c>
      <c r="E121" s="5">
        <v>1</v>
      </c>
      <c r="F121" s="5">
        <v>999</v>
      </c>
      <c r="G121" s="5">
        <v>-49</v>
      </c>
      <c r="H121" s="5">
        <v>-2</v>
      </c>
      <c r="I121" s="5" t="str">
        <f t="shared" si="9"/>
        <v xml:space="preserve"> 999 -49 -2 </v>
      </c>
      <c r="J121" s="5">
        <f t="shared" si="10"/>
        <v>0</v>
      </c>
      <c r="K121" s="5">
        <f t="shared" si="14"/>
        <v>101</v>
      </c>
      <c r="L121" s="5">
        <f t="shared" si="11"/>
        <v>-1</v>
      </c>
      <c r="M121" s="5">
        <f t="shared" si="12"/>
        <v>-1</v>
      </c>
      <c r="N121" s="5">
        <f t="shared" si="13"/>
        <v>-1</v>
      </c>
      <c r="O121" s="5" t="str">
        <f t="shared" si="15"/>
        <v/>
      </c>
    </row>
    <row r="122" spans="1:15" x14ac:dyDescent="0.25">
      <c r="A122" s="4" t="s">
        <v>38</v>
      </c>
      <c r="B122" s="4" t="s">
        <v>52</v>
      </c>
      <c r="C122" s="4">
        <v>4</v>
      </c>
      <c r="D122" s="4">
        <f t="shared" si="8"/>
        <v>96</v>
      </c>
      <c r="E122" s="4">
        <v>100</v>
      </c>
      <c r="F122" s="4">
        <v>1001</v>
      </c>
      <c r="G122" s="4">
        <v>-55</v>
      </c>
      <c r="H122" s="4">
        <v>-2</v>
      </c>
      <c r="I122" s="4" t="str">
        <f t="shared" si="9"/>
        <v xml:space="preserve"> 1001 -55 -2 </v>
      </c>
      <c r="J122" s="4">
        <f t="shared" si="10"/>
        <v>4</v>
      </c>
      <c r="K122" s="4">
        <f t="shared" si="14"/>
        <v>1</v>
      </c>
      <c r="L122" s="4">
        <f t="shared" si="11"/>
        <v>1</v>
      </c>
      <c r="M122" s="4">
        <f t="shared" si="12"/>
        <v>4</v>
      </c>
      <c r="N122" s="4" t="str">
        <f t="shared" si="13"/>
        <v>1..4</v>
      </c>
      <c r="O122" s="4" t="str">
        <f t="shared" si="15"/>
        <v>execute @e[tag=conditional,scores={IS_AIR=1,PHASE=16..20,RAND=1..4   }] ~ ~ ~ function skyblock_randchest</v>
      </c>
    </row>
    <row r="123" spans="1:15" x14ac:dyDescent="0.25">
      <c r="A123" s="4" t="s">
        <v>15</v>
      </c>
      <c r="B123" s="4" t="s">
        <v>52</v>
      </c>
      <c r="C123" s="4">
        <v>15</v>
      </c>
      <c r="D123" s="4">
        <f t="shared" si="8"/>
        <v>96</v>
      </c>
      <c r="E123" s="4">
        <v>90</v>
      </c>
      <c r="F123" s="4">
        <v>1004</v>
      </c>
      <c r="G123" s="4">
        <v>-55</v>
      </c>
      <c r="H123" s="4">
        <v>-2</v>
      </c>
      <c r="I123" s="4" t="str">
        <f t="shared" si="9"/>
        <v xml:space="preserve"> 1004 -55 -2 </v>
      </c>
      <c r="J123" s="4">
        <f t="shared" si="10"/>
        <v>15</v>
      </c>
      <c r="K123" s="4">
        <f t="shared" si="14"/>
        <v>5</v>
      </c>
      <c r="L123" s="4">
        <f t="shared" si="11"/>
        <v>5</v>
      </c>
      <c r="M123" s="4">
        <f t="shared" si="12"/>
        <v>19</v>
      </c>
      <c r="N123" s="4" t="str">
        <f t="shared" si="13"/>
        <v>5..19</v>
      </c>
      <c r="O123" s="4" t="str">
        <f t="shared" si="15"/>
        <v>execute @e[tag=conditional,scores={IS_AIR=1,PHASE=16..20,RAND=5..19   }] ~ ~ ~ setblock 0 150 0 wood 1 keep</v>
      </c>
    </row>
    <row r="124" spans="1:15" x14ac:dyDescent="0.25">
      <c r="A124" s="4" t="s">
        <v>91</v>
      </c>
      <c r="B124" s="4" t="s">
        <v>52</v>
      </c>
      <c r="C124" s="4">
        <v>1</v>
      </c>
      <c r="D124" s="4">
        <f t="shared" si="8"/>
        <v>96</v>
      </c>
      <c r="E124" s="4">
        <v>90</v>
      </c>
      <c r="F124" s="4">
        <v>1006</v>
      </c>
      <c r="G124" s="4">
        <v>-55</v>
      </c>
      <c r="H124" s="4">
        <v>-2</v>
      </c>
      <c r="I124" s="4" t="str">
        <f t="shared" si="9"/>
        <v xml:space="preserve"> 1006 -55 -2 </v>
      </c>
      <c r="J124" s="4">
        <f t="shared" si="10"/>
        <v>1</v>
      </c>
      <c r="K124" s="4">
        <f t="shared" si="14"/>
        <v>20</v>
      </c>
      <c r="L124" s="4">
        <f t="shared" si="11"/>
        <v>20</v>
      </c>
      <c r="M124" s="4">
        <f t="shared" si="12"/>
        <v>20</v>
      </c>
      <c r="N124" s="4">
        <f t="shared" si="13"/>
        <v>20</v>
      </c>
      <c r="O124" s="4" t="str">
        <f t="shared" si="15"/>
        <v>execute @e[tag=conditional,scores={IS_AIR=1,PHASE=16..20,RAND=20   }] ~ ~ ~ setblock 0 150 0 concrete 1 keep</v>
      </c>
    </row>
    <row r="125" spans="1:15" x14ac:dyDescent="0.25">
      <c r="A125" s="4" t="s">
        <v>28</v>
      </c>
      <c r="B125" s="4" t="s">
        <v>52</v>
      </c>
      <c r="C125" s="4">
        <v>5</v>
      </c>
      <c r="D125" s="4">
        <f t="shared" si="8"/>
        <v>96</v>
      </c>
      <c r="E125" s="4">
        <v>90</v>
      </c>
      <c r="F125" s="4">
        <v>1006</v>
      </c>
      <c r="G125" s="4">
        <v>-49</v>
      </c>
      <c r="H125" s="4">
        <v>-2</v>
      </c>
      <c r="I125" s="4" t="str">
        <f t="shared" si="9"/>
        <v xml:space="preserve"> 1006 -49 -2 </v>
      </c>
      <c r="J125" s="4">
        <f t="shared" si="10"/>
        <v>5</v>
      </c>
      <c r="K125" s="4">
        <f t="shared" si="14"/>
        <v>21</v>
      </c>
      <c r="L125" s="4">
        <f t="shared" si="11"/>
        <v>21</v>
      </c>
      <c r="M125" s="4">
        <f t="shared" si="12"/>
        <v>25</v>
      </c>
      <c r="N125" s="4" t="str">
        <f t="shared" si="13"/>
        <v>21..25</v>
      </c>
      <c r="O125" s="4" t="str">
        <f t="shared" si="15"/>
        <v>execute @e[tag=conditional,scores={IS_AIR=1,PHASE=16..20,RAND=21..25   }] ~ ~ ~ setblock 0 150 0 sapling 1 keep</v>
      </c>
    </row>
    <row r="126" spans="1:15" x14ac:dyDescent="0.25">
      <c r="A126" s="4" t="s">
        <v>17</v>
      </c>
      <c r="B126" s="4" t="s">
        <v>52</v>
      </c>
      <c r="C126" s="4">
        <v>10</v>
      </c>
      <c r="D126" s="4">
        <f t="shared" si="8"/>
        <v>96</v>
      </c>
      <c r="E126" s="4">
        <v>90</v>
      </c>
      <c r="F126" s="4">
        <v>1004</v>
      </c>
      <c r="G126" s="4">
        <v>-49</v>
      </c>
      <c r="H126" s="4">
        <v>-2</v>
      </c>
      <c r="I126" s="4" t="str">
        <f t="shared" si="9"/>
        <v xml:space="preserve"> 1004 -49 -2 </v>
      </c>
      <c r="J126" s="4">
        <f t="shared" si="10"/>
        <v>10</v>
      </c>
      <c r="K126" s="4">
        <f t="shared" si="14"/>
        <v>26</v>
      </c>
      <c r="L126" s="4">
        <f t="shared" si="11"/>
        <v>26</v>
      </c>
      <c r="M126" s="4">
        <f t="shared" si="12"/>
        <v>35</v>
      </c>
      <c r="N126" s="4" t="str">
        <f t="shared" si="13"/>
        <v>26..35</v>
      </c>
      <c r="O126" s="4" t="str">
        <f t="shared" si="15"/>
        <v>execute @e[tag=conditional,scores={IS_AIR=1,PHASE=16..20,RAND=26..35   }] ~ ~ ~ setblock 0 150 0 cobblestone 1 keep</v>
      </c>
    </row>
    <row r="127" spans="1:15" x14ac:dyDescent="0.25">
      <c r="A127" s="4" t="s">
        <v>0</v>
      </c>
      <c r="B127" s="4" t="s">
        <v>52</v>
      </c>
      <c r="C127" s="4">
        <v>15</v>
      </c>
      <c r="D127" s="4">
        <f t="shared" si="8"/>
        <v>96</v>
      </c>
      <c r="E127" s="4">
        <v>90</v>
      </c>
      <c r="F127" s="4">
        <v>1002</v>
      </c>
      <c r="G127" s="4">
        <v>-49</v>
      </c>
      <c r="H127" s="4">
        <v>-2</v>
      </c>
      <c r="I127" s="4" t="str">
        <f t="shared" si="9"/>
        <v xml:space="preserve"> 1002 -49 -2 </v>
      </c>
      <c r="J127" s="4">
        <f t="shared" si="10"/>
        <v>15</v>
      </c>
      <c r="K127" s="4">
        <f t="shared" si="14"/>
        <v>36</v>
      </c>
      <c r="L127" s="4">
        <f t="shared" si="11"/>
        <v>36</v>
      </c>
      <c r="M127" s="4">
        <f t="shared" si="12"/>
        <v>50</v>
      </c>
      <c r="N127" s="4" t="str">
        <f t="shared" si="13"/>
        <v>36..50</v>
      </c>
      <c r="O127" s="4" t="str">
        <f t="shared" si="15"/>
        <v>execute @e[tag=conditional,scores={IS_AIR=1,PHASE=16..20,RAND=36..50   }] ~ ~ ~ setblock 0 150 0 dirt 1 keep</v>
      </c>
    </row>
    <row r="128" spans="1:15" x14ac:dyDescent="0.25">
      <c r="A128" s="4" t="s">
        <v>90</v>
      </c>
      <c r="B128" s="4" t="s">
        <v>52</v>
      </c>
      <c r="C128" s="4">
        <v>5</v>
      </c>
      <c r="D128" s="4">
        <f t="shared" si="8"/>
        <v>96</v>
      </c>
      <c r="E128" s="4">
        <v>80</v>
      </c>
      <c r="F128" s="4">
        <v>1005</v>
      </c>
      <c r="G128" s="4">
        <v>-55</v>
      </c>
      <c r="H128" s="4">
        <v>-2</v>
      </c>
      <c r="I128" s="4" t="str">
        <f t="shared" si="9"/>
        <v xml:space="preserve"> 1005 -55 -2 </v>
      </c>
      <c r="J128" s="4">
        <f t="shared" si="10"/>
        <v>5</v>
      </c>
      <c r="K128" s="4">
        <f t="shared" si="14"/>
        <v>51</v>
      </c>
      <c r="L128" s="4">
        <f t="shared" si="11"/>
        <v>51</v>
      </c>
      <c r="M128" s="4">
        <f t="shared" si="12"/>
        <v>55</v>
      </c>
      <c r="N128" s="4" t="str">
        <f t="shared" si="13"/>
        <v>51..55</v>
      </c>
      <c r="O128" s="4" t="str">
        <f t="shared" si="15"/>
        <v>execute @e[tag=conditional,scores={IS_AIR=1,PHASE=16..20,RAND=51..55   }] ~ ~ ~ setblock 0 150 0 wool 1 keep</v>
      </c>
    </row>
    <row r="129" spans="1:15" x14ac:dyDescent="0.25">
      <c r="A129" s="4" t="s">
        <v>92</v>
      </c>
      <c r="B129" s="4" t="s">
        <v>52</v>
      </c>
      <c r="C129" s="4">
        <v>1</v>
      </c>
      <c r="D129" s="4">
        <f t="shared" si="8"/>
        <v>96</v>
      </c>
      <c r="E129" s="4">
        <v>75</v>
      </c>
      <c r="F129" s="4">
        <v>1002</v>
      </c>
      <c r="G129" s="4">
        <v>-55</v>
      </c>
      <c r="H129" s="4">
        <v>-2</v>
      </c>
      <c r="I129" s="4" t="str">
        <f t="shared" si="9"/>
        <v xml:space="preserve"> 1002 -55 -2 </v>
      </c>
      <c r="J129" s="4">
        <f t="shared" si="10"/>
        <v>1</v>
      </c>
      <c r="K129" s="4">
        <f t="shared" si="14"/>
        <v>56</v>
      </c>
      <c r="L129" s="4">
        <f t="shared" si="11"/>
        <v>56</v>
      </c>
      <c r="M129" s="4">
        <f t="shared" si="12"/>
        <v>56</v>
      </c>
      <c r="N129" s="4">
        <f t="shared" si="13"/>
        <v>56</v>
      </c>
      <c r="O129" s="4" t="str">
        <f t="shared" si="15"/>
        <v>execute @e[tag=conditional,scores={IS_AIR=1,PHASE=16..20,RAND=56   }] ~ ~ ~ setblock 0 150 0 sand 1 keep</v>
      </c>
    </row>
    <row r="130" spans="1:15" x14ac:dyDescent="0.25">
      <c r="A130" s="4" t="s">
        <v>13</v>
      </c>
      <c r="B130" s="4" t="s">
        <v>52</v>
      </c>
      <c r="C130" s="4">
        <v>10</v>
      </c>
      <c r="D130" s="4">
        <f t="shared" ref="D130:D181" si="16">SUMIFS(C:C,B:B,B130)</f>
        <v>96</v>
      </c>
      <c r="E130" s="4">
        <v>75</v>
      </c>
      <c r="F130" s="4">
        <v>1000</v>
      </c>
      <c r="G130" s="4">
        <v>-55</v>
      </c>
      <c r="H130" s="4">
        <v>-2</v>
      </c>
      <c r="I130" s="4" t="str">
        <f t="shared" ref="I130:I181" si="17">CONCATENATE(" ", F130," ", G130, " ", H130, " ")</f>
        <v xml:space="preserve"> 1000 -55 -2 </v>
      </c>
      <c r="J130" s="4">
        <f t="shared" ref="J130:J181" si="18">FLOOR(C130/D130*100,1)</f>
        <v>10</v>
      </c>
      <c r="K130" s="4">
        <f t="shared" si="14"/>
        <v>57</v>
      </c>
      <c r="L130" s="4">
        <f t="shared" ref="L130:L181" si="19">IF(J130=0,-1,K130)</f>
        <v>57</v>
      </c>
      <c r="M130" s="4">
        <f t="shared" ref="M130:M181" si="20">IF(J130=0,-1,K130+J130-1)</f>
        <v>66</v>
      </c>
      <c r="N130" s="4" t="str">
        <f t="shared" ref="N130:N181" si="21">IF(M130="NA","",IF(L130=M130,L130,CONCATENATE(L130,"..",M130)))</f>
        <v>57..66</v>
      </c>
      <c r="O130" s="4" t="str">
        <f t="shared" si="15"/>
        <v>execute @e[tag=conditional,scores={IS_AIR=1,PHASE=16..20,RAND=57..66   }] ~ ~ ~ setblock 0 150 0 iron ore 1 keep</v>
      </c>
    </row>
    <row r="131" spans="1:15" x14ac:dyDescent="0.25">
      <c r="A131" s="4" t="s">
        <v>93</v>
      </c>
      <c r="B131" s="4" t="s">
        <v>52</v>
      </c>
      <c r="C131" s="4">
        <v>10</v>
      </c>
      <c r="D131" s="4">
        <f t="shared" si="16"/>
        <v>96</v>
      </c>
      <c r="E131" s="4">
        <v>75</v>
      </c>
      <c r="F131" s="4">
        <v>1003</v>
      </c>
      <c r="G131" s="4">
        <v>-55</v>
      </c>
      <c r="H131" s="4">
        <v>-2</v>
      </c>
      <c r="I131" s="4" t="str">
        <f t="shared" si="17"/>
        <v xml:space="preserve"> 1003 -55 -2 </v>
      </c>
      <c r="J131" s="4">
        <f t="shared" si="18"/>
        <v>10</v>
      </c>
      <c r="K131" s="4">
        <f t="shared" ref="K131:K181" si="22">IF(AND(ISNUMBER(K130),B130=B131),K130+J130,1)</f>
        <v>67</v>
      </c>
      <c r="L131" s="4">
        <f t="shared" si="19"/>
        <v>67</v>
      </c>
      <c r="M131" s="4">
        <f t="shared" si="20"/>
        <v>76</v>
      </c>
      <c r="N131" s="4" t="str">
        <f t="shared" si="21"/>
        <v>67..76</v>
      </c>
      <c r="O131" s="4" t="str">
        <f t="shared" ref="O131:O181" si="23">IF(J131=0,"",CONCATENATE("execute @e[tag=conditional,scores={IS_AIR=1,PHASE=",B131,",RAND=",N131,"   }] ~ ~ ~ ",IF(A131="chest","function skyblock_randchest",CONCATENATE("setblock 0 150 0 ",A131," 1 keep"))))</f>
        <v>execute @e[tag=conditional,scores={IS_AIR=1,PHASE=16..20,RAND=67..76   }] ~ ~ ~ setblock 0 150 0 coal_ore 1 keep</v>
      </c>
    </row>
    <row r="132" spans="1:15" x14ac:dyDescent="0.25">
      <c r="A132" s="4" t="s">
        <v>94</v>
      </c>
      <c r="B132" s="4" t="s">
        <v>52</v>
      </c>
      <c r="C132" s="4">
        <v>2</v>
      </c>
      <c r="D132" s="4">
        <f t="shared" si="16"/>
        <v>96</v>
      </c>
      <c r="E132" s="4">
        <v>70</v>
      </c>
      <c r="F132" s="4">
        <v>1003</v>
      </c>
      <c r="G132" s="4">
        <v>-52</v>
      </c>
      <c r="H132" s="4">
        <v>-2</v>
      </c>
      <c r="I132" s="4" t="str">
        <f t="shared" si="17"/>
        <v xml:space="preserve"> 1003 -52 -2 </v>
      </c>
      <c r="J132" s="4">
        <f t="shared" si="18"/>
        <v>2</v>
      </c>
      <c r="K132" s="4">
        <f t="shared" si="22"/>
        <v>77</v>
      </c>
      <c r="L132" s="4">
        <f t="shared" si="19"/>
        <v>77</v>
      </c>
      <c r="M132" s="4">
        <f t="shared" si="20"/>
        <v>78</v>
      </c>
      <c r="N132" s="4" t="str">
        <f t="shared" si="21"/>
        <v>77..78</v>
      </c>
      <c r="O132" s="4" t="str">
        <f t="shared" si="23"/>
        <v>execute @e[tag=conditional,scores={IS_AIR=1,PHASE=16..20,RAND=77..78   }] ~ ~ ~ setblock 0 150 0 emerald_ore 1 keep</v>
      </c>
    </row>
    <row r="133" spans="1:15" x14ac:dyDescent="0.25">
      <c r="A133" s="4" t="s">
        <v>95</v>
      </c>
      <c r="B133" s="4" t="s">
        <v>52</v>
      </c>
      <c r="C133" s="4">
        <v>1</v>
      </c>
      <c r="D133" s="4">
        <f t="shared" si="16"/>
        <v>96</v>
      </c>
      <c r="E133" s="4">
        <v>70</v>
      </c>
      <c r="F133" s="4">
        <v>1002</v>
      </c>
      <c r="G133" s="4">
        <v>-52</v>
      </c>
      <c r="H133" s="4">
        <v>-2</v>
      </c>
      <c r="I133" s="4" t="str">
        <f t="shared" si="17"/>
        <v xml:space="preserve"> 1002 -52 -2 </v>
      </c>
      <c r="J133" s="4">
        <f t="shared" si="18"/>
        <v>1</v>
      </c>
      <c r="K133" s="4">
        <f t="shared" si="22"/>
        <v>79</v>
      </c>
      <c r="L133" s="4">
        <f t="shared" si="19"/>
        <v>79</v>
      </c>
      <c r="M133" s="4">
        <f t="shared" si="20"/>
        <v>79</v>
      </c>
      <c r="N133" s="4">
        <f t="shared" si="21"/>
        <v>79</v>
      </c>
      <c r="O133" s="4" t="str">
        <f t="shared" si="23"/>
        <v>execute @e[tag=conditional,scores={IS_AIR=1,PHASE=16..20,RAND=79   }] ~ ~ ~ setblock 0 150 0 gold_ore 1 keep</v>
      </c>
    </row>
    <row r="134" spans="1:15" x14ac:dyDescent="0.25">
      <c r="A134" s="4" t="s">
        <v>96</v>
      </c>
      <c r="B134" s="4" t="s">
        <v>52</v>
      </c>
      <c r="C134" s="4">
        <v>3</v>
      </c>
      <c r="D134" s="4">
        <f t="shared" si="16"/>
        <v>96</v>
      </c>
      <c r="E134" s="4">
        <v>70</v>
      </c>
      <c r="F134" s="4">
        <v>1001</v>
      </c>
      <c r="G134" s="4">
        <v>-52</v>
      </c>
      <c r="H134" s="4">
        <v>-2</v>
      </c>
      <c r="I134" s="4" t="str">
        <f t="shared" si="17"/>
        <v xml:space="preserve"> 1001 -52 -2 </v>
      </c>
      <c r="J134" s="4">
        <f t="shared" si="18"/>
        <v>3</v>
      </c>
      <c r="K134" s="4">
        <f t="shared" si="22"/>
        <v>80</v>
      </c>
      <c r="L134" s="4">
        <f t="shared" si="19"/>
        <v>80</v>
      </c>
      <c r="M134" s="4">
        <f t="shared" si="20"/>
        <v>82</v>
      </c>
      <c r="N134" s="4" t="str">
        <f t="shared" si="21"/>
        <v>80..82</v>
      </c>
      <c r="O134" s="4" t="str">
        <f t="shared" si="23"/>
        <v>execute @e[tag=conditional,scores={IS_AIR=1,PHASE=16..20,RAND=80..82   }] ~ ~ ~ setblock 0 150 0 diamond_ore 1 keep</v>
      </c>
    </row>
    <row r="135" spans="1:15" x14ac:dyDescent="0.25">
      <c r="A135" s="4" t="s">
        <v>97</v>
      </c>
      <c r="B135" s="4" t="s">
        <v>52</v>
      </c>
      <c r="C135" s="4">
        <v>1</v>
      </c>
      <c r="D135" s="4">
        <f t="shared" si="16"/>
        <v>96</v>
      </c>
      <c r="E135" s="4">
        <v>70</v>
      </c>
      <c r="F135" s="4">
        <v>1005</v>
      </c>
      <c r="G135" s="4">
        <v>-49</v>
      </c>
      <c r="H135" s="4">
        <v>-2</v>
      </c>
      <c r="I135" s="4" t="str">
        <f t="shared" si="17"/>
        <v xml:space="preserve"> 1005 -49 -2 </v>
      </c>
      <c r="J135" s="4">
        <f t="shared" si="18"/>
        <v>1</v>
      </c>
      <c r="K135" s="4">
        <f t="shared" si="22"/>
        <v>83</v>
      </c>
      <c r="L135" s="4">
        <f t="shared" si="19"/>
        <v>83</v>
      </c>
      <c r="M135" s="4">
        <f t="shared" si="20"/>
        <v>83</v>
      </c>
      <c r="N135" s="4">
        <f t="shared" si="21"/>
        <v>83</v>
      </c>
      <c r="O135" s="4" t="str">
        <f t="shared" si="23"/>
        <v>execute @e[tag=conditional,scores={IS_AIR=1,PHASE=16..20,RAND=83   }] ~ ~ ~ setblock 0 150 0 glass 1 keep</v>
      </c>
    </row>
    <row r="136" spans="1:15" x14ac:dyDescent="0.25">
      <c r="A136" s="4" t="s">
        <v>98</v>
      </c>
      <c r="B136" s="4" t="s">
        <v>52</v>
      </c>
      <c r="C136" s="4">
        <v>3</v>
      </c>
      <c r="D136" s="4">
        <f t="shared" si="16"/>
        <v>96</v>
      </c>
      <c r="E136" s="4">
        <v>70</v>
      </c>
      <c r="F136" s="4">
        <v>997</v>
      </c>
      <c r="G136" s="4">
        <v>-49</v>
      </c>
      <c r="H136" s="4">
        <v>-2</v>
      </c>
      <c r="I136" s="4" t="str">
        <f t="shared" si="17"/>
        <v xml:space="preserve"> 997 -49 -2 </v>
      </c>
      <c r="J136" s="4">
        <f t="shared" si="18"/>
        <v>3</v>
      </c>
      <c r="K136" s="4">
        <f t="shared" si="22"/>
        <v>84</v>
      </c>
      <c r="L136" s="4">
        <f t="shared" si="19"/>
        <v>84</v>
      </c>
      <c r="M136" s="4">
        <f t="shared" si="20"/>
        <v>86</v>
      </c>
      <c r="N136" s="4" t="str">
        <f t="shared" si="21"/>
        <v>84..86</v>
      </c>
      <c r="O136" s="4" t="str">
        <f t="shared" si="23"/>
        <v>execute @e[tag=conditional,scores={IS_AIR=1,PHASE=16..20,RAND=84..86   }] ~ ~ ~ setblock 0 150 0 lapis_ore 1 keep</v>
      </c>
    </row>
    <row r="137" spans="1:15" x14ac:dyDescent="0.25">
      <c r="A137" s="4" t="s">
        <v>99</v>
      </c>
      <c r="B137" s="4" t="s">
        <v>52</v>
      </c>
      <c r="C137" s="4">
        <v>1</v>
      </c>
      <c r="D137" s="4">
        <f t="shared" si="16"/>
        <v>96</v>
      </c>
      <c r="E137" s="4">
        <v>50</v>
      </c>
      <c r="F137" s="4">
        <v>999</v>
      </c>
      <c r="G137" s="4">
        <v>-55</v>
      </c>
      <c r="H137" s="4">
        <v>-2</v>
      </c>
      <c r="I137" s="4" t="str">
        <f t="shared" si="17"/>
        <v xml:space="preserve"> 999 -55 -2 </v>
      </c>
      <c r="J137" s="4">
        <f t="shared" si="18"/>
        <v>1</v>
      </c>
      <c r="K137" s="4">
        <f t="shared" si="22"/>
        <v>87</v>
      </c>
      <c r="L137" s="4">
        <f t="shared" si="19"/>
        <v>87</v>
      </c>
      <c r="M137" s="4">
        <f t="shared" si="20"/>
        <v>87</v>
      </c>
      <c r="N137" s="4">
        <f t="shared" si="21"/>
        <v>87</v>
      </c>
      <c r="O137" s="4" t="str">
        <f t="shared" si="23"/>
        <v>execute @e[tag=conditional,scores={IS_AIR=1,PHASE=16..20,RAND=87   }] ~ ~ ~ setblock 0 150 0 sticky_piston 1 keep</v>
      </c>
    </row>
    <row r="138" spans="1:15" x14ac:dyDescent="0.25">
      <c r="A138" s="4" t="s">
        <v>100</v>
      </c>
      <c r="B138" s="4" t="s">
        <v>52</v>
      </c>
      <c r="C138" s="4">
        <v>1</v>
      </c>
      <c r="D138" s="4">
        <f t="shared" si="16"/>
        <v>96</v>
      </c>
      <c r="E138" s="4">
        <v>25</v>
      </c>
      <c r="F138" s="4">
        <v>1003</v>
      </c>
      <c r="G138" s="4">
        <v>-49</v>
      </c>
      <c r="H138" s="4">
        <v>-2</v>
      </c>
      <c r="I138" s="4" t="str">
        <f t="shared" si="17"/>
        <v xml:space="preserve"> 1003 -49 -2 </v>
      </c>
      <c r="J138" s="4">
        <f t="shared" si="18"/>
        <v>1</v>
      </c>
      <c r="K138" s="4">
        <f t="shared" si="22"/>
        <v>88</v>
      </c>
      <c r="L138" s="4">
        <f t="shared" si="19"/>
        <v>88</v>
      </c>
      <c r="M138" s="4">
        <f t="shared" si="20"/>
        <v>88</v>
      </c>
      <c r="N138" s="4">
        <f t="shared" si="21"/>
        <v>88</v>
      </c>
      <c r="O138" s="4" t="str">
        <f t="shared" si="23"/>
        <v>execute @e[tag=conditional,scores={IS_AIR=1,PHASE=16..20,RAND=88   }] ~ ~ ~ setblock 0 150 0 piston 1 keep</v>
      </c>
    </row>
    <row r="139" spans="1:15" x14ac:dyDescent="0.25">
      <c r="A139" s="4" t="s">
        <v>101</v>
      </c>
      <c r="B139" s="4" t="s">
        <v>52</v>
      </c>
      <c r="C139" s="4">
        <v>1</v>
      </c>
      <c r="D139" s="4">
        <f t="shared" si="16"/>
        <v>96</v>
      </c>
      <c r="E139" s="4">
        <v>15</v>
      </c>
      <c r="F139" s="4">
        <v>1001</v>
      </c>
      <c r="G139" s="4">
        <v>-49</v>
      </c>
      <c r="H139" s="4">
        <v>-2</v>
      </c>
      <c r="I139" s="4" t="str">
        <f t="shared" si="17"/>
        <v xml:space="preserve"> 1001 -49 -2 </v>
      </c>
      <c r="J139" s="4">
        <f t="shared" si="18"/>
        <v>1</v>
      </c>
      <c r="K139" s="4">
        <f t="shared" si="22"/>
        <v>89</v>
      </c>
      <c r="L139" s="4">
        <f t="shared" si="19"/>
        <v>89</v>
      </c>
      <c r="M139" s="4">
        <f t="shared" si="20"/>
        <v>89</v>
      </c>
      <c r="N139" s="4">
        <f t="shared" si="21"/>
        <v>89</v>
      </c>
      <c r="O139" s="4" t="str">
        <f t="shared" si="23"/>
        <v>execute @e[tag=conditional,scores={IS_AIR=1,PHASE=16..20,RAND=89   }] ~ ~ ~ setblock 0 150 0 yellow_flower 1 keep</v>
      </c>
    </row>
    <row r="140" spans="1:15" x14ac:dyDescent="0.25">
      <c r="A140" s="4" t="s">
        <v>102</v>
      </c>
      <c r="B140" s="4" t="s">
        <v>52</v>
      </c>
      <c r="C140" s="4">
        <v>1</v>
      </c>
      <c r="D140" s="4">
        <f t="shared" si="16"/>
        <v>96</v>
      </c>
      <c r="E140" s="4">
        <v>10</v>
      </c>
      <c r="F140" s="4">
        <v>997</v>
      </c>
      <c r="G140" s="4">
        <v>-52</v>
      </c>
      <c r="H140" s="4">
        <v>-2</v>
      </c>
      <c r="I140" s="4" t="str">
        <f t="shared" si="17"/>
        <v xml:space="preserve"> 997 -52 -2 </v>
      </c>
      <c r="J140" s="4">
        <f t="shared" si="18"/>
        <v>1</v>
      </c>
      <c r="K140" s="4">
        <f t="shared" si="22"/>
        <v>90</v>
      </c>
      <c r="L140" s="4">
        <f t="shared" si="19"/>
        <v>90</v>
      </c>
      <c r="M140" s="4">
        <f t="shared" si="20"/>
        <v>90</v>
      </c>
      <c r="N140" s="4">
        <f t="shared" si="21"/>
        <v>90</v>
      </c>
      <c r="O140" s="4" t="str">
        <f t="shared" si="23"/>
        <v>execute @e[tag=conditional,scores={IS_AIR=1,PHASE=16..20,RAND=90   }] ~ ~ ~ setblock 0 150 0 red_flower 1 keep</v>
      </c>
    </row>
    <row r="141" spans="1:15" x14ac:dyDescent="0.25">
      <c r="A141" s="4" t="s">
        <v>103</v>
      </c>
      <c r="B141" s="4" t="s">
        <v>52</v>
      </c>
      <c r="C141" s="4">
        <v>1</v>
      </c>
      <c r="D141" s="4">
        <f t="shared" si="16"/>
        <v>96</v>
      </c>
      <c r="E141" s="4">
        <v>9</v>
      </c>
      <c r="F141" s="4">
        <v>1000</v>
      </c>
      <c r="G141" s="4">
        <v>-52</v>
      </c>
      <c r="H141" s="4">
        <v>-2</v>
      </c>
      <c r="I141" s="4" t="str">
        <f t="shared" si="17"/>
        <v xml:space="preserve"> 1000 -52 -2 </v>
      </c>
      <c r="J141" s="4">
        <f t="shared" si="18"/>
        <v>1</v>
      </c>
      <c r="K141" s="4">
        <f t="shared" si="22"/>
        <v>91</v>
      </c>
      <c r="L141" s="4">
        <f t="shared" si="19"/>
        <v>91</v>
      </c>
      <c r="M141" s="4">
        <f t="shared" si="20"/>
        <v>91</v>
      </c>
      <c r="N141" s="4">
        <f t="shared" si="21"/>
        <v>91</v>
      </c>
      <c r="O141" s="4" t="str">
        <f t="shared" si="23"/>
        <v>execute @e[tag=conditional,scores={IS_AIR=1,PHASE=16..20,RAND=91   }] ~ ~ ~ setblock 0 150 0 slime 1 keep</v>
      </c>
    </row>
    <row r="142" spans="1:15" x14ac:dyDescent="0.25">
      <c r="A142" s="4" t="s">
        <v>104</v>
      </c>
      <c r="B142" s="4" t="s">
        <v>52</v>
      </c>
      <c r="C142" s="4">
        <v>1</v>
      </c>
      <c r="D142" s="4">
        <f t="shared" si="16"/>
        <v>96</v>
      </c>
      <c r="E142" s="4">
        <v>9</v>
      </c>
      <c r="F142" s="4">
        <v>999</v>
      </c>
      <c r="G142" s="4">
        <v>-52</v>
      </c>
      <c r="H142" s="4">
        <v>-2</v>
      </c>
      <c r="I142" s="4" t="str">
        <f t="shared" si="17"/>
        <v xml:space="preserve"> 999 -52 -2 </v>
      </c>
      <c r="J142" s="4">
        <f t="shared" si="18"/>
        <v>1</v>
      </c>
      <c r="K142" s="4">
        <f t="shared" si="22"/>
        <v>92</v>
      </c>
      <c r="L142" s="4">
        <f t="shared" si="19"/>
        <v>92</v>
      </c>
      <c r="M142" s="4">
        <f t="shared" si="20"/>
        <v>92</v>
      </c>
      <c r="N142" s="4">
        <f t="shared" si="21"/>
        <v>92</v>
      </c>
      <c r="O142" s="4" t="str">
        <f t="shared" si="23"/>
        <v>execute @e[tag=conditional,scores={IS_AIR=1,PHASE=16..20,RAND=92   }] ~ ~ ~ setblock 0 150 0 hay_block 1 keep</v>
      </c>
    </row>
    <row r="143" spans="1:15" x14ac:dyDescent="0.25">
      <c r="A143" s="4" t="s">
        <v>107</v>
      </c>
      <c r="B143" s="4" t="s">
        <v>52</v>
      </c>
      <c r="C143" s="4">
        <v>1</v>
      </c>
      <c r="D143" s="4">
        <f t="shared" si="16"/>
        <v>96</v>
      </c>
      <c r="E143" s="4">
        <v>9</v>
      </c>
      <c r="F143" s="4">
        <v>998</v>
      </c>
      <c r="G143" s="4">
        <v>-52</v>
      </c>
      <c r="H143" s="4">
        <v>-2</v>
      </c>
      <c r="I143" s="4" t="str">
        <f t="shared" si="17"/>
        <v xml:space="preserve"> 998 -52 -2 </v>
      </c>
      <c r="J143" s="4">
        <f t="shared" si="18"/>
        <v>1</v>
      </c>
      <c r="K143" s="4">
        <f t="shared" si="22"/>
        <v>93</v>
      </c>
      <c r="L143" s="4">
        <f t="shared" si="19"/>
        <v>93</v>
      </c>
      <c r="M143" s="4">
        <f t="shared" si="20"/>
        <v>93</v>
      </c>
      <c r="N143" s="4">
        <f t="shared" si="21"/>
        <v>93</v>
      </c>
      <c r="O143" s="4" t="str">
        <f t="shared" si="23"/>
        <v>execute @e[tag=conditional,scores={IS_AIR=1,PHASE=16..20,RAND=93   }] ~ ~ ~ setblock 0 150 0 shulker_box 1 keep</v>
      </c>
    </row>
    <row r="144" spans="1:15" x14ac:dyDescent="0.25">
      <c r="A144" s="4" t="s">
        <v>108</v>
      </c>
      <c r="B144" s="4" t="s">
        <v>52</v>
      </c>
      <c r="C144" s="4">
        <v>1</v>
      </c>
      <c r="D144" s="4">
        <f t="shared" si="16"/>
        <v>96</v>
      </c>
      <c r="E144" s="4">
        <v>5</v>
      </c>
      <c r="F144" s="4">
        <v>1006</v>
      </c>
      <c r="G144" s="4">
        <v>-52</v>
      </c>
      <c r="H144" s="4">
        <v>-2</v>
      </c>
      <c r="I144" s="4" t="str">
        <f t="shared" si="17"/>
        <v xml:space="preserve"> 1006 -52 -2 </v>
      </c>
      <c r="J144" s="4">
        <f t="shared" si="18"/>
        <v>1</v>
      </c>
      <c r="K144" s="4">
        <f t="shared" si="22"/>
        <v>94</v>
      </c>
      <c r="L144" s="4">
        <f t="shared" si="19"/>
        <v>94</v>
      </c>
      <c r="M144" s="4">
        <f t="shared" si="20"/>
        <v>94</v>
      </c>
      <c r="N144" s="4">
        <f t="shared" si="21"/>
        <v>94</v>
      </c>
      <c r="O144" s="4" t="str">
        <f t="shared" si="23"/>
        <v>execute @e[tag=conditional,scores={IS_AIR=1,PHASE=16..20,RAND=94   }] ~ ~ ~ setblock 0 150 0 end_portal_frame 1 keep</v>
      </c>
    </row>
    <row r="145" spans="1:15" x14ac:dyDescent="0.25">
      <c r="A145" s="4" t="s">
        <v>105</v>
      </c>
      <c r="B145" s="4" t="s">
        <v>52</v>
      </c>
      <c r="C145" s="4">
        <v>1</v>
      </c>
      <c r="D145" s="4">
        <f t="shared" si="16"/>
        <v>96</v>
      </c>
      <c r="E145" s="4">
        <v>4</v>
      </c>
      <c r="F145" s="4">
        <v>1005</v>
      </c>
      <c r="G145" s="4">
        <v>-52</v>
      </c>
      <c r="H145" s="4">
        <v>-2</v>
      </c>
      <c r="I145" s="4" t="str">
        <f t="shared" si="17"/>
        <v xml:space="preserve"> 1005 -52 -2 </v>
      </c>
      <c r="J145" s="4">
        <f t="shared" si="18"/>
        <v>1</v>
      </c>
      <c r="K145" s="4">
        <f t="shared" si="22"/>
        <v>95</v>
      </c>
      <c r="L145" s="4">
        <f t="shared" si="19"/>
        <v>95</v>
      </c>
      <c r="M145" s="4">
        <f t="shared" si="20"/>
        <v>95</v>
      </c>
      <c r="N145" s="4">
        <f t="shared" si="21"/>
        <v>95</v>
      </c>
      <c r="O145" s="4" t="str">
        <f t="shared" si="23"/>
        <v>execute @e[tag=conditional,scores={IS_AIR=1,PHASE=16..20,RAND=95   }] ~ ~ ~ setblock 0 150 0 stone 1 keep</v>
      </c>
    </row>
    <row r="146" spans="1:15" x14ac:dyDescent="0.25">
      <c r="A146" s="4" t="s">
        <v>106</v>
      </c>
      <c r="B146" s="4" t="s">
        <v>52</v>
      </c>
      <c r="C146" s="4">
        <v>1</v>
      </c>
      <c r="D146" s="4">
        <f t="shared" si="16"/>
        <v>96</v>
      </c>
      <c r="E146" s="4">
        <v>4</v>
      </c>
      <c r="F146" s="4">
        <v>1000</v>
      </c>
      <c r="G146" s="4">
        <v>-49</v>
      </c>
      <c r="H146" s="4">
        <v>-2</v>
      </c>
      <c r="I146" s="4" t="str">
        <f t="shared" si="17"/>
        <v xml:space="preserve"> 1000 -49 -2 </v>
      </c>
      <c r="J146" s="4">
        <f t="shared" si="18"/>
        <v>1</v>
      </c>
      <c r="K146" s="4">
        <f t="shared" si="22"/>
        <v>96</v>
      </c>
      <c r="L146" s="4">
        <f t="shared" si="19"/>
        <v>96</v>
      </c>
      <c r="M146" s="4">
        <f t="shared" si="20"/>
        <v>96</v>
      </c>
      <c r="N146" s="4">
        <f t="shared" si="21"/>
        <v>96</v>
      </c>
      <c r="O146" s="4" t="str">
        <f t="shared" si="23"/>
        <v>execute @e[tag=conditional,scores={IS_AIR=1,PHASE=16..20,RAND=96   }] ~ ~ ~ setblock 0 150 0 gravel 1 keep</v>
      </c>
    </row>
    <row r="147" spans="1:15" x14ac:dyDescent="0.25">
      <c r="A147" s="4"/>
      <c r="B147" s="4" t="s">
        <v>52</v>
      </c>
      <c r="C147" s="4">
        <v>0</v>
      </c>
      <c r="D147" s="4">
        <f t="shared" si="16"/>
        <v>96</v>
      </c>
      <c r="E147" s="4">
        <v>2</v>
      </c>
      <c r="F147" s="4">
        <v>997</v>
      </c>
      <c r="G147" s="4">
        <v>-55</v>
      </c>
      <c r="H147" s="4">
        <v>-2</v>
      </c>
      <c r="I147" s="4" t="str">
        <f t="shared" si="17"/>
        <v xml:space="preserve"> 997 -55 -2 </v>
      </c>
      <c r="J147" s="4">
        <f t="shared" si="18"/>
        <v>0</v>
      </c>
      <c r="K147" s="4">
        <f t="shared" si="22"/>
        <v>97</v>
      </c>
      <c r="L147" s="4">
        <f t="shared" si="19"/>
        <v>-1</v>
      </c>
      <c r="M147" s="4">
        <f t="shared" si="20"/>
        <v>-1</v>
      </c>
      <c r="N147" s="4">
        <f t="shared" si="21"/>
        <v>-1</v>
      </c>
      <c r="O147" s="4" t="str">
        <f t="shared" si="23"/>
        <v/>
      </c>
    </row>
    <row r="148" spans="1:15" x14ac:dyDescent="0.25">
      <c r="A148" s="4"/>
      <c r="B148" s="4" t="s">
        <v>52</v>
      </c>
      <c r="C148" s="4">
        <v>0</v>
      </c>
      <c r="D148" s="4">
        <f t="shared" si="16"/>
        <v>96</v>
      </c>
      <c r="E148" s="4">
        <v>2</v>
      </c>
      <c r="F148" s="4">
        <v>998</v>
      </c>
      <c r="G148" s="4">
        <v>-55</v>
      </c>
      <c r="H148" s="4">
        <v>-2</v>
      </c>
      <c r="I148" s="4" t="str">
        <f t="shared" si="17"/>
        <v xml:space="preserve"> 998 -55 -2 </v>
      </c>
      <c r="J148" s="4">
        <f t="shared" si="18"/>
        <v>0</v>
      </c>
      <c r="K148" s="4">
        <f t="shared" si="22"/>
        <v>97</v>
      </c>
      <c r="L148" s="4">
        <f t="shared" si="19"/>
        <v>-1</v>
      </c>
      <c r="M148" s="4">
        <f t="shared" si="20"/>
        <v>-1</v>
      </c>
      <c r="N148" s="4">
        <f t="shared" si="21"/>
        <v>-1</v>
      </c>
      <c r="O148" s="4" t="str">
        <f t="shared" si="23"/>
        <v/>
      </c>
    </row>
    <row r="149" spans="1:15" x14ac:dyDescent="0.25">
      <c r="A149" s="4"/>
      <c r="B149" s="4" t="s">
        <v>52</v>
      </c>
      <c r="C149" s="4">
        <v>0</v>
      </c>
      <c r="D149" s="4">
        <f t="shared" si="16"/>
        <v>96</v>
      </c>
      <c r="E149" s="4">
        <v>2</v>
      </c>
      <c r="F149" s="4">
        <v>998</v>
      </c>
      <c r="G149" s="4">
        <v>-49</v>
      </c>
      <c r="H149" s="4">
        <v>-2</v>
      </c>
      <c r="I149" s="4" t="str">
        <f t="shared" si="17"/>
        <v xml:space="preserve"> 998 -49 -2 </v>
      </c>
      <c r="J149" s="4">
        <f t="shared" si="18"/>
        <v>0</v>
      </c>
      <c r="K149" s="4">
        <f t="shared" si="22"/>
        <v>97</v>
      </c>
      <c r="L149" s="4">
        <f t="shared" si="19"/>
        <v>-1</v>
      </c>
      <c r="M149" s="4">
        <f t="shared" si="20"/>
        <v>-1</v>
      </c>
      <c r="N149" s="4">
        <f t="shared" si="21"/>
        <v>-1</v>
      </c>
      <c r="O149" s="4" t="str">
        <f t="shared" si="23"/>
        <v/>
      </c>
    </row>
    <row r="150" spans="1:15" x14ac:dyDescent="0.25">
      <c r="A150" s="4"/>
      <c r="B150" s="4" t="s">
        <v>52</v>
      </c>
      <c r="C150" s="4">
        <v>0</v>
      </c>
      <c r="D150" s="4">
        <f t="shared" si="16"/>
        <v>96</v>
      </c>
      <c r="E150" s="4">
        <v>1</v>
      </c>
      <c r="F150" s="4">
        <v>1004</v>
      </c>
      <c r="G150" s="4">
        <v>-52</v>
      </c>
      <c r="H150" s="4">
        <v>-2</v>
      </c>
      <c r="I150" s="4" t="str">
        <f t="shared" si="17"/>
        <v xml:space="preserve"> 1004 -52 -2 </v>
      </c>
      <c r="J150" s="4">
        <f t="shared" si="18"/>
        <v>0</v>
      </c>
      <c r="K150" s="4">
        <f t="shared" si="22"/>
        <v>97</v>
      </c>
      <c r="L150" s="4">
        <f t="shared" si="19"/>
        <v>-1</v>
      </c>
      <c r="M150" s="4">
        <f t="shared" si="20"/>
        <v>-1</v>
      </c>
      <c r="N150" s="4">
        <f t="shared" si="21"/>
        <v>-1</v>
      </c>
      <c r="O150" s="4" t="str">
        <f t="shared" si="23"/>
        <v/>
      </c>
    </row>
    <row r="151" spans="1:15" x14ac:dyDescent="0.25">
      <c r="A151" s="4"/>
      <c r="B151" s="4" t="s">
        <v>52</v>
      </c>
      <c r="C151" s="4">
        <v>0</v>
      </c>
      <c r="D151" s="4">
        <f t="shared" si="16"/>
        <v>96</v>
      </c>
      <c r="E151" s="4">
        <v>1</v>
      </c>
      <c r="F151" s="4">
        <v>999</v>
      </c>
      <c r="G151" s="4">
        <v>-49</v>
      </c>
      <c r="H151" s="4">
        <v>-2</v>
      </c>
      <c r="I151" s="4" t="str">
        <f t="shared" si="17"/>
        <v xml:space="preserve"> 999 -49 -2 </v>
      </c>
      <c r="J151" s="4">
        <f t="shared" si="18"/>
        <v>0</v>
      </c>
      <c r="K151" s="4">
        <f t="shared" si="22"/>
        <v>97</v>
      </c>
      <c r="L151" s="4">
        <f t="shared" si="19"/>
        <v>-1</v>
      </c>
      <c r="M151" s="4">
        <f t="shared" si="20"/>
        <v>-1</v>
      </c>
      <c r="N151" s="4">
        <f t="shared" si="21"/>
        <v>-1</v>
      </c>
      <c r="O151" s="4" t="str">
        <f t="shared" si="23"/>
        <v/>
      </c>
    </row>
    <row r="152" spans="1:15" s="2" customFormat="1" x14ac:dyDescent="0.25">
      <c r="A152" s="5" t="s">
        <v>38</v>
      </c>
      <c r="B152" s="5" t="s">
        <v>53</v>
      </c>
      <c r="C152" s="5">
        <v>4</v>
      </c>
      <c r="D152" s="5">
        <f t="shared" si="16"/>
        <v>100</v>
      </c>
      <c r="E152" s="5">
        <v>100</v>
      </c>
      <c r="F152" s="5">
        <v>1001</v>
      </c>
      <c r="G152" s="5">
        <v>-55</v>
      </c>
      <c r="H152" s="5">
        <v>-2</v>
      </c>
      <c r="I152" s="5" t="str">
        <f t="shared" si="17"/>
        <v xml:space="preserve"> 1001 -55 -2 </v>
      </c>
      <c r="J152" s="5">
        <f t="shared" si="18"/>
        <v>4</v>
      </c>
      <c r="K152" s="5">
        <f t="shared" si="22"/>
        <v>1</v>
      </c>
      <c r="L152" s="5">
        <f t="shared" si="19"/>
        <v>1</v>
      </c>
      <c r="M152" s="5">
        <f t="shared" si="20"/>
        <v>4</v>
      </c>
      <c r="N152" s="5" t="str">
        <f t="shared" si="21"/>
        <v>1..4</v>
      </c>
      <c r="O152" s="5" t="str">
        <f t="shared" si="23"/>
        <v>execute @e[tag=conditional,scores={IS_AIR=1,PHASE=21..1000,RAND=1..4   }] ~ ~ ~ function skyblock_randchest</v>
      </c>
    </row>
    <row r="153" spans="1:15" s="2" customFormat="1" x14ac:dyDescent="0.25">
      <c r="A153" s="5" t="s">
        <v>15</v>
      </c>
      <c r="B153" s="5" t="s">
        <v>53</v>
      </c>
      <c r="C153" s="5">
        <v>15</v>
      </c>
      <c r="D153" s="5">
        <f t="shared" si="16"/>
        <v>100</v>
      </c>
      <c r="E153" s="5">
        <v>90</v>
      </c>
      <c r="F153" s="5">
        <v>1004</v>
      </c>
      <c r="G153" s="5">
        <v>-55</v>
      </c>
      <c r="H153" s="5">
        <v>-2</v>
      </c>
      <c r="I153" s="5" t="str">
        <f t="shared" si="17"/>
        <v xml:space="preserve"> 1004 -55 -2 </v>
      </c>
      <c r="J153" s="5">
        <f t="shared" si="18"/>
        <v>15</v>
      </c>
      <c r="K153" s="5">
        <f t="shared" si="22"/>
        <v>5</v>
      </c>
      <c r="L153" s="5">
        <f t="shared" si="19"/>
        <v>5</v>
      </c>
      <c r="M153" s="5">
        <f t="shared" si="20"/>
        <v>19</v>
      </c>
      <c r="N153" s="5" t="str">
        <f t="shared" si="21"/>
        <v>5..19</v>
      </c>
      <c r="O153" s="5" t="str">
        <f t="shared" si="23"/>
        <v>execute @e[tag=conditional,scores={IS_AIR=1,PHASE=21..1000,RAND=5..19   }] ~ ~ ~ setblock 0 150 0 wood 1 keep</v>
      </c>
    </row>
    <row r="154" spans="1:15" s="2" customFormat="1" x14ac:dyDescent="0.25">
      <c r="A154" s="5" t="s">
        <v>91</v>
      </c>
      <c r="B154" s="5" t="s">
        <v>53</v>
      </c>
      <c r="C154" s="5">
        <v>1</v>
      </c>
      <c r="D154" s="5">
        <f t="shared" si="16"/>
        <v>100</v>
      </c>
      <c r="E154" s="5">
        <v>90</v>
      </c>
      <c r="F154" s="5">
        <v>1006</v>
      </c>
      <c r="G154" s="5">
        <v>-55</v>
      </c>
      <c r="H154" s="5">
        <v>-2</v>
      </c>
      <c r="I154" s="5" t="str">
        <f t="shared" si="17"/>
        <v xml:space="preserve"> 1006 -55 -2 </v>
      </c>
      <c r="J154" s="5">
        <f t="shared" si="18"/>
        <v>1</v>
      </c>
      <c r="K154" s="5">
        <f t="shared" si="22"/>
        <v>20</v>
      </c>
      <c r="L154" s="5">
        <f t="shared" si="19"/>
        <v>20</v>
      </c>
      <c r="M154" s="5">
        <f t="shared" si="20"/>
        <v>20</v>
      </c>
      <c r="N154" s="5">
        <f t="shared" si="21"/>
        <v>20</v>
      </c>
      <c r="O154" s="5" t="str">
        <f t="shared" si="23"/>
        <v>execute @e[tag=conditional,scores={IS_AIR=1,PHASE=21..1000,RAND=20   }] ~ ~ ~ setblock 0 150 0 concrete 1 keep</v>
      </c>
    </row>
    <row r="155" spans="1:15" s="2" customFormat="1" x14ac:dyDescent="0.25">
      <c r="A155" s="5" t="s">
        <v>28</v>
      </c>
      <c r="B155" s="5" t="s">
        <v>53</v>
      </c>
      <c r="C155" s="5">
        <v>5</v>
      </c>
      <c r="D155" s="5">
        <f t="shared" si="16"/>
        <v>100</v>
      </c>
      <c r="E155" s="5">
        <v>90</v>
      </c>
      <c r="F155" s="5">
        <v>1006</v>
      </c>
      <c r="G155" s="5">
        <v>-49</v>
      </c>
      <c r="H155" s="5">
        <v>-2</v>
      </c>
      <c r="I155" s="5" t="str">
        <f t="shared" si="17"/>
        <v xml:space="preserve"> 1006 -49 -2 </v>
      </c>
      <c r="J155" s="5">
        <f t="shared" si="18"/>
        <v>5</v>
      </c>
      <c r="K155" s="5">
        <f t="shared" si="22"/>
        <v>21</v>
      </c>
      <c r="L155" s="5">
        <f t="shared" si="19"/>
        <v>21</v>
      </c>
      <c r="M155" s="5">
        <f t="shared" si="20"/>
        <v>25</v>
      </c>
      <c r="N155" s="5" t="str">
        <f t="shared" si="21"/>
        <v>21..25</v>
      </c>
      <c r="O155" s="5" t="str">
        <f t="shared" si="23"/>
        <v>execute @e[tag=conditional,scores={IS_AIR=1,PHASE=21..1000,RAND=21..25   }] ~ ~ ~ setblock 0 150 0 sapling 1 keep</v>
      </c>
    </row>
    <row r="156" spans="1:15" s="2" customFormat="1" x14ac:dyDescent="0.25">
      <c r="A156" s="5" t="s">
        <v>17</v>
      </c>
      <c r="B156" s="5" t="s">
        <v>53</v>
      </c>
      <c r="C156" s="5">
        <v>10</v>
      </c>
      <c r="D156" s="5">
        <f t="shared" si="16"/>
        <v>100</v>
      </c>
      <c r="E156" s="5">
        <v>90</v>
      </c>
      <c r="F156" s="5">
        <v>1004</v>
      </c>
      <c r="G156" s="5">
        <v>-49</v>
      </c>
      <c r="H156" s="5">
        <v>-2</v>
      </c>
      <c r="I156" s="5" t="str">
        <f t="shared" si="17"/>
        <v xml:space="preserve"> 1004 -49 -2 </v>
      </c>
      <c r="J156" s="5">
        <f t="shared" si="18"/>
        <v>10</v>
      </c>
      <c r="K156" s="5">
        <f t="shared" si="22"/>
        <v>26</v>
      </c>
      <c r="L156" s="5">
        <f t="shared" si="19"/>
        <v>26</v>
      </c>
      <c r="M156" s="5">
        <f t="shared" si="20"/>
        <v>35</v>
      </c>
      <c r="N156" s="5" t="str">
        <f t="shared" si="21"/>
        <v>26..35</v>
      </c>
      <c r="O156" s="5" t="str">
        <f t="shared" si="23"/>
        <v>execute @e[tag=conditional,scores={IS_AIR=1,PHASE=21..1000,RAND=26..35   }] ~ ~ ~ setblock 0 150 0 cobblestone 1 keep</v>
      </c>
    </row>
    <row r="157" spans="1:15" s="2" customFormat="1" x14ac:dyDescent="0.25">
      <c r="A157" s="5" t="s">
        <v>0</v>
      </c>
      <c r="B157" s="5" t="s">
        <v>53</v>
      </c>
      <c r="C157" s="5">
        <v>15</v>
      </c>
      <c r="D157" s="5">
        <f t="shared" si="16"/>
        <v>100</v>
      </c>
      <c r="E157" s="5">
        <v>90</v>
      </c>
      <c r="F157" s="5">
        <v>1002</v>
      </c>
      <c r="G157" s="5">
        <v>-49</v>
      </c>
      <c r="H157" s="5">
        <v>-2</v>
      </c>
      <c r="I157" s="5" t="str">
        <f t="shared" si="17"/>
        <v xml:space="preserve"> 1002 -49 -2 </v>
      </c>
      <c r="J157" s="5">
        <f t="shared" si="18"/>
        <v>15</v>
      </c>
      <c r="K157" s="5">
        <f t="shared" si="22"/>
        <v>36</v>
      </c>
      <c r="L157" s="5">
        <f t="shared" si="19"/>
        <v>36</v>
      </c>
      <c r="M157" s="5">
        <f t="shared" si="20"/>
        <v>50</v>
      </c>
      <c r="N157" s="5" t="str">
        <f t="shared" si="21"/>
        <v>36..50</v>
      </c>
      <c r="O157" s="5" t="str">
        <f t="shared" si="23"/>
        <v>execute @e[tag=conditional,scores={IS_AIR=1,PHASE=21..1000,RAND=36..50   }] ~ ~ ~ setblock 0 150 0 dirt 1 keep</v>
      </c>
    </row>
    <row r="158" spans="1:15" s="2" customFormat="1" x14ac:dyDescent="0.25">
      <c r="A158" s="5" t="s">
        <v>90</v>
      </c>
      <c r="B158" s="5" t="s">
        <v>53</v>
      </c>
      <c r="C158" s="5">
        <v>5</v>
      </c>
      <c r="D158" s="5">
        <f t="shared" si="16"/>
        <v>100</v>
      </c>
      <c r="E158" s="5">
        <v>80</v>
      </c>
      <c r="F158" s="5">
        <v>1005</v>
      </c>
      <c r="G158" s="5">
        <v>-55</v>
      </c>
      <c r="H158" s="5">
        <v>-2</v>
      </c>
      <c r="I158" s="5" t="str">
        <f t="shared" si="17"/>
        <v xml:space="preserve"> 1005 -55 -2 </v>
      </c>
      <c r="J158" s="5">
        <f t="shared" si="18"/>
        <v>5</v>
      </c>
      <c r="K158" s="5">
        <f t="shared" si="22"/>
        <v>51</v>
      </c>
      <c r="L158" s="5">
        <f t="shared" si="19"/>
        <v>51</v>
      </c>
      <c r="M158" s="5">
        <f t="shared" si="20"/>
        <v>55</v>
      </c>
      <c r="N158" s="5" t="str">
        <f t="shared" si="21"/>
        <v>51..55</v>
      </c>
      <c r="O158" s="5" t="str">
        <f t="shared" si="23"/>
        <v>execute @e[tag=conditional,scores={IS_AIR=1,PHASE=21..1000,RAND=51..55   }] ~ ~ ~ setblock 0 150 0 wool 1 keep</v>
      </c>
    </row>
    <row r="159" spans="1:15" s="2" customFormat="1" x14ac:dyDescent="0.25">
      <c r="A159" s="5" t="s">
        <v>92</v>
      </c>
      <c r="B159" s="5" t="s">
        <v>53</v>
      </c>
      <c r="C159" s="5">
        <v>1</v>
      </c>
      <c r="D159" s="5">
        <f t="shared" si="16"/>
        <v>100</v>
      </c>
      <c r="E159" s="5">
        <v>75</v>
      </c>
      <c r="F159" s="5">
        <v>1002</v>
      </c>
      <c r="G159" s="5">
        <v>-55</v>
      </c>
      <c r="H159" s="5">
        <v>-2</v>
      </c>
      <c r="I159" s="5" t="str">
        <f t="shared" si="17"/>
        <v xml:space="preserve"> 1002 -55 -2 </v>
      </c>
      <c r="J159" s="5">
        <f t="shared" si="18"/>
        <v>1</v>
      </c>
      <c r="K159" s="5">
        <f t="shared" si="22"/>
        <v>56</v>
      </c>
      <c r="L159" s="5">
        <f t="shared" si="19"/>
        <v>56</v>
      </c>
      <c r="M159" s="5">
        <f t="shared" si="20"/>
        <v>56</v>
      </c>
      <c r="N159" s="5">
        <f t="shared" si="21"/>
        <v>56</v>
      </c>
      <c r="O159" s="5" t="str">
        <f t="shared" si="23"/>
        <v>execute @e[tag=conditional,scores={IS_AIR=1,PHASE=21..1000,RAND=56   }] ~ ~ ~ setblock 0 150 0 sand 1 keep</v>
      </c>
    </row>
    <row r="160" spans="1:15" s="2" customFormat="1" x14ac:dyDescent="0.25">
      <c r="A160" s="5" t="s">
        <v>13</v>
      </c>
      <c r="B160" s="5" t="s">
        <v>53</v>
      </c>
      <c r="C160" s="5">
        <v>10</v>
      </c>
      <c r="D160" s="5">
        <f t="shared" si="16"/>
        <v>100</v>
      </c>
      <c r="E160" s="5">
        <v>75</v>
      </c>
      <c r="F160" s="5">
        <v>1000</v>
      </c>
      <c r="G160" s="5">
        <v>-55</v>
      </c>
      <c r="H160" s="5">
        <v>-2</v>
      </c>
      <c r="I160" s="5" t="str">
        <f t="shared" si="17"/>
        <v xml:space="preserve"> 1000 -55 -2 </v>
      </c>
      <c r="J160" s="5">
        <f t="shared" si="18"/>
        <v>10</v>
      </c>
      <c r="K160" s="5">
        <f t="shared" si="22"/>
        <v>57</v>
      </c>
      <c r="L160" s="5">
        <f t="shared" si="19"/>
        <v>57</v>
      </c>
      <c r="M160" s="5">
        <f t="shared" si="20"/>
        <v>66</v>
      </c>
      <c r="N160" s="5" t="str">
        <f t="shared" si="21"/>
        <v>57..66</v>
      </c>
      <c r="O160" s="5" t="str">
        <f t="shared" si="23"/>
        <v>execute @e[tag=conditional,scores={IS_AIR=1,PHASE=21..1000,RAND=57..66   }] ~ ~ ~ setblock 0 150 0 iron ore 1 keep</v>
      </c>
    </row>
    <row r="161" spans="1:15" s="2" customFormat="1" x14ac:dyDescent="0.25">
      <c r="A161" s="5" t="s">
        <v>93</v>
      </c>
      <c r="B161" s="5" t="s">
        <v>53</v>
      </c>
      <c r="C161" s="5">
        <v>10</v>
      </c>
      <c r="D161" s="5">
        <f t="shared" si="16"/>
        <v>100</v>
      </c>
      <c r="E161" s="5">
        <v>75</v>
      </c>
      <c r="F161" s="5">
        <v>1003</v>
      </c>
      <c r="G161" s="5">
        <v>-55</v>
      </c>
      <c r="H161" s="5">
        <v>-2</v>
      </c>
      <c r="I161" s="5" t="str">
        <f t="shared" si="17"/>
        <v xml:space="preserve"> 1003 -55 -2 </v>
      </c>
      <c r="J161" s="5">
        <f t="shared" si="18"/>
        <v>10</v>
      </c>
      <c r="K161" s="5">
        <f t="shared" si="22"/>
        <v>67</v>
      </c>
      <c r="L161" s="5">
        <f t="shared" si="19"/>
        <v>67</v>
      </c>
      <c r="M161" s="5">
        <f t="shared" si="20"/>
        <v>76</v>
      </c>
      <c r="N161" s="5" t="str">
        <f t="shared" si="21"/>
        <v>67..76</v>
      </c>
      <c r="O161" s="5" t="str">
        <f t="shared" si="23"/>
        <v>execute @e[tag=conditional,scores={IS_AIR=1,PHASE=21..1000,RAND=67..76   }] ~ ~ ~ setblock 0 150 0 coal_ore 1 keep</v>
      </c>
    </row>
    <row r="162" spans="1:15" s="2" customFormat="1" x14ac:dyDescent="0.25">
      <c r="A162" s="5" t="s">
        <v>94</v>
      </c>
      <c r="B162" s="5" t="s">
        <v>53</v>
      </c>
      <c r="C162" s="5">
        <v>2</v>
      </c>
      <c r="D162" s="5">
        <f t="shared" si="16"/>
        <v>100</v>
      </c>
      <c r="E162" s="5">
        <v>70</v>
      </c>
      <c r="F162" s="5">
        <v>1003</v>
      </c>
      <c r="G162" s="5">
        <v>-52</v>
      </c>
      <c r="H162" s="5">
        <v>-2</v>
      </c>
      <c r="I162" s="5" t="str">
        <f t="shared" si="17"/>
        <v xml:space="preserve"> 1003 -52 -2 </v>
      </c>
      <c r="J162" s="5">
        <f t="shared" si="18"/>
        <v>2</v>
      </c>
      <c r="K162" s="5">
        <f t="shared" si="22"/>
        <v>77</v>
      </c>
      <c r="L162" s="5">
        <f t="shared" si="19"/>
        <v>77</v>
      </c>
      <c r="M162" s="5">
        <f t="shared" si="20"/>
        <v>78</v>
      </c>
      <c r="N162" s="5" t="str">
        <f t="shared" si="21"/>
        <v>77..78</v>
      </c>
      <c r="O162" s="5" t="str">
        <f t="shared" si="23"/>
        <v>execute @e[tag=conditional,scores={IS_AIR=1,PHASE=21..1000,RAND=77..78   }] ~ ~ ~ setblock 0 150 0 emerald_ore 1 keep</v>
      </c>
    </row>
    <row r="163" spans="1:15" s="2" customFormat="1" x14ac:dyDescent="0.25">
      <c r="A163" s="5" t="s">
        <v>95</v>
      </c>
      <c r="B163" s="5" t="s">
        <v>53</v>
      </c>
      <c r="C163" s="5">
        <v>1</v>
      </c>
      <c r="D163" s="5">
        <f t="shared" si="16"/>
        <v>100</v>
      </c>
      <c r="E163" s="5">
        <v>70</v>
      </c>
      <c r="F163" s="5">
        <v>1002</v>
      </c>
      <c r="G163" s="5">
        <v>-52</v>
      </c>
      <c r="H163" s="5">
        <v>-2</v>
      </c>
      <c r="I163" s="5" t="str">
        <f t="shared" si="17"/>
        <v xml:space="preserve"> 1002 -52 -2 </v>
      </c>
      <c r="J163" s="5">
        <f t="shared" si="18"/>
        <v>1</v>
      </c>
      <c r="K163" s="5">
        <f t="shared" si="22"/>
        <v>79</v>
      </c>
      <c r="L163" s="5">
        <f t="shared" si="19"/>
        <v>79</v>
      </c>
      <c r="M163" s="5">
        <f t="shared" si="20"/>
        <v>79</v>
      </c>
      <c r="N163" s="5">
        <f t="shared" si="21"/>
        <v>79</v>
      </c>
      <c r="O163" s="5" t="str">
        <f t="shared" si="23"/>
        <v>execute @e[tag=conditional,scores={IS_AIR=1,PHASE=21..1000,RAND=79   }] ~ ~ ~ setblock 0 150 0 gold_ore 1 keep</v>
      </c>
    </row>
    <row r="164" spans="1:15" s="2" customFormat="1" x14ac:dyDescent="0.25">
      <c r="A164" s="5" t="s">
        <v>96</v>
      </c>
      <c r="B164" s="5" t="s">
        <v>53</v>
      </c>
      <c r="C164" s="5">
        <v>6</v>
      </c>
      <c r="D164" s="5">
        <f t="shared" si="16"/>
        <v>100</v>
      </c>
      <c r="E164" s="5">
        <v>70</v>
      </c>
      <c r="F164" s="5">
        <v>1001</v>
      </c>
      <c r="G164" s="5">
        <v>-52</v>
      </c>
      <c r="H164" s="5">
        <v>-2</v>
      </c>
      <c r="I164" s="5" t="str">
        <f t="shared" si="17"/>
        <v xml:space="preserve"> 1001 -52 -2 </v>
      </c>
      <c r="J164" s="5">
        <f t="shared" si="18"/>
        <v>6</v>
      </c>
      <c r="K164" s="5">
        <f t="shared" si="22"/>
        <v>80</v>
      </c>
      <c r="L164" s="5">
        <f t="shared" si="19"/>
        <v>80</v>
      </c>
      <c r="M164" s="5">
        <f t="shared" si="20"/>
        <v>85</v>
      </c>
      <c r="N164" s="5" t="str">
        <f t="shared" si="21"/>
        <v>80..85</v>
      </c>
      <c r="O164" s="5" t="str">
        <f t="shared" si="23"/>
        <v>execute @e[tag=conditional,scores={IS_AIR=1,PHASE=21..1000,RAND=80..85   }] ~ ~ ~ setblock 0 150 0 diamond_ore 1 keep</v>
      </c>
    </row>
    <row r="165" spans="1:15" s="2" customFormat="1" x14ac:dyDescent="0.25">
      <c r="A165" s="5" t="s">
        <v>97</v>
      </c>
      <c r="B165" s="5" t="s">
        <v>53</v>
      </c>
      <c r="C165" s="5">
        <v>1</v>
      </c>
      <c r="D165" s="5">
        <f t="shared" si="16"/>
        <v>100</v>
      </c>
      <c r="E165" s="5">
        <v>70</v>
      </c>
      <c r="F165" s="5">
        <v>1005</v>
      </c>
      <c r="G165" s="5">
        <v>-49</v>
      </c>
      <c r="H165" s="5">
        <v>-2</v>
      </c>
      <c r="I165" s="5" t="str">
        <f t="shared" si="17"/>
        <v xml:space="preserve"> 1005 -49 -2 </v>
      </c>
      <c r="J165" s="5">
        <f t="shared" si="18"/>
        <v>1</v>
      </c>
      <c r="K165" s="5">
        <f t="shared" si="22"/>
        <v>86</v>
      </c>
      <c r="L165" s="5">
        <f t="shared" si="19"/>
        <v>86</v>
      </c>
      <c r="M165" s="5">
        <f t="shared" si="20"/>
        <v>86</v>
      </c>
      <c r="N165" s="5">
        <f t="shared" si="21"/>
        <v>86</v>
      </c>
      <c r="O165" s="5" t="str">
        <f t="shared" si="23"/>
        <v>execute @e[tag=conditional,scores={IS_AIR=1,PHASE=21..1000,RAND=86   }] ~ ~ ~ setblock 0 150 0 glass 1 keep</v>
      </c>
    </row>
    <row r="166" spans="1:15" s="2" customFormat="1" x14ac:dyDescent="0.25">
      <c r="A166" s="5" t="s">
        <v>98</v>
      </c>
      <c r="B166" s="5" t="s">
        <v>53</v>
      </c>
      <c r="C166" s="5">
        <v>3</v>
      </c>
      <c r="D166" s="5">
        <f t="shared" si="16"/>
        <v>100</v>
      </c>
      <c r="E166" s="5">
        <v>70</v>
      </c>
      <c r="F166" s="5">
        <v>997</v>
      </c>
      <c r="G166" s="5">
        <v>-49</v>
      </c>
      <c r="H166" s="5">
        <v>-2</v>
      </c>
      <c r="I166" s="5" t="str">
        <f t="shared" si="17"/>
        <v xml:space="preserve"> 997 -49 -2 </v>
      </c>
      <c r="J166" s="5">
        <f t="shared" si="18"/>
        <v>3</v>
      </c>
      <c r="K166" s="5">
        <f t="shared" si="22"/>
        <v>87</v>
      </c>
      <c r="L166" s="5">
        <f t="shared" si="19"/>
        <v>87</v>
      </c>
      <c r="M166" s="5">
        <f t="shared" si="20"/>
        <v>89</v>
      </c>
      <c r="N166" s="5" t="str">
        <f t="shared" si="21"/>
        <v>87..89</v>
      </c>
      <c r="O166" s="5" t="str">
        <f t="shared" si="23"/>
        <v>execute @e[tag=conditional,scores={IS_AIR=1,PHASE=21..1000,RAND=87..89   }] ~ ~ ~ setblock 0 150 0 lapis_ore 1 keep</v>
      </c>
    </row>
    <row r="167" spans="1:15" s="2" customFormat="1" x14ac:dyDescent="0.25">
      <c r="A167" s="5" t="s">
        <v>99</v>
      </c>
      <c r="B167" s="5" t="s">
        <v>53</v>
      </c>
      <c r="C167" s="5">
        <v>1</v>
      </c>
      <c r="D167" s="5">
        <f t="shared" si="16"/>
        <v>100</v>
      </c>
      <c r="E167" s="5">
        <v>50</v>
      </c>
      <c r="F167" s="5">
        <v>999</v>
      </c>
      <c r="G167" s="5">
        <v>-55</v>
      </c>
      <c r="H167" s="5">
        <v>-2</v>
      </c>
      <c r="I167" s="5" t="str">
        <f t="shared" si="17"/>
        <v xml:space="preserve"> 999 -55 -2 </v>
      </c>
      <c r="J167" s="5">
        <f t="shared" si="18"/>
        <v>1</v>
      </c>
      <c r="K167" s="5">
        <f t="shared" si="22"/>
        <v>90</v>
      </c>
      <c r="L167" s="5">
        <f t="shared" si="19"/>
        <v>90</v>
      </c>
      <c r="M167" s="5">
        <f t="shared" si="20"/>
        <v>90</v>
      </c>
      <c r="N167" s="5">
        <f t="shared" si="21"/>
        <v>90</v>
      </c>
      <c r="O167" s="5" t="str">
        <f t="shared" si="23"/>
        <v>execute @e[tag=conditional,scores={IS_AIR=1,PHASE=21..1000,RAND=90   }] ~ ~ ~ setblock 0 150 0 sticky_piston 1 keep</v>
      </c>
    </row>
    <row r="168" spans="1:15" s="2" customFormat="1" x14ac:dyDescent="0.25">
      <c r="A168" s="5" t="s">
        <v>100</v>
      </c>
      <c r="B168" s="5" t="s">
        <v>53</v>
      </c>
      <c r="C168" s="5">
        <v>1</v>
      </c>
      <c r="D168" s="5">
        <f t="shared" si="16"/>
        <v>100</v>
      </c>
      <c r="E168" s="5">
        <v>25</v>
      </c>
      <c r="F168" s="5">
        <v>1003</v>
      </c>
      <c r="G168" s="5">
        <v>-49</v>
      </c>
      <c r="H168" s="5">
        <v>-2</v>
      </c>
      <c r="I168" s="5" t="str">
        <f t="shared" si="17"/>
        <v xml:space="preserve"> 1003 -49 -2 </v>
      </c>
      <c r="J168" s="5">
        <f t="shared" si="18"/>
        <v>1</v>
      </c>
      <c r="K168" s="5">
        <f t="shared" si="22"/>
        <v>91</v>
      </c>
      <c r="L168" s="5">
        <f t="shared" si="19"/>
        <v>91</v>
      </c>
      <c r="M168" s="5">
        <f t="shared" si="20"/>
        <v>91</v>
      </c>
      <c r="N168" s="5">
        <f t="shared" si="21"/>
        <v>91</v>
      </c>
      <c r="O168" s="5" t="str">
        <f t="shared" si="23"/>
        <v>execute @e[tag=conditional,scores={IS_AIR=1,PHASE=21..1000,RAND=91   }] ~ ~ ~ setblock 0 150 0 piston 1 keep</v>
      </c>
    </row>
    <row r="169" spans="1:15" s="2" customFormat="1" x14ac:dyDescent="0.25">
      <c r="A169" s="5" t="s">
        <v>101</v>
      </c>
      <c r="B169" s="5" t="s">
        <v>53</v>
      </c>
      <c r="C169" s="5">
        <v>1</v>
      </c>
      <c r="D169" s="5">
        <f t="shared" si="16"/>
        <v>100</v>
      </c>
      <c r="E169" s="5">
        <v>15</v>
      </c>
      <c r="F169" s="5">
        <v>1001</v>
      </c>
      <c r="G169" s="5">
        <v>-49</v>
      </c>
      <c r="H169" s="5">
        <v>-2</v>
      </c>
      <c r="I169" s="5" t="str">
        <f t="shared" si="17"/>
        <v xml:space="preserve"> 1001 -49 -2 </v>
      </c>
      <c r="J169" s="5">
        <f t="shared" si="18"/>
        <v>1</v>
      </c>
      <c r="K169" s="5">
        <f t="shared" si="22"/>
        <v>92</v>
      </c>
      <c r="L169" s="5">
        <f t="shared" si="19"/>
        <v>92</v>
      </c>
      <c r="M169" s="5">
        <f t="shared" si="20"/>
        <v>92</v>
      </c>
      <c r="N169" s="5">
        <f t="shared" si="21"/>
        <v>92</v>
      </c>
      <c r="O169" s="5" t="str">
        <f t="shared" si="23"/>
        <v>execute @e[tag=conditional,scores={IS_AIR=1,PHASE=21..1000,RAND=92   }] ~ ~ ~ setblock 0 150 0 yellow_flower 1 keep</v>
      </c>
    </row>
    <row r="170" spans="1:15" s="2" customFormat="1" x14ac:dyDescent="0.25">
      <c r="A170" s="5" t="s">
        <v>102</v>
      </c>
      <c r="B170" s="5" t="s">
        <v>53</v>
      </c>
      <c r="C170" s="5">
        <v>1</v>
      </c>
      <c r="D170" s="5">
        <f t="shared" si="16"/>
        <v>100</v>
      </c>
      <c r="E170" s="5">
        <v>10</v>
      </c>
      <c r="F170" s="5">
        <v>997</v>
      </c>
      <c r="G170" s="5">
        <v>-52</v>
      </c>
      <c r="H170" s="5">
        <v>-2</v>
      </c>
      <c r="I170" s="5" t="str">
        <f t="shared" si="17"/>
        <v xml:space="preserve"> 997 -52 -2 </v>
      </c>
      <c r="J170" s="5">
        <f t="shared" si="18"/>
        <v>1</v>
      </c>
      <c r="K170" s="5">
        <f t="shared" si="22"/>
        <v>93</v>
      </c>
      <c r="L170" s="5">
        <f t="shared" si="19"/>
        <v>93</v>
      </c>
      <c r="M170" s="5">
        <f t="shared" si="20"/>
        <v>93</v>
      </c>
      <c r="N170" s="5">
        <f t="shared" si="21"/>
        <v>93</v>
      </c>
      <c r="O170" s="5" t="str">
        <f t="shared" si="23"/>
        <v>execute @e[tag=conditional,scores={IS_AIR=1,PHASE=21..1000,RAND=93   }] ~ ~ ~ setblock 0 150 0 red_flower 1 keep</v>
      </c>
    </row>
    <row r="171" spans="1:15" s="2" customFormat="1" x14ac:dyDescent="0.25">
      <c r="A171" s="5" t="s">
        <v>103</v>
      </c>
      <c r="B171" s="5" t="s">
        <v>53</v>
      </c>
      <c r="C171" s="5">
        <v>1</v>
      </c>
      <c r="D171" s="5">
        <f t="shared" si="16"/>
        <v>100</v>
      </c>
      <c r="E171" s="5">
        <v>9</v>
      </c>
      <c r="F171" s="5">
        <v>1000</v>
      </c>
      <c r="G171" s="5">
        <v>-52</v>
      </c>
      <c r="H171" s="5">
        <v>-2</v>
      </c>
      <c r="I171" s="5" t="str">
        <f t="shared" si="17"/>
        <v xml:space="preserve"> 1000 -52 -2 </v>
      </c>
      <c r="J171" s="5">
        <f t="shared" si="18"/>
        <v>1</v>
      </c>
      <c r="K171" s="5">
        <f t="shared" si="22"/>
        <v>94</v>
      </c>
      <c r="L171" s="5">
        <f t="shared" si="19"/>
        <v>94</v>
      </c>
      <c r="M171" s="5">
        <f t="shared" si="20"/>
        <v>94</v>
      </c>
      <c r="N171" s="5">
        <f t="shared" si="21"/>
        <v>94</v>
      </c>
      <c r="O171" s="5" t="str">
        <f t="shared" si="23"/>
        <v>execute @e[tag=conditional,scores={IS_AIR=1,PHASE=21..1000,RAND=94   }] ~ ~ ~ setblock 0 150 0 slime 1 keep</v>
      </c>
    </row>
    <row r="172" spans="1:15" s="2" customFormat="1" x14ac:dyDescent="0.25">
      <c r="A172" s="5" t="s">
        <v>104</v>
      </c>
      <c r="B172" s="5" t="s">
        <v>53</v>
      </c>
      <c r="C172" s="5">
        <v>1</v>
      </c>
      <c r="D172" s="5">
        <f t="shared" si="16"/>
        <v>100</v>
      </c>
      <c r="E172" s="5">
        <v>9</v>
      </c>
      <c r="F172" s="5">
        <v>999</v>
      </c>
      <c r="G172" s="5">
        <v>-52</v>
      </c>
      <c r="H172" s="5">
        <v>-2</v>
      </c>
      <c r="I172" s="5" t="str">
        <f t="shared" si="17"/>
        <v xml:space="preserve"> 999 -52 -2 </v>
      </c>
      <c r="J172" s="5">
        <f t="shared" si="18"/>
        <v>1</v>
      </c>
      <c r="K172" s="5">
        <f t="shared" si="22"/>
        <v>95</v>
      </c>
      <c r="L172" s="5">
        <f t="shared" si="19"/>
        <v>95</v>
      </c>
      <c r="M172" s="5">
        <f t="shared" si="20"/>
        <v>95</v>
      </c>
      <c r="N172" s="5">
        <f t="shared" si="21"/>
        <v>95</v>
      </c>
      <c r="O172" s="5" t="str">
        <f t="shared" si="23"/>
        <v>execute @e[tag=conditional,scores={IS_AIR=1,PHASE=21..1000,RAND=95   }] ~ ~ ~ setblock 0 150 0 hay_block 1 keep</v>
      </c>
    </row>
    <row r="173" spans="1:15" s="2" customFormat="1" x14ac:dyDescent="0.25">
      <c r="A173" s="5" t="s">
        <v>107</v>
      </c>
      <c r="B173" s="5" t="s">
        <v>53</v>
      </c>
      <c r="C173" s="5">
        <v>1</v>
      </c>
      <c r="D173" s="5">
        <f t="shared" si="16"/>
        <v>100</v>
      </c>
      <c r="E173" s="5">
        <v>9</v>
      </c>
      <c r="F173" s="5">
        <v>998</v>
      </c>
      <c r="G173" s="5">
        <v>-52</v>
      </c>
      <c r="H173" s="5">
        <v>-2</v>
      </c>
      <c r="I173" s="5" t="str">
        <f t="shared" si="17"/>
        <v xml:space="preserve"> 998 -52 -2 </v>
      </c>
      <c r="J173" s="5">
        <f t="shared" si="18"/>
        <v>1</v>
      </c>
      <c r="K173" s="5">
        <f t="shared" si="22"/>
        <v>96</v>
      </c>
      <c r="L173" s="5">
        <f t="shared" si="19"/>
        <v>96</v>
      </c>
      <c r="M173" s="5">
        <f t="shared" si="20"/>
        <v>96</v>
      </c>
      <c r="N173" s="5">
        <f t="shared" si="21"/>
        <v>96</v>
      </c>
      <c r="O173" s="5" t="str">
        <f t="shared" si="23"/>
        <v>execute @e[tag=conditional,scores={IS_AIR=1,PHASE=21..1000,RAND=96   }] ~ ~ ~ setblock 0 150 0 shulker_box 1 keep</v>
      </c>
    </row>
    <row r="174" spans="1:15" s="2" customFormat="1" x14ac:dyDescent="0.25">
      <c r="A174" s="5" t="s">
        <v>108</v>
      </c>
      <c r="B174" s="5" t="s">
        <v>53</v>
      </c>
      <c r="C174" s="5">
        <v>2</v>
      </c>
      <c r="D174" s="5">
        <f t="shared" si="16"/>
        <v>100</v>
      </c>
      <c r="E174" s="5">
        <v>5</v>
      </c>
      <c r="F174" s="5">
        <v>1006</v>
      </c>
      <c r="G174" s="5">
        <v>-52</v>
      </c>
      <c r="H174" s="5">
        <v>-2</v>
      </c>
      <c r="I174" s="5" t="str">
        <f t="shared" si="17"/>
        <v xml:space="preserve"> 1006 -52 -2 </v>
      </c>
      <c r="J174" s="5">
        <f t="shared" si="18"/>
        <v>2</v>
      </c>
      <c r="K174" s="5">
        <f t="shared" si="22"/>
        <v>97</v>
      </c>
      <c r="L174" s="5">
        <f t="shared" si="19"/>
        <v>97</v>
      </c>
      <c r="M174" s="5">
        <f t="shared" si="20"/>
        <v>98</v>
      </c>
      <c r="N174" s="5" t="str">
        <f t="shared" si="21"/>
        <v>97..98</v>
      </c>
      <c r="O174" s="5" t="str">
        <f t="shared" si="23"/>
        <v>execute @e[tag=conditional,scores={IS_AIR=1,PHASE=21..1000,RAND=97..98   }] ~ ~ ~ setblock 0 150 0 end_portal_frame 1 keep</v>
      </c>
    </row>
    <row r="175" spans="1:15" s="2" customFormat="1" x14ac:dyDescent="0.25">
      <c r="A175" s="5" t="s">
        <v>105</v>
      </c>
      <c r="B175" s="5" t="s">
        <v>53</v>
      </c>
      <c r="C175" s="5">
        <v>1</v>
      </c>
      <c r="D175" s="5">
        <f t="shared" si="16"/>
        <v>100</v>
      </c>
      <c r="E175" s="5">
        <v>4</v>
      </c>
      <c r="F175" s="5">
        <v>1005</v>
      </c>
      <c r="G175" s="5">
        <v>-52</v>
      </c>
      <c r="H175" s="5">
        <v>-2</v>
      </c>
      <c r="I175" s="5" t="str">
        <f t="shared" si="17"/>
        <v xml:space="preserve"> 1005 -52 -2 </v>
      </c>
      <c r="J175" s="5">
        <f t="shared" si="18"/>
        <v>1</v>
      </c>
      <c r="K175" s="5">
        <f t="shared" si="22"/>
        <v>99</v>
      </c>
      <c r="L175" s="5">
        <f t="shared" si="19"/>
        <v>99</v>
      </c>
      <c r="M175" s="5">
        <f t="shared" si="20"/>
        <v>99</v>
      </c>
      <c r="N175" s="5">
        <f t="shared" si="21"/>
        <v>99</v>
      </c>
      <c r="O175" s="5" t="str">
        <f t="shared" si="23"/>
        <v>execute @e[tag=conditional,scores={IS_AIR=1,PHASE=21..1000,RAND=99   }] ~ ~ ~ setblock 0 150 0 stone 1 keep</v>
      </c>
    </row>
    <row r="176" spans="1:15" s="2" customFormat="1" x14ac:dyDescent="0.25">
      <c r="A176" s="5" t="s">
        <v>106</v>
      </c>
      <c r="B176" s="5" t="s">
        <v>53</v>
      </c>
      <c r="C176" s="5">
        <v>1</v>
      </c>
      <c r="D176" s="5">
        <f t="shared" si="16"/>
        <v>100</v>
      </c>
      <c r="E176" s="5">
        <v>4</v>
      </c>
      <c r="F176" s="5">
        <v>1000</v>
      </c>
      <c r="G176" s="5">
        <v>-49</v>
      </c>
      <c r="H176" s="5">
        <v>-2</v>
      </c>
      <c r="I176" s="5" t="str">
        <f t="shared" si="17"/>
        <v xml:space="preserve"> 1000 -49 -2 </v>
      </c>
      <c r="J176" s="5">
        <f t="shared" si="18"/>
        <v>1</v>
      </c>
      <c r="K176" s="5">
        <f t="shared" si="22"/>
        <v>100</v>
      </c>
      <c r="L176" s="5">
        <f t="shared" si="19"/>
        <v>100</v>
      </c>
      <c r="M176" s="5">
        <f t="shared" si="20"/>
        <v>100</v>
      </c>
      <c r="N176" s="5">
        <f t="shared" si="21"/>
        <v>100</v>
      </c>
      <c r="O176" s="5" t="str">
        <f t="shared" si="23"/>
        <v>execute @e[tag=conditional,scores={IS_AIR=1,PHASE=21..1000,RAND=100   }] ~ ~ ~ setblock 0 150 0 gravel 1 keep</v>
      </c>
    </row>
    <row r="177" spans="1:15" s="2" customFormat="1" x14ac:dyDescent="0.25">
      <c r="A177" s="5"/>
      <c r="B177" s="5" t="s">
        <v>53</v>
      </c>
      <c r="C177" s="5">
        <v>0</v>
      </c>
      <c r="D177" s="5">
        <f t="shared" si="16"/>
        <v>100</v>
      </c>
      <c r="E177" s="5">
        <v>2</v>
      </c>
      <c r="F177" s="5">
        <v>997</v>
      </c>
      <c r="G177" s="5">
        <v>-55</v>
      </c>
      <c r="H177" s="5">
        <v>-2</v>
      </c>
      <c r="I177" s="5" t="str">
        <f t="shared" si="17"/>
        <v xml:space="preserve"> 997 -55 -2 </v>
      </c>
      <c r="J177" s="5">
        <f t="shared" si="18"/>
        <v>0</v>
      </c>
      <c r="K177" s="5">
        <f t="shared" si="22"/>
        <v>101</v>
      </c>
      <c r="L177" s="5">
        <f t="shared" si="19"/>
        <v>-1</v>
      </c>
      <c r="M177" s="5">
        <f t="shared" si="20"/>
        <v>-1</v>
      </c>
      <c r="N177" s="5">
        <f t="shared" si="21"/>
        <v>-1</v>
      </c>
      <c r="O177" s="5" t="str">
        <f t="shared" si="23"/>
        <v/>
      </c>
    </row>
    <row r="178" spans="1:15" s="2" customFormat="1" x14ac:dyDescent="0.25">
      <c r="A178" s="5"/>
      <c r="B178" s="5" t="s">
        <v>53</v>
      </c>
      <c r="C178" s="5">
        <v>0</v>
      </c>
      <c r="D178" s="5">
        <f t="shared" si="16"/>
        <v>100</v>
      </c>
      <c r="E178" s="5">
        <v>2</v>
      </c>
      <c r="F178" s="5">
        <v>998</v>
      </c>
      <c r="G178" s="5">
        <v>-55</v>
      </c>
      <c r="H178" s="5">
        <v>-2</v>
      </c>
      <c r="I178" s="5" t="str">
        <f t="shared" si="17"/>
        <v xml:space="preserve"> 998 -55 -2 </v>
      </c>
      <c r="J178" s="5">
        <f t="shared" si="18"/>
        <v>0</v>
      </c>
      <c r="K178" s="5">
        <f t="shared" si="22"/>
        <v>101</v>
      </c>
      <c r="L178" s="5">
        <f t="shared" si="19"/>
        <v>-1</v>
      </c>
      <c r="M178" s="5">
        <f t="shared" si="20"/>
        <v>-1</v>
      </c>
      <c r="N178" s="5">
        <f t="shared" si="21"/>
        <v>-1</v>
      </c>
      <c r="O178" s="5" t="str">
        <f t="shared" si="23"/>
        <v/>
      </c>
    </row>
    <row r="179" spans="1:15" s="2" customFormat="1" x14ac:dyDescent="0.25">
      <c r="A179" s="5"/>
      <c r="B179" s="5" t="s">
        <v>53</v>
      </c>
      <c r="C179" s="5">
        <v>0</v>
      </c>
      <c r="D179" s="5">
        <f t="shared" si="16"/>
        <v>100</v>
      </c>
      <c r="E179" s="5">
        <v>2</v>
      </c>
      <c r="F179" s="5">
        <v>998</v>
      </c>
      <c r="G179" s="5">
        <v>-49</v>
      </c>
      <c r="H179" s="5">
        <v>-2</v>
      </c>
      <c r="I179" s="5" t="str">
        <f t="shared" si="17"/>
        <v xml:space="preserve"> 998 -49 -2 </v>
      </c>
      <c r="J179" s="5">
        <f t="shared" si="18"/>
        <v>0</v>
      </c>
      <c r="K179" s="5">
        <f t="shared" si="22"/>
        <v>101</v>
      </c>
      <c r="L179" s="5">
        <f t="shared" si="19"/>
        <v>-1</v>
      </c>
      <c r="M179" s="5">
        <f t="shared" si="20"/>
        <v>-1</v>
      </c>
      <c r="N179" s="5">
        <f t="shared" si="21"/>
        <v>-1</v>
      </c>
      <c r="O179" s="5" t="str">
        <f t="shared" si="23"/>
        <v/>
      </c>
    </row>
    <row r="180" spans="1:15" s="2" customFormat="1" x14ac:dyDescent="0.25">
      <c r="A180" s="5"/>
      <c r="B180" s="5" t="s">
        <v>53</v>
      </c>
      <c r="C180" s="5">
        <v>0</v>
      </c>
      <c r="D180" s="5">
        <f t="shared" si="16"/>
        <v>100</v>
      </c>
      <c r="E180" s="5">
        <v>1</v>
      </c>
      <c r="F180" s="5">
        <v>1004</v>
      </c>
      <c r="G180" s="5">
        <v>-52</v>
      </c>
      <c r="H180" s="5">
        <v>-2</v>
      </c>
      <c r="I180" s="5" t="str">
        <f t="shared" si="17"/>
        <v xml:space="preserve"> 1004 -52 -2 </v>
      </c>
      <c r="J180" s="5">
        <f t="shared" si="18"/>
        <v>0</v>
      </c>
      <c r="K180" s="5">
        <f t="shared" si="22"/>
        <v>101</v>
      </c>
      <c r="L180" s="5">
        <f t="shared" si="19"/>
        <v>-1</v>
      </c>
      <c r="M180" s="5">
        <f t="shared" si="20"/>
        <v>-1</v>
      </c>
      <c r="N180" s="5">
        <f t="shared" si="21"/>
        <v>-1</v>
      </c>
      <c r="O180" s="5" t="str">
        <f t="shared" si="23"/>
        <v/>
      </c>
    </row>
    <row r="181" spans="1:15" s="2" customFormat="1" x14ac:dyDescent="0.25">
      <c r="A181" s="5"/>
      <c r="B181" s="5" t="s">
        <v>53</v>
      </c>
      <c r="C181" s="5">
        <v>0</v>
      </c>
      <c r="D181" s="5">
        <f t="shared" si="16"/>
        <v>100</v>
      </c>
      <c r="E181" s="5">
        <v>1</v>
      </c>
      <c r="F181" s="5">
        <v>999</v>
      </c>
      <c r="G181" s="5">
        <v>-49</v>
      </c>
      <c r="H181" s="5">
        <v>-2</v>
      </c>
      <c r="I181" s="5" t="str">
        <f t="shared" si="17"/>
        <v xml:space="preserve"> 999 -49 -2 </v>
      </c>
      <c r="J181" s="5">
        <f t="shared" si="18"/>
        <v>0</v>
      </c>
      <c r="K181" s="5">
        <f t="shared" si="22"/>
        <v>101</v>
      </c>
      <c r="L181" s="5">
        <f t="shared" si="19"/>
        <v>-1</v>
      </c>
      <c r="M181" s="5">
        <f t="shared" si="20"/>
        <v>-1</v>
      </c>
      <c r="N181" s="5">
        <f t="shared" si="21"/>
        <v>-1</v>
      </c>
      <c r="O181" s="5" t="str">
        <f t="shared" si="2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void sphere</vt:lpstr>
      <vt:lpstr>chest items</vt:lpstr>
      <vt:lpstr>mobs</vt:lpstr>
      <vt:lpstr>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Hoffman</dc:creator>
  <cp:lastModifiedBy>George Hoffman</cp:lastModifiedBy>
  <dcterms:created xsi:type="dcterms:W3CDTF">2015-06-05T18:17:20Z</dcterms:created>
  <dcterms:modified xsi:type="dcterms:W3CDTF">2022-02-16T01:01:57Z</dcterms:modified>
</cp:coreProperties>
</file>