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da5cfc5a7e297/Desktop/"/>
    </mc:Choice>
  </mc:AlternateContent>
  <xr:revisionPtr revIDLastSave="0" documentId="8_{DBAFAB1D-101E-4F81-A768-F381441BFB9A}" xr6:coauthVersionLast="36" xr6:coauthVersionMax="36" xr10:uidLastSave="{00000000-0000-0000-0000-000000000000}"/>
  <bookViews>
    <workbookView xWindow="0" yWindow="0" windowWidth="19200" windowHeight="6555" activeTab="2" xr2:uid="{56CA3B03-C536-4556-BEB0-353C69B755B3}"/>
  </bookViews>
  <sheets>
    <sheet name="Sheet1" sheetId="1" r:id="rId1"/>
    <sheet name="Sheet7" sheetId="7" r:id="rId2"/>
    <sheet name="Sheet8" sheetId="8" r:id="rId3"/>
    <sheet name="Sheet6" sheetId="6" r:id="rId4"/>
    <sheet name="Sheet2" sheetId="2" r:id="rId5"/>
    <sheet name="Sheet3" sheetId="3" r:id="rId6"/>
    <sheet name="Sheet4" sheetId="4" r:id="rId7"/>
    <sheet name="Sheet5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F12" i="1"/>
  <c r="B12" i="6"/>
  <c r="O8" i="6"/>
  <c r="M8" i="6"/>
  <c r="H8" i="6"/>
  <c r="I8" i="6" s="1"/>
  <c r="G8" i="6"/>
  <c r="O7" i="6"/>
  <c r="M7" i="6"/>
  <c r="H7" i="6"/>
  <c r="I7" i="6" s="1"/>
  <c r="G7" i="6"/>
  <c r="O6" i="6"/>
  <c r="M6" i="6"/>
  <c r="H6" i="6"/>
  <c r="I6" i="6" s="1"/>
  <c r="G6" i="6"/>
  <c r="O5" i="6"/>
  <c r="M5" i="6"/>
  <c r="I5" i="6"/>
  <c r="H5" i="6"/>
  <c r="G5" i="6"/>
  <c r="O4" i="6"/>
  <c r="M4" i="6"/>
  <c r="H4" i="6"/>
  <c r="I4" i="6" s="1"/>
  <c r="G4" i="6"/>
  <c r="O3" i="6"/>
  <c r="M3" i="6"/>
  <c r="H3" i="6"/>
  <c r="I3" i="6" s="1"/>
  <c r="G3" i="6"/>
  <c r="O2" i="6"/>
  <c r="M2" i="6"/>
  <c r="H2" i="6"/>
  <c r="I2" i="6" s="1"/>
  <c r="G2" i="6"/>
  <c r="G3" i="4"/>
  <c r="B4" i="4"/>
  <c r="B5" i="4"/>
  <c r="B6" i="4"/>
  <c r="B7" i="4"/>
  <c r="B3" i="4"/>
  <c r="A7" i="3"/>
  <c r="E7" i="3"/>
  <c r="E6" i="3"/>
  <c r="E5" i="3"/>
  <c r="E4" i="3"/>
  <c r="E3" i="3"/>
  <c r="B2" i="3"/>
  <c r="B1" i="3"/>
  <c r="B2" i="2"/>
  <c r="C2" i="2" s="1"/>
  <c r="D2" i="2" s="1"/>
  <c r="E2" i="2" s="1"/>
  <c r="F2" i="2" s="1"/>
  <c r="B3" i="2"/>
  <c r="C3" i="2" s="1"/>
  <c r="D3" i="2" s="1"/>
  <c r="E3" i="2" s="1"/>
  <c r="F3" i="2" s="1"/>
  <c r="O3" i="1"/>
  <c r="O4" i="1"/>
  <c r="O5" i="1"/>
  <c r="O6" i="1"/>
  <c r="O7" i="1"/>
  <c r="O8" i="1"/>
  <c r="O2" i="1"/>
  <c r="M4" i="1"/>
  <c r="M5" i="1"/>
  <c r="M6" i="1"/>
  <c r="M7" i="1"/>
  <c r="M8" i="1"/>
  <c r="M3" i="1"/>
  <c r="M2" i="1"/>
  <c r="B15" i="1"/>
  <c r="B14" i="1"/>
  <c r="C12" i="1"/>
  <c r="B12" i="1"/>
  <c r="I3" i="1"/>
  <c r="I4" i="1"/>
  <c r="I5" i="1"/>
  <c r="I6" i="1"/>
  <c r="I7" i="1"/>
  <c r="I8" i="1"/>
  <c r="H3" i="1"/>
  <c r="H4" i="1"/>
  <c r="H5" i="1"/>
  <c r="H6" i="1"/>
  <c r="H7" i="1"/>
  <c r="H8" i="1"/>
  <c r="G3" i="1"/>
  <c r="G4" i="1"/>
  <c r="G5" i="1"/>
  <c r="G6" i="1"/>
  <c r="G7" i="1"/>
  <c r="G8" i="1"/>
  <c r="G2" i="1"/>
  <c r="H2" i="1"/>
  <c r="I2" i="1" s="1"/>
</calcChain>
</file>

<file path=xl/sharedStrings.xml><?xml version="1.0" encoding="utf-8"?>
<sst xmlns="http://schemas.openxmlformats.org/spreadsheetml/2006/main" count="135" uniqueCount="63">
  <si>
    <t>name</t>
  </si>
  <si>
    <t>hindi</t>
  </si>
  <si>
    <t>english</t>
  </si>
  <si>
    <t>math</t>
  </si>
  <si>
    <t>science</t>
  </si>
  <si>
    <t>social</t>
  </si>
  <si>
    <t>total</t>
  </si>
  <si>
    <t>percentage</t>
  </si>
  <si>
    <t>grade</t>
  </si>
  <si>
    <t>yash</t>
  </si>
  <si>
    <t>pradeep</t>
  </si>
  <si>
    <t>akansha</t>
  </si>
  <si>
    <t>mohini</t>
  </si>
  <si>
    <t>rajesh</t>
  </si>
  <si>
    <t>aparna</t>
  </si>
  <si>
    <t>total student</t>
  </si>
  <si>
    <t>minimum marks</t>
  </si>
  <si>
    <t>maximum marks</t>
  </si>
  <si>
    <t>Gender</t>
  </si>
  <si>
    <t>Nation</t>
  </si>
  <si>
    <t>age</t>
  </si>
  <si>
    <t>Male</t>
  </si>
  <si>
    <t>Female</t>
  </si>
  <si>
    <t>Indian</t>
  </si>
  <si>
    <t>pakistan</t>
  </si>
  <si>
    <t>and</t>
  </si>
  <si>
    <t>or</t>
  </si>
  <si>
    <t>not</t>
  </si>
  <si>
    <t>Name</t>
  </si>
  <si>
    <t>H     02      naveen</t>
  </si>
  <si>
    <t>H  03      yogesh</t>
  </si>
  <si>
    <t>trim</t>
  </si>
  <si>
    <t>proper</t>
  </si>
  <si>
    <t>upper</t>
  </si>
  <si>
    <t>lower</t>
  </si>
  <si>
    <t>len</t>
  </si>
  <si>
    <t>today</t>
  </si>
  <si>
    <t>now</t>
  </si>
  <si>
    <t>unit</t>
  </si>
  <si>
    <t>y</t>
  </si>
  <si>
    <t>ym</t>
  </si>
  <si>
    <t>md</t>
  </si>
  <si>
    <t>m</t>
  </si>
  <si>
    <t>d</t>
  </si>
  <si>
    <t>dob</t>
  </si>
  <si>
    <t>start date</t>
  </si>
  <si>
    <t>end date</t>
  </si>
  <si>
    <t>income</t>
  </si>
  <si>
    <t>tds</t>
  </si>
  <si>
    <t>naman</t>
  </si>
  <si>
    <t>priyanshi</t>
  </si>
  <si>
    <t>code</t>
  </si>
  <si>
    <t>product</t>
  </si>
  <si>
    <t>qty</t>
  </si>
  <si>
    <t>per price</t>
  </si>
  <si>
    <t>tv</t>
  </si>
  <si>
    <t>freez</t>
  </si>
  <si>
    <t>induction</t>
  </si>
  <si>
    <t>toaster</t>
  </si>
  <si>
    <t>microwave</t>
  </si>
  <si>
    <t>dishwasher</t>
  </si>
  <si>
    <t>oven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</si>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</sst>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CED3-625F-48AE-9C5D-343410E7FFE6}">
  <dimension ref="A1:O15"/>
  <sheetViews>
    <sheetView zoomScaleNormal="100" workbookViewId="0">
      <selection activeCell="F13" sqref="F13"/>
    </sheetView>
  </sheetViews>
  <sheetFormatPr defaultRowHeight="14.25" x14ac:dyDescent="0.45"/>
  <cols>
    <col min="1" max="1" width="13.53125" bestFit="1" customWidth="1"/>
    <col min="8" max="8" width="9.6640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  <c r="L1" t="s">
        <v>20</v>
      </c>
      <c r="M1" t="s">
        <v>25</v>
      </c>
      <c r="N1" t="s">
        <v>26</v>
      </c>
      <c r="O1" t="s">
        <v>27</v>
      </c>
    </row>
    <row r="2" spans="1:15" x14ac:dyDescent="0.45">
      <c r="A2" t="s">
        <v>9</v>
      </c>
      <c r="B2">
        <v>57</v>
      </c>
      <c r="C2">
        <v>33</v>
      </c>
      <c r="D2">
        <v>96</v>
      </c>
      <c r="E2">
        <v>86</v>
      </c>
      <c r="F2">
        <v>99</v>
      </c>
      <c r="G2">
        <f>SUM(B2:F2)</f>
        <v>371</v>
      </c>
      <c r="H2">
        <f>AVERAGE(B2:F2)</f>
        <v>74.2</v>
      </c>
      <c r="I2" t="str">
        <f>IF(H2&gt;90,"A",IF(H2&gt;70,"b",IF(H2&gt;50,"c",IF(H2&gt;33,"d","fail"))))</f>
        <v>b</v>
      </c>
      <c r="J2" t="s">
        <v>21</v>
      </c>
      <c r="K2" t="s">
        <v>23</v>
      </c>
      <c r="L2">
        <v>20</v>
      </c>
      <c r="M2" t="b">
        <f>AND(J2="Male",K2="Indian",L2&gt;20)</f>
        <v>0</v>
      </c>
      <c r="O2" t="b">
        <f>NOT(A2="akansha")</f>
        <v>1</v>
      </c>
    </row>
    <row r="3" spans="1:15" x14ac:dyDescent="0.45">
      <c r="A3" t="s">
        <v>10</v>
      </c>
      <c r="B3">
        <v>47</v>
      </c>
      <c r="C3">
        <v>49</v>
      </c>
      <c r="D3">
        <v>68</v>
      </c>
      <c r="E3">
        <v>65</v>
      </c>
      <c r="F3">
        <v>33</v>
      </c>
      <c r="G3">
        <f t="shared" ref="G3:G8" si="0">SUM(B3:F3)</f>
        <v>262</v>
      </c>
      <c r="H3">
        <f t="shared" ref="H3:H8" si="1">AVERAGE(B3:F3)</f>
        <v>52.4</v>
      </c>
      <c r="I3" t="str">
        <f t="shared" ref="I3:I8" si="2">IF(H3&gt;90,"A",IF(H3&gt;70,"b",IF(H3&gt;50,"c",IF(H3&gt;33,"d","fail"))))</f>
        <v>c</v>
      </c>
      <c r="J3" t="s">
        <v>21</v>
      </c>
      <c r="K3" t="s">
        <v>23</v>
      </c>
      <c r="L3">
        <v>21</v>
      </c>
      <c r="M3" t="b">
        <f>AND(J3="Male",K3="Indian",L3&gt;20)</f>
        <v>1</v>
      </c>
      <c r="O3" t="b">
        <f t="shared" ref="O3:O8" si="3">NOT(A3="akansha")</f>
        <v>1</v>
      </c>
    </row>
    <row r="4" spans="1:15" x14ac:dyDescent="0.45">
      <c r="A4" t="s">
        <v>11</v>
      </c>
      <c r="B4">
        <v>73</v>
      </c>
      <c r="C4">
        <v>72</v>
      </c>
      <c r="D4">
        <v>82</v>
      </c>
      <c r="E4">
        <v>56</v>
      </c>
      <c r="F4">
        <v>37</v>
      </c>
      <c r="G4">
        <f t="shared" si="0"/>
        <v>320</v>
      </c>
      <c r="H4">
        <f t="shared" si="1"/>
        <v>64</v>
      </c>
      <c r="I4" t="str">
        <f t="shared" si="2"/>
        <v>c</v>
      </c>
      <c r="J4" t="s">
        <v>22</v>
      </c>
      <c r="K4" t="s">
        <v>24</v>
      </c>
      <c r="L4">
        <v>16</v>
      </c>
      <c r="M4" t="b">
        <f t="shared" ref="M4:M8" si="4">AND(J4="Male",K4="Indian",L4&gt;20)</f>
        <v>0</v>
      </c>
      <c r="O4" t="b">
        <f t="shared" si="3"/>
        <v>0</v>
      </c>
    </row>
    <row r="5" spans="1:15" x14ac:dyDescent="0.45">
      <c r="A5" t="s">
        <v>12</v>
      </c>
      <c r="B5">
        <v>60</v>
      </c>
      <c r="C5">
        <v>45</v>
      </c>
      <c r="D5">
        <v>39</v>
      </c>
      <c r="E5">
        <v>50</v>
      </c>
      <c r="F5">
        <v>64</v>
      </c>
      <c r="G5">
        <f t="shared" si="0"/>
        <v>258</v>
      </c>
      <c r="H5">
        <f t="shared" si="1"/>
        <v>51.6</v>
      </c>
      <c r="I5" t="str">
        <f t="shared" si="2"/>
        <v>c</v>
      </c>
      <c r="J5" t="s">
        <v>22</v>
      </c>
      <c r="K5" t="s">
        <v>23</v>
      </c>
      <c r="L5">
        <v>32</v>
      </c>
      <c r="M5" t="b">
        <f t="shared" si="4"/>
        <v>0</v>
      </c>
      <c r="O5" t="b">
        <f t="shared" si="3"/>
        <v>1</v>
      </c>
    </row>
    <row r="6" spans="1:15" x14ac:dyDescent="0.45">
      <c r="A6" t="s">
        <v>13</v>
      </c>
      <c r="B6">
        <v>33</v>
      </c>
      <c r="C6">
        <v>54</v>
      </c>
      <c r="D6">
        <v>56</v>
      </c>
      <c r="E6">
        <v>88</v>
      </c>
      <c r="F6">
        <v>51</v>
      </c>
      <c r="G6">
        <f t="shared" si="0"/>
        <v>282</v>
      </c>
      <c r="H6">
        <f t="shared" si="1"/>
        <v>56.4</v>
      </c>
      <c r="I6" t="str">
        <f t="shared" si="2"/>
        <v>c</v>
      </c>
      <c r="J6" t="s">
        <v>21</v>
      </c>
      <c r="K6" t="s">
        <v>23</v>
      </c>
      <c r="L6">
        <v>19</v>
      </c>
      <c r="M6" t="b">
        <f t="shared" si="4"/>
        <v>0</v>
      </c>
      <c r="O6" t="b">
        <f t="shared" si="3"/>
        <v>1</v>
      </c>
    </row>
    <row r="7" spans="1:15" x14ac:dyDescent="0.45">
      <c r="A7" t="s">
        <v>14</v>
      </c>
      <c r="B7">
        <v>57</v>
      </c>
      <c r="C7">
        <v>83</v>
      </c>
      <c r="D7">
        <v>64</v>
      </c>
      <c r="E7">
        <v>49</v>
      </c>
      <c r="F7">
        <v>80</v>
      </c>
      <c r="G7">
        <f t="shared" si="0"/>
        <v>333</v>
      </c>
      <c r="H7">
        <f t="shared" si="1"/>
        <v>66.599999999999994</v>
      </c>
      <c r="I7" t="str">
        <f t="shared" si="2"/>
        <v>c</v>
      </c>
      <c r="J7" t="s">
        <v>22</v>
      </c>
      <c r="K7" t="s">
        <v>23</v>
      </c>
      <c r="L7">
        <v>23</v>
      </c>
      <c r="M7" t="b">
        <f t="shared" si="4"/>
        <v>0</v>
      </c>
      <c r="O7" t="b">
        <f t="shared" si="3"/>
        <v>1</v>
      </c>
    </row>
    <row r="8" spans="1:15" x14ac:dyDescent="0.45">
      <c r="A8" t="s">
        <v>50</v>
      </c>
      <c r="B8">
        <v>69</v>
      </c>
      <c r="C8">
        <v>35</v>
      </c>
      <c r="D8">
        <v>40</v>
      </c>
      <c r="E8">
        <v>37</v>
      </c>
      <c r="F8">
        <v>35</v>
      </c>
      <c r="G8">
        <f t="shared" si="0"/>
        <v>216</v>
      </c>
      <c r="H8">
        <f t="shared" si="1"/>
        <v>43.2</v>
      </c>
      <c r="I8" t="str">
        <f t="shared" si="2"/>
        <v>d</v>
      </c>
      <c r="J8" t="s">
        <v>22</v>
      </c>
      <c r="K8" t="s">
        <v>23</v>
      </c>
      <c r="L8">
        <v>29</v>
      </c>
      <c r="M8" t="b">
        <f t="shared" si="4"/>
        <v>0</v>
      </c>
      <c r="O8" t="b">
        <f t="shared" si="3"/>
        <v>1</v>
      </c>
    </row>
    <row r="11" spans="1:15" x14ac:dyDescent="0.45">
      <c r="E11" t="s">
        <v>0</v>
      </c>
      <c r="F11" t="s">
        <v>1</v>
      </c>
      <c r="G11" t="s">
        <v>2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</row>
    <row r="12" spans="1:15" x14ac:dyDescent="0.45">
      <c r="A12" t="s">
        <v>15</v>
      </c>
      <c r="B12">
        <f>COUNT(G2:G8)</f>
        <v>7</v>
      </c>
      <c r="C12">
        <f>COUNTIF(H2:H8, "&gt;70")</f>
        <v>1</v>
      </c>
      <c r="E12" t="s">
        <v>12</v>
      </c>
      <c r="F12">
        <f>VLOOKUP(E12,A2:I8,2,0)</f>
        <v>60</v>
      </c>
    </row>
    <row r="14" spans="1:15" x14ac:dyDescent="0.45">
      <c r="A14" t="s">
        <v>16</v>
      </c>
      <c r="B14">
        <f>MIN(G2:G8)</f>
        <v>216</v>
      </c>
    </row>
    <row r="15" spans="1:15" x14ac:dyDescent="0.45">
      <c r="A15" t="s">
        <v>17</v>
      </c>
      <c r="B15">
        <f>MAX(G2:G8)</f>
        <v>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F827-5D2C-42F7-943C-B226CFEC85A1}">
  <dimension ref="A1:H9"/>
  <sheetViews>
    <sheetView zoomScale="175" zoomScaleNormal="175" workbookViewId="0">
      <selection activeCell="C10" sqref="C10"/>
    </sheetView>
  </sheetViews>
  <sheetFormatPr defaultRowHeight="14.25" x14ac:dyDescent="0.45"/>
  <cols>
    <col min="7" max="7" width="9.73046875" bestFit="1" customWidth="1"/>
  </cols>
  <sheetData>
    <row r="1" spans="1:8" x14ac:dyDescent="0.45">
      <c r="A1" t="s">
        <v>51</v>
      </c>
      <c r="B1">
        <v>101</v>
      </c>
      <c r="C1">
        <v>102</v>
      </c>
      <c r="D1">
        <v>103</v>
      </c>
      <c r="E1">
        <v>104</v>
      </c>
      <c r="F1">
        <v>105</v>
      </c>
      <c r="G1">
        <v>106</v>
      </c>
      <c r="H1">
        <v>107</v>
      </c>
    </row>
    <row r="2" spans="1:8" x14ac:dyDescent="0.45">
      <c r="A2" t="s">
        <v>52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1:8" x14ac:dyDescent="0.45">
      <c r="A3" t="s">
        <v>53</v>
      </c>
      <c r="B3">
        <v>10</v>
      </c>
      <c r="C3">
        <v>20</v>
      </c>
      <c r="D3">
        <v>11</v>
      </c>
      <c r="E3">
        <v>16</v>
      </c>
      <c r="F3">
        <v>18</v>
      </c>
      <c r="G3">
        <v>21</v>
      </c>
      <c r="H3">
        <v>22</v>
      </c>
    </row>
    <row r="4" spans="1:8" x14ac:dyDescent="0.45">
      <c r="A4" t="s">
        <v>54</v>
      </c>
      <c r="B4">
        <v>10000</v>
      </c>
      <c r="C4">
        <v>15000</v>
      </c>
      <c r="D4">
        <v>1000</v>
      </c>
      <c r="E4">
        <v>1200</v>
      </c>
      <c r="F4">
        <v>8000</v>
      </c>
      <c r="G4">
        <v>18000</v>
      </c>
      <c r="H4">
        <v>8100</v>
      </c>
    </row>
    <row r="7" spans="1:8" x14ac:dyDescent="0.45">
      <c r="A7" t="s">
        <v>51</v>
      </c>
      <c r="B7" t="s">
        <v>52</v>
      </c>
      <c r="C7" t="s">
        <v>53</v>
      </c>
      <c r="D7" t="s">
        <v>54</v>
      </c>
    </row>
    <row r="8" spans="1:8" x14ac:dyDescent="0.45">
      <c r="A8">
        <v>101</v>
      </c>
      <c r="B8" t="str">
        <f>HLOOKUP(A8,B1:H4,2,0)</f>
        <v>tv</v>
      </c>
    </row>
    <row r="9" spans="1:8" x14ac:dyDescent="0.45">
      <c r="A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E572-8AE1-4C77-9382-F0A266656DE2}">
  <dimension ref="A1"/>
  <sheetViews>
    <sheetView tabSelected="1" zoomScale="235" zoomScaleNormal="235" workbookViewId="0">
      <selection activeCell="D7" sqref="D7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F6A2-1E43-49F5-8671-583C437828AB}">
  <dimension ref="A1:O12"/>
  <sheetViews>
    <sheetView workbookViewId="0">
      <selection activeCell="B12" sqref="B12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  <c r="K1" t="s">
        <v>19</v>
      </c>
      <c r="L1" t="s">
        <v>20</v>
      </c>
      <c r="M1" t="s">
        <v>25</v>
      </c>
      <c r="N1" t="s">
        <v>26</v>
      </c>
      <c r="O1" t="s">
        <v>27</v>
      </c>
    </row>
    <row r="2" spans="1:15" x14ac:dyDescent="0.45">
      <c r="A2" t="s">
        <v>9</v>
      </c>
      <c r="B2">
        <v>57</v>
      </c>
      <c r="C2">
        <v>33</v>
      </c>
      <c r="D2">
        <v>96</v>
      </c>
      <c r="E2">
        <v>86</v>
      </c>
      <c r="F2">
        <v>99</v>
      </c>
      <c r="G2">
        <f>SUM(B2:F2)</f>
        <v>371</v>
      </c>
      <c r="H2">
        <f>AVERAGE(B2:F2)</f>
        <v>74.2</v>
      </c>
      <c r="I2" t="str">
        <f>IF(H2&gt;90,"A",IF(H2&gt;70,"b",IF(H2&gt;50,"c",IF(H2&gt;33,"d","fail"))))</f>
        <v>b</v>
      </c>
      <c r="J2" t="s">
        <v>21</v>
      </c>
      <c r="K2" t="s">
        <v>23</v>
      </c>
      <c r="L2">
        <v>20</v>
      </c>
      <c r="M2" t="b">
        <f>AND(J2="Male",K2="Indian",L2&gt;20)</f>
        <v>0</v>
      </c>
      <c r="O2" t="b">
        <f>NOT(A2="akansha")</f>
        <v>1</v>
      </c>
    </row>
    <row r="3" spans="1:15" x14ac:dyDescent="0.45">
      <c r="A3" t="s">
        <v>10</v>
      </c>
      <c r="B3">
        <v>47</v>
      </c>
      <c r="C3">
        <v>49</v>
      </c>
      <c r="D3">
        <v>68</v>
      </c>
      <c r="E3">
        <v>65</v>
      </c>
      <c r="F3">
        <v>33</v>
      </c>
      <c r="G3">
        <f t="shared" ref="G3:G8" si="0">SUM(B3:F3)</f>
        <v>262</v>
      </c>
      <c r="H3">
        <f t="shared" ref="H3:H8" si="1">AVERAGE(B3:F3)</f>
        <v>52.4</v>
      </c>
      <c r="I3" t="str">
        <f t="shared" ref="I3:I8" si="2">IF(H3&gt;90,"A",IF(H3&gt;70,"b",IF(H3&gt;50,"c",IF(H3&gt;33,"d","fail"))))</f>
        <v>c</v>
      </c>
      <c r="J3" t="s">
        <v>21</v>
      </c>
      <c r="K3" t="s">
        <v>23</v>
      </c>
      <c r="L3">
        <v>21</v>
      </c>
      <c r="M3" t="b">
        <f>AND(J3="Male",K3="Indian",L3&gt;20)</f>
        <v>1</v>
      </c>
      <c r="O3" t="b">
        <f t="shared" ref="O3:O8" si="3">NOT(A3="akansha")</f>
        <v>1</v>
      </c>
    </row>
    <row r="4" spans="1:15" x14ac:dyDescent="0.45">
      <c r="A4" t="s">
        <v>11</v>
      </c>
      <c r="B4">
        <v>73</v>
      </c>
      <c r="C4">
        <v>72</v>
      </c>
      <c r="D4">
        <v>82</v>
      </c>
      <c r="E4">
        <v>56</v>
      </c>
      <c r="F4">
        <v>37</v>
      </c>
      <c r="G4">
        <f t="shared" si="0"/>
        <v>320</v>
      </c>
      <c r="H4">
        <f t="shared" si="1"/>
        <v>64</v>
      </c>
      <c r="I4" t="str">
        <f t="shared" si="2"/>
        <v>c</v>
      </c>
      <c r="J4" t="s">
        <v>22</v>
      </c>
      <c r="K4" t="s">
        <v>24</v>
      </c>
      <c r="L4">
        <v>16</v>
      </c>
      <c r="M4" t="b">
        <f t="shared" ref="M4:M8" si="4">AND(J4="Male",K4="Indian",L4&gt;20)</f>
        <v>0</v>
      </c>
      <c r="O4" t="b">
        <f t="shared" si="3"/>
        <v>0</v>
      </c>
    </row>
    <row r="5" spans="1:15" x14ac:dyDescent="0.45">
      <c r="A5" t="s">
        <v>12</v>
      </c>
      <c r="B5">
        <v>60</v>
      </c>
      <c r="C5">
        <v>45</v>
      </c>
      <c r="D5">
        <v>39</v>
      </c>
      <c r="E5">
        <v>50</v>
      </c>
      <c r="F5">
        <v>64</v>
      </c>
      <c r="G5">
        <f t="shared" si="0"/>
        <v>258</v>
      </c>
      <c r="H5">
        <f t="shared" si="1"/>
        <v>51.6</v>
      </c>
      <c r="I5" t="str">
        <f t="shared" si="2"/>
        <v>c</v>
      </c>
      <c r="J5" t="s">
        <v>22</v>
      </c>
      <c r="K5" t="s">
        <v>23</v>
      </c>
      <c r="L5">
        <v>32</v>
      </c>
      <c r="M5" t="b">
        <f t="shared" si="4"/>
        <v>0</v>
      </c>
      <c r="O5" t="b">
        <f t="shared" si="3"/>
        <v>1</v>
      </c>
    </row>
    <row r="6" spans="1:15" x14ac:dyDescent="0.45">
      <c r="A6" t="s">
        <v>13</v>
      </c>
      <c r="B6">
        <v>33</v>
      </c>
      <c r="C6">
        <v>54</v>
      </c>
      <c r="D6">
        <v>56</v>
      </c>
      <c r="E6">
        <v>88</v>
      </c>
      <c r="F6">
        <v>51</v>
      </c>
      <c r="G6">
        <f t="shared" si="0"/>
        <v>282</v>
      </c>
      <c r="H6">
        <f t="shared" si="1"/>
        <v>56.4</v>
      </c>
      <c r="I6" t="str">
        <f t="shared" si="2"/>
        <v>c</v>
      </c>
      <c r="J6" t="s">
        <v>21</v>
      </c>
      <c r="K6" t="s">
        <v>23</v>
      </c>
      <c r="L6">
        <v>19</v>
      </c>
      <c r="M6" t="b">
        <f t="shared" si="4"/>
        <v>0</v>
      </c>
      <c r="O6" t="b">
        <f t="shared" si="3"/>
        <v>1</v>
      </c>
    </row>
    <row r="7" spans="1:15" x14ac:dyDescent="0.45">
      <c r="A7" t="s">
        <v>14</v>
      </c>
      <c r="B7">
        <v>57</v>
      </c>
      <c r="C7">
        <v>83</v>
      </c>
      <c r="D7">
        <v>64</v>
      </c>
      <c r="E7">
        <v>49</v>
      </c>
      <c r="F7">
        <v>80</v>
      </c>
      <c r="G7">
        <f t="shared" si="0"/>
        <v>333</v>
      </c>
      <c r="H7">
        <f t="shared" si="1"/>
        <v>66.599999999999994</v>
      </c>
      <c r="I7" t="str">
        <f t="shared" si="2"/>
        <v>c</v>
      </c>
      <c r="J7" t="s">
        <v>22</v>
      </c>
      <c r="K7" t="s">
        <v>23</v>
      </c>
      <c r="L7">
        <v>23</v>
      </c>
      <c r="M7" t="b">
        <f t="shared" si="4"/>
        <v>0</v>
      </c>
      <c r="O7" t="b">
        <f t="shared" si="3"/>
        <v>1</v>
      </c>
    </row>
    <row r="8" spans="1:15" x14ac:dyDescent="0.45">
      <c r="A8" t="s">
        <v>50</v>
      </c>
      <c r="B8">
        <v>69</v>
      </c>
      <c r="C8">
        <v>35</v>
      </c>
      <c r="D8">
        <v>40</v>
      </c>
      <c r="E8">
        <v>37</v>
      </c>
      <c r="F8">
        <v>35</v>
      </c>
      <c r="G8">
        <f t="shared" si="0"/>
        <v>216</v>
      </c>
      <c r="H8">
        <f t="shared" si="1"/>
        <v>43.2</v>
      </c>
      <c r="I8" t="str">
        <f t="shared" si="2"/>
        <v>d</v>
      </c>
      <c r="J8" t="s">
        <v>22</v>
      </c>
      <c r="K8" t="s">
        <v>23</v>
      </c>
      <c r="L8">
        <v>29</v>
      </c>
      <c r="M8" t="b">
        <f t="shared" si="4"/>
        <v>0</v>
      </c>
      <c r="O8" t="b">
        <f t="shared" si="3"/>
        <v>1</v>
      </c>
    </row>
    <row r="11" spans="1:15" x14ac:dyDescent="0.4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2" spans="1:15" x14ac:dyDescent="0.45">
      <c r="B12" t="e">
        <f>VLOOKUP(A12,B2:I8,2,0)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433-69C4-4CE3-B6EC-97B26DEBA33E}">
  <dimension ref="A1:F3"/>
  <sheetViews>
    <sheetView zoomScale="145" zoomScaleNormal="145" workbookViewId="0">
      <selection activeCell="C8" sqref="C8"/>
    </sheetView>
  </sheetViews>
  <sheetFormatPr defaultRowHeight="14.25" x14ac:dyDescent="0.45"/>
  <cols>
    <col min="1" max="1" width="14.796875" bestFit="1" customWidth="1"/>
    <col min="2" max="2" width="10.53125" bestFit="1" customWidth="1"/>
    <col min="3" max="3" width="10.796875" bestFit="1" customWidth="1"/>
    <col min="4" max="4" width="11.46484375" bestFit="1" customWidth="1"/>
    <col min="5" max="5" width="10.59765625" bestFit="1" customWidth="1"/>
  </cols>
  <sheetData>
    <row r="1" spans="1:6" x14ac:dyDescent="0.45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45">
      <c r="A2" t="s">
        <v>29</v>
      </c>
      <c r="B2" t="str">
        <f>TRIM(A2)</f>
        <v>H 02 naveen</v>
      </c>
      <c r="C2" t="str">
        <f>PROPER(B2)</f>
        <v>H 02 Naveen</v>
      </c>
      <c r="D2" t="str">
        <f>UPPER(C2)</f>
        <v>H 02 NAVEEN</v>
      </c>
      <c r="E2" t="str">
        <f>LOWER(D2)</f>
        <v>h 02 naveen</v>
      </c>
      <c r="F2">
        <f>LEN(E2)</f>
        <v>11</v>
      </c>
    </row>
    <row r="3" spans="1:6" x14ac:dyDescent="0.45">
      <c r="A3" t="s">
        <v>30</v>
      </c>
      <c r="B3" t="str">
        <f>TRIM(A3)</f>
        <v>H 03 yogesh</v>
      </c>
      <c r="C3" t="str">
        <f>PROPER(B3)</f>
        <v>H 03 Yogesh</v>
      </c>
      <c r="D3" t="str">
        <f>UPPER(C3)</f>
        <v>H 03 YOGESH</v>
      </c>
      <c r="E3" t="str">
        <f>LOWER(D3)</f>
        <v>h 03 yogesh</v>
      </c>
      <c r="F3">
        <f>LEN(E3)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1E8D-3CF0-472A-A8FF-2D1BC6FF1A94}">
  <dimension ref="A1:E7"/>
  <sheetViews>
    <sheetView zoomScale="190" zoomScaleNormal="190" workbookViewId="0">
      <selection activeCell="A8" sqref="A8"/>
    </sheetView>
  </sheetViews>
  <sheetFormatPr defaultRowHeight="14.25" x14ac:dyDescent="0.45"/>
  <cols>
    <col min="2" max="2" width="15" bestFit="1" customWidth="1"/>
    <col min="5" max="5" width="9.9296875" bestFit="1" customWidth="1"/>
  </cols>
  <sheetData>
    <row r="1" spans="1:5" x14ac:dyDescent="0.45">
      <c r="A1" t="s">
        <v>36</v>
      </c>
      <c r="B1" s="1">
        <f ca="1">TODAY()</f>
        <v>45823</v>
      </c>
      <c r="D1" s="3" t="s">
        <v>44</v>
      </c>
      <c r="E1" s="4">
        <v>36348</v>
      </c>
    </row>
    <row r="2" spans="1:5" x14ac:dyDescent="0.45">
      <c r="A2" t="s">
        <v>37</v>
      </c>
      <c r="B2" s="2">
        <f ca="1">NOW()</f>
        <v>45823.592003356483</v>
      </c>
      <c r="D2" s="3" t="s">
        <v>38</v>
      </c>
      <c r="E2" s="3"/>
    </row>
    <row r="3" spans="1:5" x14ac:dyDescent="0.45">
      <c r="D3" s="3" t="s">
        <v>39</v>
      </c>
      <c r="E3" s="3">
        <f ca="1">DATEDIF($E$1,TODAY(),"y")</f>
        <v>25</v>
      </c>
    </row>
    <row r="4" spans="1:5" x14ac:dyDescent="0.45">
      <c r="A4" t="s">
        <v>45</v>
      </c>
      <c r="B4" s="1">
        <v>45444</v>
      </c>
      <c r="D4" s="3" t="s">
        <v>40</v>
      </c>
      <c r="E4" s="3">
        <f ca="1">DATEDIF($E$1,TODAY(),"ym")</f>
        <v>11</v>
      </c>
    </row>
    <row r="5" spans="1:5" x14ac:dyDescent="0.45">
      <c r="A5" t="s">
        <v>46</v>
      </c>
      <c r="B5" s="1">
        <v>45453</v>
      </c>
      <c r="D5" s="3" t="s">
        <v>41</v>
      </c>
      <c r="E5" s="3">
        <f ca="1">DATEDIF($E$1,TODAY(),"md")</f>
        <v>8</v>
      </c>
    </row>
    <row r="6" spans="1:5" x14ac:dyDescent="0.45">
      <c r="D6" s="3" t="s">
        <v>42</v>
      </c>
      <c r="E6" s="3">
        <f ca="1">DATEDIF($E$1,TODAY(),"m")</f>
        <v>311</v>
      </c>
    </row>
    <row r="7" spans="1:5" x14ac:dyDescent="0.45">
      <c r="A7">
        <f>NETWORKDAYS(B4,B5)</f>
        <v>6</v>
      </c>
      <c r="D7" s="3" t="s">
        <v>43</v>
      </c>
      <c r="E7" s="3">
        <f ca="1">DATEDIF($E$1,TODAY(),"d")</f>
        <v>9475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BDF-1813-43ED-AD48-DB02C61320B1}">
  <dimension ref="A1:G7"/>
  <sheetViews>
    <sheetView zoomScale="190" zoomScaleNormal="190" workbookViewId="0">
      <selection activeCell="G4" sqref="G4"/>
    </sheetView>
  </sheetViews>
  <sheetFormatPr defaultRowHeight="14.25" x14ac:dyDescent="0.45"/>
  <sheetData>
    <row r="1" spans="1:7" x14ac:dyDescent="0.45">
      <c r="A1" t="s">
        <v>47</v>
      </c>
      <c r="B1" t="s">
        <v>48</v>
      </c>
    </row>
    <row r="2" spans="1:7" x14ac:dyDescent="0.45">
      <c r="A2">
        <v>0</v>
      </c>
      <c r="B2">
        <v>0</v>
      </c>
      <c r="E2" t="s">
        <v>0</v>
      </c>
      <c r="F2" t="s">
        <v>47</v>
      </c>
      <c r="G2" t="s">
        <v>48</v>
      </c>
    </row>
    <row r="3" spans="1:7" x14ac:dyDescent="0.45">
      <c r="A3">
        <v>10000</v>
      </c>
      <c r="B3">
        <f>A3*5%</f>
        <v>500</v>
      </c>
      <c r="E3" t="s">
        <v>49</v>
      </c>
      <c r="F3">
        <v>34000</v>
      </c>
      <c r="G3">
        <f>LOOKUP(F3,A2:B7)</f>
        <v>1500</v>
      </c>
    </row>
    <row r="4" spans="1:7" x14ac:dyDescent="0.45">
      <c r="A4">
        <v>20000</v>
      </c>
      <c r="B4">
        <f t="shared" ref="B4:B7" si="0">A4*5%</f>
        <v>1000</v>
      </c>
    </row>
    <row r="5" spans="1:7" x14ac:dyDescent="0.45">
      <c r="A5">
        <v>30000</v>
      </c>
      <c r="B5">
        <f t="shared" si="0"/>
        <v>1500</v>
      </c>
    </row>
    <row r="6" spans="1:7" x14ac:dyDescent="0.45">
      <c r="A6">
        <v>40000</v>
      </c>
      <c r="B6">
        <f t="shared" si="0"/>
        <v>2000</v>
      </c>
    </row>
    <row r="7" spans="1:7" x14ac:dyDescent="0.45">
      <c r="A7">
        <v>50000</v>
      </c>
      <c r="B7">
        <f t="shared" si="0"/>
        <v>2500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F78F-F3AF-478A-B8F5-B78B0317A72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Sheet8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prajapati</dc:creator>
  <cp:lastModifiedBy>yogesh prajapati</cp:lastModifiedBy>
  <dcterms:created xsi:type="dcterms:W3CDTF">2025-06-15T07:23:37Z</dcterms:created>
  <dcterms:modified xsi:type="dcterms:W3CDTF">2025-06-15T08:42:58Z</dcterms:modified>
</cp:coreProperties>
</file>