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 KILONZO\Documents\"/>
    </mc:Choice>
  </mc:AlternateContent>
  <bookViews>
    <workbookView xWindow="0" yWindow="0" windowWidth="20490" windowHeight="7755"/>
  </bookViews>
  <sheets>
    <sheet name="WACC  calcula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4" i="1"/>
  <c r="B29" i="1"/>
  <c r="B30" i="1"/>
  <c r="B27" i="1"/>
  <c r="B15" i="1"/>
  <c r="B22" i="1"/>
  <c r="B26" i="1"/>
  <c r="B2" i="1"/>
  <c r="B13" i="1"/>
  <c r="B8" i="1"/>
  <c r="B6" i="1"/>
</calcChain>
</file>

<file path=xl/sharedStrings.xml><?xml version="1.0" encoding="utf-8"?>
<sst xmlns="http://schemas.openxmlformats.org/spreadsheetml/2006/main" count="31" uniqueCount="30">
  <si>
    <t xml:space="preserve">Current portion of LTD </t>
  </si>
  <si>
    <t xml:space="preserve">Notes payable </t>
  </si>
  <si>
    <t xml:space="preserve">LTD </t>
  </si>
  <si>
    <t xml:space="preserve">Debt </t>
  </si>
  <si>
    <t>WD = D/(D+Mve)</t>
  </si>
  <si>
    <t>Mve = Price* Shares outstanding</t>
  </si>
  <si>
    <t xml:space="preserve">Price </t>
  </si>
  <si>
    <t xml:space="preserve">Shares outstanding </t>
  </si>
  <si>
    <t>Interest expense (income statement)</t>
  </si>
  <si>
    <t xml:space="preserve">Tax rate </t>
  </si>
  <si>
    <t xml:space="preserve">CAPM </t>
  </si>
  <si>
    <t>ke= Rf +B (Rm-Rf)</t>
  </si>
  <si>
    <t xml:space="preserve">Beta </t>
  </si>
  <si>
    <t>Rf</t>
  </si>
  <si>
    <t>Rm</t>
  </si>
  <si>
    <t xml:space="preserve">Rm-Rf </t>
  </si>
  <si>
    <t xml:space="preserve">DDM </t>
  </si>
  <si>
    <t xml:space="preserve">D1 = D0 (1+g) </t>
  </si>
  <si>
    <t>D0</t>
  </si>
  <si>
    <t xml:space="preserve">Weight of equity and debt (Wd) </t>
  </si>
  <si>
    <t xml:space="preserve">Rd </t>
  </si>
  <si>
    <t xml:space="preserve">WACC </t>
  </si>
  <si>
    <t xml:space="preserve">Growth rate (g) </t>
  </si>
  <si>
    <t>Sharep price  (P0)</t>
  </si>
  <si>
    <t>ke= (D1/P0)+g</t>
  </si>
  <si>
    <t xml:space="preserve">WACC  average of both </t>
  </si>
  <si>
    <r>
      <rPr>
        <u/>
        <sz val="12"/>
        <color theme="1"/>
        <rFont val="Times New Roman"/>
        <family val="1"/>
      </rPr>
      <t>COST OF DEBTS</t>
    </r>
    <r>
      <rPr>
        <sz val="12"/>
        <color theme="1"/>
        <rFont val="Times New Roman"/>
        <family val="1"/>
      </rPr>
      <t xml:space="preserve"> </t>
    </r>
  </si>
  <si>
    <t xml:space="preserve">COST OF EQUITIES </t>
  </si>
  <si>
    <t xml:space="preserve">WEIGHTS OF EQUITY AND DEBTS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</si>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</sst>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1" fillId="0" borderId="0" xfId="0" applyNumberFormat="1" applyFont="1"/>
    <xf numFmtId="10" fontId="1" fillId="2" borderId="0" xfId="0" applyNumberFormat="1" applyFont="1" applyFill="1"/>
    <xf numFmtId="0" fontId="1" fillId="2" borderId="0" xfId="0" applyFont="1" applyFill="1"/>
    <xf numFmtId="8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21" workbookViewId="0">
      <selection activeCell="F27" sqref="F27"/>
    </sheetView>
  </sheetViews>
  <sheetFormatPr defaultRowHeight="15.75" x14ac:dyDescent="0.25"/>
  <cols>
    <col min="1" max="1" width="25.7109375" style="1" customWidth="1"/>
    <col min="2" max="2" width="15.7109375" style="1" customWidth="1"/>
    <col min="3" max="16384" width="9.140625" style="1"/>
  </cols>
  <sheetData>
    <row r="1" spans="1:2" x14ac:dyDescent="0.25">
      <c r="A1" s="6" t="s">
        <v>28</v>
      </c>
    </row>
    <row r="2" spans="1:2" x14ac:dyDescent="0.25">
      <c r="A2" s="1" t="s">
        <v>4</v>
      </c>
      <c r="B2" s="3">
        <f>B6/(B6+B8)</f>
        <v>0.10190163733438329</v>
      </c>
    </row>
    <row r="3" spans="1:2" x14ac:dyDescent="0.25">
      <c r="A3" s="1" t="s">
        <v>0</v>
      </c>
      <c r="B3" s="1">
        <v>5.4</v>
      </c>
    </row>
    <row r="4" spans="1:2" x14ac:dyDescent="0.25">
      <c r="A4" s="1" t="s">
        <v>1</v>
      </c>
      <c r="B4" s="1">
        <v>855.3</v>
      </c>
    </row>
    <row r="5" spans="1:2" x14ac:dyDescent="0.25">
      <c r="A5" s="1" t="s">
        <v>2</v>
      </c>
      <c r="B5" s="1">
        <v>435.9</v>
      </c>
    </row>
    <row r="6" spans="1:2" x14ac:dyDescent="0.25">
      <c r="A6" s="1" t="s">
        <v>3</v>
      </c>
      <c r="B6" s="1">
        <f>SUM(B3:B5)</f>
        <v>1296.5999999999999</v>
      </c>
    </row>
    <row r="8" spans="1:2" x14ac:dyDescent="0.25">
      <c r="A8" s="1" t="s">
        <v>5</v>
      </c>
      <c r="B8" s="4">
        <f>B9*B10</f>
        <v>11427.435000000001</v>
      </c>
    </row>
    <row r="9" spans="1:2" x14ac:dyDescent="0.25">
      <c r="A9" s="1" t="s">
        <v>6</v>
      </c>
      <c r="B9" s="1">
        <v>42.09</v>
      </c>
    </row>
    <row r="10" spans="1:2" x14ac:dyDescent="0.25">
      <c r="A10" s="1" t="s">
        <v>7</v>
      </c>
      <c r="B10" s="1">
        <v>271.5</v>
      </c>
    </row>
    <row r="13" spans="1:2" x14ac:dyDescent="0.25">
      <c r="A13" s="1" t="s">
        <v>19</v>
      </c>
      <c r="B13" s="3">
        <f>B8/(B8+B6)</f>
        <v>0.89809836266561671</v>
      </c>
    </row>
    <row r="14" spans="1:2" x14ac:dyDescent="0.25">
      <c r="A14" s="1" t="s">
        <v>26</v>
      </c>
    </row>
    <row r="15" spans="1:2" x14ac:dyDescent="0.25">
      <c r="A15" s="1" t="s">
        <v>20</v>
      </c>
      <c r="B15" s="3">
        <f>B16*2</f>
        <v>7.1599999999999997E-2</v>
      </c>
    </row>
    <row r="16" spans="1:2" x14ac:dyDescent="0.25">
      <c r="A16" s="1" t="s">
        <v>8</v>
      </c>
      <c r="B16" s="2">
        <v>3.5799999999999998E-2</v>
      </c>
    </row>
    <row r="17" spans="1:6" x14ac:dyDescent="0.25">
      <c r="B17" s="2"/>
    </row>
    <row r="19" spans="1:6" x14ac:dyDescent="0.25">
      <c r="A19" s="1" t="s">
        <v>9</v>
      </c>
      <c r="B19" s="2">
        <v>0.38</v>
      </c>
    </row>
    <row r="20" spans="1:6" x14ac:dyDescent="0.25">
      <c r="A20" s="6" t="s">
        <v>27</v>
      </c>
    </row>
    <row r="21" spans="1:6" x14ac:dyDescent="0.25">
      <c r="A21" s="1" t="s">
        <v>10</v>
      </c>
    </row>
    <row r="22" spans="1:6" x14ac:dyDescent="0.25">
      <c r="A22" s="1" t="s">
        <v>11</v>
      </c>
      <c r="B22" s="3">
        <f>B24+B23*B25</f>
        <v>9.8110000000000003E-2</v>
      </c>
    </row>
    <row r="23" spans="1:6" x14ac:dyDescent="0.25">
      <c r="A23" s="1" t="s">
        <v>12</v>
      </c>
      <c r="B23" s="1">
        <v>0.69</v>
      </c>
    </row>
    <row r="24" spans="1:6" x14ac:dyDescent="0.25">
      <c r="A24" s="1" t="s">
        <v>13</v>
      </c>
      <c r="B24" s="1">
        <v>5.74E-2</v>
      </c>
    </row>
    <row r="25" spans="1:6" x14ac:dyDescent="0.25">
      <c r="A25" s="1" t="s">
        <v>14</v>
      </c>
      <c r="B25" s="1">
        <v>5.8999999999999997E-2</v>
      </c>
    </row>
    <row r="26" spans="1:6" x14ac:dyDescent="0.25">
      <c r="A26" s="1" t="s">
        <v>15</v>
      </c>
      <c r="B26" s="1">
        <f>B25-B24</f>
        <v>1.5999999999999973E-3</v>
      </c>
    </row>
    <row r="27" spans="1:6" x14ac:dyDescent="0.25">
      <c r="A27" s="1" t="s">
        <v>21</v>
      </c>
      <c r="B27" s="3">
        <f>B2*B15*(1-B19)+(B13*B22)</f>
        <v>9.2636047845671601E-2</v>
      </c>
      <c r="F27" s="1" t="s">
        <v>29</v>
      </c>
    </row>
    <row r="28" spans="1:6" x14ac:dyDescent="0.25">
      <c r="A28" s="1" t="s">
        <v>16</v>
      </c>
    </row>
    <row r="29" spans="1:6" x14ac:dyDescent="0.25">
      <c r="A29" s="1" t="s">
        <v>24</v>
      </c>
      <c r="B29" s="3">
        <f>(B30/B33)+B32</f>
        <v>6.7031361368496079E-2</v>
      </c>
    </row>
    <row r="30" spans="1:6" x14ac:dyDescent="0.25">
      <c r="A30" s="1" t="s">
        <v>17</v>
      </c>
      <c r="B30" s="1">
        <f>B31*(1+B32)</f>
        <v>0.50639999999999996</v>
      </c>
    </row>
    <row r="31" spans="1:6" x14ac:dyDescent="0.25">
      <c r="A31" s="1" t="s">
        <v>18</v>
      </c>
      <c r="B31" s="1">
        <v>0.48</v>
      </c>
    </row>
    <row r="32" spans="1:6" x14ac:dyDescent="0.25">
      <c r="A32" s="1" t="s">
        <v>22</v>
      </c>
      <c r="B32" s="2">
        <v>5.5E-2</v>
      </c>
    </row>
    <row r="33" spans="1:2" x14ac:dyDescent="0.25">
      <c r="A33" s="1" t="s">
        <v>23</v>
      </c>
      <c r="B33" s="5">
        <v>42.09</v>
      </c>
    </row>
    <row r="34" spans="1:2" x14ac:dyDescent="0.25">
      <c r="A34" s="1" t="s">
        <v>21</v>
      </c>
      <c r="B34" s="3">
        <f>B2*B15*(1-B19)+B13*B29</f>
        <v>6.4724373376841546E-2</v>
      </c>
    </row>
    <row r="37" spans="1:2" x14ac:dyDescent="0.25">
      <c r="A37" s="1" t="s">
        <v>25</v>
      </c>
      <c r="B37" s="3">
        <f>(B27+B34)/2</f>
        <v>7.8680210611256574E-2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WACC 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KILONZO</dc:creator>
  <cp:lastModifiedBy>MICHAEL KILONZO</cp:lastModifiedBy>
  <dcterms:created xsi:type="dcterms:W3CDTF">2024-09-06T14:28:52Z</dcterms:created>
  <dcterms:modified xsi:type="dcterms:W3CDTF">2024-09-06T15:47:11Z</dcterms:modified>
</cp:coreProperties>
</file>