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RAR" sheetId="1" state="visible" r:id="rId1"/>
    <sheet xmlns:r="http://schemas.openxmlformats.org/officeDocument/2006/relationships" name="Payment Recommendation" sheetId="2" state="visible" r:id="rId2"/>
  </sheets>
  <definedNames>
    <definedName name="_xlnm.Print_Area" localSheetId="0">'RAR'!$A$2:$M$31</definedName>
    <definedName name="_xlnm.Print_Area" localSheetId="1">'Payment Recommendation'!$A$1:$C$31</definedName>
  </definedNames>
  <calcPr calcId="124519" fullCalcOnLoad="1" refMode="A1" iterate="0" iterateCount="100" iterateDelta="0.0001"/>
</workbook>
</file>

<file path=xl/styles.xml><?xml version="1.0" encoding="utf-8"?>
<styleSheet xmlns="http://schemas.openxmlformats.org/spreadsheetml/2006/main">
  <numFmts count="2">
    <numFmt numFmtId="164" formatCode="m/d/yyyy"/>
    <numFmt numFmtId="165" formatCode="0.00;[RED]0.00"/>
  </numFmts>
  <fonts count="17">
    <font>
      <name val="Calibri"/>
      <charset val="1"/>
      <family val="2"/>
      <color rgb="FF000000"/>
      <sz val="11"/>
    </font>
    <font>
      <name val="Arial"/>
      <family val="0"/>
      <sz val="10"/>
    </font>
    <font>
      <name val="Arial"/>
      <family val="0"/>
      <sz val="10"/>
    </font>
    <font>
      <name val="Arial"/>
      <family val="0"/>
      <sz val="10"/>
    </font>
    <font>
      <name val="Arial"/>
      <charset val="1"/>
      <family val="2"/>
      <sz val="10"/>
    </font>
    <font>
      <name val="Arial"/>
      <charset val="1"/>
      <family val="2"/>
      <b val="1"/>
      <color rgb="FF000000"/>
      <sz val="12"/>
    </font>
    <font>
      <name val="Arial"/>
      <charset val="1"/>
      <family val="2"/>
      <b val="1"/>
      <color rgb="FF000000"/>
      <sz val="10"/>
    </font>
    <font>
      <name val="Arial"/>
      <charset val="1"/>
      <family val="2"/>
      <color rgb="FF000000"/>
      <sz val="10"/>
    </font>
    <font>
      <name val="Calibri"/>
      <charset val="1"/>
      <family val="2"/>
      <color rgb="FF000000"/>
      <sz val="10"/>
    </font>
    <font>
      <name val="Calibri"/>
      <charset val="1"/>
      <family val="2"/>
      <sz val="11"/>
    </font>
    <font>
      <name val="Arial"/>
      <charset val="1"/>
      <family val="2"/>
      <b val="1"/>
      <sz val="12"/>
    </font>
    <font>
      <name val="Arial"/>
      <charset val="1"/>
      <family val="2"/>
      <sz val="12"/>
    </font>
    <font>
      <name val="Arial"/>
      <charset val="1"/>
      <family val="2"/>
      <sz val="11"/>
    </font>
    <font>
      <name val="Arial"/>
      <charset val="1"/>
      <family val="2"/>
      <b val="1"/>
      <sz val="10"/>
    </font>
    <font>
      <name val="Arial"/>
      <charset val="1"/>
      <family val="2"/>
      <sz val="9"/>
    </font>
    <font>
      <name val="Segoe UI"/>
      <charset val="1"/>
      <family val="2"/>
      <color rgb="FF000000"/>
      <sz val="10"/>
    </font>
    <font>
      <name val="Arial"/>
      <charset val="1"/>
      <family val="2"/>
      <color rgb="FF000000"/>
      <sz val="12"/>
    </font>
  </fonts>
  <fills count="3">
    <fill>
      <patternFill/>
    </fill>
    <fill>
      <patternFill patternType="gray125"/>
    </fill>
    <fill>
      <patternFill patternType="solid">
        <fgColor rgb="FFFFFFFF"/>
        <bgColor rgb="FFFFFFCC"/>
      </patternFill>
    </fill>
  </fills>
  <borders count="13">
    <border>
      <left/>
      <right/>
      <top/>
      <bottom/>
      <diagonal/>
    </border>
    <border>
      <left style="thin"/>
      <right style="thin"/>
      <top style="thin"/>
      <bottom style="thin"/>
      <diagonal/>
    </border>
    <border>
      <left/>
      <right/>
      <top/>
      <bottom style="thin"/>
      <diagonal/>
    </border>
    <border>
      <left/>
      <right/>
      <top style="thin"/>
      <bottom/>
      <diagonal/>
    </border>
    <border>
      <left style="thin"/>
      <right/>
      <top/>
      <bottom/>
      <diagonal/>
    </border>
    <border>
      <left style="thin"/>
      <right style="thin"/>
      <top/>
      <bottom/>
      <diagonal/>
    </border>
    <border>
      <left style="thin"/>
      <right style="thin"/>
      <top/>
      <bottom style="thin"/>
      <diagonal/>
    </border>
    <border>
      <left/>
      <right style="thin"/>
      <top style="thin"/>
      <bottom/>
      <diagonal/>
    </border>
    <border>
      <left/>
      <right style="thin"/>
      <top/>
      <bottom/>
      <diagonal/>
    </border>
    <border>
      <left style="thin"/>
      <right/>
      <top/>
      <bottom style="thin"/>
      <diagonal/>
    </border>
    <border>
      <left/>
      <right style="thin"/>
      <top/>
      <bottom style="thin"/>
      <diagonal/>
    </border>
    <border>
      <left/>
      <right/>
      <top style="thin"/>
      <bottom style="thin"/>
      <diagonal/>
    </border>
    <border>
      <left/>
      <right style="thin"/>
      <top style="thin"/>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107">
    <xf numFmtId="0" fontId="0" fillId="0" borderId="0" applyAlignment="1" pivotButton="0" quotePrefix="0" xfId="0">
      <alignment horizontal="general" vertical="bottom"/>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6" fillId="2" borderId="0" applyAlignment="1" pivotButton="0" quotePrefix="0" xfId="0">
      <alignment horizontal="left" vertical="center"/>
    </xf>
    <xf numFmtId="0" fontId="0" fillId="0" borderId="0" applyAlignment="1" pivotButton="0" quotePrefix="0" xfId="0">
      <alignment horizontal="right" vertical="center" wrapText="1"/>
    </xf>
    <xf numFmtId="164" fontId="0" fillId="0" borderId="0" applyAlignment="1" pivotButton="0" quotePrefix="0" xfId="0">
      <alignment horizontal="left" vertical="center"/>
    </xf>
    <xf numFmtId="0" fontId="7" fillId="0" borderId="0" applyAlignment="1" pivotButton="0" quotePrefix="0" xfId="0">
      <alignment horizontal="center" vertical="center"/>
    </xf>
    <xf numFmtId="0" fontId="6" fillId="0" borderId="1" applyAlignment="1" pivotButton="0" quotePrefix="0" xfId="0">
      <alignment horizontal="left" vertical="center" wrapText="1"/>
    </xf>
    <xf numFmtId="1"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8" fillId="0" borderId="1" applyAlignment="1" pivotButton="0" quotePrefix="0" xfId="0">
      <alignment horizontal="center" vertical="center"/>
    </xf>
    <xf numFmtId="2" fontId="0" fillId="0" borderId="1" applyAlignment="1" pivotButton="0" quotePrefix="0" xfId="0">
      <alignment horizontal="center" vertical="center"/>
    </xf>
    <xf numFmtId="2" fontId="0" fillId="0" borderId="0" applyAlignment="1" pivotButton="0" quotePrefix="0" xfId="0">
      <alignment horizontal="general" vertical="bottom"/>
    </xf>
    <xf numFmtId="0" fontId="9" fillId="0" borderId="1" applyAlignment="1" pivotButton="0" quotePrefix="0" xfId="20">
      <alignment horizontal="left" vertical="center" wrapText="1"/>
    </xf>
    <xf numFmtId="0" fontId="0"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0" applyAlignment="1" pivotButton="0" quotePrefix="0" xfId="20">
      <alignment horizontal="center" vertical="bottom"/>
    </xf>
    <xf numFmtId="0" fontId="4" fillId="0" borderId="0" applyAlignment="1" pivotButton="0" quotePrefix="0" xfId="20">
      <alignment horizontal="general" vertical="bottom"/>
    </xf>
    <xf numFmtId="0" fontId="10" fillId="0" borderId="1" applyAlignment="1" pivotButton="0" quotePrefix="0" xfId="20">
      <alignment horizontal="center" vertical="top" wrapText="1"/>
    </xf>
    <xf numFmtId="0" fontId="4" fillId="0" borderId="0" applyAlignment="1" pivotButton="0" quotePrefix="0" xfId="20">
      <alignment horizontal="general" vertical="bottom"/>
    </xf>
    <xf numFmtId="164" fontId="4" fillId="0" borderId="0" applyAlignment="1" pivotButton="0" quotePrefix="0" xfId="20">
      <alignment horizontal="general" vertical="bottom"/>
    </xf>
    <xf numFmtId="0" fontId="11" fillId="0" borderId="1" applyAlignment="1" pivotButton="0" quotePrefix="0" xfId="20">
      <alignment horizontal="center" vertical="top" wrapText="1"/>
    </xf>
    <xf numFmtId="0" fontId="12" fillId="0" borderId="1" applyAlignment="1" pivotButton="0" quotePrefix="0" xfId="20">
      <alignment horizontal="general" vertical="top" wrapText="1"/>
    </xf>
    <xf numFmtId="165" fontId="11" fillId="0" borderId="1" applyAlignment="1" pivotButton="0" quotePrefix="0" xfId="20">
      <alignment horizontal="center" vertical="center" wrapText="1"/>
    </xf>
    <xf numFmtId="164" fontId="4" fillId="0" borderId="0" applyAlignment="1" pivotButton="0" quotePrefix="0" xfId="20">
      <alignment horizontal="general" vertical="bottom"/>
    </xf>
    <xf numFmtId="165" fontId="4" fillId="0" borderId="0" applyAlignment="1" pivotButton="0" quotePrefix="0" xfId="20">
      <alignment horizontal="general" vertical="bottom"/>
    </xf>
    <xf numFmtId="165" fontId="10" fillId="0" borderId="1" applyAlignment="1" pivotButton="0" quotePrefix="0" xfId="20">
      <alignment horizontal="center" vertical="center" wrapText="1"/>
    </xf>
    <xf numFmtId="0" fontId="10" fillId="0" borderId="1" applyAlignment="1" pivotButton="0" quotePrefix="0" xfId="20">
      <alignment horizontal="right" vertical="top" wrapText="1"/>
    </xf>
    <xf numFmtId="0" fontId="11" fillId="0" borderId="0" applyAlignment="1" pivotButton="0" quotePrefix="0" xfId="20">
      <alignment horizontal="center" vertical="top" wrapText="1"/>
    </xf>
    <xf numFmtId="49" fontId="13" fillId="0" borderId="0" applyAlignment="1" pivotButton="0" quotePrefix="0" xfId="20">
      <alignment horizontal="center" vertical="top" wrapText="1"/>
    </xf>
    <xf numFmtId="0" fontId="11" fillId="0" borderId="0" applyAlignment="1" pivotButton="0" quotePrefix="0" xfId="20">
      <alignment horizontal="center" vertical="bottom"/>
    </xf>
    <xf numFmtId="0" fontId="4" fillId="0" borderId="0" applyAlignment="1" pivotButton="0" quotePrefix="0" xfId="20">
      <alignment horizontal="left" vertical="top" wrapText="1"/>
    </xf>
    <xf numFmtId="0" fontId="4" fillId="0" borderId="0" applyAlignment="1" pivotButton="0" quotePrefix="0" xfId="20">
      <alignment horizontal="left" vertical="top" wrapText="1"/>
    </xf>
    <xf numFmtId="0" fontId="14" fillId="0" borderId="0" applyAlignment="1" pivotButton="0" quotePrefix="0" xfId="20">
      <alignment horizontal="general" vertical="top" wrapText="1"/>
    </xf>
    <xf numFmtId="0" fontId="14" fillId="0" borderId="0" applyAlignment="1" pivotButton="0" quotePrefix="0" xfId="20">
      <alignment horizontal="center" vertical="top" wrapText="1"/>
    </xf>
    <xf numFmtId="0" fontId="11" fillId="0" borderId="0" applyAlignment="1" pivotButton="0" quotePrefix="0" xfId="20">
      <alignment horizontal="right" vertical="top" wrapText="1"/>
    </xf>
    <xf numFmtId="0" fontId="14" fillId="0" borderId="0" applyAlignment="1" pivotButton="0" quotePrefix="0" xfId="20">
      <alignment horizontal="left" vertical="top" wrapText="1"/>
    </xf>
    <xf numFmtId="165" fontId="14" fillId="0" borderId="0" applyAlignment="1" pivotButton="0" quotePrefix="0" xfId="20">
      <alignment horizontal="general" vertical="top" wrapText="1"/>
    </xf>
    <xf numFmtId="0" fontId="10" fillId="0" borderId="2" applyAlignment="1" pivotButton="0" quotePrefix="0" xfId="20">
      <alignment horizontal="center" vertical="bottom"/>
    </xf>
    <xf numFmtId="0" fontId="11" fillId="0" borderId="1" applyAlignment="1" pivotButton="0" quotePrefix="0" xfId="20">
      <alignment horizontal="general" vertical="top" wrapText="1"/>
    </xf>
    <xf numFmtId="0" fontId="11" fillId="0" borderId="1" applyAlignment="1" pivotButton="0" quotePrefix="0" xfId="20">
      <alignment horizontal="center" vertical="center" wrapText="1"/>
    </xf>
    <xf numFmtId="0" fontId="15" fillId="0" borderId="1" applyAlignment="1" pivotButton="0" quotePrefix="0" xfId="0">
      <alignment horizontal="general" vertical="top"/>
    </xf>
    <xf numFmtId="165" fontId="16" fillId="0" borderId="1" applyAlignment="1" pivotButton="0" quotePrefix="0" xfId="0">
      <alignment horizontal="center" vertical="bottom"/>
    </xf>
    <xf numFmtId="0" fontId="4" fillId="0" borderId="1" applyAlignment="1" pivotButton="0" quotePrefix="0" xfId="20">
      <alignment horizontal="center" vertical="top" wrapText="1"/>
    </xf>
    <xf numFmtId="2" fontId="11" fillId="0" borderId="1" applyAlignment="1" pivotButton="0" quotePrefix="0" xfId="20">
      <alignment horizontal="center" vertical="center" wrapText="1"/>
    </xf>
    <xf numFmtId="0" fontId="13" fillId="0" borderId="3" applyAlignment="1" pivotButton="0" quotePrefix="0" xfId="20">
      <alignment horizontal="center" vertical="top" wrapText="1"/>
    </xf>
    <xf numFmtId="0" fontId="4" fillId="0" borderId="0" applyAlignment="1" pivotButton="0" quotePrefix="0" xfId="20">
      <alignment horizontal="general" vertical="top" wrapText="1"/>
    </xf>
    <xf numFmtId="0" fontId="4" fillId="0" borderId="0" applyAlignment="1" pivotButton="0" quotePrefix="0" xfId="20">
      <alignment horizontal="general" vertical="top" wrapText="1"/>
    </xf>
    <xf numFmtId="0" fontId="4" fillId="0" borderId="0" applyAlignment="1" pivotButton="0" quotePrefix="0" xfId="20">
      <alignment horizontal="center" vertical="top" wrapText="1"/>
    </xf>
    <xf numFmtId="0" fontId="4" fillId="0" borderId="0" applyAlignment="1" pivotButton="0" quotePrefix="0" xfId="20">
      <alignment horizontal="right" vertical="top" wrapText="1"/>
    </xf>
    <xf numFmtId="0" fontId="4" fillId="0" borderId="0" applyAlignment="1" pivotButton="0" quotePrefix="0" xfId="20">
      <alignment horizontal="left" vertical="top" wrapText="1"/>
    </xf>
    <xf numFmtId="0" fontId="0"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6" fillId="2" borderId="0" applyAlignment="1" pivotButton="0" quotePrefix="0" xfId="0">
      <alignment horizontal="left" vertical="center"/>
    </xf>
    <xf numFmtId="0" fontId="0" fillId="0" borderId="0" applyAlignment="1" pivotButton="0" quotePrefix="0" xfId="0">
      <alignment horizontal="right" vertical="center" wrapText="1"/>
    </xf>
    <xf numFmtId="164" fontId="0" fillId="0" borderId="0" applyAlignment="1" pivotButton="0" quotePrefix="0" xfId="0">
      <alignment horizontal="left" vertical="center"/>
    </xf>
    <xf numFmtId="0" fontId="7" fillId="0" borderId="0" applyAlignment="1" pivotButton="0" quotePrefix="0" xfId="0">
      <alignment horizontal="center" vertical="center"/>
    </xf>
    <xf numFmtId="0" fontId="6" fillId="0" borderId="1" applyAlignment="1" pivotButton="0" quotePrefix="0" xfId="0">
      <alignment horizontal="left" vertical="center" wrapText="1"/>
    </xf>
    <xf numFmtId="0" fontId="0" fillId="0" borderId="3" pivotButton="0" quotePrefix="0" xfId="0"/>
    <xf numFmtId="0" fontId="0" fillId="0" borderId="7" pivotButton="0" quotePrefix="0" xfId="0"/>
    <xf numFmtId="0" fontId="0" fillId="0" borderId="5" pivotButton="0" quotePrefix="0" xfId="0"/>
    <xf numFmtId="0" fontId="0" fillId="0" borderId="9" pivotButton="0" quotePrefix="0" xfId="0"/>
    <xf numFmtId="0" fontId="0" fillId="0" borderId="2" pivotButton="0" quotePrefix="0" xfId="0"/>
    <xf numFmtId="0" fontId="0" fillId="0" borderId="10" pivotButton="0" quotePrefix="0" xfId="0"/>
    <xf numFmtId="0" fontId="0" fillId="0" borderId="6" pivotButton="0" quotePrefix="0" xfId="0"/>
    <xf numFmtId="1"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8" fillId="0" borderId="1" applyAlignment="1" pivotButton="0" quotePrefix="0" xfId="0">
      <alignment horizontal="center" vertical="center"/>
    </xf>
    <xf numFmtId="2" fontId="0" fillId="0" borderId="1" applyAlignment="1" pivotButton="0" quotePrefix="0" xfId="0">
      <alignment horizontal="center" vertical="center"/>
    </xf>
    <xf numFmtId="2" fontId="0" fillId="0" borderId="0" applyAlignment="1" pivotButton="0" quotePrefix="0" xfId="0">
      <alignment horizontal="general" vertical="bottom"/>
    </xf>
    <xf numFmtId="0" fontId="9" fillId="0" borderId="1" applyAlignment="1" pivotButton="0" quotePrefix="0" xfId="20">
      <alignment horizontal="left" vertical="center" wrapText="1"/>
    </xf>
    <xf numFmtId="0" fontId="0" fillId="0" borderId="0" applyAlignment="1" pivotButton="0" quotePrefix="0" xfId="0">
      <alignment horizontal="center" vertical="center" wrapText="1"/>
    </xf>
    <xf numFmtId="0" fontId="4" fillId="0" borderId="0" applyAlignment="1" pivotButton="0" quotePrefix="0" xfId="20">
      <alignment horizontal="center" vertical="bottom"/>
    </xf>
    <xf numFmtId="0" fontId="4" fillId="0" borderId="0" applyAlignment="1" pivotButton="0" quotePrefix="0" xfId="20">
      <alignment horizontal="general" vertical="bottom"/>
    </xf>
    <xf numFmtId="0" fontId="10" fillId="0" borderId="1" applyAlignment="1" pivotButton="0" quotePrefix="0" xfId="20">
      <alignment horizontal="center" vertical="top" wrapText="1"/>
    </xf>
    <xf numFmtId="0" fontId="0" fillId="0" borderId="11" pivotButton="0" quotePrefix="0" xfId="0"/>
    <xf numFmtId="0" fontId="0" fillId="0" borderId="12" pivotButton="0" quotePrefix="0" xfId="0"/>
    <xf numFmtId="164" fontId="4" fillId="0" borderId="0" applyAlignment="1" pivotButton="0" quotePrefix="0" xfId="20">
      <alignment horizontal="general" vertical="bottom"/>
    </xf>
    <xf numFmtId="0" fontId="11" fillId="0" borderId="1" applyAlignment="1" pivotButton="0" quotePrefix="0" xfId="20">
      <alignment horizontal="center" vertical="top" wrapText="1"/>
    </xf>
    <xf numFmtId="0" fontId="12" fillId="0" borderId="1" applyAlignment="1" pivotButton="0" quotePrefix="0" xfId="20">
      <alignment horizontal="general" vertical="top" wrapText="1"/>
    </xf>
    <xf numFmtId="165" fontId="11" fillId="0" borderId="1" applyAlignment="1" pivotButton="0" quotePrefix="0" xfId="20">
      <alignment horizontal="center" vertical="center" wrapText="1"/>
    </xf>
    <xf numFmtId="165" fontId="4" fillId="0" borderId="0" applyAlignment="1" pivotButton="0" quotePrefix="0" xfId="20">
      <alignment horizontal="general" vertical="bottom"/>
    </xf>
    <xf numFmtId="165" fontId="10" fillId="0" borderId="1" applyAlignment="1" pivotButton="0" quotePrefix="0" xfId="20">
      <alignment horizontal="center" vertical="center" wrapText="1"/>
    </xf>
    <xf numFmtId="0" fontId="10" fillId="0" borderId="1" applyAlignment="1" pivotButton="0" quotePrefix="0" xfId="20">
      <alignment horizontal="right" vertical="top" wrapText="1"/>
    </xf>
    <xf numFmtId="0" fontId="11" fillId="0" borderId="0" applyAlignment="1" pivotButton="0" quotePrefix="0" xfId="20">
      <alignment horizontal="center" vertical="top" wrapText="1"/>
    </xf>
    <xf numFmtId="49" fontId="13" fillId="0" borderId="0" applyAlignment="1" pivotButton="0" quotePrefix="0" xfId="20">
      <alignment horizontal="center" vertical="top" wrapText="1"/>
    </xf>
    <xf numFmtId="0" fontId="11" fillId="0" borderId="0" applyAlignment="1" pivotButton="0" quotePrefix="0" xfId="20">
      <alignment horizontal="center" vertical="bottom"/>
    </xf>
    <xf numFmtId="0" fontId="4" fillId="0" borderId="0" applyAlignment="1" pivotButton="0" quotePrefix="0" xfId="20">
      <alignment horizontal="left" vertical="top" wrapText="1"/>
    </xf>
    <xf numFmtId="0" fontId="14" fillId="0" borderId="0" applyAlignment="1" pivotButton="0" quotePrefix="0" xfId="20">
      <alignment horizontal="general" vertical="top" wrapText="1"/>
    </xf>
    <xf numFmtId="0" fontId="14" fillId="0" borderId="0" applyAlignment="1" pivotButton="0" quotePrefix="0" xfId="20">
      <alignment horizontal="center" vertical="top" wrapText="1"/>
    </xf>
    <xf numFmtId="0" fontId="11" fillId="0" borderId="0" applyAlignment="1" pivotButton="0" quotePrefix="0" xfId="20">
      <alignment horizontal="right" vertical="top" wrapText="1"/>
    </xf>
    <xf numFmtId="0" fontId="14" fillId="0" borderId="0" applyAlignment="1" pivotButton="0" quotePrefix="0" xfId="20">
      <alignment horizontal="left" vertical="top" wrapText="1"/>
    </xf>
    <xf numFmtId="165" fontId="14" fillId="0" borderId="0" applyAlignment="1" pivotButton="0" quotePrefix="0" xfId="20">
      <alignment horizontal="general" vertical="top" wrapText="1"/>
    </xf>
    <xf numFmtId="0" fontId="10" fillId="0" borderId="2" applyAlignment="1" pivotButton="0" quotePrefix="0" xfId="20">
      <alignment horizontal="center" vertical="bottom"/>
    </xf>
    <xf numFmtId="0" fontId="11" fillId="0" borderId="1" applyAlignment="1" pivotButton="0" quotePrefix="0" xfId="20">
      <alignment horizontal="general" vertical="top" wrapText="1"/>
    </xf>
    <xf numFmtId="0" fontId="11" fillId="0" borderId="1" applyAlignment="1" pivotButton="0" quotePrefix="0" xfId="20">
      <alignment horizontal="center" vertical="center" wrapText="1"/>
    </xf>
    <xf numFmtId="0" fontId="15" fillId="0" borderId="1" applyAlignment="1" pivotButton="0" quotePrefix="0" xfId="0">
      <alignment horizontal="general" vertical="top"/>
    </xf>
    <xf numFmtId="165" fontId="16" fillId="0" borderId="1" applyAlignment="1" pivotButton="0" quotePrefix="0" xfId="0">
      <alignment horizontal="center" vertical="bottom"/>
    </xf>
    <xf numFmtId="0" fontId="4" fillId="0" borderId="1" applyAlignment="1" pivotButton="0" quotePrefix="0" xfId="20">
      <alignment horizontal="center" vertical="top" wrapText="1"/>
    </xf>
    <xf numFmtId="2" fontId="11" fillId="0" borderId="1" applyAlignment="1" pivotButton="0" quotePrefix="0" xfId="20">
      <alignment horizontal="center" vertical="center" wrapText="1"/>
    </xf>
    <xf numFmtId="0" fontId="13" fillId="0" borderId="3" applyAlignment="1" pivotButton="0" quotePrefix="0" xfId="20">
      <alignment horizontal="center" vertical="top" wrapText="1"/>
    </xf>
    <xf numFmtId="0" fontId="4" fillId="0" borderId="0" applyAlignment="1" pivotButton="0" quotePrefix="0" xfId="20">
      <alignment horizontal="general" vertical="top" wrapText="1"/>
    </xf>
    <xf numFmtId="0" fontId="4" fillId="0" borderId="0" applyAlignment="1" pivotButton="0" quotePrefix="0" xfId="20">
      <alignment horizontal="center" vertical="top" wrapText="1"/>
    </xf>
    <xf numFmtId="0" fontId="4" fillId="0" borderId="0" applyAlignment="1" pivotButton="0" quotePrefix="0" xfId="20">
      <alignment horizontal="right" vertical="top" wrapText="1"/>
    </xf>
  </cellXfs>
  <cellStyles count="7">
    <cellStyle name="Normal" xfId="0" builtinId="0"/>
    <cellStyle name="Comma" xfId="1" builtinId="3"/>
    <cellStyle name="Comma [0]" xfId="2" builtinId="6"/>
    <cellStyle name="Currency" xfId="3" builtinId="4"/>
    <cellStyle name="Currency [0]" xfId="4" builtinId="7"/>
    <cellStyle name="Percent" xfId="5" builtinId="5"/>
    <cellStyle name="Normal 2" xf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36"/>
  <sheetViews>
    <sheetView showFormulas="0" showGridLines="1" showRowColHeaders="1" showZeros="1" rightToLeft="0" tabSelected="1" showOutlineSymbols="1" defaultGridColor="1" view="normal" topLeftCell="A7" colorId="64" zoomScale="80" zoomScaleNormal="80" zoomScalePageLayoutView="100" workbookViewId="0">
      <selection pane="topLeft" activeCell="D21" activeCellId="0" sqref="D21"/>
    </sheetView>
  </sheetViews>
  <sheetFormatPr baseColWidth="8" defaultColWidth="11.55078125" defaultRowHeight="13.8" zeroHeight="0" outlineLevelRow="0"/>
  <cols>
    <col width="8.710000000000001" customWidth="1" style="52" min="1" max="1"/>
    <col width="47.28" customWidth="1" style="52" min="2" max="2"/>
    <col width="9.289999999999999" customWidth="1" style="52" min="3" max="3"/>
    <col width="16.71" customWidth="1" style="52" min="6" max="6"/>
    <col width="14.01" customWidth="1" style="52" min="7" max="7"/>
    <col width="13.43" customWidth="1" style="52" min="8" max="8"/>
    <col width="17.71" customWidth="1" style="52" min="9" max="9"/>
    <col width="11.71" customWidth="1" style="52" min="10" max="10"/>
    <col width="18.12" customWidth="1" style="52" min="11" max="11"/>
    <col width="12.29" customWidth="1" style="52" min="12" max="12"/>
    <col width="18.12" customWidth="1" style="52" min="13" max="13"/>
    <col width="10.29" customWidth="1" style="52" min="14" max="15"/>
    <col width="8.57" customWidth="1" style="52" min="16" max="64"/>
  </cols>
  <sheetData>
    <row r="1" ht="13.8" customHeight="1" s="53">
      <c r="A1" s="52" t="inlineStr">
        <is>
          <t xml:space="preserve"> </t>
        </is>
      </c>
      <c r="B1" s="52" t="inlineStr">
        <is>
          <t xml:space="preserve"> </t>
        </is>
      </c>
      <c r="C1" s="52" t="inlineStr">
        <is>
          <t xml:space="preserve"> </t>
        </is>
      </c>
      <c r="D1" s="52" t="inlineStr">
        <is>
          <t xml:space="preserve"> </t>
        </is>
      </c>
      <c r="E1" s="52" t="inlineStr">
        <is>
          <t xml:space="preserve"> </t>
        </is>
      </c>
      <c r="F1" s="52" t="inlineStr">
        <is>
          <t xml:space="preserve"> </t>
        </is>
      </c>
      <c r="G1" s="52" t="inlineStr">
        <is>
          <t xml:space="preserve"> </t>
        </is>
      </c>
      <c r="H1" s="52" t="inlineStr">
        <is>
          <t xml:space="preserve"> </t>
        </is>
      </c>
      <c r="I1" s="52" t="inlineStr">
        <is>
          <t xml:space="preserve"> </t>
        </is>
      </c>
      <c r="J1" s="52" t="inlineStr">
        <is>
          <t xml:space="preserve"> </t>
        </is>
      </c>
      <c r="K1" s="52" t="inlineStr">
        <is>
          <t xml:space="preserve"> </t>
        </is>
      </c>
      <c r="L1" s="52" t="inlineStr">
        <is>
          <t xml:space="preserve"> </t>
        </is>
      </c>
      <c r="M1" s="52" t="inlineStr">
        <is>
          <t xml:space="preserve"> </t>
        </is>
      </c>
    </row>
    <row r="2" ht="15" customHeight="1" s="53">
      <c r="A2" s="54" t="inlineStr">
        <is>
          <t>6Th RAR</t>
        </is>
      </c>
    </row>
    <row r="3" ht="14.45" customHeight="1" s="53">
      <c r="A3" s="54" t="inlineStr">
        <is>
          <t>हिन्दुस्तान एरोनॉटिक्स लिमिटेड/ Hindustan Aeronautics Limited</t>
        </is>
      </c>
    </row>
    <row r="4" ht="14.45" customHeight="1" s="53">
      <c r="A4" s="54" t="inlineStr">
        <is>
          <t>इंजन प्रभाग-कोरापुट/ Engine Division-Koraput</t>
        </is>
      </c>
    </row>
    <row r="5" ht="14.45" customHeight="1" s="53">
      <c r="A5" s="54" t="inlineStr">
        <is>
          <t>संयंत्र इंजीनिय़री बिभाग/ Plant Engineering Department</t>
        </is>
      </c>
    </row>
    <row r="6" ht="14.45" customHeight="1" s="53">
      <c r="A6" s="54" t="inlineStr">
        <is>
          <t>कार्य का नाम/Name of work:</t>
        </is>
      </c>
      <c r="D6" s="55" t="inlineStr">
        <is>
          <t>Annual Maintenance Contract of 360 Nos of machine tools,equipments  in Bl-3A and Bl-4.</t>
        </is>
      </c>
      <c r="L6" s="52" t="inlineStr">
        <is>
          <t xml:space="preserve"> </t>
        </is>
      </c>
      <c r="M6" s="52" t="inlineStr">
        <is>
          <t xml:space="preserve"> </t>
        </is>
      </c>
    </row>
    <row r="7" ht="14.45" customHeight="1" s="53">
      <c r="A7" s="54" t="inlineStr">
        <is>
          <t>कार्यादेश सं/ Work Order No/Contract No:/Date:</t>
        </is>
      </c>
      <c r="D7" s="56" t="inlineStr">
        <is>
          <t>KPT/SNC/21SNCAT-522,Dt 16/08/2022</t>
        </is>
      </c>
      <c r="L7" s="57" t="inlineStr">
        <is>
          <t>Dt:</t>
        </is>
      </c>
      <c r="M7" s="58" t="inlineStr">
        <is>
          <t>11-03-2024</t>
        </is>
      </c>
    </row>
    <row r="8" ht="14.45" customHeight="1" s="53">
      <c r="A8" s="54" t="inlineStr">
        <is>
          <t>ठेके दार का नाम/ Name of the Contract Agency:</t>
        </is>
      </c>
      <c r="D8" s="55" t="inlineStr">
        <is>
          <t>M/s. UMA ENGINEERS, SUNABEDA-2</t>
        </is>
      </c>
      <c r="L8" s="52" t="inlineStr">
        <is>
          <t xml:space="preserve"> </t>
        </is>
      </c>
      <c r="M8" s="52" t="inlineStr">
        <is>
          <t xml:space="preserve"> </t>
        </is>
      </c>
    </row>
    <row r="9" ht="13.8" customHeight="1" s="53">
      <c r="A9" s="52" t="inlineStr">
        <is>
          <t xml:space="preserve"> </t>
        </is>
      </c>
      <c r="B9" s="52" t="inlineStr">
        <is>
          <t xml:space="preserve"> </t>
        </is>
      </c>
      <c r="C9" s="52" t="inlineStr">
        <is>
          <t xml:space="preserve"> </t>
        </is>
      </c>
      <c r="D9" s="52" t="inlineStr">
        <is>
          <t xml:space="preserve"> </t>
        </is>
      </c>
      <c r="E9" s="52" t="inlineStr">
        <is>
          <t xml:space="preserve"> </t>
        </is>
      </c>
      <c r="F9" s="52" t="inlineStr">
        <is>
          <t xml:space="preserve"> </t>
        </is>
      </c>
      <c r="G9" s="52" t="inlineStr">
        <is>
          <t xml:space="preserve"> </t>
        </is>
      </c>
      <c r="H9" s="52" t="inlineStr">
        <is>
          <t xml:space="preserve"> </t>
        </is>
      </c>
      <c r="I9" s="59" t="inlineStr">
        <is>
          <t>(period from Dt.10-11-2023 to Dt.09-02-2024)</t>
        </is>
      </c>
    </row>
    <row r="10" ht="15" customHeight="1" s="53">
      <c r="A10" s="60" t="inlineStr">
        <is>
          <t>Sl.No</t>
        </is>
      </c>
      <c r="B10" s="60" t="inlineStr">
        <is>
          <t>कार्य वीवरण/Description of work</t>
        </is>
      </c>
      <c r="C10" s="60" t="inlineStr">
        <is>
          <t xml:space="preserve"> आदेशनुसार/ As per Order</t>
        </is>
      </c>
      <c r="D10" s="61" t="n"/>
      <c r="E10" s="61" t="n"/>
      <c r="F10" s="62" t="n"/>
      <c r="G10" s="60" t="inlineStr">
        <is>
          <t xml:space="preserve"> निस्पादनुसार/As per Execution</t>
        </is>
      </c>
      <c r="H10" s="61" t="n"/>
      <c r="I10" s="62" t="n"/>
      <c r="J10" s="60" t="inlineStr">
        <is>
          <t xml:space="preserve"> पिछले बिल की कटौती  Deduct last bill</t>
        </is>
      </c>
      <c r="K10" s="62" t="n"/>
      <c r="L10" s="60" t="inlineStr">
        <is>
          <t xml:space="preserve"> वर्तमान भुगतान/Present Payment</t>
        </is>
      </c>
      <c r="M10" s="62" t="n"/>
    </row>
    <row r="11" ht="13.8" customHeight="1" s="53">
      <c r="A11" s="63" t="n"/>
      <c r="B11" s="63" t="n"/>
      <c r="C11" s="64" t="n"/>
      <c r="D11" s="65" t="n"/>
      <c r="E11" s="65" t="n"/>
      <c r="F11" s="66" t="n"/>
      <c r="G11" s="64" t="n"/>
      <c r="H11" s="65" t="n"/>
      <c r="I11" s="66" t="n"/>
      <c r="J11" s="64" t="n"/>
      <c r="K11" s="66" t="n"/>
      <c r="L11" s="64" t="n"/>
      <c r="M11" s="66" t="n"/>
    </row>
    <row r="12" ht="50.1" customHeight="1" s="53">
      <c r="A12" s="67" t="n"/>
      <c r="B12" s="67" t="n"/>
      <c r="C12" s="68" t="inlineStr">
        <is>
          <t>मात्रा/Qty</t>
        </is>
      </c>
      <c r="D12" s="68" t="inlineStr">
        <is>
          <t>इकाई/Unit</t>
        </is>
      </c>
      <c r="E12" s="68" t="inlineStr">
        <is>
          <t>दर/Rate</t>
        </is>
      </c>
      <c r="F12" s="68" t="inlineStr">
        <is>
          <t>राशि/Amount</t>
        </is>
      </c>
      <c r="G12" s="68" t="inlineStr">
        <is>
          <t>निष्पादित मात्रा/ Qty Executed</t>
        </is>
      </c>
      <c r="H12" s="68" t="inlineStr">
        <is>
          <t>स्विकृत हुई मात्रा/Qty Passed</t>
        </is>
      </c>
      <c r="I12" s="68" t="inlineStr">
        <is>
          <t>राशि/Amount Executed</t>
        </is>
      </c>
      <c r="J12" s="68" t="inlineStr">
        <is>
          <t>मात्रा/Qty</t>
        </is>
      </c>
      <c r="K12" s="68" t="inlineStr">
        <is>
          <t>राशि/Amount</t>
        </is>
      </c>
      <c r="L12" s="68" t="inlineStr">
        <is>
          <t>मात्रा/Qty</t>
        </is>
      </c>
      <c r="M12" s="68" t="inlineStr">
        <is>
          <t>राशि/Amount</t>
        </is>
      </c>
    </row>
    <row r="13" ht="35.35" customHeight="1" s="53">
      <c r="A13" s="68" t="n">
        <v>1</v>
      </c>
      <c r="B13" s="69" t="inlineStr">
        <is>
          <t>Breakdown maintenance of 194 Nos of Small capacity machines in Block-3A &amp; Block-4.Qty :194 Nos x 24 months</t>
        </is>
      </c>
      <c r="C13" s="70" t="n">
        <v>4656</v>
      </c>
      <c r="D13" s="71" t="inlineStr">
        <is>
          <t>Nos</t>
        </is>
      </c>
      <c r="E13" s="71" t="n">
        <v>245</v>
      </c>
      <c r="F13" s="71" t="n">
        <v>1140720</v>
      </c>
      <c r="G13" s="68" t="n">
        <v>3492</v>
      </c>
      <c r="H13" s="68" t="n">
        <v>3492</v>
      </c>
      <c r="I13" s="71" t="n">
        <v>855540</v>
      </c>
      <c r="J13" s="68" t="n">
        <v>2910</v>
      </c>
      <c r="K13" s="71" t="n">
        <v>712950</v>
      </c>
      <c r="L13" s="68" t="n">
        <v>582</v>
      </c>
      <c r="M13" s="71" t="n">
        <v>142590</v>
      </c>
      <c r="N13" s="72" t="n"/>
      <c r="O13" s="72" t="n"/>
    </row>
    <row r="14" ht="35.35" customHeight="1" s="53">
      <c r="A14" s="68" t="n">
        <v>2</v>
      </c>
      <c r="B14" s="73" t="inlineStr">
        <is>
          <t>Breakdown maintenance of 135 Nos. of medium capacity mahcines  in Block-3A &amp; Block-4. Qty : 135 Nosx 24 months</t>
        </is>
      </c>
      <c r="C14" s="70" t="n">
        <v>3240</v>
      </c>
      <c r="D14" s="71" t="inlineStr">
        <is>
          <t>Nos</t>
        </is>
      </c>
      <c r="E14" s="71" t="n">
        <v>300</v>
      </c>
      <c r="F14" s="71" t="n">
        <v>972000</v>
      </c>
      <c r="G14" s="68" t="n">
        <v>2430</v>
      </c>
      <c r="H14" s="68" t="n">
        <v>2430</v>
      </c>
      <c r="I14" s="71" t="n">
        <v>729000</v>
      </c>
      <c r="J14" s="68" t="n">
        <v>2025</v>
      </c>
      <c r="K14" s="71" t="n">
        <v>607500</v>
      </c>
      <c r="L14" s="68" t="n">
        <v>405</v>
      </c>
      <c r="M14" s="71" t="n">
        <v>121500</v>
      </c>
      <c r="N14" s="72" t="n"/>
      <c r="O14" s="72" t="n"/>
    </row>
    <row r="15" ht="35.35" customHeight="1" s="53">
      <c r="A15" s="68" t="n">
        <v>3</v>
      </c>
      <c r="B15" s="73" t="inlineStr">
        <is>
          <t>Breakdown maintenance of 31 Nos. of heavy capacity mahcines  in Block-3A &amp; Block-4. Qty: 31 Nos x 24 Months</t>
        </is>
      </c>
      <c r="C15" s="70" t="n">
        <v>744</v>
      </c>
      <c r="D15" s="71" t="inlineStr">
        <is>
          <t>Nos</t>
        </is>
      </c>
      <c r="E15" s="71" t="n">
        <v>440</v>
      </c>
      <c r="F15" s="71" t="n">
        <v>327360</v>
      </c>
      <c r="G15" s="68" t="n">
        <v>558</v>
      </c>
      <c r="H15" s="68" t="n">
        <v>558</v>
      </c>
      <c r="I15" s="71" t="n">
        <v>245520</v>
      </c>
      <c r="J15" s="68" t="n">
        <v>465</v>
      </c>
      <c r="K15" s="71" t="n">
        <v>204600</v>
      </c>
      <c r="L15" s="68" t="n">
        <v>93</v>
      </c>
      <c r="M15" s="71" t="n">
        <v>40920</v>
      </c>
      <c r="N15" s="72" t="n"/>
      <c r="O15" s="72" t="n"/>
    </row>
    <row r="16" ht="35.35" customHeight="1" s="53">
      <c r="A16" s="68" t="n">
        <v>4</v>
      </c>
      <c r="B16" s="73" t="inlineStr">
        <is>
          <t>Monthly Preventive maintenance of 120 Nos. of small capapcity mahcines in Block-3A,Qty: 120Nos X 24 months</t>
        </is>
      </c>
      <c r="C16" s="70" t="n">
        <v>2880</v>
      </c>
      <c r="D16" s="71" t="inlineStr">
        <is>
          <t>Nos</t>
        </is>
      </c>
      <c r="E16" s="71" t="n">
        <v>485</v>
      </c>
      <c r="F16" s="71" t="n">
        <v>1396800</v>
      </c>
      <c r="G16" s="68" t="n">
        <v>2160</v>
      </c>
      <c r="H16" s="68" t="n">
        <v>2160</v>
      </c>
      <c r="I16" s="71" t="n">
        <v>1047600</v>
      </c>
      <c r="J16" s="68" t="n">
        <v>1800</v>
      </c>
      <c r="K16" s="71" t="n">
        <v>873000</v>
      </c>
      <c r="L16" s="68" t="n">
        <v>360</v>
      </c>
      <c r="M16" s="71" t="n">
        <v>174600</v>
      </c>
      <c r="N16" s="72" t="n"/>
      <c r="O16" s="72" t="n"/>
    </row>
    <row r="17" ht="24.05" customHeight="1" s="53">
      <c r="A17" s="68" t="n">
        <v>5</v>
      </c>
      <c r="B17" s="73" t="inlineStr">
        <is>
          <t>Monthly Preventive maintenance of 60 Nos. of medium capacity mahcines in Block-3A.Qty: 60Nos X 24 months</t>
        </is>
      </c>
      <c r="C17" s="70" t="n">
        <v>1440</v>
      </c>
      <c r="D17" s="71" t="inlineStr">
        <is>
          <t>Nos</t>
        </is>
      </c>
      <c r="E17" s="71" t="n">
        <v>520</v>
      </c>
      <c r="F17" s="71" t="n">
        <v>748800</v>
      </c>
      <c r="G17" s="68" t="n">
        <v>1080</v>
      </c>
      <c r="H17" s="68" t="n">
        <v>1080</v>
      </c>
      <c r="I17" s="71" t="n">
        <v>561600</v>
      </c>
      <c r="J17" s="68" t="n">
        <v>900</v>
      </c>
      <c r="K17" s="71" t="n">
        <v>468000</v>
      </c>
      <c r="L17" s="68" t="n">
        <v>180</v>
      </c>
      <c r="M17" s="71" t="n">
        <v>93600</v>
      </c>
      <c r="N17" s="72" t="n"/>
      <c r="O17" s="72" t="n"/>
    </row>
    <row r="18" ht="24.05" customHeight="1" s="53">
      <c r="A18" s="68" t="n">
        <v>6</v>
      </c>
      <c r="B18" s="73" t="inlineStr">
        <is>
          <t>Monthly Preventive maintenance of 14 Nos. of heavy  capacity mahcines in Block-3A.Qty: 14Nos X 24 months</t>
        </is>
      </c>
      <c r="C18" s="70" t="n">
        <v>336</v>
      </c>
      <c r="D18" s="71" t="inlineStr">
        <is>
          <t>Nos</t>
        </is>
      </c>
      <c r="E18" s="71" t="n">
        <v>690</v>
      </c>
      <c r="F18" s="71" t="n">
        <v>231840</v>
      </c>
      <c r="G18" s="68" t="n">
        <v>252</v>
      </c>
      <c r="H18" s="68" t="n">
        <v>252</v>
      </c>
      <c r="I18" s="71" t="n">
        <v>173880</v>
      </c>
      <c r="J18" s="68" t="n">
        <v>210</v>
      </c>
      <c r="K18" s="71" t="n">
        <v>144900</v>
      </c>
      <c r="L18" s="68" t="n">
        <v>42</v>
      </c>
      <c r="M18" s="71" t="n">
        <v>28980</v>
      </c>
      <c r="N18" s="72" t="n"/>
      <c r="O18" s="72" t="n"/>
    </row>
    <row r="19" ht="24.05" customHeight="1" s="53">
      <c r="A19" s="68" t="n">
        <v>7</v>
      </c>
      <c r="B19" s="73" t="inlineStr">
        <is>
          <t>Quartley Preventive maintenance of 74 Nos. of small capapcity mahcines in Block-4.Qty: 74 Nos X 8 quarters</t>
        </is>
      </c>
      <c r="C19" s="70" t="n">
        <v>592</v>
      </c>
      <c r="D19" s="71" t="inlineStr">
        <is>
          <t>Nos</t>
        </is>
      </c>
      <c r="E19" s="71" t="n">
        <v>690</v>
      </c>
      <c r="F19" s="71" t="n">
        <v>408480</v>
      </c>
      <c r="G19" s="68" t="n">
        <v>444</v>
      </c>
      <c r="H19" s="68" t="n">
        <v>444</v>
      </c>
      <c r="I19" s="71" t="n">
        <v>306360</v>
      </c>
      <c r="J19" s="68" t="n">
        <v>370</v>
      </c>
      <c r="K19" s="71" t="n">
        <v>255300</v>
      </c>
      <c r="L19" s="68" t="n">
        <v>74</v>
      </c>
      <c r="M19" s="71" t="n">
        <v>51060</v>
      </c>
      <c r="N19" s="72" t="n"/>
      <c r="O19" s="72" t="n"/>
    </row>
    <row r="20" ht="24.05" customHeight="1" s="53">
      <c r="A20" s="68" t="n">
        <v>8</v>
      </c>
      <c r="B20" s="73" t="inlineStr">
        <is>
          <t>Quarterly Preventive maintenance of 75 Nos. of medium capacity mahcines in Block-4..Qty: 75 Nos X 8 quarters</t>
        </is>
      </c>
      <c r="C20" s="70" t="n">
        <v>600</v>
      </c>
      <c r="D20" s="71" t="inlineStr">
        <is>
          <t>Nos</t>
        </is>
      </c>
      <c r="E20" s="71" t="n">
        <v>800</v>
      </c>
      <c r="F20" s="71" t="n">
        <v>480000</v>
      </c>
      <c r="G20" s="68" t="n">
        <v>450</v>
      </c>
      <c r="H20" s="68" t="n">
        <v>450</v>
      </c>
      <c r="I20" s="71" t="n">
        <v>360000</v>
      </c>
      <c r="J20" s="68" t="n">
        <v>375</v>
      </c>
      <c r="K20" s="71" t="n">
        <v>300000</v>
      </c>
      <c r="L20" s="68" t="n">
        <v>75</v>
      </c>
      <c r="M20" s="71" t="n">
        <v>60000</v>
      </c>
      <c r="N20" s="72" t="n"/>
      <c r="O20" s="72" t="n"/>
    </row>
    <row r="21" ht="24.05" customHeight="1" s="53">
      <c r="A21" s="68" t="n">
        <v>9</v>
      </c>
      <c r="B21" s="73" t="inlineStr">
        <is>
          <t>Quarterly Preventive maintenance of 17 Nos. of heavy  capacity mahcines in Block-4..Qty: 17 Nos X 8 quarters</t>
        </is>
      </c>
      <c r="C21" s="70" t="n">
        <v>136</v>
      </c>
      <c r="D21" s="71" t="inlineStr">
        <is>
          <t>Nos</t>
        </is>
      </c>
      <c r="E21" s="71" t="n">
        <v>900</v>
      </c>
      <c r="F21" s="71" t="n">
        <v>122400</v>
      </c>
      <c r="G21" s="68" t="n">
        <v>102</v>
      </c>
      <c r="H21" s="68" t="n">
        <v>102</v>
      </c>
      <c r="I21" s="71" t="n">
        <v>91800</v>
      </c>
      <c r="J21" s="68" t="n">
        <v>85</v>
      </c>
      <c r="K21" s="71" t="n">
        <v>76500</v>
      </c>
      <c r="L21" s="68" t="n">
        <v>17</v>
      </c>
      <c r="M21" s="71" t="n">
        <v>15300</v>
      </c>
      <c r="N21" s="72" t="n"/>
      <c r="O21" s="72" t="n"/>
    </row>
    <row r="22" ht="13.8" customHeight="1" s="53">
      <c r="A22" s="68" t="n"/>
      <c r="B22" s="68" t="inlineStr">
        <is>
          <t>Total</t>
        </is>
      </c>
      <c r="C22" s="68" t="inlineStr"/>
      <c r="D22" s="71" t="inlineStr"/>
      <c r="E22" s="71" t="inlineStr"/>
      <c r="F22" s="71" t="n">
        <v>5828400</v>
      </c>
      <c r="G22" s="68" t="inlineStr"/>
      <c r="H22" s="68" t="inlineStr"/>
      <c r="I22" s="71" t="n">
        <v>4371300</v>
      </c>
      <c r="J22" s="68" t="inlineStr"/>
      <c r="K22" s="71" t="n">
        <v>3642750</v>
      </c>
      <c r="L22" s="68" t="inlineStr"/>
      <c r="M22" s="71" t="n">
        <v>728550</v>
      </c>
    </row>
    <row r="23" ht="13.8" customHeight="1" s="53">
      <c r="A23" s="68" t="n"/>
      <c r="B23" s="68" t="inlineStr">
        <is>
          <t>GST@18%</t>
        </is>
      </c>
      <c r="C23" s="68" t="inlineStr"/>
      <c r="D23" s="71" t="inlineStr"/>
      <c r="E23" s="71" t="inlineStr"/>
      <c r="F23" s="71" t="n">
        <v>1049112</v>
      </c>
      <c r="G23" s="68" t="inlineStr"/>
      <c r="H23" s="68" t="inlineStr"/>
      <c r="I23" s="71" t="n">
        <v>786834</v>
      </c>
      <c r="J23" s="68" t="inlineStr"/>
      <c r="K23" s="71" t="n">
        <v>655695</v>
      </c>
      <c r="L23" s="68" t="inlineStr"/>
      <c r="M23" s="71" t="n">
        <v>131139</v>
      </c>
    </row>
    <row r="24" ht="13.8" customHeight="1" s="53">
      <c r="A24" s="68" t="n"/>
      <c r="B24" s="68" t="inlineStr">
        <is>
          <t>Grand Total</t>
        </is>
      </c>
      <c r="C24" s="68" t="inlineStr"/>
      <c r="D24" s="71" t="inlineStr"/>
      <c r="E24" s="71" t="inlineStr"/>
      <c r="F24" s="71" t="n">
        <v>6877512</v>
      </c>
      <c r="G24" s="68" t="inlineStr"/>
      <c r="H24" s="68" t="inlineStr"/>
      <c r="I24" s="71" t="n">
        <v>5158134</v>
      </c>
      <c r="J24" s="68" t="inlineStr"/>
      <c r="K24" s="71" t="n">
        <v>4298445</v>
      </c>
      <c r="L24" s="68" t="inlineStr"/>
      <c r="M24" s="71" t="n">
        <v>859689</v>
      </c>
    </row>
    <row r="25" ht="13.8" customHeight="1" s="53">
      <c r="I25" s="72" t="n"/>
    </row>
    <row r="26" ht="13.8" customHeight="1" s="53">
      <c r="I26" s="72" t="n"/>
      <c r="K26" s="72" t="n"/>
    </row>
    <row r="27" ht="13.8" customHeight="1" s="53">
      <c r="I27" s="72" t="n"/>
      <c r="J27" s="72" t="n"/>
    </row>
    <row r="29" ht="39" customHeight="1" s="53">
      <c r="B29" s="74" t="inlineStr">
        <is>
          <t>Prepared &amp; Checked  by</t>
        </is>
      </c>
      <c r="C29" s="74" t="n"/>
      <c r="G29" s="74" t="inlineStr">
        <is>
          <t xml:space="preserve"> Recommended &amp; Approved  by</t>
        </is>
      </c>
      <c r="L29" s="74" t="n"/>
    </row>
    <row r="30" ht="15" customHeight="1" s="53">
      <c r="B30" s="74" t="inlineStr">
        <is>
          <t>V. MADHU</t>
        </is>
      </c>
      <c r="C30" s="74" t="n"/>
      <c r="G30" s="74" t="inlineStr">
        <is>
          <t>P K PANDA</t>
        </is>
      </c>
      <c r="L30" s="74" t="n"/>
    </row>
    <row r="31" ht="15" customHeight="1" s="53">
      <c r="B31" s="74" t="inlineStr">
        <is>
          <t>Manager (Maint.)</t>
        </is>
      </c>
      <c r="G31" s="74" t="inlineStr">
        <is>
          <t>Ch Manager(Maint.)</t>
        </is>
      </c>
      <c r="L31" s="74" t="n"/>
    </row>
    <row r="36" ht="13.8" customHeight="1" s="53">
      <c r="F36" s="72" t="n"/>
    </row>
  </sheetData>
  <mergeCells count="25">
    <mergeCell ref="A3:M3"/>
    <mergeCell ref="A6:C6"/>
    <mergeCell ref="L30:M30"/>
    <mergeCell ref="D7:K7"/>
    <mergeCell ref="J10:K11"/>
    <mergeCell ref="G31:J31"/>
    <mergeCell ref="C29:E29"/>
    <mergeCell ref="G29:J29"/>
    <mergeCell ref="G30:J30"/>
    <mergeCell ref="L31:M31"/>
    <mergeCell ref="G10:I11"/>
    <mergeCell ref="D6:K6"/>
    <mergeCell ref="L10:M11"/>
    <mergeCell ref="A4:M4"/>
    <mergeCell ref="A5:M5"/>
    <mergeCell ref="A2:M2"/>
    <mergeCell ref="A7:C7"/>
    <mergeCell ref="L29:M29"/>
    <mergeCell ref="I9:M9"/>
    <mergeCell ref="C30:E31"/>
    <mergeCell ref="B10:B12"/>
    <mergeCell ref="A8:C8"/>
    <mergeCell ref="C10:F11"/>
    <mergeCell ref="D8:K8"/>
    <mergeCell ref="A10:A12"/>
  </mergeCells>
  <printOptions horizontalCentered="0" verticalCentered="0" headings="0" gridLines="0" gridLinesSet="1"/>
  <pageMargins left="0.708333333333333" right="0.708333333333333" top="0.747916666666667" bottom="0.747916666666667" header="0.511805555555555" footer="0.511805555555555"/>
  <pageSetup orientation="landscape" paperSize="9" scale="6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H32"/>
  <sheetViews>
    <sheetView showFormulas="0" showGridLines="1" showRowColHeaders="1" showZeros="1" rightToLeft="0" tabSelected="0" showOutlineSymbols="1" defaultGridColor="1" view="normal" topLeftCell="A7" colorId="64" zoomScale="100" zoomScaleNormal="100" zoomScalePageLayoutView="100" workbookViewId="0">
      <selection pane="topLeft" activeCell="B12" activeCellId="0" sqref="B12"/>
    </sheetView>
  </sheetViews>
  <sheetFormatPr baseColWidth="8" defaultColWidth="9.1484375" defaultRowHeight="13.8" zeroHeight="0" outlineLevelRow="0"/>
  <cols>
    <col width="9.710000000000001" customWidth="1" style="75" min="1" max="1"/>
    <col width="88.86" customWidth="1" style="76" min="2" max="2"/>
    <col width="20.14" customWidth="1" style="75" min="3" max="3"/>
    <col width="12.71" customWidth="1" style="76" min="4" max="4"/>
    <col width="9.59" customWidth="1" style="76" min="5" max="5"/>
    <col width="18.29" customWidth="1" style="76" min="6" max="6"/>
    <col width="13.02" customWidth="1" style="76" min="7" max="7"/>
    <col width="9.130000000000001" customWidth="1" style="76" min="8" max="64"/>
    <col width="9.710000000000001" customWidth="1" style="52" min="257" max="257"/>
    <col width="88.86" customWidth="1" style="52" min="258" max="258"/>
    <col width="20.14" customWidth="1" style="52" min="259" max="259"/>
    <col width="12.71" customWidth="1" style="52" min="260" max="260"/>
    <col width="9.42" customWidth="1" style="52" min="261" max="261"/>
    <col width="18.29" customWidth="1" style="52" min="262" max="262"/>
    <col width="13.02" customWidth="1" style="52" min="263" max="263"/>
    <col width="9.710000000000001" customWidth="1" style="52" min="513" max="513"/>
    <col width="88.86" customWidth="1" style="52" min="514" max="514"/>
    <col width="20.14" customWidth="1" style="52" min="515" max="515"/>
    <col width="12.71" customWidth="1" style="52" min="516" max="516"/>
    <col width="9.42" customWidth="1" style="52" min="517" max="517"/>
    <col width="18.29" customWidth="1" style="52" min="518" max="518"/>
    <col width="13.02" customWidth="1" style="52" min="519" max="519"/>
    <col width="9.710000000000001" customWidth="1" style="52" min="769" max="769"/>
    <col width="88.86" customWidth="1" style="52" min="770" max="770"/>
    <col width="20.14" customWidth="1" style="52" min="771" max="771"/>
    <col width="12.71" customWidth="1" style="52" min="772" max="772"/>
    <col width="9.42" customWidth="1" style="52" min="773" max="773"/>
    <col width="18.29" customWidth="1" style="52" min="774" max="774"/>
    <col width="13.02" customWidth="1" style="52" min="775" max="775"/>
  </cols>
  <sheetData>
    <row r="1" ht="15.75" customHeight="1" s="53">
      <c r="A1" s="77" t="inlineStr">
        <is>
          <t xml:space="preserve">PAYMENT RECOMMENDATION  </t>
        </is>
      </c>
      <c r="B1" s="78" t="n"/>
      <c r="C1" s="79" t="n"/>
      <c r="F1" s="76" t="inlineStr">
        <is>
          <t>W.O issued on</t>
        </is>
      </c>
      <c r="G1" s="80" t="n">
        <v>43091</v>
      </c>
    </row>
    <row r="2" ht="24.75" customHeight="1" s="53">
      <c r="A2" s="81" t="inlineStr">
        <is>
          <t>I</t>
        </is>
      </c>
      <c r="B2" s="82" t="inlineStr">
        <is>
          <t>कार्यदेश का मूल्य/Cost of work as per Work Order-----KPT/SNC/21SNCAT-522,Dt 16/08/2022</t>
        </is>
      </c>
      <c r="C2" s="83">
        <f>RAR!F24</f>
        <v/>
      </c>
      <c r="F2" s="76" t="inlineStr">
        <is>
          <t>Transit period</t>
        </is>
      </c>
      <c r="G2" s="80" t="n">
        <v>43121</v>
      </c>
    </row>
    <row r="3" ht="22.5" customHeight="1" s="53">
      <c r="A3" s="81" t="inlineStr">
        <is>
          <t>II</t>
        </is>
      </c>
      <c r="B3" s="82" t="inlineStr">
        <is>
          <t>ठेकेदार द्यारा संपादित कार्य का मूल्य/Cost of work executed by the contractor----.</t>
        </is>
      </c>
      <c r="C3" s="83">
        <f>RAR!I24</f>
        <v/>
      </c>
      <c r="F3" s="76" t="inlineStr">
        <is>
          <t>Agreement made on</t>
        </is>
      </c>
      <c r="G3" s="80" t="n">
        <v>43103</v>
      </c>
    </row>
    <row r="4" ht="21" customHeight="1" s="53">
      <c r="A4" s="81" t="inlineStr">
        <is>
          <t>III</t>
        </is>
      </c>
      <c r="B4" s="82" t="inlineStr">
        <is>
          <t>अंतिम भुगतान/Payment made in last RARs ----------</t>
        </is>
      </c>
      <c r="C4" s="83">
        <f>RAR!K24</f>
        <v/>
      </c>
      <c r="F4" s="76" t="inlineStr">
        <is>
          <t>BG deposited on</t>
        </is>
      </c>
      <c r="G4" s="80" t="n">
        <v>43101</v>
      </c>
    </row>
    <row r="5" ht="35.25" customHeight="1" s="53">
      <c r="A5" s="81" t="inlineStr">
        <is>
          <t>IV</t>
        </is>
      </c>
      <c r="B5" s="82" t="inlineStr">
        <is>
          <t>कम्: चालु खाता प्रेषण से प्रतिधारण राशि रखा गया/Less:- Keep back towards retention money from the bill</t>
        </is>
      </c>
      <c r="C5" s="83">
        <f>(C3-C4)*5%</f>
        <v/>
      </c>
      <c r="D5" s="84">
        <f>C3-C4</f>
        <v/>
      </c>
    </row>
    <row r="6" ht="33.75" customHeight="1" s="53">
      <c r="A6" s="81" t="inlineStr">
        <is>
          <t>V</t>
        </is>
      </c>
      <c r="B6" s="82" t="inlineStr">
        <is>
          <t>सामिल: अंतिम चालु खाता प्रेषण से प्रतिधारण राशि का वापसि/Add:- Released of retention money from last RAR  bill</t>
        </is>
      </c>
      <c r="C6" s="83" t="n">
        <v>0</v>
      </c>
      <c r="D6" s="84" t="n"/>
      <c r="E6" s="84" t="n"/>
    </row>
    <row r="7" ht="64.5" customHeight="1" s="53">
      <c r="A7" s="81" t="inlineStr">
        <is>
          <t>VI</t>
        </is>
      </c>
      <c r="B7" s="82" t="inlineStr">
        <is>
          <t xml:space="preserve"> मेसिन ठप एवं अनुरक्षण निवारण खिलाप के लिए जुरमाना /Less: Penalty towards Break down and Preventive maintenance  (Attached)</t>
        </is>
      </c>
      <c r="C7" s="83" t="n">
        <v>123456</v>
      </c>
      <c r="D7" s="84" t="n"/>
      <c r="G7" s="76" t="inlineStr">
        <is>
          <t>Retemtion money details</t>
        </is>
      </c>
    </row>
    <row r="8" ht="64.5" customHeight="1" s="53">
      <c r="A8" s="81" t="inlineStr">
        <is>
          <t>VII</t>
        </is>
      </c>
      <c r="B8" s="82" t="inlineStr">
        <is>
          <t>Penalty towards submission of agreement (3 weeks delay and penalty of Rs.2500/- per week)</t>
        </is>
      </c>
      <c r="C8" s="83" t="n">
        <v>0</v>
      </c>
      <c r="D8" s="84" t="n"/>
      <c r="G8" s="76" t="n"/>
    </row>
    <row r="9" ht="34.5" customHeight="1" s="53">
      <c r="A9" s="81" t="inlineStr">
        <is>
          <t>VIII</t>
        </is>
      </c>
      <c r="B9" s="82" t="inlineStr">
        <is>
          <t>ठेकेदार पक्ष में दित्यिय चालु खाता प्रेषण भुगतान के लिए बंदबस्त का सिफारिश/ Present payment recommended in favour of the contractor in settlement of RAR-6  I.e. (II-III-IV+V-VI)</t>
        </is>
      </c>
      <c r="C9" s="85">
        <f>C3-C4-C5+C6-C7-C8</f>
        <v/>
      </c>
      <c r="D9" s="84">
        <f>C3-C4-C5+C6-C7</f>
        <v/>
      </c>
      <c r="F9" s="76" t="inlineStr">
        <is>
          <t>RAR</t>
        </is>
      </c>
      <c r="G9" s="76" t="inlineStr">
        <is>
          <t>Keep back</t>
        </is>
      </c>
      <c r="H9" s="76" t="inlineStr">
        <is>
          <t>Released</t>
        </is>
      </c>
    </row>
    <row r="10" ht="15" customHeight="1" s="53">
      <c r="A10" s="81" t="n"/>
      <c r="B10" s="86" t="inlineStr">
        <is>
          <t>Final Amount (Rs.)</t>
        </is>
      </c>
      <c r="C10" s="85">
        <f>C9</f>
        <v/>
      </c>
      <c r="F10" s="76" t="inlineStr">
        <is>
          <t>1st</t>
        </is>
      </c>
      <c r="G10" s="76" t="n">
        <v>36642.186</v>
      </c>
    </row>
    <row r="11" ht="19.5" customHeight="1" s="53">
      <c r="A11" s="87" t="n"/>
      <c r="B11" s="88" t="inlineStr">
        <is>
          <t>Rupees six lakh, ninety-three thousand, two hundred and forty-eight point five fivepaisa only</t>
        </is>
      </c>
      <c r="F11" s="76" t="inlineStr">
        <is>
          <t>2nd</t>
        </is>
      </c>
      <c r="G11" s="76" t="n">
        <v>40578.143</v>
      </c>
      <c r="H11" s="76" t="n">
        <v>36642.186</v>
      </c>
    </row>
    <row r="12" ht="95.25" customHeight="1" s="53">
      <c r="A12" s="89" t="n"/>
      <c r="B12" s="90" t="inlineStr">
        <is>
          <t xml:space="preserve">Certified that the contractor M/s UMA ENGINEERS. SUNABEDA-2 has satisfactorily executed the work and the work has been accepted by HAL, being found in line with work order terms and conditions. Hence the payment of  Rs.693248.55  is recommended in favour of the contractor in settlement of RAR-6 . It is further certified that there is no other recovery due from the contractor in connection with execution of this work.   </t>
        </is>
      </c>
      <c r="D12" s="90" t="n"/>
      <c r="E12" s="91" t="n"/>
      <c r="F12" s="91" t="inlineStr">
        <is>
          <t>3rd</t>
        </is>
      </c>
      <c r="G12" s="84" t="n">
        <v>38061.49</v>
      </c>
      <c r="H12" s="76" t="n">
        <v>40578.143</v>
      </c>
    </row>
    <row r="13" ht="15" customHeight="1" s="53">
      <c r="A13" s="89" t="n"/>
      <c r="B13" s="91" t="n"/>
      <c r="C13" s="92" t="inlineStr">
        <is>
          <t>Approved by</t>
        </is>
      </c>
      <c r="D13" s="91" t="n"/>
      <c r="E13" s="91" t="n"/>
      <c r="F13" s="91" t="inlineStr">
        <is>
          <t>4th</t>
        </is>
      </c>
      <c r="G13" s="76" t="n">
        <v>38032.42</v>
      </c>
      <c r="H13" s="76" t="n">
        <v>38061.49</v>
      </c>
    </row>
    <row r="14" ht="15" customHeight="1" s="53">
      <c r="A14" s="89" t="n"/>
      <c r="B14" s="91" t="n"/>
      <c r="C14" s="92" t="inlineStr">
        <is>
          <t>P K PANDA</t>
        </is>
      </c>
      <c r="D14" s="91" t="n"/>
      <c r="E14" s="91" t="n"/>
      <c r="F14" s="91" t="inlineStr">
        <is>
          <t>5th</t>
        </is>
      </c>
      <c r="G14" s="76" t="n">
        <v>42285.62</v>
      </c>
      <c r="H14" s="76" t="n">
        <v>38032.42</v>
      </c>
    </row>
    <row r="15" ht="15" customHeight="1" s="53">
      <c r="A15" s="89" t="n"/>
      <c r="B15" s="93" t="inlineStr">
        <is>
          <t>उप महा प्रबंधक(अनुरक्षण)</t>
        </is>
      </c>
      <c r="C15" s="94" t="inlineStr">
        <is>
          <t>DGM(MAINT.)</t>
        </is>
      </c>
      <c r="D15" s="91" t="n"/>
      <c r="E15" s="91" t="n"/>
      <c r="F15" s="91" t="inlineStr">
        <is>
          <t>6th</t>
        </is>
      </c>
      <c r="G15" s="76" t="n">
        <v>37672.64</v>
      </c>
      <c r="H15" s="76" t="n">
        <v>42285.62</v>
      </c>
    </row>
    <row r="16" ht="61.5" customHeight="1" s="53">
      <c r="A16" s="89" t="n"/>
      <c r="B16" s="91" t="n"/>
      <c r="C16" s="91" t="n"/>
      <c r="D16" s="91" t="n"/>
      <c r="E16" s="95" t="n"/>
      <c r="F16" s="91" t="inlineStr">
        <is>
          <t>7th</t>
        </is>
      </c>
      <c r="G16" s="84">
        <f>C5</f>
        <v/>
      </c>
      <c r="H16" s="76" t="n">
        <v>37672.64</v>
      </c>
    </row>
    <row r="17" ht="15.75" customHeight="1" s="53">
      <c r="A17" s="96" t="inlineStr">
        <is>
          <t xml:space="preserve">PAYMENT RECOMMENDATION  </t>
        </is>
      </c>
      <c r="B17" s="65" t="n"/>
      <c r="C17" s="65" t="n"/>
      <c r="F17" s="91" t="inlineStr">
        <is>
          <t>8th</t>
        </is>
      </c>
    </row>
    <row r="18" ht="18.75" customHeight="1" s="53">
      <c r="A18" s="81" t="inlineStr">
        <is>
          <t>I</t>
        </is>
      </c>
      <c r="B18" s="97">
        <f>B2</f>
        <v/>
      </c>
      <c r="C18" s="83">
        <f>C2</f>
        <v/>
      </c>
    </row>
    <row r="19" ht="33.75" customHeight="1" s="53">
      <c r="A19" s="81" t="inlineStr">
        <is>
          <t>II</t>
        </is>
      </c>
      <c r="B19" s="97">
        <f>B3</f>
        <v/>
      </c>
      <c r="C19" s="83">
        <f>C3</f>
        <v/>
      </c>
    </row>
    <row r="20" ht="20.25" customHeight="1" s="53">
      <c r="A20" s="81" t="inlineStr">
        <is>
          <t>III</t>
        </is>
      </c>
      <c r="B20" s="97">
        <f>B4</f>
        <v/>
      </c>
      <c r="C20" s="83">
        <f>C4</f>
        <v/>
      </c>
    </row>
    <row r="21" ht="40.5" customHeight="1" s="53">
      <c r="A21" s="81" t="inlineStr">
        <is>
          <t>IV</t>
        </is>
      </c>
      <c r="B21" s="97">
        <f>B5</f>
        <v/>
      </c>
      <c r="C21" s="83">
        <f>C5</f>
        <v/>
      </c>
      <c r="E21" s="84" t="n"/>
    </row>
    <row r="22" ht="35.25" customHeight="1" s="53">
      <c r="A22" s="81" t="inlineStr">
        <is>
          <t>V</t>
        </is>
      </c>
      <c r="B22" s="97">
        <f>B6</f>
        <v/>
      </c>
      <c r="C22" s="83">
        <f>C6</f>
        <v/>
      </c>
    </row>
    <row r="23" ht="69.75" customHeight="1" s="53">
      <c r="A23" s="81" t="inlineStr">
        <is>
          <t>VI</t>
        </is>
      </c>
      <c r="B23" s="97">
        <f>B7</f>
        <v/>
      </c>
      <c r="C23" s="98">
        <f>C7</f>
        <v/>
      </c>
    </row>
    <row r="24" ht="15" customHeight="1" s="53">
      <c r="A24" s="81" t="inlineStr">
        <is>
          <t>VIII</t>
        </is>
      </c>
      <c r="B24" s="99" t="inlineStr">
        <is>
          <t>penalty towards late submission of amendment to contract agreement</t>
        </is>
      </c>
      <c r="C24" s="100">
        <f>C8</f>
        <v/>
      </c>
      <c r="D24" s="84" t="n"/>
      <c r="G24" s="76" t="n"/>
    </row>
    <row r="25" ht="51" customHeight="1" s="53">
      <c r="A25" s="81" t="inlineStr">
        <is>
          <t>VII</t>
        </is>
      </c>
      <c r="B25" s="97">
        <f>B9</f>
        <v/>
      </c>
      <c r="C25" s="85">
        <f>C9</f>
        <v/>
      </c>
      <c r="F25" s="76" t="inlineStr">
        <is>
          <t xml:space="preserve"> </t>
        </is>
      </c>
    </row>
    <row r="26" ht="15" customHeight="1" s="53">
      <c r="A26" s="101" t="n"/>
      <c r="B26" s="86">
        <f>B10</f>
        <v/>
      </c>
      <c r="C26" s="102">
        <f>C10</f>
        <v/>
      </c>
      <c r="F26" s="76" t="inlineStr">
        <is>
          <t xml:space="preserve"> </t>
        </is>
      </c>
    </row>
    <row r="27" ht="23.25" customHeight="1" s="53">
      <c r="A27" s="87" t="n"/>
      <c r="B27" s="103">
        <f>B11</f>
        <v/>
      </c>
      <c r="C27" s="61" t="n"/>
    </row>
    <row r="28" ht="107.25" customHeight="1" s="53">
      <c r="B28" s="90">
        <f>B12</f>
        <v/>
      </c>
      <c r="D28" s="104" t="n"/>
      <c r="E28" s="104" t="n"/>
      <c r="F28" s="104" t="n"/>
    </row>
    <row r="29" ht="15" customHeight="1" s="53">
      <c r="B29" s="104" t="n"/>
      <c r="C29" s="105">
        <f>C13</f>
        <v/>
      </c>
      <c r="D29" s="104" t="n"/>
      <c r="E29" s="104" t="n"/>
      <c r="F29" s="104" t="n"/>
    </row>
    <row r="30" ht="13.8" customHeight="1" s="53">
      <c r="B30" s="104" t="n"/>
      <c r="C30" s="105">
        <f>C14</f>
        <v/>
      </c>
      <c r="D30" s="104" t="n"/>
      <c r="E30" s="104" t="n"/>
      <c r="F30" s="104" t="n"/>
    </row>
    <row r="31" ht="25.5" customHeight="1" s="53">
      <c r="B31" s="106">
        <f>B15</f>
        <v/>
      </c>
      <c r="C31" s="90">
        <f>C15</f>
        <v/>
      </c>
      <c r="D31" s="104" t="n"/>
      <c r="E31" s="104" t="n"/>
      <c r="F31" s="104" t="n"/>
    </row>
    <row r="32" ht="13.8" customHeight="1" s="53">
      <c r="C32" s="104" t="n"/>
    </row>
  </sheetData>
  <mergeCells count="6">
    <mergeCell ref="A17:C17"/>
    <mergeCell ref="B12:C12"/>
    <mergeCell ref="B28:C28"/>
    <mergeCell ref="B11:C11"/>
    <mergeCell ref="B27:C27"/>
    <mergeCell ref="A1:C1"/>
  </mergeCells>
  <printOptions horizontalCentered="0" verticalCentered="0" headings="0" gridLines="0" gridLinesSet="1"/>
  <pageMargins left="0.8" right="0.579861111111111" top="1" bottom="0.629861111111111" header="0.511805555555555" footer="0.511805555555555"/>
  <pageSetup orientation="portrait" paperSize="9" scale="71" fitToHeight="1" fitToWidth="1" firstPageNumber="0" useFirstPageNumber="0" pageOrder="downThenOver" blackAndWhite="0" draft="0" horizontalDpi="300" verticalDpi="300" copies="1"/>
  <colBreaks count="1" manualBreakCount="1">
    <brk id="4" min="0" max="65535" man="1"/>
  </colBreak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2020-11-27T03:17:10Z</dcterms:created>
  <dcterms:modified xmlns:dcterms="http://purl.org/dc/terms/" xmlns:xsi="http://www.w3.org/2001/XMLSchema-instance" xsi:type="dcterms:W3CDTF">2024-03-11T15:10:25Z</dcterms:modified>
  <cp:revision>9</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12.0000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ies>
</file>