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6" autoFilterDateGrouping="1"/>
  </bookViews>
  <sheets>
    <sheet xmlns:r="http://schemas.openxmlformats.org/officeDocument/2006/relationships" name="RAR FEB 24 " sheetId="1" state="visible" r:id="rId1"/>
    <sheet xmlns:r="http://schemas.openxmlformats.org/officeDocument/2006/relationships" name="Invoice FEB 24" sheetId="2" state="visible" r:id="rId2"/>
    <sheet xmlns:r="http://schemas.openxmlformats.org/officeDocument/2006/relationships" name="PF_ESI" sheetId="3" state="visible" r:id="rId3"/>
    <sheet xmlns:r="http://schemas.openxmlformats.org/officeDocument/2006/relationships" name="ATTENDANCE" sheetId="4" state="visible" r:id="rId4"/>
    <sheet xmlns:r="http://schemas.openxmlformats.org/officeDocument/2006/relationships" name="PaymentStatement FEB 24" sheetId="5" state="visible" r:id="rId5"/>
    <sheet xmlns:r="http://schemas.openxmlformats.org/officeDocument/2006/relationships" name="PR SHEET FEB 24" sheetId="6" state="visible" r:id="rId6"/>
    <sheet xmlns:r="http://schemas.openxmlformats.org/officeDocument/2006/relationships" name="CHECKLIST" sheetId="7" state="visible" r:id="rId7"/>
    <sheet xmlns:r="http://schemas.openxmlformats.org/officeDocument/2006/relationships" name="Wage_Calculation" sheetId="8" state="visible" r:id="rId8"/>
    <sheet xmlns:r="http://schemas.openxmlformats.org/officeDocument/2006/relationships" name="Acceptance Report FEB 24" sheetId="9" state="visible" r:id="rId9"/>
  </sheets>
  <externalReferences>
    <externalReference xmlns:r="http://schemas.openxmlformats.org/officeDocument/2006/relationships" r:id="rId10"/>
    <externalReference xmlns:r="http://schemas.openxmlformats.org/officeDocument/2006/relationships" r:id="rId11"/>
  </externalReferences>
  <definedNames>
    <definedName name="_xlnm.Print_Titles" localSheetId="0">'RAR FEB 24 '!$13:$14</definedName>
    <definedName name="_xlnm.Print_Area" localSheetId="0">'RAR FEB 24 '!$A$1:$M$39</definedName>
    <definedName name="_xlnm.Print_Titles" localSheetId="1">'Invoice FEB 24'!$13:$13</definedName>
    <definedName name="_xlnm.Print_Area" localSheetId="1">'Invoice FEB 24'!$A$1:$F$28</definedName>
    <definedName name="_xlnm.Print_Titles" localSheetId="2">'PF_ESI'!$4:$5</definedName>
    <definedName name="_xlnm.Print_Area" localSheetId="2">'PF_ESI'!$A$1:$R$40</definedName>
    <definedName name="_xlnm.Print_Titles" localSheetId="3">'ATTENDANCE'!$8:$8</definedName>
    <definedName name="_xlnm.Print_Area" localSheetId="3">'ATTENDANCE'!$A$1:$AJ$46</definedName>
    <definedName name="_xlnm.Print_Area" localSheetId="5">'PR SHEET FEB 24'!$A$1:$E$37</definedName>
    <definedName name="_xlnm.Print_Area" localSheetId="6">'CHECKLIST'!$A$1:$C$48</definedName>
    <definedName name="_xlnm.Print_Area" localSheetId="7">'Wage_Calculation'!$A$1:$F$47</definedName>
  </definedNames>
  <calcPr calcId="124519" fullCalcOnLoad="1" refMode="A1" iterate="0" iterateCount="100" iterateDelta="0.0001"/>
</workbook>
</file>

<file path=xl/styles.xml><?xml version="1.0" encoding="utf-8"?>
<styleSheet xmlns="http://schemas.openxmlformats.org/spreadsheetml/2006/main">
  <numFmts count="6">
    <numFmt numFmtId="164" formatCode="m/d/yyyy"/>
    <numFmt numFmtId="165" formatCode="&quot;₹ &quot;#,##0.00"/>
    <numFmt numFmtId="166" formatCode="#,##0.0"/>
    <numFmt numFmtId="167" formatCode="mmm\-yy"/>
    <numFmt numFmtId="168" formatCode="0.0"/>
    <numFmt numFmtId="169" formatCode="[$₹-445]\ #,##0.00"/>
  </numFmts>
  <fonts count="45">
    <font>
      <name val="Calibri"/>
      <charset val="1"/>
      <family val="2"/>
      <color rgb="FF000000"/>
      <sz val="11"/>
    </font>
    <font>
      <name val="Arial"/>
      <family val="0"/>
      <sz val="10"/>
    </font>
    <font>
      <name val="Arial"/>
      <family val="0"/>
      <sz val="10"/>
    </font>
    <font>
      <name val="Arial"/>
      <family val="0"/>
      <sz val="10"/>
    </font>
    <font>
      <name val="Times New Roman"/>
      <charset val="1"/>
      <family val="1"/>
      <color rgb="FF000000"/>
      <sz val="10"/>
    </font>
    <font>
      <name val="Arial"/>
      <charset val="1"/>
      <family val="2"/>
      <sz val="10"/>
    </font>
    <font>
      <name val="Calibri"/>
      <charset val="1"/>
      <family val="2"/>
      <sz val="11"/>
    </font>
    <font>
      <name val="Calibri"/>
      <charset val="1"/>
      <family val="2"/>
      <b val="1"/>
      <sz val="11"/>
    </font>
    <font>
      <name val="Calibri"/>
      <charset val="1"/>
      <family val="2"/>
      <sz val="16"/>
    </font>
    <font>
      <name val="Calibri"/>
      <charset val="1"/>
      <family val="2"/>
      <b val="1"/>
      <sz val="16"/>
    </font>
    <font>
      <name val="Calibri"/>
      <charset val="1"/>
      <family val="2"/>
      <color rgb="FF000000"/>
      <sz val="16"/>
    </font>
    <font>
      <name val="Calibri"/>
      <charset val="1"/>
      <family val="2"/>
      <sz val="14"/>
    </font>
    <font>
      <name val="Calibri"/>
      <charset val="1"/>
      <family val="2"/>
      <sz val="12"/>
    </font>
    <font>
      <name val="Arial"/>
      <charset val="1"/>
      <family val="2"/>
      <b val="1"/>
      <sz val="12"/>
    </font>
    <font>
      <name val="Calibri"/>
      <charset val="1"/>
      <family val="2"/>
      <b val="1"/>
      <color rgb="FF000000"/>
      <sz val="11"/>
    </font>
    <font>
      <name val="Arial"/>
      <charset val="1"/>
      <family val="2"/>
      <sz val="12"/>
    </font>
    <font>
      <name val="Arial"/>
      <charset val="1"/>
      <family val="2"/>
      <sz val="14"/>
    </font>
    <font>
      <name val="Arial"/>
      <charset val="1"/>
      <family val="2"/>
      <b val="1"/>
      <sz val="14"/>
    </font>
    <font>
      <name val="Calibri"/>
      <charset val="1"/>
      <family val="2"/>
      <b val="1"/>
      <sz val="14"/>
    </font>
    <font>
      <name val="Calibri"/>
      <charset val="1"/>
      <family val="2"/>
      <b val="1"/>
      <sz val="12"/>
    </font>
    <font>
      <name val="Calibri"/>
      <charset val="1"/>
      <family val="2"/>
      <b val="1"/>
      <color rgb="FF000000"/>
      <sz val="12"/>
    </font>
    <font>
      <name val="Calibri"/>
      <charset val="1"/>
      <family val="2"/>
      <color rgb="FF000000"/>
      <sz val="10"/>
    </font>
    <font>
      <name val="Calibri"/>
      <charset val="1"/>
      <family val="2"/>
      <sz val="10"/>
    </font>
    <font>
      <name val="Calibri"/>
      <charset val="1"/>
      <family val="2"/>
      <b val="1"/>
      <sz val="10"/>
    </font>
    <font>
      <name val="Calibri"/>
      <charset val="1"/>
      <family val="2"/>
      <b val="1"/>
      <color rgb="FF000000"/>
      <sz val="10"/>
    </font>
    <font>
      <name val="Calibri"/>
      <charset val="1"/>
      <family val="2"/>
      <b val="1"/>
      <color rgb="FF000000"/>
      <sz val="14"/>
    </font>
    <font>
      <name val="Calibri"/>
      <charset val="1"/>
      <family val="2"/>
      <b val="1"/>
      <color rgb="FF000000"/>
      <sz val="9"/>
    </font>
    <font>
      <name val="Times New Roman"/>
      <charset val="1"/>
      <family val="1"/>
      <b val="1"/>
      <color rgb="FF000000"/>
      <sz val="9"/>
    </font>
    <font>
      <name val="Arial"/>
      <charset val="1"/>
      <family val="2"/>
      <b val="1"/>
      <sz val="10"/>
    </font>
    <font>
      <name val="Calibri"/>
      <charset val="1"/>
      <family val="2"/>
      <color rgb="FF000000"/>
      <sz val="14"/>
    </font>
    <font>
      <name val="Times New Roman"/>
      <charset val="1"/>
      <family val="1"/>
      <color rgb="FF000000"/>
      <sz val="9"/>
    </font>
    <font>
      <name val="Times New Roman"/>
      <charset val="1"/>
      <family val="1"/>
      <sz val="9"/>
    </font>
    <font>
      <name val="Arial"/>
      <charset val="1"/>
      <family val="2"/>
      <color rgb="FFFF0000"/>
      <sz val="10"/>
    </font>
    <font>
      <name val="Arial"/>
      <charset val="1"/>
      <family val="2"/>
      <b val="1"/>
      <sz val="9"/>
    </font>
    <font>
      <name val="Arial"/>
      <charset val="1"/>
      <family val="2"/>
      <b val="1"/>
      <sz val="8"/>
    </font>
    <font>
      <name val="Times New Roman"/>
      <charset val="1"/>
      <family val="1"/>
      <b val="1"/>
      <sz val="9"/>
    </font>
    <font>
      <name val="Calibri"/>
      <charset val="1"/>
      <family val="2"/>
      <b val="1"/>
      <color rgb="FF000000"/>
      <sz val="16"/>
    </font>
    <font>
      <name val="Arial"/>
      <charset val="1"/>
      <family val="2"/>
      <color rgb="FF000000"/>
      <sz val="10"/>
    </font>
    <font>
      <name val="Segoe UI"/>
      <charset val="1"/>
      <family val="2"/>
      <b val="1"/>
      <color rgb="FF000000"/>
      <sz val="16"/>
      <u val="single"/>
    </font>
    <font>
      <name val="Verdana"/>
      <charset val="1"/>
      <family val="2"/>
      <color rgb="FF000000"/>
      <sz val="10"/>
    </font>
    <font>
      <name val="Segoe UI"/>
      <charset val="1"/>
      <family val="2"/>
      <color rgb="FF000000"/>
      <sz val="10"/>
    </font>
    <font>
      <name val="Segoe UI"/>
      <charset val="1"/>
      <family val="2"/>
      <sz val="10"/>
    </font>
    <font>
      <name val="Segoe UI"/>
      <charset val="1"/>
      <family val="2"/>
      <color rgb="FF000000"/>
      <sz val="11"/>
    </font>
    <font>
      <name val="Segoe UI"/>
      <charset val="1"/>
      <family val="2"/>
      <b val="1"/>
      <color rgb="FF000000"/>
      <sz val="11"/>
    </font>
    <font>
      <name val="Calibri"/>
      <charset val="1"/>
      <family val="2"/>
      <strike val="1"/>
      <color rgb="FF000000"/>
      <sz val="11"/>
    </font>
  </fonts>
  <fills count="13">
    <fill>
      <patternFill/>
    </fill>
    <fill>
      <patternFill patternType="gray125"/>
    </fill>
    <fill>
      <patternFill patternType="solid">
        <fgColor rgb="FFFFFFFF"/>
        <bgColor rgb="FFEEECE1"/>
      </patternFill>
    </fill>
    <fill>
      <patternFill patternType="solid">
        <fgColor rgb="FFFFFF00"/>
        <bgColor rgb="FFFFFF00"/>
      </patternFill>
    </fill>
    <fill>
      <patternFill patternType="solid">
        <fgColor rgb="FFFCD5B5"/>
        <bgColor rgb="FFF9CB9C"/>
      </patternFill>
    </fill>
    <fill>
      <patternFill patternType="solid">
        <fgColor rgb="FFDBEEF4"/>
        <bgColor rgb="FFCFE2F3"/>
      </patternFill>
    </fill>
    <fill>
      <patternFill patternType="solid">
        <fgColor rgb="FFE6E0EC"/>
        <bgColor rgb="FFEEECE1"/>
      </patternFill>
    </fill>
    <fill>
      <patternFill patternType="solid">
        <fgColor rgb="FF92D050"/>
        <bgColor rgb="FF969696"/>
      </patternFill>
    </fill>
    <fill>
      <patternFill patternType="solid">
        <fgColor rgb="FFC6D9F1"/>
        <bgColor rgb="FFCFE2F3"/>
      </patternFill>
    </fill>
    <fill>
      <patternFill patternType="solid">
        <fgColor rgb="FFEEECE1"/>
        <bgColor rgb="FFE6E0EC"/>
      </patternFill>
    </fill>
    <fill>
      <patternFill patternType="solid">
        <fgColor rgb="FFF9CB9C"/>
        <bgColor rgb="FFFCD5B5"/>
      </patternFill>
    </fill>
    <fill>
      <patternFill patternType="solid">
        <fgColor rgb="FFCFE2F3"/>
        <bgColor rgb="FFC6D9F1"/>
      </patternFill>
    </fill>
    <fill>
      <patternFill patternType="solid">
        <fgColor rgb="FFD9D2E9"/>
        <bgColor rgb="FFC6D9F1"/>
      </patternFill>
    </fill>
  </fills>
  <borders count="25">
    <border>
      <left/>
      <right/>
      <top/>
      <bottom/>
      <diagonal/>
    </border>
    <border>
      <left style="thin"/>
      <right style="thin"/>
      <top style="thin"/>
      <bottom style="thin"/>
      <diagonal/>
    </border>
    <border>
      <left style="thin"/>
      <right/>
      <top style="thin"/>
      <bottom style="thin"/>
      <diagonal/>
    </border>
    <border>
      <left/>
      <right/>
      <top style="thin"/>
      <bottom style="thin"/>
      <diagonal/>
    </border>
    <border>
      <left/>
      <right style="thin"/>
      <top style="thin"/>
      <bottom style="thin"/>
      <diagonal/>
    </border>
    <border>
      <left style="thin"/>
      <right style="thin"/>
      <top style="thin"/>
      <bottom/>
      <diagonal/>
    </border>
    <border>
      <left style="thin"/>
      <right style="thin"/>
      <top/>
      <bottom style="thin"/>
      <diagonal/>
    </border>
    <border>
      <left style="medium"/>
      <right style="medium"/>
      <top style="medium"/>
      <bottom/>
      <diagonal/>
    </border>
    <border>
      <left style="medium"/>
      <right style="medium"/>
      <top/>
      <bottom/>
      <diagonal/>
    </border>
    <border>
      <left style="medium"/>
      <right style="medium"/>
      <top/>
      <bottom style="medium"/>
      <diagonal/>
    </border>
    <border>
      <left/>
      <right style="medium"/>
      <top/>
      <bottom style="medium"/>
      <diagonal/>
    </border>
    <border>
      <left style="medium"/>
      <right style="medium"/>
      <top style="medium"/>
      <bottom style="medium"/>
      <diagonal/>
    </border>
    <border>
      <left/>
      <right/>
      <top style="thin"/>
      <bottom/>
      <diagonal/>
    </border>
    <border>
      <left style="thin"/>
      <right/>
      <top/>
      <bottom/>
      <diagonal/>
    </border>
    <border>
      <left/>
      <right style="thin"/>
      <top style="thin"/>
      <bottom/>
      <diagonal/>
    </border>
    <border>
      <left/>
      <right style="thin"/>
      <top/>
      <bottom/>
      <diagonal/>
    </border>
    <border>
      <left style="thin"/>
      <right/>
      <top/>
      <bottom style="thin"/>
      <diagonal/>
    </border>
    <border>
      <left/>
      <right/>
      <top/>
      <bottom style="thin"/>
      <diagonal/>
    </border>
    <border>
      <left/>
      <right style="thin"/>
      <top/>
      <bottom style="thin"/>
      <diagonal/>
    </border>
    <border>
      <left style="thin"/>
      <right style="thin"/>
      <top/>
      <bottom/>
      <diagonal/>
    </border>
    <border>
      <left/>
      <right/>
      <top style="medium"/>
      <bottom/>
      <diagonal/>
    </border>
    <border>
      <left/>
      <right style="medium"/>
      <top style="medium"/>
      <bottom/>
      <diagonal/>
    </border>
    <border>
      <left/>
      <right style="medium"/>
      <top/>
      <bottom/>
      <diagonal/>
    </border>
    <border>
      <left/>
      <right/>
      <top/>
      <bottom style="medium"/>
      <diagonal/>
    </border>
    <border>
      <left style="medium"/>
      <right/>
      <top/>
      <bottom/>
      <diagonal/>
    </border>
  </borders>
  <cellStyleXfs count="11">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xf numFmtId="0" fontId="0" fillId="0" borderId="0"/>
    <xf numFmtId="0" fontId="0" fillId="0" borderId="0"/>
    <xf numFmtId="0" fontId="0" fillId="0" borderId="0"/>
    <xf numFmtId="0" fontId="0" fillId="0" borderId="0"/>
    <xf numFmtId="0" fontId="0" fillId="0" borderId="0"/>
  </cellStyleXfs>
  <cellXfs count="605">
    <xf numFmtId="0" fontId="0" fillId="0" borderId="0" applyAlignment="1" pivotButton="0" quotePrefix="0" xfId="0">
      <alignment horizontal="general" vertical="bottom"/>
    </xf>
    <xf numFmtId="0" fontId="6" fillId="2" borderId="0" applyAlignment="1" pivotButton="0" quotePrefix="0" xfId="0">
      <alignment horizontal="general" vertical="bottom"/>
    </xf>
    <xf numFmtId="0" fontId="6" fillId="2" borderId="0" applyAlignment="1" pivotButton="0" quotePrefix="0" xfId="0">
      <alignment horizontal="general" vertical="bottom" wrapText="1"/>
    </xf>
    <xf numFmtId="0" fontId="6" fillId="2" borderId="0" applyAlignment="1" pivotButton="0" quotePrefix="0" xfId="0">
      <alignment horizontal="general" vertical="bottom"/>
    </xf>
    <xf numFmtId="0" fontId="7" fillId="2" borderId="0" applyAlignment="1" pivotButton="0" quotePrefix="0" xfId="0">
      <alignment horizontal="center" vertical="center"/>
    </xf>
    <xf numFmtId="0" fontId="6" fillId="2" borderId="0" applyAlignment="1" pivotButton="0" quotePrefix="0" xfId="0">
      <alignment horizontal="center" vertical="center"/>
    </xf>
    <xf numFmtId="0" fontId="8" fillId="2" borderId="1" applyAlignment="1" pivotButton="0" quotePrefix="0" xfId="0">
      <alignment horizontal="center" vertical="center"/>
    </xf>
    <xf numFmtId="0" fontId="9" fillId="2" borderId="0" applyAlignment="1" pivotButton="0" quotePrefix="0" xfId="0">
      <alignment horizontal="center" vertical="center"/>
    </xf>
    <xf numFmtId="0" fontId="8" fillId="2" borderId="0" applyAlignment="1" pivotButton="0" quotePrefix="0" xfId="0">
      <alignment horizontal="center" vertical="center"/>
    </xf>
    <xf numFmtId="0" fontId="8" fillId="2" borderId="1" applyAlignment="1" pivotButton="0" quotePrefix="0" xfId="0">
      <alignment horizontal="left" vertical="bottom" wrapText="1"/>
    </xf>
    <xf numFmtId="0" fontId="8" fillId="2" borderId="1" applyAlignment="1" pivotButton="0" quotePrefix="0" xfId="0">
      <alignment horizontal="center" vertical="bottom"/>
    </xf>
    <xf numFmtId="0" fontId="8" fillId="2" borderId="1" applyAlignment="1" pivotButton="0" quotePrefix="0" xfId="0">
      <alignment horizontal="left" vertical="bottom"/>
    </xf>
    <xf numFmtId="0" fontId="9" fillId="2" borderId="1" applyAlignment="1" pivotButton="0" quotePrefix="0" xfId="0">
      <alignment horizontal="center" vertical="center" wrapText="1"/>
    </xf>
    <xf numFmtId="0" fontId="8" fillId="2" borderId="1" applyAlignment="1" pivotButton="0" quotePrefix="0" xfId="0">
      <alignment horizontal="center" vertical="center" wrapText="1"/>
    </xf>
    <xf numFmtId="0" fontId="9" fillId="2" borderId="1" applyAlignment="1" pivotButton="0" quotePrefix="0" xfId="0">
      <alignment horizontal="center" vertical="center"/>
    </xf>
    <xf numFmtId="0" fontId="8" fillId="2" borderId="1" applyAlignment="1" pivotButton="0" quotePrefix="0" xfId="0">
      <alignment horizontal="left" vertical="center"/>
    </xf>
    <xf numFmtId="0" fontId="8" fillId="2" borderId="1" applyAlignment="1" pivotButton="0" quotePrefix="0" xfId="0">
      <alignment horizontal="left" vertical="center" wrapText="1"/>
    </xf>
    <xf numFmtId="0" fontId="6" fillId="2" borderId="0" applyAlignment="1" pivotButton="0" quotePrefix="0" xfId="0">
      <alignment horizontal="left" vertical="center"/>
    </xf>
    <xf numFmtId="0" fontId="8" fillId="2" borderId="2" applyAlignment="1" pivotButton="0" quotePrefix="0" xfId="21">
      <alignment horizontal="left" vertical="center" wrapText="1"/>
    </xf>
    <xf numFmtId="0" fontId="8" fillId="2" borderId="1" applyAlignment="1" pivotButton="0" quotePrefix="0" xfId="21">
      <alignment horizontal="general" vertical="center" wrapText="1"/>
    </xf>
    <xf numFmtId="164" fontId="8" fillId="2" borderId="2" applyAlignment="1" pivotButton="0" quotePrefix="0" xfId="0">
      <alignment horizontal="center" vertical="center" wrapText="1"/>
    </xf>
    <xf numFmtId="0" fontId="8" fillId="2" borderId="1" applyAlignment="1" pivotButton="0" quotePrefix="0" xfId="21">
      <alignment horizontal="center" vertical="center" wrapText="1"/>
    </xf>
    <xf numFmtId="0" fontId="9" fillId="2" borderId="1" applyAlignment="1" pivotButton="0" quotePrefix="0" xfId="21">
      <alignment horizontal="center" vertical="center" wrapText="1"/>
    </xf>
    <xf numFmtId="1" fontId="8" fillId="2" borderId="1" applyAlignment="1" pivotButton="0" quotePrefix="0" xfId="0">
      <alignment horizontal="center" vertical="center"/>
    </xf>
    <xf numFmtId="0" fontId="6" fillId="2" borderId="0" applyAlignment="1" pivotButton="0" quotePrefix="0" xfId="0">
      <alignment horizontal="left" vertical="bottom"/>
    </xf>
    <xf numFmtId="0" fontId="10" fillId="2" borderId="1" applyAlignment="1" pivotButton="0" quotePrefix="0" xfId="0">
      <alignment horizontal="center" vertical="bottom"/>
    </xf>
    <xf numFmtId="0" fontId="11" fillId="2" borderId="1" applyAlignment="1" pivotButton="0" quotePrefix="0" xfId="0">
      <alignment horizontal="center" vertical="bottom"/>
    </xf>
    <xf numFmtId="164" fontId="8" fillId="2" borderId="1" applyAlignment="1" pivotButton="0" quotePrefix="0" xfId="0">
      <alignment horizontal="left" vertical="bottom"/>
    </xf>
    <xf numFmtId="0" fontId="8" fillId="2" borderId="2" applyAlignment="1" pivotButton="0" quotePrefix="0" xfId="0">
      <alignment horizontal="center" vertical="center"/>
    </xf>
    <xf numFmtId="0" fontId="8" fillId="2" borderId="3" applyAlignment="1" pivotButton="0" quotePrefix="0" xfId="0">
      <alignment horizontal="center" vertical="center"/>
    </xf>
    <xf numFmtId="0" fontId="12" fillId="2" borderId="0" applyAlignment="1" pivotButton="0" quotePrefix="0" xfId="0">
      <alignment horizontal="general" vertical="center"/>
    </xf>
    <xf numFmtId="0" fontId="8" fillId="2" borderId="1" applyAlignment="1" pivotButton="0" quotePrefix="0" xfId="0">
      <alignment horizontal="general" vertical="top" wrapText="1"/>
    </xf>
    <xf numFmtId="0" fontId="8" fillId="2" borderId="1" applyAlignment="1" pivotButton="0" quotePrefix="0" xfId="0">
      <alignment horizontal="left" vertical="top" wrapText="1"/>
    </xf>
    <xf numFmtId="0" fontId="8" fillId="2" borderId="1" applyAlignment="1" pivotButton="0" quotePrefix="0" xfId="0">
      <alignment horizontal="center" vertical="top" wrapText="1"/>
    </xf>
    <xf numFmtId="0" fontId="6" fillId="2" borderId="0" applyAlignment="1" pivotButton="0" quotePrefix="0" xfId="0">
      <alignment horizontal="general" vertical="top" wrapText="1"/>
    </xf>
    <xf numFmtId="0" fontId="0" fillId="2" borderId="1" applyAlignment="1" pivotButton="0" quotePrefix="0" xfId="0">
      <alignment horizontal="center" vertical="center"/>
    </xf>
    <xf numFmtId="0" fontId="13" fillId="2" borderId="1" applyAlignment="1" pivotButton="0" quotePrefix="0" xfId="0">
      <alignment horizontal="left" vertical="center" wrapText="1"/>
    </xf>
    <xf numFmtId="2" fontId="0" fillId="2" borderId="1" applyAlignment="1" pivotButton="0" quotePrefix="0" xfId="0">
      <alignment horizontal="center" vertical="top"/>
    </xf>
    <xf numFmtId="165" fontId="0" fillId="2" borderId="1" applyAlignment="1" pivotButton="0" quotePrefix="0" xfId="0">
      <alignment horizontal="right" vertical="top"/>
    </xf>
    <xf numFmtId="165" fontId="14" fillId="2" borderId="1" applyAlignment="1" pivotButton="0" quotePrefix="0" xfId="0">
      <alignment horizontal="center" vertical="center"/>
    </xf>
    <xf numFmtId="0" fontId="15" fillId="2" borderId="0" applyAlignment="1" pivotButton="0" quotePrefix="0" xfId="0">
      <alignment horizontal="center" vertical="top"/>
    </xf>
    <xf numFmtId="0" fontId="5" fillId="2" borderId="1" applyAlignment="1" pivotButton="0" quotePrefix="0" xfId="0">
      <alignment horizontal="center" vertical="center"/>
    </xf>
    <xf numFmtId="0" fontId="16" fillId="2" borderId="1" applyAlignment="1" pivotButton="0" quotePrefix="0" xfId="0">
      <alignment horizontal="left" vertical="center" wrapText="1"/>
    </xf>
    <xf numFmtId="166" fontId="16" fillId="2" borderId="1" applyAlignment="1" pivotButton="0" quotePrefix="0" xfId="0">
      <alignment horizontal="center" vertical="center" wrapText="1"/>
    </xf>
    <xf numFmtId="166" fontId="17" fillId="2" borderId="1" applyAlignment="1" pivotButton="0" quotePrefix="0" xfId="0">
      <alignment horizontal="center" vertical="center" wrapText="1"/>
    </xf>
    <xf numFmtId="0" fontId="15" fillId="2" borderId="0" applyAlignment="1" pivotButton="0" quotePrefix="0" xfId="0">
      <alignment horizontal="center" vertical="bottom"/>
    </xf>
    <xf numFmtId="3" fontId="16" fillId="2" borderId="1" applyAlignment="1" pivotButton="0" quotePrefix="0" xfId="0">
      <alignment horizontal="center" vertical="center" wrapText="1"/>
    </xf>
    <xf numFmtId="3" fontId="17" fillId="2" borderId="1" applyAlignment="1" pivotButton="0" quotePrefix="0" xfId="0">
      <alignment horizontal="center" vertical="center" wrapText="1"/>
    </xf>
    <xf numFmtId="0" fontId="0" fillId="0" borderId="1" applyAlignment="1" pivotButton="0" quotePrefix="0" xfId="0">
      <alignment horizontal="center" vertical="bottom"/>
    </xf>
    <xf numFmtId="0" fontId="15" fillId="2" borderId="1" applyAlignment="1" pivotButton="0" quotePrefix="0" xfId="0">
      <alignment horizontal="center" vertical="center" wrapText="1"/>
    </xf>
    <xf numFmtId="165" fontId="16" fillId="2" borderId="1" applyAlignment="1" pivotButton="0" quotePrefix="0" xfId="0">
      <alignment horizontal="center" vertical="center" wrapText="1"/>
    </xf>
    <xf numFmtId="165" fontId="16" fillId="2" borderId="1" applyAlignment="1" pivotButton="0" quotePrefix="0" xfId="0">
      <alignment horizontal="right" vertical="center" wrapText="1"/>
    </xf>
    <xf numFmtId="2" fontId="0" fillId="2" borderId="1" applyAlignment="1" pivotButton="0" quotePrefix="0" xfId="0">
      <alignment horizontal="center" vertical="center"/>
    </xf>
    <xf numFmtId="165" fontId="0" fillId="2" borderId="1" applyAlignment="1" pivotButton="0" quotePrefix="0" xfId="0">
      <alignment horizontal="right" vertical="center"/>
    </xf>
    <xf numFmtId="2" fontId="16" fillId="2" borderId="1" applyAlignment="1" pivotButton="0" quotePrefix="0" xfId="0">
      <alignment horizontal="center" vertical="center" wrapText="1"/>
    </xf>
    <xf numFmtId="0" fontId="16" fillId="2" borderId="1" applyAlignment="1" pivotButton="0" quotePrefix="0" xfId="0">
      <alignment horizontal="center" vertical="center" wrapText="1"/>
    </xf>
    <xf numFmtId="2" fontId="6" fillId="2" borderId="1" applyAlignment="1" pivotButton="0" quotePrefix="0" xfId="0">
      <alignment horizontal="center" vertical="center"/>
    </xf>
    <xf numFmtId="0" fontId="0" fillId="2" borderId="2" applyAlignment="1" pivotButton="0" quotePrefix="0" xfId="0">
      <alignment horizontal="center" vertical="center"/>
    </xf>
    <xf numFmtId="165" fontId="0" fillId="2" borderId="4" applyAlignment="1" pivotButton="0" quotePrefix="0" xfId="0">
      <alignment horizontal="general" vertical="center"/>
    </xf>
    <xf numFmtId="2" fontId="6" fillId="2" borderId="1" applyAlignment="1" pivotButton="0" quotePrefix="0" xfId="0">
      <alignment horizontal="center" vertical="top"/>
    </xf>
    <xf numFmtId="0" fontId="6" fillId="2" borderId="1" applyAlignment="1" pivotButton="0" quotePrefix="0" xfId="0">
      <alignment horizontal="center" vertical="bottom"/>
    </xf>
    <xf numFmtId="165" fontId="6" fillId="2" borderId="1" applyAlignment="1" pivotButton="0" quotePrefix="0" xfId="0">
      <alignment horizontal="general" vertical="bottom"/>
    </xf>
    <xf numFmtId="1" fontId="6" fillId="2" borderId="1" applyAlignment="1" pivotButton="0" quotePrefix="0" xfId="0">
      <alignment horizontal="general" vertical="bottom"/>
    </xf>
    <xf numFmtId="165" fontId="0" fillId="2" borderId="1" applyAlignment="1" pivotButton="0" quotePrefix="0" xfId="0">
      <alignment horizontal="center" vertical="center"/>
    </xf>
    <xf numFmtId="0" fontId="6" fillId="2" borderId="1" applyAlignment="1" pivotButton="0" quotePrefix="0" xfId="0">
      <alignment horizontal="general" vertical="bottom"/>
    </xf>
    <xf numFmtId="0" fontId="6" fillId="2" borderId="1" applyAlignment="1" pivotButton="0" quotePrefix="0" xfId="0">
      <alignment horizontal="center" vertical="center"/>
    </xf>
    <xf numFmtId="0" fontId="7" fillId="2" borderId="1" applyAlignment="1" pivotButton="0" quotePrefix="0" xfId="0">
      <alignment horizontal="center" vertical="bottom"/>
    </xf>
    <xf numFmtId="165" fontId="14" fillId="2" borderId="1" applyAlignment="1" pivotButton="0" quotePrefix="0" xfId="0">
      <alignment horizontal="right" vertical="center"/>
    </xf>
    <xf numFmtId="2" fontId="6" fillId="2" borderId="0" applyAlignment="1" pivotButton="0" quotePrefix="0" xfId="0">
      <alignment horizontal="general" vertical="bottom"/>
    </xf>
    <xf numFmtId="2" fontId="7" fillId="2" borderId="0" applyAlignment="1" pivotButton="0" quotePrefix="0" xfId="0">
      <alignment horizontal="center" vertical="center"/>
    </xf>
    <xf numFmtId="2" fontId="6" fillId="2" borderId="0" applyAlignment="1" pivotButton="0" quotePrefix="0" xfId="0">
      <alignment horizontal="center" vertical="center"/>
    </xf>
    <xf numFmtId="165" fontId="6" fillId="2" borderId="0" applyAlignment="1" pivotButton="0" quotePrefix="0" xfId="0">
      <alignment horizontal="general" vertical="bottom"/>
    </xf>
    <xf numFmtId="0" fontId="18" fillId="2" borderId="5" applyAlignment="1" pivotButton="0" quotePrefix="0" xfId="0">
      <alignment horizontal="center" vertical="center"/>
    </xf>
    <xf numFmtId="0" fontId="19" fillId="2" borderId="1" applyAlignment="1" pivotButton="0" quotePrefix="0" xfId="0">
      <alignment horizontal="left" vertical="center"/>
    </xf>
    <xf numFmtId="0" fontId="20" fillId="2" borderId="1" applyAlignment="1" pivotButton="0" quotePrefix="0" xfId="0">
      <alignment horizontal="left" vertical="center"/>
    </xf>
    <xf numFmtId="0" fontId="12" fillId="2" borderId="1" applyAlignment="1" pivotButton="0" quotePrefix="0" xfId="0">
      <alignment horizontal="left" vertical="center"/>
    </xf>
    <xf numFmtId="164" fontId="12" fillId="2" borderId="1" applyAlignment="1" pivotButton="0" quotePrefix="0" xfId="0">
      <alignment horizontal="left" vertical="center"/>
    </xf>
    <xf numFmtId="167" fontId="12" fillId="2" borderId="1" applyAlignment="1" pivotButton="0" quotePrefix="0" xfId="0">
      <alignment horizontal="left" vertical="center"/>
    </xf>
    <xf numFmtId="0" fontId="19" fillId="2" borderId="1" applyAlignment="1" pivotButton="0" quotePrefix="0" xfId="0">
      <alignment horizontal="left" vertical="center" wrapText="1"/>
    </xf>
    <xf numFmtId="0" fontId="19" fillId="2" borderId="1" applyAlignment="1" pivotButton="0" quotePrefix="0" xfId="0">
      <alignment horizontal="center" vertical="center"/>
    </xf>
    <xf numFmtId="0" fontId="19" fillId="2" borderId="1" applyAlignment="1" pivotButton="0" quotePrefix="0" xfId="0">
      <alignment horizontal="center" vertical="center" wrapText="1"/>
    </xf>
    <xf numFmtId="0" fontId="19" fillId="2" borderId="0" applyAlignment="1" pivotButton="0" quotePrefix="0" xfId="0">
      <alignment horizontal="center" vertical="center" wrapText="1"/>
    </xf>
    <xf numFmtId="0" fontId="21" fillId="2" borderId="1" applyAlignment="1" pivotButton="0" quotePrefix="0" xfId="0">
      <alignment horizontal="center" vertical="center"/>
    </xf>
    <xf numFmtId="0" fontId="5" fillId="0" borderId="1" applyAlignment="1" pivotButton="0" quotePrefix="0" xfId="0">
      <alignment horizontal="left" vertical="center" wrapText="1"/>
    </xf>
    <xf numFmtId="2" fontId="21" fillId="2" borderId="1" applyAlignment="1" pivotButton="0" quotePrefix="0" xfId="0">
      <alignment horizontal="center" vertical="top"/>
    </xf>
    <xf numFmtId="165" fontId="5" fillId="0" borderId="1" applyAlignment="1" pivotButton="0" quotePrefix="0" xfId="0">
      <alignment horizontal="center" vertical="center" wrapText="1"/>
    </xf>
    <xf numFmtId="165" fontId="21" fillId="2" borderId="1" applyAlignment="1" pivotButton="0" quotePrefix="0" xfId="0">
      <alignment horizontal="right" vertical="top"/>
    </xf>
    <xf numFmtId="165" fontId="15" fillId="2" borderId="0" applyAlignment="1" pivotButton="0" quotePrefix="0" xfId="0">
      <alignment horizontal="center" vertical="bottom"/>
    </xf>
    <xf numFmtId="2" fontId="22" fillId="2" borderId="1" applyAlignment="1" pivotButton="0" quotePrefix="0" xfId="0">
      <alignment horizontal="center" vertical="top"/>
    </xf>
    <xf numFmtId="0" fontId="22" fillId="2" borderId="1" applyAlignment="1" pivotButton="0" quotePrefix="0" xfId="0">
      <alignment horizontal="center" vertical="bottom"/>
    </xf>
    <xf numFmtId="2" fontId="22" fillId="2" borderId="1" applyAlignment="1" pivotButton="0" quotePrefix="0" xfId="0">
      <alignment horizontal="center" vertical="center"/>
    </xf>
    <xf numFmtId="165" fontId="21" fillId="2" borderId="1" applyAlignment="1" pivotButton="0" quotePrefix="0" xfId="0">
      <alignment horizontal="right" vertical="center"/>
    </xf>
    <xf numFmtId="0" fontId="22" fillId="2" borderId="1" applyAlignment="1" pivotButton="0" quotePrefix="0" xfId="0">
      <alignment horizontal="center" vertical="center"/>
    </xf>
    <xf numFmtId="0" fontId="23" fillId="2" borderId="1" applyAlignment="1" pivotButton="0" quotePrefix="0" xfId="0">
      <alignment horizontal="center" vertical="bottom"/>
    </xf>
    <xf numFmtId="165" fontId="24" fillId="2" borderId="1" applyAlignment="1" pivotButton="0" quotePrefix="0" xfId="0">
      <alignment horizontal="right" vertical="center"/>
    </xf>
    <xf numFmtId="0" fontId="6" fillId="2" borderId="0" applyAlignment="1" pivotButton="0" quotePrefix="0" xfId="0">
      <alignment horizontal="left" vertical="bottom"/>
    </xf>
    <xf numFmtId="0" fontId="0" fillId="0" borderId="0" applyAlignment="1" pivotButton="0" quotePrefix="0" xfId="0">
      <alignment horizontal="center" vertical="bottom"/>
    </xf>
    <xf numFmtId="0" fontId="0" fillId="3" borderId="0" applyAlignment="1" pivotButton="0" quotePrefix="0" xfId="0">
      <alignment horizontal="center" vertical="bottom"/>
    </xf>
    <xf numFmtId="2" fontId="0" fillId="0" borderId="0" applyAlignment="1" pivotButton="0" quotePrefix="0" xfId="0">
      <alignment horizontal="center" vertical="bottom"/>
    </xf>
    <xf numFmtId="0" fontId="25" fillId="0" borderId="0" applyAlignment="1" pivotButton="0" quotePrefix="0" xfId="0">
      <alignment horizontal="center" vertical="bottom"/>
    </xf>
    <xf numFmtId="0" fontId="25" fillId="2" borderId="0" applyAlignment="1" pivotButton="0" quotePrefix="0" xfId="0">
      <alignment horizontal="left" vertical="bottom"/>
    </xf>
    <xf numFmtId="0" fontId="14" fillId="0" borderId="1" applyAlignment="1" pivotButton="0" quotePrefix="0" xfId="0">
      <alignment horizontal="center" vertical="center"/>
    </xf>
    <xf numFmtId="0" fontId="14" fillId="0" borderId="1" applyAlignment="1" pivotButton="0" quotePrefix="0" xfId="0">
      <alignment horizontal="center" vertical="center" wrapText="1"/>
    </xf>
    <xf numFmtId="0" fontId="14" fillId="2" borderId="1" applyAlignment="1" pivotButton="0" quotePrefix="0" xfId="0">
      <alignment horizontal="center" vertical="center" wrapText="1"/>
    </xf>
    <xf numFmtId="0" fontId="14" fillId="2" borderId="1" applyAlignment="1" pivotButton="0" quotePrefix="0" xfId="0">
      <alignment horizontal="center" vertical="center"/>
    </xf>
    <xf numFmtId="0" fontId="0" fillId="0" borderId="0" applyAlignment="1" pivotButton="0" quotePrefix="0" xfId="0">
      <alignment horizontal="general" vertical="top"/>
    </xf>
    <xf numFmtId="2" fontId="14" fillId="0" borderId="1" applyAlignment="1" pivotButton="0" quotePrefix="0" xfId="0">
      <alignment horizontal="center" vertical="center" wrapText="1"/>
    </xf>
    <xf numFmtId="0" fontId="26" fillId="0" borderId="1" applyAlignment="1" pivotButton="0" quotePrefix="0" xfId="0">
      <alignment horizontal="center" vertical="center" wrapText="1"/>
    </xf>
    <xf numFmtId="1" fontId="27" fillId="4" borderId="1" applyAlignment="1" pivotButton="0" quotePrefix="0" xfId="0">
      <alignment horizontal="general" vertical="center" wrapText="1"/>
    </xf>
    <xf numFmtId="168" fontId="28" fillId="2" borderId="1" applyAlignment="1" pivotButton="0" quotePrefix="0" xfId="23">
      <alignment horizontal="center" vertical="center" wrapText="1"/>
    </xf>
    <xf numFmtId="0" fontId="29" fillId="2" borderId="1" applyAlignment="1" pivotButton="0" quotePrefix="0" xfId="0">
      <alignment horizontal="center" vertical="bottom"/>
    </xf>
    <xf numFmtId="0" fontId="0" fillId="2" borderId="1" applyAlignment="1" pivotButton="0" quotePrefix="0" xfId="0">
      <alignment horizontal="center" vertical="bottom"/>
    </xf>
    <xf numFmtId="0" fontId="6" fillId="2" borderId="1" applyAlignment="1" pivotButton="0" quotePrefix="0" xfId="0">
      <alignment horizontal="center" vertical="bottom"/>
    </xf>
    <xf numFmtId="2" fontId="0" fillId="2" borderId="1" applyAlignment="1" pivotButton="0" quotePrefix="0" xfId="0">
      <alignment horizontal="center" vertical="bottom"/>
    </xf>
    <xf numFmtId="2" fontId="6" fillId="2" borderId="1" applyAlignment="1" pivotButton="0" quotePrefix="0" xfId="0">
      <alignment horizontal="center" vertical="bottom"/>
    </xf>
    <xf numFmtId="0" fontId="0" fillId="0" borderId="2" applyAlignment="1" pivotButton="0" quotePrefix="0" xfId="0">
      <alignment horizontal="center" vertical="bottom"/>
    </xf>
    <xf numFmtId="0" fontId="14" fillId="3" borderId="1" applyAlignment="1" pivotButton="0" quotePrefix="0" xfId="0">
      <alignment horizontal="center" vertical="bottom"/>
    </xf>
    <xf numFmtId="168" fontId="14" fillId="3" borderId="1" applyAlignment="1" pivotButton="0" quotePrefix="0" xfId="0">
      <alignment horizontal="center" vertical="bottom"/>
    </xf>
    <xf numFmtId="0" fontId="0" fillId="3" borderId="1" applyAlignment="1" pivotButton="0" quotePrefix="0" xfId="0">
      <alignment horizontal="center" vertical="bottom"/>
    </xf>
    <xf numFmtId="0" fontId="29" fillId="3" borderId="1" applyAlignment="1" pivotButton="0" quotePrefix="0" xfId="0">
      <alignment horizontal="center" vertical="bottom"/>
    </xf>
    <xf numFmtId="2" fontId="14" fillId="3" borderId="1" applyAlignment="1" pivotButton="0" quotePrefix="0" xfId="0">
      <alignment horizontal="center" vertical="bottom"/>
    </xf>
    <xf numFmtId="0" fontId="0" fillId="0" borderId="0" applyAlignment="1" pivotButton="0" quotePrefix="0" xfId="0">
      <alignment horizontal="general" vertical="bottom"/>
    </xf>
    <xf numFmtId="1" fontId="30" fillId="5" borderId="1" applyAlignment="1" pivotButton="0" quotePrefix="0" xfId="0">
      <alignment horizontal="general" vertical="center" wrapText="1"/>
    </xf>
    <xf numFmtId="1" fontId="31" fillId="5" borderId="1" applyAlignment="1" pivotButton="0" quotePrefix="0" xfId="0">
      <alignment horizontal="general" vertical="center" wrapText="1"/>
    </xf>
    <xf numFmtId="0" fontId="0" fillId="2" borderId="0" applyAlignment="1" pivotButton="0" quotePrefix="0" xfId="0">
      <alignment horizontal="general" vertical="bottom"/>
    </xf>
    <xf numFmtId="0" fontId="0" fillId="3" borderId="1" applyAlignment="1" pivotButton="0" quotePrefix="0" xfId="0">
      <alignment horizontal="center" vertical="bottom"/>
    </xf>
    <xf numFmtId="0" fontId="14" fillId="3" borderId="1" applyAlignment="1" pivotButton="0" quotePrefix="0" xfId="0">
      <alignment horizontal="center" vertical="bottom"/>
    </xf>
    <xf numFmtId="1" fontId="30" fillId="6" borderId="1" applyAlignment="1" pivotButton="0" quotePrefix="0" xfId="0">
      <alignment horizontal="general" vertical="center" wrapText="1"/>
    </xf>
    <xf numFmtId="0" fontId="29" fillId="0" borderId="1" applyAlignment="1" pivotButton="0" quotePrefix="0" xfId="0">
      <alignment horizontal="center" vertical="bottom"/>
    </xf>
    <xf numFmtId="0" fontId="17" fillId="0" borderId="1" applyAlignment="1" pivotButton="0" quotePrefix="0" xfId="0">
      <alignment horizontal="general" vertical="bottom"/>
    </xf>
    <xf numFmtId="168" fontId="14" fillId="7" borderId="1" applyAlignment="1" pivotButton="0" quotePrefix="0" xfId="0">
      <alignment horizontal="center" vertical="bottom"/>
    </xf>
    <xf numFmtId="2" fontId="14" fillId="7" borderId="1" applyAlignment="1" pivotButton="0" quotePrefix="0" xfId="0">
      <alignment horizontal="center" vertical="bottom"/>
    </xf>
    <xf numFmtId="4" fontId="14" fillId="7" borderId="1" applyAlignment="1" pivotButton="0" quotePrefix="0" xfId="0">
      <alignment horizontal="center" vertical="bottom"/>
    </xf>
    <xf numFmtId="168" fontId="14" fillId="7" borderId="1" applyAlignment="1" pivotButton="0" quotePrefix="0" xfId="0">
      <alignment horizontal="center" vertical="bottom" wrapText="1"/>
    </xf>
    <xf numFmtId="0" fontId="0" fillId="2" borderId="0" applyAlignment="1" pivotButton="0" quotePrefix="0" xfId="0">
      <alignment horizontal="center" vertical="bottom"/>
    </xf>
    <xf numFmtId="10" fontId="0" fillId="0" borderId="0" applyAlignment="1" pivotButton="0" quotePrefix="0" xfId="0">
      <alignment horizontal="center" vertical="bottom"/>
    </xf>
    <xf numFmtId="0" fontId="5" fillId="2" borderId="0" applyAlignment="1" pivotButton="0" quotePrefix="0" xfId="23">
      <alignment horizontal="center" vertical="bottom"/>
    </xf>
    <xf numFmtId="0" fontId="5" fillId="0" borderId="0" applyAlignment="1" pivotButton="0" quotePrefix="0" xfId="23">
      <alignment horizontal="general" vertical="bottom"/>
    </xf>
    <xf numFmtId="0" fontId="5" fillId="0" borderId="0" applyAlignment="1" pivotButton="0" quotePrefix="0" xfId="23">
      <alignment horizontal="center" vertical="bottom"/>
    </xf>
    <xf numFmtId="0" fontId="28" fillId="2" borderId="0" applyAlignment="1" pivotButton="0" quotePrefix="0" xfId="23">
      <alignment horizontal="center" vertical="bottom"/>
    </xf>
    <xf numFmtId="0" fontId="32" fillId="2" borderId="0" applyAlignment="1" pivotButton="0" quotePrefix="0" xfId="23">
      <alignment horizontal="center" vertical="bottom"/>
    </xf>
    <xf numFmtId="0" fontId="28" fillId="0" borderId="1" applyAlignment="1" pivotButton="0" quotePrefix="0" xfId="23">
      <alignment horizontal="center" vertical="center" wrapText="1"/>
    </xf>
    <xf numFmtId="0" fontId="5" fillId="0" borderId="0" applyAlignment="1" pivotButton="0" quotePrefix="0" xfId="23">
      <alignment horizontal="left" vertical="center" wrapText="1"/>
    </xf>
    <xf numFmtId="0" fontId="28" fillId="0" borderId="1" applyAlignment="1" pivotButton="0" quotePrefix="0" xfId="23">
      <alignment horizontal="center" vertical="bottom" wrapText="1"/>
    </xf>
    <xf numFmtId="0" fontId="28" fillId="2" borderId="1" applyAlignment="1" pivotButton="0" quotePrefix="0" xfId="23">
      <alignment horizontal="center" vertical="bottom" wrapText="1"/>
    </xf>
    <xf numFmtId="164" fontId="28" fillId="2" borderId="1" applyAlignment="1" pivotButton="0" quotePrefix="0" xfId="24">
      <alignment horizontal="center" vertical="bottom" wrapText="1"/>
    </xf>
    <xf numFmtId="0" fontId="28" fillId="2" borderId="1" applyAlignment="1" pivotButton="0" quotePrefix="0" xfId="24">
      <alignment horizontal="center" vertical="bottom" wrapText="1"/>
    </xf>
    <xf numFmtId="0" fontId="28" fillId="0" borderId="0" applyAlignment="1" pivotButton="0" quotePrefix="0" xfId="23">
      <alignment horizontal="center" vertical="bottom" wrapText="1"/>
    </xf>
    <xf numFmtId="0" fontId="28" fillId="0" borderId="1" applyAlignment="1" pivotButton="0" quotePrefix="0" xfId="23">
      <alignment horizontal="left" vertical="center" wrapText="1"/>
    </xf>
    <xf numFmtId="0" fontId="33" fillId="2" borderId="1" applyAlignment="1" pivotButton="0" quotePrefix="0" xfId="23">
      <alignment horizontal="center" vertical="center" wrapText="1"/>
    </xf>
    <xf numFmtId="0" fontId="28" fillId="2" borderId="1" applyAlignment="1" pivotButton="0" quotePrefix="0" xfId="23">
      <alignment horizontal="center" vertical="center" wrapText="1"/>
    </xf>
    <xf numFmtId="0" fontId="28" fillId="2" borderId="1" applyAlignment="1" pivotButton="0" quotePrefix="0" xfId="24">
      <alignment horizontal="center" vertical="center" wrapText="1"/>
    </xf>
    <xf numFmtId="0" fontId="28" fillId="0" borderId="1" applyAlignment="1" pivotButton="0" quotePrefix="0" xfId="23">
      <alignment horizontal="general" vertical="center" wrapText="1"/>
    </xf>
    <xf numFmtId="164" fontId="28" fillId="2" borderId="1" applyAlignment="1" pivotButton="0" quotePrefix="0" xfId="23">
      <alignment horizontal="center" vertical="center" wrapText="1"/>
    </xf>
    <xf numFmtId="0" fontId="28" fillId="2" borderId="2" applyAlignment="1" pivotButton="0" quotePrefix="0" xfId="23">
      <alignment horizontal="center" vertical="center" wrapText="1"/>
    </xf>
    <xf numFmtId="0" fontId="34" fillId="8" borderId="1" applyAlignment="1" pivotButton="0" quotePrefix="0" xfId="23">
      <alignment horizontal="center" vertical="center" wrapText="1"/>
    </xf>
    <xf numFmtId="0" fontId="28" fillId="8" borderId="1" applyAlignment="1" pivotButton="0" quotePrefix="0" xfId="23">
      <alignment horizontal="center" vertical="center" wrapText="1"/>
    </xf>
    <xf numFmtId="0" fontId="28" fillId="2" borderId="0" applyAlignment="1" pivotButton="0" quotePrefix="0" xfId="23">
      <alignment horizontal="center" vertical="center" wrapText="1"/>
    </xf>
    <xf numFmtId="0" fontId="28" fillId="9" borderId="0" applyAlignment="1" pivotButton="0" quotePrefix="0" xfId="23">
      <alignment horizontal="center" vertical="center" wrapText="1"/>
    </xf>
    <xf numFmtId="0" fontId="34" fillId="2" borderId="1" applyAlignment="1" pivotButton="0" quotePrefix="0" xfId="24">
      <alignment horizontal="center" vertical="center" wrapText="1"/>
    </xf>
    <xf numFmtId="0" fontId="28" fillId="3" borderId="1" applyAlignment="1" pivotButton="0" quotePrefix="0" xfId="24">
      <alignment horizontal="center" vertical="center" wrapText="1"/>
    </xf>
    <xf numFmtId="1" fontId="27" fillId="5" borderId="1" applyAlignment="1" pivotButton="0" quotePrefix="0" xfId="0">
      <alignment horizontal="general" vertical="center" wrapText="1"/>
    </xf>
    <xf numFmtId="1" fontId="35" fillId="5" borderId="1" applyAlignment="1" pivotButton="0" quotePrefix="0" xfId="0">
      <alignment horizontal="general" vertical="center" wrapText="1"/>
    </xf>
    <xf numFmtId="1" fontId="27" fillId="6" borderId="1" applyAlignment="1" pivotButton="0" quotePrefix="0" xfId="0">
      <alignment horizontal="general" vertical="center" wrapText="1"/>
    </xf>
    <xf numFmtId="0" fontId="28" fillId="2" borderId="2" applyAlignment="1" pivotButton="0" quotePrefix="0" xfId="23">
      <alignment horizontal="general" vertical="center"/>
    </xf>
    <xf numFmtId="0" fontId="28" fillId="2" borderId="3" applyAlignment="1" pivotButton="0" quotePrefix="0" xfId="23">
      <alignment horizontal="general" vertical="center"/>
    </xf>
    <xf numFmtId="0" fontId="28" fillId="2" borderId="4" applyAlignment="1" pivotButton="0" quotePrefix="0" xfId="23">
      <alignment horizontal="general" vertical="center"/>
    </xf>
    <xf numFmtId="0" fontId="28" fillId="0" borderId="1" applyAlignment="1" pivotButton="0" quotePrefix="0" xfId="23">
      <alignment horizontal="left" vertical="bottom"/>
    </xf>
    <xf numFmtId="0" fontId="28" fillId="0" borderId="0" applyAlignment="1" pivotButton="0" quotePrefix="0" xfId="23">
      <alignment horizontal="general" vertical="bottom"/>
    </xf>
    <xf numFmtId="0" fontId="28" fillId="0" borderId="1" applyAlignment="1" pivotButton="0" quotePrefix="0" xfId="23">
      <alignment horizontal="center" vertical="bottom"/>
    </xf>
    <xf numFmtId="0" fontId="5" fillId="0" borderId="0" applyAlignment="1" pivotButton="0" quotePrefix="0" xfId="23">
      <alignment horizontal="general" vertical="bottom"/>
    </xf>
    <xf numFmtId="0" fontId="28" fillId="2" borderId="1" applyAlignment="1" pivotButton="0" quotePrefix="0" xfId="23">
      <alignment horizontal="center" vertical="bottom"/>
    </xf>
    <xf numFmtId="0" fontId="28" fillId="0" borderId="0" applyAlignment="1" pivotButton="0" quotePrefix="0" xfId="23">
      <alignment horizontal="general" vertical="bottom"/>
    </xf>
    <xf numFmtId="0" fontId="5" fillId="2" borderId="0" applyAlignment="1" pivotButton="0" quotePrefix="0" xfId="23">
      <alignment horizontal="center" vertical="center" wrapText="1"/>
    </xf>
    <xf numFmtId="0" fontId="5" fillId="0" borderId="0" applyAlignment="1" pivotButton="0" quotePrefix="0" xfId="23">
      <alignment horizontal="center" vertical="bottom"/>
    </xf>
    <xf numFmtId="0" fontId="5" fillId="2" borderId="0" applyAlignment="1" pivotButton="0" quotePrefix="0" xfId="23">
      <alignment horizontal="center" vertical="bottom"/>
    </xf>
    <xf numFmtId="0" fontId="0" fillId="0" borderId="0" applyAlignment="1" pivotButton="0" quotePrefix="0" xfId="0">
      <alignment horizontal="center" vertical="bottom"/>
    </xf>
    <xf numFmtId="0" fontId="0" fillId="3" borderId="0" applyAlignment="1" pivotButton="0" quotePrefix="0" xfId="0">
      <alignment horizontal="center" vertical="bottom"/>
    </xf>
    <xf numFmtId="0" fontId="0" fillId="0" borderId="0" applyAlignment="1" pivotButton="0" quotePrefix="0" xfId="0">
      <alignment horizontal="general" vertical="bottom"/>
    </xf>
    <xf numFmtId="0" fontId="20" fillId="0" borderId="0" applyAlignment="1" pivotButton="0" quotePrefix="0" xfId="0">
      <alignment horizontal="center" vertical="bottom"/>
    </xf>
    <xf numFmtId="0" fontId="20" fillId="2" borderId="0" applyAlignment="1" pivotButton="0" quotePrefix="0" xfId="0">
      <alignment horizontal="center" vertical="bottom"/>
    </xf>
    <xf numFmtId="0" fontId="20" fillId="0" borderId="1" applyAlignment="1" pivotButton="0" quotePrefix="0" xfId="0">
      <alignment horizontal="center" vertical="center" wrapText="1"/>
    </xf>
    <xf numFmtId="0" fontId="20" fillId="0" borderId="5" applyAlignment="1" pivotButton="0" quotePrefix="0" xfId="0">
      <alignment horizontal="center" vertical="center" wrapText="1"/>
    </xf>
    <xf numFmtId="0" fontId="20" fillId="2" borderId="1" applyAlignment="1" pivotButton="0" quotePrefix="0" xfId="0">
      <alignment horizontal="center" vertical="center" wrapText="1"/>
    </xf>
    <xf numFmtId="0" fontId="20" fillId="2" borderId="1" applyAlignment="1" pivotButton="0" quotePrefix="0" xfId="0">
      <alignment horizontal="center" vertical="center"/>
    </xf>
    <xf numFmtId="0" fontId="20" fillId="0" borderId="1" applyAlignment="1" pivotButton="0" quotePrefix="0" xfId="0">
      <alignment horizontal="center" vertical="center"/>
    </xf>
    <xf numFmtId="0" fontId="14" fillId="0" borderId="0" applyAlignment="1" pivotButton="0" quotePrefix="0" xfId="0">
      <alignment horizontal="general" vertical="top"/>
    </xf>
    <xf numFmtId="0" fontId="14" fillId="0" borderId="0" applyAlignment="1" pivotButton="0" quotePrefix="0" xfId="0">
      <alignment horizontal="general" vertical="top"/>
    </xf>
    <xf numFmtId="1" fontId="20" fillId="4" borderId="1" applyAlignment="1" pivotButton="0" quotePrefix="0" xfId="0">
      <alignment horizontal="general" vertical="center" wrapText="1"/>
    </xf>
    <xf numFmtId="49" fontId="20" fillId="10" borderId="1" applyAlignment="1" pivotButton="0" quotePrefix="0" xfId="0">
      <alignment horizontal="general" vertical="center" wrapText="1"/>
    </xf>
    <xf numFmtId="49" fontId="20" fillId="10" borderId="1" applyAlignment="1" pivotButton="0" quotePrefix="0" xfId="0">
      <alignment horizontal="center" vertical="center" wrapText="1"/>
    </xf>
    <xf numFmtId="49" fontId="20" fillId="10" borderId="1" applyAlignment="1" pivotButton="0" quotePrefix="0" xfId="0">
      <alignment horizontal="left" vertical="center" wrapText="1"/>
    </xf>
    <xf numFmtId="168" fontId="19" fillId="2" borderId="1" applyAlignment="1" pivotButton="0" quotePrefix="0" xfId="24">
      <alignment horizontal="center" vertical="center" wrapText="1"/>
    </xf>
    <xf numFmtId="1" fontId="20" fillId="4" borderId="1" applyAlignment="1" pivotButton="0" quotePrefix="0" xfId="0">
      <alignment horizontal="center" vertical="center" wrapText="1"/>
    </xf>
    <xf numFmtId="0" fontId="20" fillId="2" borderId="1" applyAlignment="1" pivotButton="0" quotePrefix="0" xfId="0">
      <alignment horizontal="center" vertical="center"/>
    </xf>
    <xf numFmtId="0" fontId="19" fillId="2" borderId="1" applyAlignment="1" pivotButton="0" quotePrefix="0" xfId="0">
      <alignment horizontal="center" vertical="center"/>
    </xf>
    <xf numFmtId="2" fontId="20" fillId="2" borderId="1" applyAlignment="1" pivotButton="0" quotePrefix="0" xfId="0">
      <alignment horizontal="center" vertical="center"/>
    </xf>
    <xf numFmtId="0" fontId="20" fillId="0" borderId="1" applyAlignment="1" pivotButton="0" quotePrefix="0" xfId="0">
      <alignment horizontal="general" vertical="center"/>
    </xf>
    <xf numFmtId="0" fontId="0" fillId="0" borderId="0" applyAlignment="1" pivotButton="0" quotePrefix="0" xfId="0">
      <alignment horizontal="general" vertical="center"/>
    </xf>
    <xf numFmtId="0" fontId="0" fillId="0" borderId="0" applyAlignment="1" pivotButton="0" quotePrefix="0" xfId="0">
      <alignment horizontal="general" vertical="center"/>
    </xf>
    <xf numFmtId="0" fontId="20" fillId="0" borderId="2" applyAlignment="1" pivotButton="0" quotePrefix="0" xfId="0">
      <alignment horizontal="center" vertical="center"/>
    </xf>
    <xf numFmtId="0" fontId="20" fillId="3" borderId="2" applyAlignment="1" pivotButton="0" quotePrefix="0" xfId="0">
      <alignment horizontal="general" vertical="center"/>
    </xf>
    <xf numFmtId="0" fontId="20" fillId="3" borderId="3" applyAlignment="1" pivotButton="0" quotePrefix="0" xfId="0">
      <alignment horizontal="general" vertical="center"/>
    </xf>
    <xf numFmtId="0" fontId="20" fillId="3" borderId="4" applyAlignment="1" pivotButton="0" quotePrefix="0" xfId="0">
      <alignment horizontal="general" vertical="center"/>
    </xf>
    <xf numFmtId="168" fontId="20" fillId="3" borderId="1" applyAlignment="1" pivotButton="0" quotePrefix="0" xfId="0">
      <alignment horizontal="center" vertical="center"/>
    </xf>
    <xf numFmtId="0" fontId="20" fillId="3" borderId="1" applyAlignment="1" pivotButton="0" quotePrefix="0" xfId="0">
      <alignment horizontal="center" vertical="center"/>
    </xf>
    <xf numFmtId="2" fontId="20" fillId="3" borderId="1" applyAlignment="1" pivotButton="0" quotePrefix="0" xfId="0">
      <alignment horizontal="center" vertical="center"/>
    </xf>
    <xf numFmtId="2" fontId="0" fillId="0" borderId="0" applyAlignment="1" pivotButton="0" quotePrefix="0" xfId="0">
      <alignment horizontal="general" vertical="center"/>
    </xf>
    <xf numFmtId="1" fontId="20" fillId="5" borderId="1" applyAlignment="1" pivotButton="0" quotePrefix="0" xfId="0">
      <alignment horizontal="general" vertical="center" wrapText="1"/>
    </xf>
    <xf numFmtId="49" fontId="20" fillId="11" borderId="1" applyAlignment="1" pivotButton="0" quotePrefix="0" xfId="0">
      <alignment horizontal="general" vertical="center" wrapText="1"/>
    </xf>
    <xf numFmtId="49" fontId="20" fillId="11" borderId="1" applyAlignment="1" pivotButton="0" quotePrefix="0" xfId="0">
      <alignment horizontal="center" vertical="center" wrapText="1"/>
    </xf>
    <xf numFmtId="49" fontId="20" fillId="11" borderId="1" applyAlignment="1" pivotButton="0" quotePrefix="0" xfId="0">
      <alignment horizontal="left" vertical="center" wrapText="1"/>
    </xf>
    <xf numFmtId="1" fontId="19" fillId="5" borderId="1" applyAlignment="1" pivotButton="0" quotePrefix="0" xfId="0">
      <alignment horizontal="general" vertical="center" wrapText="1"/>
    </xf>
    <xf numFmtId="0" fontId="20" fillId="2" borderId="1" applyAlignment="1" pivotButton="0" quotePrefix="0" xfId="0">
      <alignment horizontal="general" vertical="center"/>
    </xf>
    <xf numFmtId="0" fontId="0" fillId="2" borderId="0" applyAlignment="1" pivotButton="0" quotePrefix="0" xfId="0">
      <alignment horizontal="general" vertical="center"/>
    </xf>
    <xf numFmtId="0" fontId="0" fillId="2" borderId="0" applyAlignment="1" pivotButton="0" quotePrefix="0" xfId="0">
      <alignment horizontal="general" vertical="center"/>
    </xf>
    <xf numFmtId="0" fontId="20" fillId="3" borderId="1" applyAlignment="1" pivotButton="0" quotePrefix="0" xfId="0">
      <alignment horizontal="left" vertical="center"/>
    </xf>
    <xf numFmtId="2" fontId="0" fillId="2" borderId="0" applyAlignment="1" pivotButton="0" quotePrefix="0" xfId="0">
      <alignment horizontal="general" vertical="center"/>
    </xf>
    <xf numFmtId="1" fontId="20" fillId="6" borderId="1" applyAlignment="1" pivotButton="0" quotePrefix="0" xfId="0">
      <alignment horizontal="general" vertical="center" wrapText="1"/>
    </xf>
    <xf numFmtId="49" fontId="20" fillId="12" borderId="1" applyAlignment="1" pivotButton="0" quotePrefix="0" xfId="0">
      <alignment horizontal="general" vertical="center" wrapText="1"/>
    </xf>
    <xf numFmtId="49" fontId="20" fillId="12" borderId="1" applyAlignment="1" pivotButton="0" quotePrefix="0" xfId="0">
      <alignment horizontal="left" vertical="center" wrapText="1"/>
    </xf>
    <xf numFmtId="1" fontId="20" fillId="12" borderId="1" applyAlignment="1" pivotButton="0" quotePrefix="0" xfId="0">
      <alignment horizontal="left" vertical="center" wrapText="1"/>
    </xf>
    <xf numFmtId="0" fontId="20" fillId="2" borderId="0" applyAlignment="1" pivotButton="0" quotePrefix="0" xfId="0">
      <alignment horizontal="center" vertical="center"/>
    </xf>
    <xf numFmtId="168" fontId="20" fillId="2" borderId="0" applyAlignment="1" pivotButton="0" quotePrefix="0" xfId="0">
      <alignment horizontal="center" vertical="center"/>
    </xf>
    <xf numFmtId="2" fontId="20" fillId="2" borderId="0" applyAlignment="1" pivotButton="0" quotePrefix="0" xfId="0">
      <alignment horizontal="center" vertical="center"/>
    </xf>
    <xf numFmtId="0" fontId="20" fillId="0" borderId="0" applyAlignment="1" pivotButton="0" quotePrefix="0" xfId="0">
      <alignment horizontal="general" vertical="center"/>
    </xf>
    <xf numFmtId="0" fontId="0" fillId="2" borderId="0" applyAlignment="1" pivotButton="0" quotePrefix="0" xfId="0">
      <alignment horizontal="center" vertical="bottom"/>
    </xf>
    <xf numFmtId="2" fontId="0" fillId="0" borderId="0" applyAlignment="1" pivotButton="0" quotePrefix="0" xfId="0">
      <alignment horizontal="center" vertical="bottom"/>
    </xf>
    <xf numFmtId="0" fontId="36" fillId="0" borderId="0" applyAlignment="1" pivotButton="0" quotePrefix="0" xfId="0">
      <alignment horizontal="left" vertical="bottom" wrapText="1"/>
    </xf>
    <xf numFmtId="1" fontId="0" fillId="0" borderId="0" applyAlignment="1" pivotButton="0" quotePrefix="0" xfId="0">
      <alignment horizontal="general" vertical="bottom"/>
    </xf>
    <xf numFmtId="2" fontId="0" fillId="0" borderId="0" applyAlignment="1" pivotButton="0" quotePrefix="0" xfId="0">
      <alignment horizontal="general" vertical="bottom"/>
    </xf>
    <xf numFmtId="0" fontId="5" fillId="0" borderId="0" applyAlignment="1" pivotButton="0" quotePrefix="0" xfId="22">
      <alignment horizontal="general" vertical="bottom"/>
    </xf>
    <xf numFmtId="0" fontId="28" fillId="0" borderId="0" applyAlignment="1" pivotButton="0" quotePrefix="0" xfId="22">
      <alignment horizontal="center" vertical="bottom"/>
    </xf>
    <xf numFmtId="0" fontId="5" fillId="0" borderId="0" applyAlignment="1" pivotButton="0" quotePrefix="0" xfId="22">
      <alignment horizontal="left" vertical="bottom"/>
    </xf>
    <xf numFmtId="0" fontId="32" fillId="0" borderId="0" applyAlignment="1" pivotButton="0" quotePrefix="0" xfId="22">
      <alignment horizontal="center" vertical="bottom"/>
    </xf>
    <xf numFmtId="0" fontId="5" fillId="0" borderId="0" applyAlignment="1" pivotButton="0" quotePrefix="0" xfId="22">
      <alignment horizontal="center" vertical="bottom"/>
    </xf>
    <xf numFmtId="0" fontId="5" fillId="0" borderId="0" applyAlignment="1" pivotButton="0" quotePrefix="0" xfId="22">
      <alignment horizontal="general" vertical="bottom"/>
    </xf>
    <xf numFmtId="0" fontId="5" fillId="0" borderId="1" applyAlignment="1" pivotButton="0" quotePrefix="0" xfId="22">
      <alignment horizontal="center" vertical="bottom"/>
    </xf>
    <xf numFmtId="0" fontId="5" fillId="0" borderId="1" applyAlignment="1" pivotButton="0" quotePrefix="0" xfId="22">
      <alignment horizontal="left" vertical="top"/>
    </xf>
    <xf numFmtId="0" fontId="5" fillId="0" borderId="1" applyAlignment="1" pivotButton="0" quotePrefix="0" xfId="22">
      <alignment horizontal="left" vertical="top" wrapText="1"/>
    </xf>
    <xf numFmtId="0" fontId="5" fillId="0" borderId="1" applyAlignment="1" pivotButton="0" quotePrefix="0" xfId="22">
      <alignment horizontal="left" vertical="bottom" wrapText="1"/>
    </xf>
    <xf numFmtId="0" fontId="5" fillId="0" borderId="1" applyAlignment="1" pivotButton="0" quotePrefix="0" xfId="22">
      <alignment horizontal="left" vertical="bottom"/>
    </xf>
    <xf numFmtId="0" fontId="37" fillId="0" borderId="1" applyAlignment="1" pivotButton="0" quotePrefix="0" xfId="22">
      <alignment horizontal="left" vertical="bottom"/>
    </xf>
    <xf numFmtId="0" fontId="5" fillId="0" borderId="1" applyAlignment="1" pivotButton="0" quotePrefix="0" xfId="22">
      <alignment horizontal="center" vertical="center"/>
    </xf>
    <xf numFmtId="0" fontId="5" fillId="0" borderId="1" applyAlignment="1" pivotButton="0" quotePrefix="0" xfId="22">
      <alignment horizontal="left" vertical="center"/>
    </xf>
    <xf numFmtId="165" fontId="5" fillId="0" borderId="1" applyAlignment="1" pivotButton="0" quotePrefix="0" xfId="22">
      <alignment horizontal="right" vertical="bottom" wrapText="1"/>
    </xf>
    <xf numFmtId="0" fontId="5" fillId="0" borderId="1" applyAlignment="1" pivotButton="0" quotePrefix="0" xfId="22">
      <alignment horizontal="left" vertical="center" wrapText="1"/>
    </xf>
    <xf numFmtId="169" fontId="5" fillId="0" borderId="1" applyAlignment="1" pivotButton="0" quotePrefix="0" xfId="22">
      <alignment horizontal="right" vertical="bottom"/>
    </xf>
    <xf numFmtId="165" fontId="5" fillId="0" borderId="0" applyAlignment="1" pivotButton="0" quotePrefix="0" xfId="22">
      <alignment horizontal="general" vertical="bottom"/>
    </xf>
    <xf numFmtId="169" fontId="5" fillId="0" borderId="0" applyAlignment="1" pivotButton="0" quotePrefix="0" xfId="22">
      <alignment horizontal="general" vertical="bottom"/>
    </xf>
    <xf numFmtId="169" fontId="5" fillId="0" borderId="1" applyAlignment="1" pivotButton="0" quotePrefix="0" xfId="22">
      <alignment horizontal="left" vertical="bottom"/>
    </xf>
    <xf numFmtId="0" fontId="5" fillId="0" borderId="0" applyAlignment="1" pivotButton="0" quotePrefix="0" xfId="22">
      <alignment horizontal="center" vertical="bottom"/>
    </xf>
    <xf numFmtId="0" fontId="28" fillId="0" borderId="1" applyAlignment="1" pivotButton="0" quotePrefix="0" xfId="22">
      <alignment horizontal="center" vertical="top" wrapText="1"/>
    </xf>
    <xf numFmtId="0" fontId="0" fillId="0" borderId="1" applyAlignment="1" pivotButton="0" quotePrefix="0" xfId="0">
      <alignment horizontal="left" vertical="center" wrapText="1"/>
    </xf>
    <xf numFmtId="0" fontId="5" fillId="0" borderId="1" applyAlignment="1" pivotButton="0" quotePrefix="0" xfId="22">
      <alignment horizontal="general" vertical="bottom"/>
    </xf>
    <xf numFmtId="0" fontId="5" fillId="0" borderId="1" applyAlignment="1" pivotButton="0" quotePrefix="0" xfId="22">
      <alignment horizontal="general" vertical="bottom" wrapText="1"/>
    </xf>
    <xf numFmtId="0" fontId="5" fillId="0" borderId="1" applyAlignment="1" pivotButton="0" quotePrefix="0" xfId="22">
      <alignment horizontal="justify" vertical="bottom" wrapText="1"/>
    </xf>
    <xf numFmtId="0" fontId="38" fillId="0" borderId="1" applyAlignment="1" pivotButton="0" quotePrefix="0" xfId="0">
      <alignment horizontal="center" vertical="center"/>
    </xf>
    <xf numFmtId="0" fontId="39" fillId="0" borderId="1" applyAlignment="1" pivotButton="0" quotePrefix="0" xfId="0">
      <alignment horizontal="left" vertical="top" wrapText="1"/>
    </xf>
    <xf numFmtId="0" fontId="40" fillId="0" borderId="1" applyAlignment="1" pivotButton="0" quotePrefix="0" xfId="0">
      <alignment horizontal="left" vertical="top"/>
    </xf>
    <xf numFmtId="0" fontId="41" fillId="0" borderId="1" applyAlignment="1" pivotButton="0" quotePrefix="0" xfId="0">
      <alignment horizontal="left" vertical="top"/>
    </xf>
    <xf numFmtId="0" fontId="42" fillId="0" borderId="1" applyAlignment="1" pivotButton="0" quotePrefix="0" xfId="0">
      <alignment horizontal="general" vertical="top"/>
    </xf>
    <xf numFmtId="0" fontId="42" fillId="0" borderId="1" applyAlignment="1" pivotButton="0" quotePrefix="0" xfId="0">
      <alignment horizontal="center" vertical="bottom"/>
    </xf>
    <xf numFmtId="0" fontId="43" fillId="0" borderId="1" applyAlignment="1" pivotButton="0" quotePrefix="0" xfId="0">
      <alignment horizontal="center" vertical="top"/>
    </xf>
    <xf numFmtId="0" fontId="40" fillId="0" borderId="1" applyAlignment="1" pivotButton="0" quotePrefix="0" xfId="0">
      <alignment horizontal="center" vertical="top"/>
    </xf>
    <xf numFmtId="0" fontId="40" fillId="0" borderId="1" applyAlignment="1" pivotButton="0" quotePrefix="0" xfId="0">
      <alignment horizontal="general" vertical="top"/>
    </xf>
    <xf numFmtId="0" fontId="40" fillId="0" borderId="1" applyAlignment="1" pivotButton="0" quotePrefix="0" xfId="0">
      <alignment horizontal="center" vertical="center"/>
    </xf>
    <xf numFmtId="0" fontId="0" fillId="0" borderId="1" applyAlignment="1" pivotButton="0" quotePrefix="0" xfId="0">
      <alignment horizontal="center" vertical="bottom" wrapText="1"/>
    </xf>
    <xf numFmtId="164" fontId="40" fillId="0" borderId="1" applyAlignment="1" pivotButton="0" quotePrefix="0" xfId="0">
      <alignment horizontal="center" vertical="top" wrapText="1"/>
    </xf>
    <xf numFmtId="164" fontId="0" fillId="0" borderId="1" applyAlignment="1" pivotButton="0" quotePrefix="0" xfId="0">
      <alignment horizontal="center" vertical="bottom"/>
    </xf>
    <xf numFmtId="0" fontId="40" fillId="0" borderId="1" applyAlignment="1" pivotButton="0" quotePrefix="0" xfId="0">
      <alignment horizontal="general" vertical="top" wrapText="1"/>
    </xf>
    <xf numFmtId="0" fontId="41" fillId="0" borderId="1" applyAlignment="1" pivotButton="0" quotePrefix="0" xfId="0">
      <alignment horizontal="center" vertical="top"/>
    </xf>
    <xf numFmtId="0" fontId="40" fillId="0" borderId="6" applyAlignment="1" pivotButton="0" quotePrefix="0" xfId="0">
      <alignment horizontal="center" vertical="top"/>
    </xf>
    <xf numFmtId="0" fontId="40" fillId="0" borderId="1" applyAlignment="1" pivotButton="0" quotePrefix="0" xfId="0">
      <alignment horizontal="center" vertical="bottom"/>
    </xf>
    <xf numFmtId="0" fontId="40" fillId="0" borderId="1" applyAlignment="1" pivotButton="0" quotePrefix="0" xfId="0">
      <alignment horizontal="left" vertical="top" wrapText="1"/>
    </xf>
    <xf numFmtId="0" fontId="40" fillId="0" borderId="1" applyAlignment="1" pivotButton="0" quotePrefix="0" xfId="0">
      <alignment horizontal="center" vertical="center" wrapText="1"/>
    </xf>
    <xf numFmtId="0" fontId="40" fillId="0" borderId="0" applyAlignment="1" pivotButton="0" quotePrefix="0" xfId="0">
      <alignment horizontal="general" vertical="top"/>
    </xf>
    <xf numFmtId="0" fontId="40" fillId="0" borderId="0" applyAlignment="1" pivotButton="0" quotePrefix="0" xfId="0">
      <alignment horizontal="center" vertical="bottom"/>
    </xf>
    <xf numFmtId="0" fontId="42" fillId="0" borderId="0" applyAlignment="1" pivotButton="0" quotePrefix="0" xfId="0">
      <alignment horizontal="general" vertical="top"/>
    </xf>
    <xf numFmtId="0" fontId="42" fillId="0" borderId="0" applyAlignment="1" pivotButton="0" quotePrefix="0" xfId="0">
      <alignment horizontal="center" vertical="bottom"/>
    </xf>
    <xf numFmtId="0" fontId="43" fillId="0" borderId="0" applyAlignment="1" pivotButton="0" quotePrefix="0" xfId="0">
      <alignment horizontal="general" vertical="top"/>
    </xf>
    <xf numFmtId="0" fontId="43" fillId="0" borderId="0" applyAlignment="1" pivotButton="0" quotePrefix="0" xfId="0">
      <alignment horizontal="center" vertical="top"/>
    </xf>
    <xf numFmtId="0" fontId="24" fillId="0" borderId="7" applyAlignment="1" pivotButton="0" quotePrefix="0" xfId="0">
      <alignment horizontal="right" vertical="center" wrapText="1"/>
    </xf>
    <xf numFmtId="0" fontId="24" fillId="0" borderId="8" applyAlignment="1" pivotButton="0" quotePrefix="0" xfId="0">
      <alignment horizontal="center" vertical="center" wrapText="1"/>
    </xf>
    <xf numFmtId="0" fontId="24" fillId="0" borderId="8" applyAlignment="1" pivotButton="0" quotePrefix="0" xfId="0">
      <alignment horizontal="general" vertical="center" wrapText="1"/>
    </xf>
    <xf numFmtId="0" fontId="24" fillId="0" borderId="9" applyAlignment="1" pivotButton="0" quotePrefix="0" xfId="0">
      <alignment horizontal="general" vertical="center" wrapText="1"/>
    </xf>
    <xf numFmtId="0" fontId="24" fillId="0" borderId="10" applyAlignment="1" pivotButton="0" quotePrefix="0" xfId="0">
      <alignment horizontal="general" vertical="center" wrapText="1"/>
    </xf>
    <xf numFmtId="0" fontId="24" fillId="0" borderId="10" applyAlignment="1" pivotButton="0" quotePrefix="0" xfId="0">
      <alignment horizontal="center" vertical="center" wrapText="1"/>
    </xf>
    <xf numFmtId="0" fontId="21" fillId="0" borderId="9" applyAlignment="1" pivotButton="0" quotePrefix="0" xfId="0">
      <alignment horizontal="center" vertical="center" wrapText="1"/>
    </xf>
    <xf numFmtId="0" fontId="21" fillId="0" borderId="10" applyAlignment="1" pivotButton="0" quotePrefix="0" xfId="0">
      <alignment horizontal="general" vertical="center" wrapText="1"/>
    </xf>
    <xf numFmtId="0" fontId="21" fillId="0" borderId="10" applyAlignment="1" pivotButton="0" quotePrefix="0" xfId="0">
      <alignment horizontal="center" vertical="center" wrapText="1"/>
    </xf>
    <xf numFmtId="165" fontId="21" fillId="0" borderId="10" applyAlignment="1" pivotButton="0" quotePrefix="0" xfId="0">
      <alignment horizontal="right" vertical="center" wrapText="1"/>
    </xf>
    <xf numFmtId="0" fontId="21" fillId="0" borderId="10" applyAlignment="1" pivotButton="0" quotePrefix="0" xfId="0">
      <alignment horizontal="right" vertical="center" wrapText="1"/>
    </xf>
    <xf numFmtId="0" fontId="21" fillId="0" borderId="11" applyAlignment="1" pivotButton="0" quotePrefix="0" xfId="0">
      <alignment horizontal="center" vertical="center" wrapText="1"/>
    </xf>
    <xf numFmtId="10" fontId="21" fillId="0" borderId="10" applyAlignment="1" pivotButton="0" quotePrefix="0" xfId="0">
      <alignment horizontal="center" vertical="center" wrapText="1"/>
    </xf>
    <xf numFmtId="165" fontId="0" fillId="0" borderId="0" applyAlignment="1" pivotButton="0" quotePrefix="0" xfId="0">
      <alignment horizontal="general" vertical="bottom"/>
    </xf>
    <xf numFmtId="9" fontId="21" fillId="0" borderId="10" applyAlignment="1" pivotButton="0" quotePrefix="0" xfId="0">
      <alignment horizontal="center" vertical="center" wrapText="1"/>
    </xf>
    <xf numFmtId="0" fontId="24" fillId="0" borderId="9" applyAlignment="1" pivotButton="0" quotePrefix="0" xfId="0">
      <alignment horizontal="center" vertical="center" wrapText="1"/>
    </xf>
    <xf numFmtId="4" fontId="21" fillId="0" borderId="10" applyAlignment="1" pivotButton="0" quotePrefix="0" xfId="0">
      <alignment horizontal="general" vertical="center" wrapText="1"/>
    </xf>
    <xf numFmtId="0" fontId="21" fillId="0" borderId="9" applyAlignment="1" pivotButton="0" quotePrefix="0" xfId="0">
      <alignment horizontal="general" vertical="center" wrapText="1"/>
    </xf>
    <xf numFmtId="0" fontId="21" fillId="0" borderId="7" applyAlignment="1" pivotButton="0" quotePrefix="0" xfId="0">
      <alignment horizontal="general" vertical="center" wrapText="1"/>
    </xf>
    <xf numFmtId="0" fontId="21" fillId="0" borderId="8" applyAlignment="1" pivotButton="0" quotePrefix="0" xfId="0">
      <alignment horizontal="general" vertical="center" wrapText="1"/>
    </xf>
    <xf numFmtId="0" fontId="25" fillId="0" borderId="1" applyAlignment="1" pivotButton="0" quotePrefix="0" xfId="0">
      <alignment horizontal="center" vertical="bottom" wrapText="1"/>
    </xf>
    <xf numFmtId="0" fontId="0" fillId="0" borderId="1" applyAlignment="1" pivotButton="0" quotePrefix="0" xfId="0">
      <alignment horizontal="left" vertical="center"/>
    </xf>
    <xf numFmtId="0" fontId="6" fillId="2" borderId="0" applyAlignment="1" pivotButton="0" quotePrefix="0" xfId="0">
      <alignment horizontal="general" vertical="bottom"/>
    </xf>
    <xf numFmtId="0" fontId="6" fillId="2" borderId="0" applyAlignment="1" pivotButton="0" quotePrefix="0" xfId="0">
      <alignment horizontal="general" vertical="bottom" wrapText="1"/>
    </xf>
    <xf numFmtId="0" fontId="7" fillId="2" borderId="0" applyAlignment="1" pivotButton="0" quotePrefix="0" xfId="0">
      <alignment horizontal="center" vertical="center"/>
    </xf>
    <xf numFmtId="0" fontId="6" fillId="2" borderId="0" applyAlignment="1" pivotButton="0" quotePrefix="0" xfId="0">
      <alignment horizontal="center" vertical="center"/>
    </xf>
    <xf numFmtId="0" fontId="8" fillId="2" borderId="1" applyAlignment="1" pivotButton="0" quotePrefix="0" xfId="0">
      <alignment horizontal="center" vertical="center"/>
    </xf>
    <xf numFmtId="0" fontId="0" fillId="0" borderId="12" pivotButton="0" quotePrefix="0" xfId="0"/>
    <xf numFmtId="0" fontId="0" fillId="0" borderId="14" pivotButton="0" quotePrefix="0" xfId="0"/>
    <xf numFmtId="0" fontId="9" fillId="2" borderId="0" applyAlignment="1" pivotButton="0" quotePrefix="0" xfId="0">
      <alignment horizontal="center" vertical="center"/>
    </xf>
    <xf numFmtId="0" fontId="8" fillId="2" borderId="0" applyAlignment="1" pivotButton="0" quotePrefix="0" xfId="0">
      <alignment horizontal="center" vertical="center"/>
    </xf>
    <xf numFmtId="0" fontId="0" fillId="0" borderId="16" pivotButton="0" quotePrefix="0" xfId="0"/>
    <xf numFmtId="0" fontId="0" fillId="0" borderId="17" pivotButton="0" quotePrefix="0" xfId="0"/>
    <xf numFmtId="0" fontId="0" fillId="0" borderId="18" pivotButton="0" quotePrefix="0" xfId="0"/>
    <xf numFmtId="0" fontId="8" fillId="2" borderId="1" applyAlignment="1" pivotButton="0" quotePrefix="0" xfId="0">
      <alignment horizontal="left" vertical="bottom" wrapText="1"/>
    </xf>
    <xf numFmtId="0" fontId="0" fillId="0" borderId="3" pivotButton="0" quotePrefix="0" xfId="0"/>
    <xf numFmtId="0" fontId="0" fillId="0" borderId="4" pivotButton="0" quotePrefix="0" xfId="0"/>
    <xf numFmtId="0" fontId="8" fillId="2" borderId="1" applyAlignment="1" pivotButton="0" quotePrefix="0" xfId="0">
      <alignment horizontal="center" vertical="bottom"/>
    </xf>
    <xf numFmtId="0" fontId="8" fillId="2" borderId="1" applyAlignment="1" pivotButton="0" quotePrefix="0" xfId="0">
      <alignment horizontal="left" vertical="bottom"/>
    </xf>
    <xf numFmtId="0" fontId="9" fillId="2" borderId="1" applyAlignment="1" pivotButton="0" quotePrefix="0" xfId="0">
      <alignment horizontal="center" vertical="center" wrapText="1"/>
    </xf>
    <xf numFmtId="0" fontId="8" fillId="2" borderId="1" applyAlignment="1" pivotButton="0" quotePrefix="0" xfId="0">
      <alignment horizontal="center" vertical="center" wrapText="1"/>
    </xf>
    <xf numFmtId="0" fontId="9" fillId="2" borderId="1" applyAlignment="1" pivotButton="0" quotePrefix="0" xfId="0">
      <alignment horizontal="center" vertical="center"/>
    </xf>
    <xf numFmtId="0" fontId="6" fillId="2" borderId="0" applyAlignment="1" pivotButton="0" quotePrefix="0" xfId="0">
      <alignment horizontal="left" vertical="center"/>
    </xf>
    <xf numFmtId="0" fontId="8" fillId="2" borderId="1" applyAlignment="1" pivotButton="0" quotePrefix="0" xfId="0">
      <alignment horizontal="left" vertical="center"/>
    </xf>
    <xf numFmtId="0" fontId="8" fillId="2" borderId="1" applyAlignment="1" pivotButton="0" quotePrefix="0" xfId="0">
      <alignment horizontal="left" vertical="center" wrapText="1"/>
    </xf>
    <xf numFmtId="0" fontId="8" fillId="2" borderId="2" applyAlignment="1" pivotButton="0" quotePrefix="0" xfId="21">
      <alignment horizontal="left" vertical="center" wrapText="1"/>
    </xf>
    <xf numFmtId="0" fontId="8" fillId="2" borderId="1" applyAlignment="1" pivotButton="0" quotePrefix="0" xfId="21">
      <alignment horizontal="general" vertical="center" wrapText="1"/>
    </xf>
    <xf numFmtId="164" fontId="8" fillId="2" borderId="2" applyAlignment="1" pivotButton="0" quotePrefix="0" xfId="0">
      <alignment horizontal="center" vertical="center" wrapText="1"/>
    </xf>
    <xf numFmtId="0" fontId="8" fillId="2" borderId="1" applyAlignment="1" pivotButton="0" quotePrefix="0" xfId="21">
      <alignment horizontal="center" vertical="center" wrapText="1"/>
    </xf>
    <xf numFmtId="0" fontId="9" fillId="2" borderId="1" applyAlignment="1" pivotButton="0" quotePrefix="0" xfId="21">
      <alignment horizontal="center" vertical="center" wrapText="1"/>
    </xf>
    <xf numFmtId="0" fontId="6" fillId="2" borderId="0" applyAlignment="1" pivotButton="0" quotePrefix="0" xfId="0">
      <alignment horizontal="left" vertical="bottom"/>
    </xf>
    <xf numFmtId="1" fontId="8" fillId="2" borderId="1" applyAlignment="1" pivotButton="0" quotePrefix="0" xfId="0">
      <alignment horizontal="center" vertical="center"/>
    </xf>
    <xf numFmtId="0" fontId="10" fillId="2" borderId="1" applyAlignment="1" pivotButton="0" quotePrefix="0" xfId="0">
      <alignment horizontal="center" vertical="bottom"/>
    </xf>
    <xf numFmtId="0" fontId="11" fillId="2" borderId="1" applyAlignment="1" pivotButton="0" quotePrefix="0" xfId="0">
      <alignment horizontal="center" vertical="bottom"/>
    </xf>
    <xf numFmtId="164" fontId="8" fillId="2" borderId="1" applyAlignment="1" pivotButton="0" quotePrefix="0" xfId="0">
      <alignment horizontal="left" vertical="bottom"/>
    </xf>
    <xf numFmtId="0" fontId="12" fillId="2" borderId="0" applyAlignment="1" pivotButton="0" quotePrefix="0" xfId="0">
      <alignment horizontal="general" vertical="center"/>
    </xf>
    <xf numFmtId="0" fontId="8" fillId="2" borderId="2" applyAlignment="1" pivotButton="0" quotePrefix="0" xfId="0">
      <alignment horizontal="center" vertical="center"/>
    </xf>
    <xf numFmtId="0" fontId="8" fillId="2" borderId="3" applyAlignment="1" pivotButton="0" quotePrefix="0" xfId="0">
      <alignment horizontal="center" vertical="center"/>
    </xf>
    <xf numFmtId="0" fontId="6" fillId="2" borderId="0" applyAlignment="1" pivotButton="0" quotePrefix="0" xfId="0">
      <alignment horizontal="general" vertical="top" wrapText="1"/>
    </xf>
    <xf numFmtId="0" fontId="8" fillId="2" borderId="1" applyAlignment="1" pivotButton="0" quotePrefix="0" xfId="0">
      <alignment horizontal="general" vertical="top" wrapText="1"/>
    </xf>
    <xf numFmtId="0" fontId="8" fillId="2" borderId="1" applyAlignment="1" pivotButton="0" quotePrefix="0" xfId="0">
      <alignment horizontal="left" vertical="top" wrapText="1"/>
    </xf>
    <xf numFmtId="0" fontId="8" fillId="2" borderId="1" applyAlignment="1" pivotButton="0" quotePrefix="0" xfId="0">
      <alignment horizontal="center" vertical="top" wrapText="1"/>
    </xf>
    <xf numFmtId="0" fontId="15" fillId="2" borderId="0" applyAlignment="1" pivotButton="0" quotePrefix="0" xfId="0">
      <alignment horizontal="center" vertical="top"/>
    </xf>
    <xf numFmtId="0" fontId="0" fillId="2" borderId="1" applyAlignment="1" pivotButton="0" quotePrefix="0" xfId="0">
      <alignment horizontal="center" vertical="center"/>
    </xf>
    <xf numFmtId="0" fontId="13" fillId="2" borderId="1" applyAlignment="1" pivotButton="0" quotePrefix="0" xfId="0">
      <alignment horizontal="left" vertical="center" wrapText="1"/>
    </xf>
    <xf numFmtId="2" fontId="0" fillId="2" borderId="1" applyAlignment="1" pivotButton="0" quotePrefix="0" xfId="0">
      <alignment horizontal="center" vertical="top"/>
    </xf>
    <xf numFmtId="165" fontId="0" fillId="2" borderId="1" applyAlignment="1" pivotButton="0" quotePrefix="0" xfId="0">
      <alignment horizontal="right" vertical="top"/>
    </xf>
    <xf numFmtId="165" fontId="14" fillId="2" borderId="1" applyAlignment="1" pivotButton="0" quotePrefix="0" xfId="0">
      <alignment horizontal="center" vertical="center"/>
    </xf>
    <xf numFmtId="0" fontId="15" fillId="2" borderId="0" applyAlignment="1" pivotButton="0" quotePrefix="0" xfId="0">
      <alignment horizontal="center" vertical="bottom"/>
    </xf>
    <xf numFmtId="0" fontId="5" fillId="2" borderId="1" applyAlignment="1" pivotButton="0" quotePrefix="0" xfId="0">
      <alignment horizontal="center" vertical="center"/>
    </xf>
    <xf numFmtId="0" fontId="16" fillId="2" borderId="1" applyAlignment="1" pivotButton="0" quotePrefix="0" xfId="0">
      <alignment horizontal="left" vertical="center" wrapText="1"/>
    </xf>
    <xf numFmtId="166" fontId="16" fillId="2" borderId="1" applyAlignment="1" pivotButton="0" quotePrefix="0" xfId="0">
      <alignment horizontal="center" vertical="center" wrapText="1"/>
    </xf>
    <xf numFmtId="166" fontId="17" fillId="2" borderId="1" applyAlignment="1" pivotButton="0" quotePrefix="0" xfId="0">
      <alignment horizontal="center" vertical="center" wrapText="1"/>
    </xf>
    <xf numFmtId="3" fontId="16" fillId="2" borderId="1" applyAlignment="1" pivotButton="0" quotePrefix="0" xfId="0">
      <alignment horizontal="center" vertical="center" wrapText="1"/>
    </xf>
    <xf numFmtId="3" fontId="17" fillId="2" borderId="1" applyAlignment="1" pivotButton="0" quotePrefix="0" xfId="0">
      <alignment horizontal="center" vertical="center" wrapText="1"/>
    </xf>
    <xf numFmtId="0" fontId="0" fillId="0" borderId="1" applyAlignment="1" pivotButton="0" quotePrefix="0" xfId="0">
      <alignment horizontal="center" vertical="bottom"/>
    </xf>
    <xf numFmtId="0" fontId="15" fillId="2" borderId="1" applyAlignment="1" pivotButton="0" quotePrefix="0" xfId="0">
      <alignment horizontal="center" vertical="center" wrapText="1"/>
    </xf>
    <xf numFmtId="165" fontId="16" fillId="2" borderId="1" applyAlignment="1" pivotButton="0" quotePrefix="0" xfId="0">
      <alignment horizontal="center" vertical="center" wrapText="1"/>
    </xf>
    <xf numFmtId="165" fontId="16" fillId="2" borderId="1" applyAlignment="1" pivotButton="0" quotePrefix="0" xfId="0">
      <alignment horizontal="right" vertical="center" wrapText="1"/>
    </xf>
    <xf numFmtId="2" fontId="0" fillId="2" borderId="1" applyAlignment="1" pivotButton="0" quotePrefix="0" xfId="0">
      <alignment horizontal="center" vertical="center"/>
    </xf>
    <xf numFmtId="165" fontId="0" fillId="2" borderId="1" applyAlignment="1" pivotButton="0" quotePrefix="0" xfId="0">
      <alignment horizontal="right" vertical="center"/>
    </xf>
    <xf numFmtId="2" fontId="16" fillId="2" borderId="1" applyAlignment="1" pivotButton="0" quotePrefix="0" xfId="0">
      <alignment horizontal="center" vertical="center" wrapText="1"/>
    </xf>
    <xf numFmtId="0" fontId="16" fillId="2" borderId="1" applyAlignment="1" pivotButton="0" quotePrefix="0" xfId="0">
      <alignment horizontal="center" vertical="center" wrapText="1"/>
    </xf>
    <xf numFmtId="2" fontId="6" fillId="2" borderId="1" applyAlignment="1" pivotButton="0" quotePrefix="0" xfId="0">
      <alignment horizontal="center" vertical="center"/>
    </xf>
    <xf numFmtId="0" fontId="0" fillId="2" borderId="2" applyAlignment="1" pivotButton="0" quotePrefix="0" xfId="0">
      <alignment horizontal="center" vertical="center"/>
    </xf>
    <xf numFmtId="165" fontId="0" fillId="2" borderId="4" applyAlignment="1" pivotButton="0" quotePrefix="0" xfId="0">
      <alignment horizontal="general" vertical="center"/>
    </xf>
    <xf numFmtId="2" fontId="6" fillId="2" borderId="1" applyAlignment="1" pivotButton="0" quotePrefix="0" xfId="0">
      <alignment horizontal="center" vertical="top"/>
    </xf>
    <xf numFmtId="0" fontId="0" fillId="0" borderId="0" pivotButton="0" quotePrefix="0" xfId="0"/>
    <xf numFmtId="0" fontId="6" fillId="2" borderId="1" applyAlignment="1" pivotButton="0" quotePrefix="0" xfId="0">
      <alignment horizontal="center" vertical="bottom"/>
    </xf>
    <xf numFmtId="165" fontId="6" fillId="2" borderId="1" applyAlignment="1" pivotButton="0" quotePrefix="0" xfId="0">
      <alignment horizontal="general" vertical="bottom"/>
    </xf>
    <xf numFmtId="1" fontId="6" fillId="2" borderId="1" applyAlignment="1" pivotButton="0" quotePrefix="0" xfId="0">
      <alignment horizontal="general" vertical="bottom"/>
    </xf>
    <xf numFmtId="165" fontId="0" fillId="2" borderId="1" applyAlignment="1" pivotButton="0" quotePrefix="0" xfId="0">
      <alignment horizontal="center" vertical="center"/>
    </xf>
    <xf numFmtId="0" fontId="6" fillId="2" borderId="1" applyAlignment="1" pivotButton="0" quotePrefix="0" xfId="0">
      <alignment horizontal="general" vertical="bottom"/>
    </xf>
    <xf numFmtId="0" fontId="6" fillId="2" borderId="1" applyAlignment="1" pivotButton="0" quotePrefix="0" xfId="0">
      <alignment horizontal="center" vertical="center"/>
    </xf>
    <xf numFmtId="0" fontId="7" fillId="2" borderId="1" applyAlignment="1" pivotButton="0" quotePrefix="0" xfId="0">
      <alignment horizontal="center" vertical="bottom"/>
    </xf>
    <xf numFmtId="165" fontId="14" fillId="2" borderId="1" applyAlignment="1" pivotButton="0" quotePrefix="0" xfId="0">
      <alignment horizontal="right" vertical="center"/>
    </xf>
    <xf numFmtId="2" fontId="6" fillId="2" borderId="0" applyAlignment="1" pivotButton="0" quotePrefix="0" xfId="0">
      <alignment horizontal="general" vertical="bottom"/>
    </xf>
    <xf numFmtId="2" fontId="7" fillId="2" borderId="0" applyAlignment="1" pivotButton="0" quotePrefix="0" xfId="0">
      <alignment horizontal="center" vertical="center"/>
    </xf>
    <xf numFmtId="2" fontId="6" fillId="2" borderId="0" applyAlignment="1" pivotButton="0" quotePrefix="0" xfId="0">
      <alignment horizontal="center" vertical="center"/>
    </xf>
    <xf numFmtId="165" fontId="6" fillId="2" borderId="0" applyAlignment="1" pivotButton="0" quotePrefix="0" xfId="0">
      <alignment horizontal="general" vertical="bottom"/>
    </xf>
    <xf numFmtId="0" fontId="18" fillId="2" borderId="5" applyAlignment="1" pivotButton="0" quotePrefix="0" xfId="0">
      <alignment horizontal="center" vertical="center"/>
    </xf>
    <xf numFmtId="0" fontId="19" fillId="2" borderId="1" applyAlignment="1" pivotButton="0" quotePrefix="0" xfId="0">
      <alignment horizontal="left" vertical="center"/>
    </xf>
    <xf numFmtId="0" fontId="20" fillId="2" borderId="1" applyAlignment="1" pivotButton="0" quotePrefix="0" xfId="0">
      <alignment horizontal="left" vertical="center"/>
    </xf>
    <xf numFmtId="0" fontId="12" fillId="2" borderId="1" applyAlignment="1" pivotButton="0" quotePrefix="0" xfId="0">
      <alignment horizontal="left" vertical="center"/>
    </xf>
    <xf numFmtId="164" fontId="12" fillId="2" borderId="1" applyAlignment="1" pivotButton="0" quotePrefix="0" xfId="0">
      <alignment horizontal="left" vertical="center"/>
    </xf>
    <xf numFmtId="167" fontId="12" fillId="2" borderId="1" applyAlignment="1" pivotButton="0" quotePrefix="0" xfId="0">
      <alignment horizontal="left" vertical="center"/>
    </xf>
    <xf numFmtId="0" fontId="19" fillId="2" borderId="1" applyAlignment="1" pivotButton="0" quotePrefix="0" xfId="0">
      <alignment horizontal="left" vertical="center" wrapText="1"/>
    </xf>
    <xf numFmtId="0" fontId="0" fillId="0" borderId="13" pivotButton="0" quotePrefix="0" xfId="0"/>
    <xf numFmtId="0" fontId="0" fillId="0" borderId="15" pivotButton="0" quotePrefix="0" xfId="0"/>
    <xf numFmtId="0" fontId="19" fillId="2" borderId="1" applyAlignment="1" pivotButton="0" quotePrefix="0" xfId="0">
      <alignment horizontal="center" vertical="center"/>
    </xf>
    <xf numFmtId="0" fontId="19" fillId="2" borderId="0" applyAlignment="1" pivotButton="0" quotePrefix="0" xfId="0">
      <alignment horizontal="center" vertical="center" wrapText="1"/>
    </xf>
    <xf numFmtId="0" fontId="19" fillId="2" borderId="1" applyAlignment="1" pivotButton="0" quotePrefix="0" xfId="0">
      <alignment horizontal="center" vertical="center" wrapText="1"/>
    </xf>
    <xf numFmtId="0" fontId="21" fillId="2" borderId="1" applyAlignment="1" pivotButton="0" quotePrefix="0" xfId="0">
      <alignment horizontal="center" vertical="center"/>
    </xf>
    <xf numFmtId="0" fontId="5" fillId="0" borderId="1" applyAlignment="1" pivotButton="0" quotePrefix="0" xfId="0">
      <alignment horizontal="left" vertical="center" wrapText="1"/>
    </xf>
    <xf numFmtId="2" fontId="21" fillId="2" borderId="1" applyAlignment="1" pivotButton="0" quotePrefix="0" xfId="0">
      <alignment horizontal="center" vertical="top"/>
    </xf>
    <xf numFmtId="165" fontId="5" fillId="0" borderId="1" applyAlignment="1" pivotButton="0" quotePrefix="0" xfId="0">
      <alignment horizontal="center" vertical="center" wrapText="1"/>
    </xf>
    <xf numFmtId="165" fontId="21" fillId="2" borderId="1" applyAlignment="1" pivotButton="0" quotePrefix="0" xfId="0">
      <alignment horizontal="right" vertical="top"/>
    </xf>
    <xf numFmtId="165" fontId="15" fillId="2" borderId="0" applyAlignment="1" pivotButton="0" quotePrefix="0" xfId="0">
      <alignment horizontal="center" vertical="bottom"/>
    </xf>
    <xf numFmtId="2" fontId="22" fillId="2" borderId="1" applyAlignment="1" pivotButton="0" quotePrefix="0" xfId="0">
      <alignment horizontal="center" vertical="top"/>
    </xf>
    <xf numFmtId="0" fontId="22" fillId="2" borderId="1" applyAlignment="1" pivotButton="0" quotePrefix="0" xfId="0">
      <alignment horizontal="center" vertical="bottom"/>
    </xf>
    <xf numFmtId="2" fontId="22" fillId="2" borderId="1" applyAlignment="1" pivotButton="0" quotePrefix="0" xfId="0">
      <alignment horizontal="center" vertical="center"/>
    </xf>
    <xf numFmtId="165" fontId="21" fillId="2" borderId="1" applyAlignment="1" pivotButton="0" quotePrefix="0" xfId="0">
      <alignment horizontal="right" vertical="center"/>
    </xf>
    <xf numFmtId="0" fontId="22" fillId="2" borderId="1" applyAlignment="1" pivotButton="0" quotePrefix="0" xfId="0">
      <alignment horizontal="center" vertical="center"/>
    </xf>
    <xf numFmtId="0" fontId="23" fillId="2" borderId="1" applyAlignment="1" pivotButton="0" quotePrefix="0" xfId="0">
      <alignment horizontal="center" vertical="bottom"/>
    </xf>
    <xf numFmtId="165" fontId="24" fillId="2" borderId="1" applyAlignment="1" pivotButton="0" quotePrefix="0" xfId="0">
      <alignment horizontal="right" vertical="center"/>
    </xf>
    <xf numFmtId="0" fontId="0" fillId="0" borderId="0" applyAlignment="1" pivotButton="0" quotePrefix="0" xfId="0">
      <alignment horizontal="general" vertical="bottom"/>
    </xf>
    <xf numFmtId="0" fontId="0" fillId="0" borderId="0" applyAlignment="1" pivotButton="0" quotePrefix="0" xfId="0">
      <alignment horizontal="center" vertical="bottom"/>
    </xf>
    <xf numFmtId="0" fontId="0" fillId="3" borderId="0" applyAlignment="1" pivotButton="0" quotePrefix="0" xfId="0">
      <alignment horizontal="center" vertical="bottom"/>
    </xf>
    <xf numFmtId="2" fontId="0" fillId="0" borderId="0" applyAlignment="1" pivotButton="0" quotePrefix="0" xfId="0">
      <alignment horizontal="center" vertical="bottom"/>
    </xf>
    <xf numFmtId="0" fontId="25" fillId="0" borderId="0" applyAlignment="1" pivotButton="0" quotePrefix="0" xfId="0">
      <alignment horizontal="center" vertical="bottom"/>
    </xf>
    <xf numFmtId="0" fontId="25" fillId="2" borderId="0" applyAlignment="1" pivotButton="0" quotePrefix="0" xfId="0">
      <alignment horizontal="left" vertical="bottom"/>
    </xf>
    <xf numFmtId="0" fontId="0" fillId="0" borderId="0" applyAlignment="1" pivotButton="0" quotePrefix="0" xfId="0">
      <alignment horizontal="general" vertical="top"/>
    </xf>
    <xf numFmtId="0" fontId="14" fillId="0" borderId="1" applyAlignment="1" pivotButton="0" quotePrefix="0" xfId="0">
      <alignment horizontal="center" vertical="center"/>
    </xf>
    <xf numFmtId="0" fontId="14" fillId="0" borderId="1" applyAlignment="1" pivotButton="0" quotePrefix="0" xfId="0">
      <alignment horizontal="center" vertical="center" wrapText="1"/>
    </xf>
    <xf numFmtId="0" fontId="14" fillId="2" borderId="1" applyAlignment="1" pivotButton="0" quotePrefix="0" xfId="0">
      <alignment horizontal="center" vertical="center" wrapText="1"/>
    </xf>
    <xf numFmtId="0" fontId="14" fillId="2" borderId="1" applyAlignment="1" pivotButton="0" quotePrefix="0" xfId="0">
      <alignment horizontal="center" vertical="center"/>
    </xf>
    <xf numFmtId="0" fontId="0" fillId="0" borderId="6" pivotButton="0" quotePrefix="0" xfId="0"/>
    <xf numFmtId="2" fontId="14" fillId="0" borderId="1" applyAlignment="1" pivotButton="0" quotePrefix="0" xfId="0">
      <alignment horizontal="center" vertical="center" wrapText="1"/>
    </xf>
    <xf numFmtId="0" fontId="26" fillId="0" borderId="1" applyAlignment="1" pivotButton="0" quotePrefix="0" xfId="0">
      <alignment horizontal="center" vertical="center" wrapText="1"/>
    </xf>
    <xf numFmtId="1" fontId="27" fillId="4" borderId="1" applyAlignment="1" pivotButton="0" quotePrefix="0" xfId="0">
      <alignment horizontal="general" vertical="center" wrapText="1"/>
    </xf>
    <xf numFmtId="168" fontId="28" fillId="2" borderId="1" applyAlignment="1" pivotButton="0" quotePrefix="0" xfId="23">
      <alignment horizontal="center" vertical="center" wrapText="1"/>
    </xf>
    <xf numFmtId="0" fontId="29" fillId="2" borderId="1" applyAlignment="1" pivotButton="0" quotePrefix="0" xfId="0">
      <alignment horizontal="center" vertical="bottom"/>
    </xf>
    <xf numFmtId="0" fontId="0" fillId="2" borderId="1" applyAlignment="1" pivotButton="0" quotePrefix="0" xfId="0">
      <alignment horizontal="center" vertical="bottom"/>
    </xf>
    <xf numFmtId="2" fontId="0" fillId="2" borderId="1" applyAlignment="1" pivotButton="0" quotePrefix="0" xfId="0">
      <alignment horizontal="center" vertical="bottom"/>
    </xf>
    <xf numFmtId="2" fontId="6" fillId="2" borderId="1" applyAlignment="1" pivotButton="0" quotePrefix="0" xfId="0">
      <alignment horizontal="center" vertical="bottom"/>
    </xf>
    <xf numFmtId="0" fontId="0" fillId="0" borderId="2" applyAlignment="1" pivotButton="0" quotePrefix="0" xfId="0">
      <alignment horizontal="center" vertical="bottom"/>
    </xf>
    <xf numFmtId="0" fontId="14" fillId="3" borderId="1" applyAlignment="1" pivotButton="0" quotePrefix="0" xfId="0">
      <alignment horizontal="center" vertical="bottom"/>
    </xf>
    <xf numFmtId="168" fontId="14" fillId="3" borderId="1" applyAlignment="1" pivotButton="0" quotePrefix="0" xfId="0">
      <alignment horizontal="center" vertical="bottom"/>
    </xf>
    <xf numFmtId="0" fontId="0" fillId="3" borderId="1" applyAlignment="1" pivotButton="0" quotePrefix="0" xfId="0">
      <alignment horizontal="center" vertical="bottom"/>
    </xf>
    <xf numFmtId="0" fontId="29" fillId="3" borderId="1" applyAlignment="1" pivotButton="0" quotePrefix="0" xfId="0">
      <alignment horizontal="center" vertical="bottom"/>
    </xf>
    <xf numFmtId="2" fontId="14" fillId="3" borderId="1" applyAlignment="1" pivotButton="0" quotePrefix="0" xfId="0">
      <alignment horizontal="center" vertical="bottom"/>
    </xf>
    <xf numFmtId="1" fontId="30" fillId="5" borderId="1" applyAlignment="1" pivotButton="0" quotePrefix="0" xfId="0">
      <alignment horizontal="general" vertical="center" wrapText="1"/>
    </xf>
    <xf numFmtId="0" fontId="0" fillId="2" borderId="0" applyAlignment="1" pivotButton="0" quotePrefix="0" xfId="0">
      <alignment horizontal="general" vertical="bottom"/>
    </xf>
    <xf numFmtId="1" fontId="31" fillId="5" borderId="1" applyAlignment="1" pivotButton="0" quotePrefix="0" xfId="0">
      <alignment horizontal="general" vertical="center" wrapText="1"/>
    </xf>
    <xf numFmtId="1" fontId="30" fillId="6" borderId="1" applyAlignment="1" pivotButton="0" quotePrefix="0" xfId="0">
      <alignment horizontal="general" vertical="center" wrapText="1"/>
    </xf>
    <xf numFmtId="0" fontId="29" fillId="0" borderId="1" applyAlignment="1" pivotButton="0" quotePrefix="0" xfId="0">
      <alignment horizontal="center" vertical="bottom"/>
    </xf>
    <xf numFmtId="0" fontId="17" fillId="0" borderId="1" applyAlignment="1" pivotButton="0" quotePrefix="0" xfId="0">
      <alignment horizontal="general" vertical="bottom"/>
    </xf>
    <xf numFmtId="168" fontId="14" fillId="7" borderId="1" applyAlignment="1" pivotButton="0" quotePrefix="0" xfId="0">
      <alignment horizontal="center" vertical="bottom"/>
    </xf>
    <xf numFmtId="2" fontId="14" fillId="7" borderId="1" applyAlignment="1" pivotButton="0" quotePrefix="0" xfId="0">
      <alignment horizontal="center" vertical="bottom"/>
    </xf>
    <xf numFmtId="4" fontId="14" fillId="7" borderId="1" applyAlignment="1" pivotButton="0" quotePrefix="0" xfId="0">
      <alignment horizontal="center" vertical="bottom"/>
    </xf>
    <xf numFmtId="168" fontId="14" fillId="7" borderId="1" applyAlignment="1" pivotButton="0" quotePrefix="0" xfId="0">
      <alignment horizontal="center" vertical="bottom" wrapText="1"/>
    </xf>
    <xf numFmtId="0" fontId="0" fillId="2" borderId="0" applyAlignment="1" pivotButton="0" quotePrefix="0" xfId="0">
      <alignment horizontal="center" vertical="bottom"/>
    </xf>
    <xf numFmtId="10" fontId="0" fillId="0" borderId="0" applyAlignment="1" pivotButton="0" quotePrefix="0" xfId="0">
      <alignment horizontal="center" vertical="bottom"/>
    </xf>
    <xf numFmtId="0" fontId="5" fillId="2" borderId="0" applyAlignment="1" pivotButton="0" quotePrefix="0" xfId="23">
      <alignment horizontal="center" vertical="bottom"/>
    </xf>
    <xf numFmtId="0" fontId="5" fillId="0" borderId="0" applyAlignment="1" pivotButton="0" quotePrefix="0" xfId="23">
      <alignment horizontal="general" vertical="bottom"/>
    </xf>
    <xf numFmtId="0" fontId="5" fillId="0" borderId="0" applyAlignment="1" pivotButton="0" quotePrefix="0" xfId="23">
      <alignment horizontal="center" vertical="bottom"/>
    </xf>
    <xf numFmtId="0" fontId="28" fillId="2" borderId="0" applyAlignment="1" pivotButton="0" quotePrefix="0" xfId="23">
      <alignment horizontal="center" vertical="bottom"/>
    </xf>
    <xf numFmtId="0" fontId="32" fillId="2" borderId="0" applyAlignment="1" pivotButton="0" quotePrefix="0" xfId="23">
      <alignment horizontal="center" vertical="bottom"/>
    </xf>
    <xf numFmtId="0" fontId="5" fillId="0" borderId="0" applyAlignment="1" pivotButton="0" quotePrefix="0" xfId="23">
      <alignment horizontal="left" vertical="center" wrapText="1"/>
    </xf>
    <xf numFmtId="0" fontId="28" fillId="0" borderId="1" applyAlignment="1" pivotButton="0" quotePrefix="0" xfId="23">
      <alignment horizontal="center" vertical="center" wrapText="1"/>
    </xf>
    <xf numFmtId="0" fontId="28" fillId="0" borderId="0" applyAlignment="1" pivotButton="0" quotePrefix="0" xfId="23">
      <alignment horizontal="center" vertical="bottom" wrapText="1"/>
    </xf>
    <xf numFmtId="0" fontId="28" fillId="0" borderId="1" applyAlignment="1" pivotButton="0" quotePrefix="0" xfId="23">
      <alignment horizontal="center" vertical="bottom" wrapText="1"/>
    </xf>
    <xf numFmtId="0" fontId="28" fillId="2" borderId="1" applyAlignment="1" pivotButton="0" quotePrefix="0" xfId="23">
      <alignment horizontal="center" vertical="bottom" wrapText="1"/>
    </xf>
    <xf numFmtId="164" fontId="28" fillId="2" borderId="1" applyAlignment="1" pivotButton="0" quotePrefix="0" xfId="24">
      <alignment horizontal="center" vertical="bottom" wrapText="1"/>
    </xf>
    <xf numFmtId="0" fontId="28" fillId="2" borderId="1" applyAlignment="1" pivotButton="0" quotePrefix="0" xfId="24">
      <alignment horizontal="center" vertical="bottom" wrapText="1"/>
    </xf>
    <xf numFmtId="0" fontId="28" fillId="0" borderId="1" applyAlignment="1" pivotButton="0" quotePrefix="0" xfId="23">
      <alignment horizontal="left" vertical="center" wrapText="1"/>
    </xf>
    <xf numFmtId="0" fontId="33" fillId="2" borderId="1" applyAlignment="1" pivotButton="0" quotePrefix="0" xfId="23">
      <alignment horizontal="center" vertical="center" wrapText="1"/>
    </xf>
    <xf numFmtId="0" fontId="28" fillId="2" borderId="1" applyAlignment="1" pivotButton="0" quotePrefix="0" xfId="23">
      <alignment horizontal="center" vertical="center" wrapText="1"/>
    </xf>
    <xf numFmtId="0" fontId="28" fillId="2" borderId="1" applyAlignment="1" pivotButton="0" quotePrefix="0" xfId="24">
      <alignment horizontal="center" vertical="center" wrapText="1"/>
    </xf>
    <xf numFmtId="0" fontId="28" fillId="0" borderId="1" applyAlignment="1" pivotButton="0" quotePrefix="0" xfId="23">
      <alignment horizontal="general" vertical="center" wrapText="1"/>
    </xf>
    <xf numFmtId="164" fontId="28" fillId="2" borderId="1" applyAlignment="1" pivotButton="0" quotePrefix="0" xfId="23">
      <alignment horizontal="center" vertical="center" wrapText="1"/>
    </xf>
    <xf numFmtId="0" fontId="28" fillId="2" borderId="2" applyAlignment="1" pivotButton="0" quotePrefix="0" xfId="23">
      <alignment horizontal="center" vertical="center" wrapText="1"/>
    </xf>
    <xf numFmtId="0" fontId="28" fillId="9" borderId="0" applyAlignment="1" pivotButton="0" quotePrefix="0" xfId="23">
      <alignment horizontal="center" vertical="center" wrapText="1"/>
    </xf>
    <xf numFmtId="0" fontId="34" fillId="8" borderId="1" applyAlignment="1" pivotButton="0" quotePrefix="0" xfId="23">
      <alignment horizontal="center" vertical="center" wrapText="1"/>
    </xf>
    <xf numFmtId="0" fontId="28" fillId="8" borderId="1" applyAlignment="1" pivotButton="0" quotePrefix="0" xfId="23">
      <alignment horizontal="center" vertical="center" wrapText="1"/>
    </xf>
    <xf numFmtId="0" fontId="28" fillId="2" borderId="0" applyAlignment="1" pivotButton="0" quotePrefix="0" xfId="23">
      <alignment horizontal="center" vertical="center" wrapText="1"/>
    </xf>
    <xf numFmtId="0" fontId="34" fillId="2" borderId="1" applyAlignment="1" pivotButton="0" quotePrefix="0" xfId="24">
      <alignment horizontal="center" vertical="center" wrapText="1"/>
    </xf>
    <xf numFmtId="0" fontId="28" fillId="3" borderId="1" applyAlignment="1" pivotButton="0" quotePrefix="0" xfId="24">
      <alignment horizontal="center" vertical="center" wrapText="1"/>
    </xf>
    <xf numFmtId="1" fontId="27" fillId="5" borderId="1" applyAlignment="1" pivotButton="0" quotePrefix="0" xfId="0">
      <alignment horizontal="general" vertical="center" wrapText="1"/>
    </xf>
    <xf numFmtId="1" fontId="35" fillId="5" borderId="1" applyAlignment="1" pivotButton="0" quotePrefix="0" xfId="0">
      <alignment horizontal="general" vertical="center" wrapText="1"/>
    </xf>
    <xf numFmtId="1" fontId="27" fillId="6" borderId="1" applyAlignment="1" pivotButton="0" quotePrefix="0" xfId="0">
      <alignment horizontal="general" vertical="center" wrapText="1"/>
    </xf>
    <xf numFmtId="0" fontId="28" fillId="2" borderId="2" applyAlignment="1" pivotButton="0" quotePrefix="0" xfId="23">
      <alignment horizontal="general" vertical="center"/>
    </xf>
    <xf numFmtId="0" fontId="28" fillId="2" borderId="3" applyAlignment="1" pivotButton="0" quotePrefix="0" xfId="23">
      <alignment horizontal="general" vertical="center"/>
    </xf>
    <xf numFmtId="0" fontId="28" fillId="2" borderId="4" applyAlignment="1" pivotButton="0" quotePrefix="0" xfId="23">
      <alignment horizontal="general" vertical="center"/>
    </xf>
    <xf numFmtId="0" fontId="28" fillId="0" borderId="0" applyAlignment="1" pivotButton="0" quotePrefix="0" xfId="23">
      <alignment horizontal="general" vertical="bottom"/>
    </xf>
    <xf numFmtId="0" fontId="28" fillId="0" borderId="1" applyAlignment="1" pivotButton="0" quotePrefix="0" xfId="23">
      <alignment horizontal="left" vertical="bottom"/>
    </xf>
    <xf numFmtId="0" fontId="28" fillId="0" borderId="1" applyAlignment="1" pivotButton="0" quotePrefix="0" xfId="23">
      <alignment horizontal="center" vertical="bottom"/>
    </xf>
    <xf numFmtId="0" fontId="28" fillId="2" borderId="1" applyAlignment="1" pivotButton="0" quotePrefix="0" xfId="23">
      <alignment horizontal="center" vertical="bottom"/>
    </xf>
    <xf numFmtId="0" fontId="5" fillId="2" borderId="0" applyAlignment="1" pivotButton="0" quotePrefix="0" xfId="23">
      <alignment horizontal="center" vertical="center" wrapText="1"/>
    </xf>
    <xf numFmtId="0" fontId="20" fillId="0" borderId="0" applyAlignment="1" pivotButton="0" quotePrefix="0" xfId="0">
      <alignment horizontal="center" vertical="bottom"/>
    </xf>
    <xf numFmtId="0" fontId="20" fillId="2" borderId="0" applyAlignment="1" pivotButton="0" quotePrefix="0" xfId="0">
      <alignment horizontal="center" vertical="bottom"/>
    </xf>
    <xf numFmtId="0" fontId="14" fillId="0" borderId="0" applyAlignment="1" pivotButton="0" quotePrefix="0" xfId="0">
      <alignment horizontal="general" vertical="top"/>
    </xf>
    <xf numFmtId="0" fontId="20" fillId="0" borderId="1" applyAlignment="1" pivotButton="0" quotePrefix="0" xfId="0">
      <alignment horizontal="center" vertical="center" wrapText="1"/>
    </xf>
    <xf numFmtId="0" fontId="20" fillId="0" borderId="5" applyAlignment="1" pivotButton="0" quotePrefix="0" xfId="0">
      <alignment horizontal="center" vertical="center" wrapText="1"/>
    </xf>
    <xf numFmtId="0" fontId="20" fillId="2" borderId="1" applyAlignment="1" pivotButton="0" quotePrefix="0" xfId="0">
      <alignment horizontal="center" vertical="center" wrapText="1"/>
    </xf>
    <xf numFmtId="0" fontId="20" fillId="2" borderId="1" applyAlignment="1" pivotButton="0" quotePrefix="0" xfId="0">
      <alignment horizontal="center" vertical="center"/>
    </xf>
    <xf numFmtId="0" fontId="20" fillId="0" borderId="1" applyAlignment="1" pivotButton="0" quotePrefix="0" xfId="0">
      <alignment horizontal="center" vertical="center"/>
    </xf>
    <xf numFmtId="0" fontId="0" fillId="0" borderId="19" pivotButton="0" quotePrefix="0" xfId="0"/>
    <xf numFmtId="0" fontId="0" fillId="0" borderId="0" applyAlignment="1" pivotButton="0" quotePrefix="0" xfId="0">
      <alignment horizontal="general" vertical="center"/>
    </xf>
    <xf numFmtId="1" fontId="20" fillId="4" borderId="1" applyAlignment="1" pivotButton="0" quotePrefix="0" xfId="0">
      <alignment horizontal="general" vertical="center" wrapText="1"/>
    </xf>
    <xf numFmtId="49" fontId="20" fillId="10" borderId="1" applyAlignment="1" pivotButton="0" quotePrefix="0" xfId="0">
      <alignment horizontal="general" vertical="center" wrapText="1"/>
    </xf>
    <xf numFmtId="49" fontId="20" fillId="10" borderId="1" applyAlignment="1" pivotButton="0" quotePrefix="0" xfId="0">
      <alignment horizontal="center" vertical="center" wrapText="1"/>
    </xf>
    <xf numFmtId="49" fontId="20" fillId="10" borderId="1" applyAlignment="1" pivotButton="0" quotePrefix="0" xfId="0">
      <alignment horizontal="left" vertical="center" wrapText="1"/>
    </xf>
    <xf numFmtId="168" fontId="19" fillId="2" borderId="1" applyAlignment="1" pivotButton="0" quotePrefix="0" xfId="24">
      <alignment horizontal="center" vertical="center" wrapText="1"/>
    </xf>
    <xf numFmtId="1" fontId="20" fillId="4" borderId="1" applyAlignment="1" pivotButton="0" quotePrefix="0" xfId="0">
      <alignment horizontal="center" vertical="center" wrapText="1"/>
    </xf>
    <xf numFmtId="2" fontId="20" fillId="2" borderId="1" applyAlignment="1" pivotButton="0" quotePrefix="0" xfId="0">
      <alignment horizontal="center" vertical="center"/>
    </xf>
    <xf numFmtId="0" fontId="20" fillId="0" borderId="1" applyAlignment="1" pivotButton="0" quotePrefix="0" xfId="0">
      <alignment horizontal="general" vertical="center"/>
    </xf>
    <xf numFmtId="0" fontId="20" fillId="0" borderId="2" applyAlignment="1" pivotButton="0" quotePrefix="0" xfId="0">
      <alignment horizontal="center" vertical="center"/>
    </xf>
    <xf numFmtId="0" fontId="20" fillId="3" borderId="2" applyAlignment="1" pivotButton="0" quotePrefix="0" xfId="0">
      <alignment horizontal="general" vertical="center"/>
    </xf>
    <xf numFmtId="0" fontId="20" fillId="3" borderId="3" applyAlignment="1" pivotButton="0" quotePrefix="0" xfId="0">
      <alignment horizontal="general" vertical="center"/>
    </xf>
    <xf numFmtId="0" fontId="20" fillId="3" borderId="4" applyAlignment="1" pivotButton="0" quotePrefix="0" xfId="0">
      <alignment horizontal="general" vertical="center"/>
    </xf>
    <xf numFmtId="168" fontId="20" fillId="3" borderId="1" applyAlignment="1" pivotButton="0" quotePrefix="0" xfId="0">
      <alignment horizontal="center" vertical="center"/>
    </xf>
    <xf numFmtId="0" fontId="20" fillId="3" borderId="1" applyAlignment="1" pivotButton="0" quotePrefix="0" xfId="0">
      <alignment horizontal="center" vertical="center"/>
    </xf>
    <xf numFmtId="2" fontId="20" fillId="3" borderId="1" applyAlignment="1" pivotButton="0" quotePrefix="0" xfId="0">
      <alignment horizontal="center" vertical="center"/>
    </xf>
    <xf numFmtId="2" fontId="0" fillId="0" borderId="0" applyAlignment="1" pivotButton="0" quotePrefix="0" xfId="0">
      <alignment horizontal="general" vertical="center"/>
    </xf>
    <xf numFmtId="1" fontId="20" fillId="5" borderId="1" applyAlignment="1" pivotButton="0" quotePrefix="0" xfId="0">
      <alignment horizontal="general" vertical="center" wrapText="1"/>
    </xf>
    <xf numFmtId="49" fontId="20" fillId="11" borderId="1" applyAlignment="1" pivotButton="0" quotePrefix="0" xfId="0">
      <alignment horizontal="general" vertical="center" wrapText="1"/>
    </xf>
    <xf numFmtId="49" fontId="20" fillId="11" borderId="1" applyAlignment="1" pivotButton="0" quotePrefix="0" xfId="0">
      <alignment horizontal="center" vertical="center" wrapText="1"/>
    </xf>
    <xf numFmtId="49" fontId="20" fillId="11" borderId="1" applyAlignment="1" pivotButton="0" quotePrefix="0" xfId="0">
      <alignment horizontal="left" vertical="center" wrapText="1"/>
    </xf>
    <xf numFmtId="0" fontId="0" fillId="2" borderId="0" applyAlignment="1" pivotButton="0" quotePrefix="0" xfId="0">
      <alignment horizontal="general" vertical="center"/>
    </xf>
    <xf numFmtId="1" fontId="19" fillId="5" borderId="1" applyAlignment="1" pivotButton="0" quotePrefix="0" xfId="0">
      <alignment horizontal="general" vertical="center" wrapText="1"/>
    </xf>
    <xf numFmtId="0" fontId="20" fillId="2" borderId="1" applyAlignment="1" pivotButton="0" quotePrefix="0" xfId="0">
      <alignment horizontal="general" vertical="center"/>
    </xf>
    <xf numFmtId="0" fontId="20" fillId="3" borderId="1" applyAlignment="1" pivotButton="0" quotePrefix="0" xfId="0">
      <alignment horizontal="left" vertical="center"/>
    </xf>
    <xf numFmtId="2" fontId="0" fillId="2" borderId="0" applyAlignment="1" pivotButton="0" quotePrefix="0" xfId="0">
      <alignment horizontal="general" vertical="center"/>
    </xf>
    <xf numFmtId="1" fontId="20" fillId="6" borderId="1" applyAlignment="1" pivotButton="0" quotePrefix="0" xfId="0">
      <alignment horizontal="general" vertical="center" wrapText="1"/>
    </xf>
    <xf numFmtId="49" fontId="20" fillId="12" borderId="1" applyAlignment="1" pivotButton="0" quotePrefix="0" xfId="0">
      <alignment horizontal="general" vertical="center" wrapText="1"/>
    </xf>
    <xf numFmtId="49" fontId="20" fillId="12" borderId="1" applyAlignment="1" pivotButton="0" quotePrefix="0" xfId="0">
      <alignment horizontal="left" vertical="center" wrapText="1"/>
    </xf>
    <xf numFmtId="1" fontId="20" fillId="12" borderId="1" applyAlignment="1" pivotButton="0" quotePrefix="0" xfId="0">
      <alignment horizontal="left" vertical="center" wrapText="1"/>
    </xf>
    <xf numFmtId="0" fontId="20" fillId="2" borderId="0" applyAlignment="1" pivotButton="0" quotePrefix="0" xfId="0">
      <alignment horizontal="center" vertical="center"/>
    </xf>
    <xf numFmtId="168" fontId="20" fillId="2" borderId="0" applyAlignment="1" pivotButton="0" quotePrefix="0" xfId="0">
      <alignment horizontal="center" vertical="center"/>
    </xf>
    <xf numFmtId="2" fontId="20" fillId="2" borderId="0" applyAlignment="1" pivotButton="0" quotePrefix="0" xfId="0">
      <alignment horizontal="center" vertical="center"/>
    </xf>
    <xf numFmtId="0" fontId="20" fillId="0" borderId="0" applyAlignment="1" pivotButton="0" quotePrefix="0" xfId="0">
      <alignment horizontal="general" vertical="center"/>
    </xf>
    <xf numFmtId="0" fontId="36" fillId="0" borderId="0" applyAlignment="1" pivotButton="0" quotePrefix="0" xfId="0">
      <alignment horizontal="left" vertical="bottom" wrapText="1"/>
    </xf>
    <xf numFmtId="1" fontId="0" fillId="0" borderId="0" applyAlignment="1" pivotButton="0" quotePrefix="0" xfId="0">
      <alignment horizontal="general" vertical="bottom"/>
    </xf>
    <xf numFmtId="2" fontId="0" fillId="0" borderId="0" applyAlignment="1" pivotButton="0" quotePrefix="0" xfId="0">
      <alignment horizontal="general" vertical="bottom"/>
    </xf>
    <xf numFmtId="0" fontId="5" fillId="0" borderId="0" applyAlignment="1" pivotButton="0" quotePrefix="0" xfId="22">
      <alignment horizontal="general" vertical="bottom"/>
    </xf>
    <xf numFmtId="0" fontId="28" fillId="0" borderId="0" applyAlignment="1" pivotButton="0" quotePrefix="0" xfId="22">
      <alignment horizontal="center" vertical="bottom"/>
    </xf>
    <xf numFmtId="0" fontId="5" fillId="0" borderId="0" applyAlignment="1" pivotButton="0" quotePrefix="0" xfId="22">
      <alignment horizontal="left" vertical="bottom"/>
    </xf>
    <xf numFmtId="0" fontId="32" fillId="0" borderId="0" applyAlignment="1" pivotButton="0" quotePrefix="0" xfId="22">
      <alignment horizontal="center" vertical="bottom"/>
    </xf>
    <xf numFmtId="0" fontId="5" fillId="0" borderId="0" applyAlignment="1" pivotButton="0" quotePrefix="0" xfId="22">
      <alignment horizontal="center" vertical="bottom"/>
    </xf>
    <xf numFmtId="0" fontId="5" fillId="0" borderId="1" applyAlignment="1" pivotButton="0" quotePrefix="0" xfId="22">
      <alignment horizontal="center" vertical="bottom"/>
    </xf>
    <xf numFmtId="0" fontId="5" fillId="0" borderId="1" applyAlignment="1" pivotButton="0" quotePrefix="0" xfId="22">
      <alignment horizontal="left" vertical="top"/>
    </xf>
    <xf numFmtId="0" fontId="5" fillId="0" borderId="1" applyAlignment="1" pivotButton="0" quotePrefix="0" xfId="22">
      <alignment horizontal="left" vertical="top" wrapText="1"/>
    </xf>
    <xf numFmtId="0" fontId="5" fillId="0" borderId="1" applyAlignment="1" pivotButton="0" quotePrefix="0" xfId="22">
      <alignment horizontal="left" vertical="bottom" wrapText="1"/>
    </xf>
    <xf numFmtId="0" fontId="5" fillId="0" borderId="1" applyAlignment="1" pivotButton="0" quotePrefix="0" xfId="22">
      <alignment horizontal="left" vertical="bottom"/>
    </xf>
    <xf numFmtId="0" fontId="37" fillId="0" borderId="1" applyAlignment="1" pivotButton="0" quotePrefix="0" xfId="22">
      <alignment horizontal="left" vertical="bottom"/>
    </xf>
    <xf numFmtId="0" fontId="5" fillId="0" borderId="1" applyAlignment="1" pivotButton="0" quotePrefix="0" xfId="22">
      <alignment horizontal="center" vertical="center"/>
    </xf>
    <xf numFmtId="0" fontId="5" fillId="0" borderId="1" applyAlignment="1" pivotButton="0" quotePrefix="0" xfId="22">
      <alignment horizontal="left" vertical="center"/>
    </xf>
    <xf numFmtId="165" fontId="5" fillId="0" borderId="1" applyAlignment="1" pivotButton="0" quotePrefix="0" xfId="22">
      <alignment horizontal="right" vertical="bottom" wrapText="1"/>
    </xf>
    <xf numFmtId="0" fontId="5" fillId="0" borderId="1" applyAlignment="1" pivotButton="0" quotePrefix="0" xfId="22">
      <alignment horizontal="left" vertical="center" wrapText="1"/>
    </xf>
    <xf numFmtId="169" fontId="5" fillId="0" borderId="1" applyAlignment="1" pivotButton="0" quotePrefix="0" xfId="22">
      <alignment horizontal="right" vertical="bottom"/>
    </xf>
    <xf numFmtId="165" fontId="5" fillId="0" borderId="0" applyAlignment="1" pivotButton="0" quotePrefix="0" xfId="22">
      <alignment horizontal="general" vertical="bottom"/>
    </xf>
    <xf numFmtId="169" fontId="5" fillId="0" borderId="0" applyAlignment="1" pivotButton="0" quotePrefix="0" xfId="22">
      <alignment horizontal="general" vertical="bottom"/>
    </xf>
    <xf numFmtId="169" fontId="5" fillId="0" borderId="1" applyAlignment="1" pivotButton="0" quotePrefix="0" xfId="22">
      <alignment horizontal="left" vertical="bottom"/>
    </xf>
    <xf numFmtId="0" fontId="28" fillId="0" borderId="1" applyAlignment="1" pivotButton="0" quotePrefix="0" xfId="22">
      <alignment horizontal="center" vertical="top" wrapText="1"/>
    </xf>
    <xf numFmtId="0" fontId="0" fillId="0" borderId="1" applyAlignment="1" pivotButton="0" quotePrefix="0" xfId="0">
      <alignment horizontal="left" vertical="center" wrapText="1"/>
    </xf>
    <xf numFmtId="0" fontId="5" fillId="0" borderId="1" applyAlignment="1" pivotButton="0" quotePrefix="0" xfId="22">
      <alignment horizontal="general" vertical="bottom"/>
    </xf>
    <xf numFmtId="0" fontId="5" fillId="0" borderId="1" applyAlignment="1" pivotButton="0" quotePrefix="0" xfId="22">
      <alignment horizontal="general" vertical="bottom" wrapText="1"/>
    </xf>
    <xf numFmtId="0" fontId="5" fillId="0" borderId="1" applyAlignment="1" pivotButton="0" quotePrefix="0" xfId="22">
      <alignment horizontal="justify" vertical="bottom" wrapText="1"/>
    </xf>
    <xf numFmtId="0" fontId="38" fillId="0" borderId="1" applyAlignment="1" pivotButton="0" quotePrefix="0" xfId="0">
      <alignment horizontal="center" vertical="center"/>
    </xf>
    <xf numFmtId="0" fontId="39" fillId="0" borderId="1" applyAlignment="1" pivotButton="0" quotePrefix="0" xfId="0">
      <alignment horizontal="left" vertical="top" wrapText="1"/>
    </xf>
    <xf numFmtId="0" fontId="40" fillId="0" borderId="1" applyAlignment="1" pivotButton="0" quotePrefix="0" xfId="0">
      <alignment horizontal="left" vertical="top"/>
    </xf>
    <xf numFmtId="0" fontId="41" fillId="0" borderId="1" applyAlignment="1" pivotButton="0" quotePrefix="0" xfId="0">
      <alignment horizontal="left" vertical="top"/>
    </xf>
    <xf numFmtId="0" fontId="42" fillId="0" borderId="1" applyAlignment="1" pivotButton="0" quotePrefix="0" xfId="0">
      <alignment horizontal="general" vertical="top"/>
    </xf>
    <xf numFmtId="0" fontId="42" fillId="0" borderId="1" applyAlignment="1" pivotButton="0" quotePrefix="0" xfId="0">
      <alignment horizontal="center" vertical="bottom"/>
    </xf>
    <xf numFmtId="0" fontId="43" fillId="0" borderId="1" applyAlignment="1" pivotButton="0" quotePrefix="0" xfId="0">
      <alignment horizontal="center" vertical="top"/>
    </xf>
    <xf numFmtId="0" fontId="40" fillId="0" borderId="1" applyAlignment="1" pivotButton="0" quotePrefix="0" xfId="0">
      <alignment horizontal="center" vertical="top"/>
    </xf>
    <xf numFmtId="0" fontId="40" fillId="0" borderId="1" applyAlignment="1" pivotButton="0" quotePrefix="0" xfId="0">
      <alignment horizontal="general" vertical="top"/>
    </xf>
    <xf numFmtId="0" fontId="40" fillId="0" borderId="1" applyAlignment="1" pivotButton="0" quotePrefix="0" xfId="0">
      <alignment horizontal="center" vertical="center"/>
    </xf>
    <xf numFmtId="0" fontId="0" fillId="0" borderId="1" applyAlignment="1" pivotButton="0" quotePrefix="0" xfId="0">
      <alignment horizontal="center" vertical="bottom" wrapText="1"/>
    </xf>
    <xf numFmtId="164" fontId="40" fillId="0" borderId="1" applyAlignment="1" pivotButton="0" quotePrefix="0" xfId="0">
      <alignment horizontal="center" vertical="top" wrapText="1"/>
    </xf>
    <xf numFmtId="164" fontId="0" fillId="0" borderId="1" applyAlignment="1" pivotButton="0" quotePrefix="0" xfId="0">
      <alignment horizontal="center" vertical="bottom"/>
    </xf>
    <xf numFmtId="0" fontId="40" fillId="0" borderId="1" applyAlignment="1" pivotButton="0" quotePrefix="0" xfId="0">
      <alignment horizontal="general" vertical="top" wrapText="1"/>
    </xf>
    <xf numFmtId="0" fontId="41" fillId="0" borderId="1" applyAlignment="1" pivotButton="0" quotePrefix="0" xfId="0">
      <alignment horizontal="center" vertical="top"/>
    </xf>
    <xf numFmtId="0" fontId="40" fillId="0" borderId="6" applyAlignment="1" pivotButton="0" quotePrefix="0" xfId="0">
      <alignment horizontal="center" vertical="top"/>
    </xf>
    <xf numFmtId="0" fontId="40" fillId="0" borderId="1" applyAlignment="1" pivotButton="0" quotePrefix="0" xfId="0">
      <alignment horizontal="center" vertical="bottom"/>
    </xf>
    <xf numFmtId="0" fontId="40" fillId="0" borderId="1" applyAlignment="1" pivotButton="0" quotePrefix="0" xfId="0">
      <alignment horizontal="left" vertical="top" wrapText="1"/>
    </xf>
    <xf numFmtId="0" fontId="40" fillId="0" borderId="1" applyAlignment="1" pivotButton="0" quotePrefix="0" xfId="0">
      <alignment horizontal="center" vertical="center" wrapText="1"/>
    </xf>
    <xf numFmtId="0" fontId="40" fillId="0" borderId="0" applyAlignment="1" pivotButton="0" quotePrefix="0" xfId="0">
      <alignment horizontal="general" vertical="top"/>
    </xf>
    <xf numFmtId="0" fontId="40" fillId="0" borderId="0" applyAlignment="1" pivotButton="0" quotePrefix="0" xfId="0">
      <alignment horizontal="center" vertical="bottom"/>
    </xf>
    <xf numFmtId="0" fontId="42" fillId="0" borderId="0" applyAlignment="1" pivotButton="0" quotePrefix="0" xfId="0">
      <alignment horizontal="general" vertical="top"/>
    </xf>
    <xf numFmtId="0" fontId="42" fillId="0" borderId="0" applyAlignment="1" pivotButton="0" quotePrefix="0" xfId="0">
      <alignment horizontal="center" vertical="bottom"/>
    </xf>
    <xf numFmtId="0" fontId="43" fillId="0" borderId="0" applyAlignment="1" pivotButton="0" quotePrefix="0" xfId="0">
      <alignment horizontal="general" vertical="top"/>
    </xf>
    <xf numFmtId="0" fontId="43" fillId="0" borderId="0" applyAlignment="1" pivotButton="0" quotePrefix="0" xfId="0">
      <alignment horizontal="center" vertical="top"/>
    </xf>
    <xf numFmtId="0" fontId="24" fillId="0" borderId="7" applyAlignment="1" pivotButton="0" quotePrefix="0" xfId="0">
      <alignment horizontal="right" vertical="center" wrapText="1"/>
    </xf>
    <xf numFmtId="0" fontId="0" fillId="0" borderId="20" pivotButton="0" quotePrefix="0" xfId="0"/>
    <xf numFmtId="0" fontId="0" fillId="0" borderId="21" pivotButton="0" quotePrefix="0" xfId="0"/>
    <xf numFmtId="0" fontId="24" fillId="0" borderId="8" applyAlignment="1" pivotButton="0" quotePrefix="0" xfId="0">
      <alignment horizontal="center" vertical="center" wrapText="1"/>
    </xf>
    <xf numFmtId="0" fontId="0" fillId="0" borderId="22" pivotButton="0" quotePrefix="0" xfId="0"/>
    <xf numFmtId="0" fontId="24" fillId="0" borderId="8" applyAlignment="1" pivotButton="0" quotePrefix="0" xfId="0">
      <alignment horizontal="general" vertical="center" wrapText="1"/>
    </xf>
    <xf numFmtId="0" fontId="24" fillId="0" borderId="9" applyAlignment="1" pivotButton="0" quotePrefix="0" xfId="0">
      <alignment horizontal="general" vertical="center" wrapText="1"/>
    </xf>
    <xf numFmtId="0" fontId="0" fillId="0" borderId="23" pivotButton="0" quotePrefix="0" xfId="0"/>
    <xf numFmtId="0" fontId="0" fillId="0" borderId="10" pivotButton="0" quotePrefix="0" xfId="0"/>
    <xf numFmtId="0" fontId="24" fillId="0" borderId="10" applyAlignment="1" pivotButton="0" quotePrefix="0" xfId="0">
      <alignment horizontal="general" vertical="center" wrapText="1"/>
    </xf>
    <xf numFmtId="0" fontId="24" fillId="0" borderId="10" applyAlignment="1" pivotButton="0" quotePrefix="0" xfId="0">
      <alignment horizontal="center" vertical="center" wrapText="1"/>
    </xf>
    <xf numFmtId="0" fontId="21" fillId="0" borderId="9" applyAlignment="1" pivotButton="0" quotePrefix="0" xfId="0">
      <alignment horizontal="center" vertical="center" wrapText="1"/>
    </xf>
    <xf numFmtId="0" fontId="21" fillId="0" borderId="10" applyAlignment="1" pivotButton="0" quotePrefix="0" xfId="0">
      <alignment horizontal="general" vertical="center" wrapText="1"/>
    </xf>
    <xf numFmtId="0" fontId="21" fillId="0" borderId="10" applyAlignment="1" pivotButton="0" quotePrefix="0" xfId="0">
      <alignment horizontal="center" vertical="center" wrapText="1"/>
    </xf>
    <xf numFmtId="165" fontId="21" fillId="0" borderId="10" applyAlignment="1" pivotButton="0" quotePrefix="0" xfId="0">
      <alignment horizontal="right" vertical="center" wrapText="1"/>
    </xf>
    <xf numFmtId="0" fontId="21" fillId="0" borderId="10" applyAlignment="1" pivotButton="0" quotePrefix="0" xfId="0">
      <alignment horizontal="right" vertical="center" wrapText="1"/>
    </xf>
    <xf numFmtId="0" fontId="21" fillId="0" borderId="11" applyAlignment="1" pivotButton="0" quotePrefix="0" xfId="0">
      <alignment horizontal="center" vertical="center" wrapText="1"/>
    </xf>
    <xf numFmtId="0" fontId="0" fillId="0" borderId="8" pivotButton="0" quotePrefix="0" xfId="0"/>
    <xf numFmtId="0" fontId="0" fillId="0" borderId="9" pivotButton="0" quotePrefix="0" xfId="0"/>
    <xf numFmtId="10" fontId="21" fillId="0" borderId="10" applyAlignment="1" pivotButton="0" quotePrefix="0" xfId="0">
      <alignment horizontal="center" vertical="center" wrapText="1"/>
    </xf>
    <xf numFmtId="165" fontId="0" fillId="0" borderId="0" applyAlignment="1" pivotButton="0" quotePrefix="0" xfId="0">
      <alignment horizontal="general" vertical="bottom"/>
    </xf>
    <xf numFmtId="9" fontId="21" fillId="0" borderId="10" applyAlignment="1" pivotButton="0" quotePrefix="0" xfId="0">
      <alignment horizontal="center" vertical="center" wrapText="1"/>
    </xf>
    <xf numFmtId="0" fontId="24" fillId="0" borderId="9" applyAlignment="1" pivotButton="0" quotePrefix="0" xfId="0">
      <alignment horizontal="center" vertical="center" wrapText="1"/>
    </xf>
    <xf numFmtId="4" fontId="21" fillId="0" borderId="10" applyAlignment="1" pivotButton="0" quotePrefix="0" xfId="0">
      <alignment horizontal="general" vertical="center" wrapText="1"/>
    </xf>
    <xf numFmtId="0" fontId="21" fillId="0" borderId="9" applyAlignment="1" pivotButton="0" quotePrefix="0" xfId="0">
      <alignment horizontal="general" vertical="center" wrapText="1"/>
    </xf>
    <xf numFmtId="0" fontId="21" fillId="0" borderId="7" applyAlignment="1" pivotButton="0" quotePrefix="0" xfId="0">
      <alignment horizontal="general" vertical="center" wrapText="1"/>
    </xf>
    <xf numFmtId="0" fontId="21" fillId="0" borderId="8" applyAlignment="1" pivotButton="0" quotePrefix="0" xfId="0">
      <alignment horizontal="general" vertical="center" wrapText="1"/>
    </xf>
    <xf numFmtId="0" fontId="25" fillId="0" borderId="1" applyAlignment="1" pivotButton="0" quotePrefix="0" xfId="0">
      <alignment horizontal="center" vertical="bottom" wrapText="1"/>
    </xf>
    <xf numFmtId="0" fontId="0" fillId="0" borderId="1" applyAlignment="1" pivotButton="0" quotePrefix="0" xfId="0">
      <alignment horizontal="left" vertical="center"/>
    </xf>
  </cellXfs>
  <cellStyles count="11">
    <cellStyle name="Normal" xfId="0" builtinId="0"/>
    <cellStyle name="Comma" xfId="1" builtinId="3"/>
    <cellStyle name="Comma [0]" xfId="2" builtinId="6"/>
    <cellStyle name="Currency" xfId="3" builtinId="4"/>
    <cellStyle name="Currency [0]" xfId="4" builtinId="7"/>
    <cellStyle name="Percent" xfId="5" builtinId="5"/>
    <cellStyle name="Currency 2" xfId="6"/>
    <cellStyle name="Normal 2" xfId="7"/>
    <cellStyle name="Normal 3" xfId="8"/>
    <cellStyle name="Normal 4" xfId="9"/>
    <cellStyle name="Normal 4 2" xfId="1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6D9F1"/>
      <rgbColor rgb="FF808080"/>
      <rgbColor rgb="FF9999FF"/>
      <rgbColor rgb="FF993366"/>
      <rgbColor rgb="FFEEECE1"/>
      <rgbColor rgb="FFDBEEF4"/>
      <rgbColor rgb="FF660066"/>
      <rgbColor rgb="FFFF8080"/>
      <rgbColor rgb="FF0066CC"/>
      <rgbColor rgb="FFD9D2E9"/>
      <rgbColor rgb="FF000080"/>
      <rgbColor rgb="FFFF00FF"/>
      <rgbColor rgb="FFFFFF00"/>
      <rgbColor rgb="FF00FFFF"/>
      <rgbColor rgb="FF800080"/>
      <rgbColor rgb="FF800000"/>
      <rgbColor rgb="FF008080"/>
      <rgbColor rgb="FF0000FF"/>
      <rgbColor rgb="FF00CCFF"/>
      <rgbColor rgb="FFCFE2F3"/>
      <rgbColor rgb="FFE6E0EC"/>
      <rgbColor rgb="FFFCD5B5"/>
      <rgbColor rgb="FF99CCFF"/>
      <rgbColor rgb="FFFF99CC"/>
      <rgbColor rgb="FFCC99FF"/>
      <rgbColor rgb="FFF9CB9C"/>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externalLink" Target="/xl/externalLinks/externalLink1.xml" Id="rId10"/><Relationship Type="http://schemas.openxmlformats.org/officeDocument/2006/relationships/externalLink" Target="/xl/externalLinks/externalLink2.xml" Id="rId11"/><Relationship Type="http://schemas.openxmlformats.org/officeDocument/2006/relationships/styles" Target="styles.xml" Id="rId12"/><Relationship Type="http://schemas.openxmlformats.org/officeDocument/2006/relationships/theme" Target="theme/theme1.xml" Id="rId13"/></Relationships>
</file>

<file path=xl/externalLinks/_rels/externalLink1.xml.rels><Relationships xmlns="http://schemas.openxmlformats.org/package/2006/relationships"><Relationship Type="http://schemas.openxmlformats.org/officeDocument/2006/relationships/externalLinkPath" Target="12-OH%20&amp;%20TH%20-%20Rajsekhar%20+S%20K%20Behera%20&amp;%20Kaushal/19-AMC/AMC%202023-25/Manpower%20contract%2023-25/Work%20order%20doc/Payment/Payment%20SEP-2023/Abstract/JO-373%20payment%20SEP%202023.xlsx" TargetMode="External" Id="rId1"/></Relationships>
</file>

<file path=xl/externalLinks/_rels/externalLink2.xml.rels><Relationships xmlns="http://schemas.openxmlformats.org/package/2006/relationships"><Relationship Type="http://schemas.openxmlformats.org/officeDocument/2006/relationships/externalLinkPath" Target="12-OH%20&amp;%20TH%20-%20Rajsekhar%20+S%20K%20Behera%20&amp;%20Kaushal/19-AMC/AMC%202023-25/Manpower%20contract%2023-25/Work%20order%20doc/Payment/Payment%20JAN-2024/Abstract/JO-373%20payment%20JAN%202024.xlsx"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R SEP 23"/>
      <sheetName val="Invoice SEP 23"/>
      <sheetName val="ATTENDANCE-SEP 23"/>
      <sheetName val="PF ESI SEP 23"/>
      <sheetName val="PR SHEET SEP 23"/>
      <sheetName val="CHECKLIST SEP 23"/>
      <sheetName val="Wage Calculation SEP 23"/>
      <sheetName val="Acceptance Report SEP 23"/>
    </sheetNames>
    <sheetDataSet>
      <sheetData sheetId="0">
        <row r="21">
          <cell r="H21">
            <v>298</v>
          </cell>
        </row>
        <row r="22">
          <cell r="H22">
            <v>298</v>
          </cell>
        </row>
        <row r="23">
          <cell r="H23">
            <v>364</v>
          </cell>
        </row>
      </sheetData>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RAR JAN 24 "/>
      <sheetName val="Invoice JAN 24"/>
      <sheetName val="PF ESI JAN 24"/>
      <sheetName val="PR SHEET JAN 24"/>
      <sheetName val="CHECKLIST JAN 24"/>
      <sheetName val="Wage Calculation JAN 24"/>
      <sheetName val="Acceptance Report SEP 23"/>
      <sheetName val="ATTENDANCE-JAN 24"/>
      <sheetName val="PaymentStatement JAN 24"/>
      <sheetName val="Leave Wages 2023"/>
    </sheetNames>
    <sheetDataSet>
      <sheetData sheetId="0">
        <row r="24">
          <cell r="H24">
            <v>274119.5</v>
          </cell>
        </row>
        <row r="25">
          <cell r="H25">
            <v>68870.98</v>
          </cell>
        </row>
        <row r="26">
          <cell r="H26">
            <v>51549</v>
          </cell>
        </row>
        <row r="27">
          <cell r="H27">
            <v>67327</v>
          </cell>
        </row>
        <row r="28">
          <cell r="H28">
            <v>1150</v>
          </cell>
        </row>
        <row r="29">
          <cell r="H29">
            <v>1075.5</v>
          </cell>
        </row>
        <row r="30">
          <cell r="H30">
            <v>1352.5</v>
          </cell>
        </row>
        <row r="31">
          <cell r="H31">
            <v>852</v>
          </cell>
        </row>
        <row r="32">
          <cell r="H32">
            <v>777.5</v>
          </cell>
        </row>
        <row r="33">
          <cell r="H33">
            <v>988.5</v>
          </cell>
        </row>
      </sheetData>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outlinePr summaryBelow="1" summaryRight="1"/>
    <pageSetUpPr fitToPage="0"/>
  </sheetPr>
  <dimension ref="A1:P42"/>
  <sheetViews>
    <sheetView showFormulas="0" showGridLines="1" showRowColHeaders="1" showZeros="1" rightToLeft="0" tabSelected="0" showOutlineSymbols="1" defaultGridColor="1" view="pageBreakPreview" topLeftCell="A13" colorId="64" zoomScale="100" zoomScaleNormal="70" zoomScalePageLayoutView="100" workbookViewId="0">
      <selection pane="topLeft" activeCell="F28" activeCellId="0" sqref="F28"/>
    </sheetView>
  </sheetViews>
  <sheetFormatPr baseColWidth="8" defaultColWidth="9.1484375" defaultRowHeight="15" zeroHeight="0" outlineLevelRow="0"/>
  <cols>
    <col width="6.57" customWidth="1" style="304" min="1" max="1"/>
    <col width="40.28" customWidth="1" style="305" min="2" max="2"/>
    <col width="16.29" customWidth="1" style="304" min="3" max="3"/>
    <col width="12.42" customWidth="1" style="304" min="4" max="4"/>
    <col width="13.14" customWidth="1" style="304" min="5" max="5"/>
    <col width="22.28" customWidth="1" style="304" min="6" max="6"/>
    <col width="14.86" customWidth="1" style="304" min="7" max="7"/>
    <col width="14.57" customWidth="1" style="304" min="8" max="8"/>
    <col width="19.85" customWidth="1" style="304" min="9" max="9"/>
    <col width="13.7" customWidth="1" style="304" min="10" max="10"/>
    <col width="19.71" customWidth="1" style="304" min="11" max="11"/>
    <col width="14.15" customWidth="1" style="304" min="12" max="12"/>
    <col width="17" customWidth="1" style="304" min="13" max="13"/>
    <col width="17.86" customWidth="1" style="306" min="14" max="14"/>
    <col width="15.87" customWidth="1" style="306" min="15" max="15"/>
    <col width="17.59" customWidth="1" style="307" min="16" max="16"/>
    <col width="9.130000000000001" customWidth="1" style="304" min="17" max="1024"/>
  </cols>
  <sheetData>
    <row r="1" ht="16.5" customFormat="1" customHeight="1" s="304">
      <c r="A1" s="308" t="inlineStr">
        <is>
          <t>MEASUREMENT BOOK FOR THE MONTH OF FEB-2024</t>
        </is>
      </c>
      <c r="B1" s="309" t="n"/>
      <c r="C1" s="309" t="n"/>
      <c r="D1" s="309" t="n"/>
      <c r="E1" s="309" t="n"/>
      <c r="F1" s="309" t="n"/>
      <c r="G1" s="309" t="n"/>
      <c r="H1" s="309" t="n"/>
      <c r="I1" s="309" t="n"/>
      <c r="J1" s="309" t="n"/>
      <c r="K1" s="309" t="n"/>
      <c r="L1" s="309" t="n"/>
      <c r="M1" s="310" t="n"/>
      <c r="N1" s="311" t="n"/>
      <c r="O1" s="311" t="n"/>
      <c r="P1" s="312" t="n"/>
    </row>
    <row r="2" ht="6" customFormat="1" customHeight="1" s="304">
      <c r="A2" s="313" t="n"/>
      <c r="B2" s="314" t="n"/>
      <c r="C2" s="314" t="n"/>
      <c r="D2" s="314" t="n"/>
      <c r="E2" s="314" t="n"/>
      <c r="F2" s="314" t="n"/>
      <c r="G2" s="314" t="n"/>
      <c r="H2" s="314" t="n"/>
      <c r="I2" s="314" t="n"/>
      <c r="J2" s="314" t="n"/>
      <c r="K2" s="314" t="n"/>
      <c r="L2" s="314" t="n"/>
      <c r="M2" s="315" t="n"/>
      <c r="N2" s="311" t="n"/>
      <c r="O2" s="311" t="n"/>
      <c r="P2" s="312" t="n"/>
    </row>
    <row r="3" ht="39" customFormat="1" customHeight="1" s="304">
      <c r="A3" s="316" t="inlineStr">
        <is>
          <t>NAME OF THE CONTRACTOR : M/S SPRYSOFT TECHNOLOGIES PRIVATE LIMITED, HYDERABAD.</t>
        </is>
      </c>
      <c r="B3" s="317" t="n"/>
      <c r="C3" s="317" t="n"/>
      <c r="D3" s="317" t="n"/>
      <c r="E3" s="317" t="n"/>
      <c r="F3" s="318" t="n"/>
      <c r="G3" s="319" t="inlineStr">
        <is>
          <t>BILL : SUPPLIER /CONTRACTOR GST NO:36AAJCS9496G1ZM</t>
        </is>
      </c>
      <c r="H3" s="317" t="n"/>
      <c r="I3" s="317" t="n"/>
      <c r="J3" s="317" t="n"/>
      <c r="K3" s="317" t="n"/>
      <c r="L3" s="317" t="n"/>
      <c r="M3" s="318" t="n"/>
      <c r="N3" s="311" t="n"/>
      <c r="O3" s="311" t="n"/>
      <c r="P3" s="312" t="n"/>
    </row>
    <row r="4" ht="22.5" customFormat="1" customHeight="1" s="304">
      <c r="A4" s="320" t="inlineStr">
        <is>
          <t>HAL/KORAPUT  GST NO: 21AAACH3641R1ZJ</t>
        </is>
      </c>
      <c r="B4" s="317" t="n"/>
      <c r="C4" s="317" t="n"/>
      <c r="D4" s="317" t="n"/>
      <c r="E4" s="317" t="n"/>
      <c r="F4" s="318" t="n"/>
      <c r="G4" s="320" t="inlineStr">
        <is>
          <t>PLACE OF SUPPLY/ SERVICES SUNABEDA-ODISHA</t>
        </is>
      </c>
      <c r="H4" s="317" t="n"/>
      <c r="I4" s="317" t="n"/>
      <c r="J4" s="317" t="n"/>
      <c r="K4" s="317" t="n"/>
      <c r="L4" s="317" t="n"/>
      <c r="M4" s="318" t="n"/>
      <c r="N4" s="311" t="n"/>
      <c r="O4" s="311" t="n"/>
      <c r="P4" s="312" t="n"/>
    </row>
    <row r="5" ht="18.75" customFormat="1" customHeight="1" s="304">
      <c r="A5" s="320" t="inlineStr">
        <is>
          <t>BILLING ADRESS</t>
        </is>
      </c>
      <c r="B5" s="317" t="n"/>
      <c r="C5" s="317" t="n"/>
      <c r="D5" s="317" t="n"/>
      <c r="E5" s="317" t="n"/>
      <c r="F5" s="318" t="n"/>
      <c r="G5" s="320" t="inlineStr">
        <is>
          <t>SHIPPING ADDRESS</t>
        </is>
      </c>
      <c r="H5" s="317" t="n"/>
      <c r="I5" s="317" t="n"/>
      <c r="J5" s="317" t="n"/>
      <c r="K5" s="317" t="n"/>
      <c r="L5" s="317" t="n"/>
      <c r="M5" s="318" t="n"/>
      <c r="N5" s="311" t="n"/>
      <c r="O5" s="311" t="n"/>
      <c r="P5" s="312" t="n"/>
    </row>
    <row r="6" ht="19.5" customFormat="1" customHeight="1" s="304">
      <c r="A6" s="320" t="inlineStr">
        <is>
          <t xml:space="preserve">HAL SUNABEDA </t>
        </is>
      </c>
      <c r="B6" s="317" t="n"/>
      <c r="C6" s="317" t="n"/>
      <c r="D6" s="317" t="n"/>
      <c r="E6" s="317" t="n"/>
      <c r="F6" s="318" t="n"/>
      <c r="G6" s="320" t="inlineStr">
        <is>
          <t>M/S SPRYSOFT TECHNOLOGIES PRIVATE LIMITED, HYDERABAD.</t>
        </is>
      </c>
      <c r="H6" s="317" t="n"/>
      <c r="I6" s="317" t="n"/>
      <c r="J6" s="317" t="n"/>
      <c r="K6" s="317" t="n"/>
      <c r="L6" s="317" t="n"/>
      <c r="M6" s="318" t="n"/>
      <c r="N6" s="311" t="n"/>
      <c r="O6" s="311" t="n"/>
      <c r="P6" s="312" t="n"/>
    </row>
    <row r="7" ht="41.25" customFormat="1" customHeight="1" s="304">
      <c r="A7" s="320" t="inlineStr">
        <is>
          <t>DIST: KORAPUT (ODISHA)</t>
        </is>
      </c>
      <c r="B7" s="317" t="n"/>
      <c r="C7" s="317" t="n"/>
      <c r="D7" s="317" t="n"/>
      <c r="E7" s="317" t="n"/>
      <c r="F7" s="318" t="n"/>
      <c r="G7" s="316" t="inlineStr">
        <is>
          <t>8-3-833/A, B 408, USHA ENCLAVE, NAVODAYA COLONY, SRINAGAR COLONY POST, HYDERABAD TELANGANA-500073</t>
        </is>
      </c>
      <c r="H7" s="317" t="n"/>
      <c r="I7" s="317" t="n"/>
      <c r="J7" s="317" t="n"/>
      <c r="K7" s="317" t="n"/>
      <c r="L7" s="317" t="n"/>
      <c r="M7" s="318" t="n"/>
      <c r="N7" s="321" t="n"/>
      <c r="O7" s="321" t="n"/>
      <c r="P7" s="322" t="n"/>
    </row>
    <row r="8" ht="18" customFormat="1" customHeight="1" s="304">
      <c r="A8" s="320" t="inlineStr">
        <is>
          <t>PIN :763002</t>
        </is>
      </c>
      <c r="B8" s="317" t="n"/>
      <c r="C8" s="317" t="n"/>
      <c r="D8" s="317" t="n"/>
      <c r="E8" s="317" t="n"/>
      <c r="F8" s="318" t="n"/>
      <c r="G8" s="320" t="inlineStr">
        <is>
          <t>GEM Contract No:-GEMC-511687704648297 Dt 31-Jul-2023</t>
        </is>
      </c>
      <c r="H8" s="317" t="n"/>
      <c r="I8" s="317" t="n"/>
      <c r="J8" s="317" t="n"/>
      <c r="K8" s="317" t="n"/>
      <c r="L8" s="317" t="n"/>
      <c r="M8" s="318" t="n"/>
      <c r="N8" s="323" t="n"/>
      <c r="O8" s="323" t="n"/>
      <c r="P8" s="308" t="n"/>
    </row>
    <row r="9" ht="63" customFormat="1" customHeight="1" s="324">
      <c r="A9" s="325" t="inlineStr">
        <is>
          <t xml:space="preserve">NATURE OF THE WORK </t>
        </is>
      </c>
      <c r="B9" s="318" t="n"/>
      <c r="C9" s="326" t="inlineStr">
        <is>
          <t>MANPOWER OUTSOURCING FOR MECHANICAL &amp; ELECTRICAL MAINTENANCE OF AERO ENGINE TEST RIGS,EQUIPMENTS &amp; MACHINES OF OVERHAUL SHOP, MF RIGROOM, MACHINE SHOP, RD-33 F/S, KSA BAY, TG BAY, GP21 &amp; ASSEMBLY SHOP IN ENGINE DIVISION AND FOR MECHANICAL MAINTENANCE OF TEST CELLS (CELL-1, CELL-2, CELL-4 &amp; CELL-10) OF ENGINE DIVISION.</t>
        </is>
      </c>
      <c r="D9" s="317" t="n"/>
      <c r="E9" s="317" t="n"/>
      <c r="F9" s="317" t="n"/>
      <c r="G9" s="317" t="n"/>
      <c r="H9" s="317" t="n"/>
      <c r="I9" s="317" t="n"/>
      <c r="J9" s="317" t="n"/>
      <c r="K9" s="317" t="n"/>
      <c r="L9" s="317" t="n"/>
      <c r="M9" s="318" t="n"/>
      <c r="N9" s="321" t="n"/>
      <c r="O9" s="321" t="n"/>
      <c r="P9" s="322" t="n"/>
    </row>
    <row r="10" ht="18" customFormat="1" customHeight="1" s="324">
      <c r="A10" s="327" t="inlineStr">
        <is>
          <t xml:space="preserve">ORDER NO:-HAL/KPT/SNC/08/JO-373/2023/848  </t>
        </is>
      </c>
      <c r="B10" s="317" t="n"/>
      <c r="C10" s="317" t="n"/>
      <c r="D10" s="317" t="n"/>
      <c r="E10" s="317" t="n"/>
      <c r="F10" s="317" t="n"/>
      <c r="G10" s="328" t="inlineStr">
        <is>
          <t>Order Date</t>
        </is>
      </c>
      <c r="H10" s="329" t="n">
        <v>45160</v>
      </c>
      <c r="I10" s="330" t="inlineStr">
        <is>
          <t>CONTRACT PERIOD</t>
        </is>
      </c>
      <c r="J10" s="318" t="n"/>
      <c r="K10" s="330" t="inlineStr">
        <is>
          <t>14-08-2023    TO     13-08-2025</t>
        </is>
      </c>
      <c r="L10" s="317" t="n"/>
      <c r="M10" s="318" t="n"/>
      <c r="N10" s="331" t="n"/>
      <c r="O10" s="331" t="n"/>
      <c r="P10" s="330" t="n"/>
    </row>
    <row r="11" ht="19.5" customFormat="1" customHeight="1" s="332">
      <c r="A11" s="320" t="inlineStr">
        <is>
          <t>CONTRACTOR CONTACT NO.</t>
        </is>
      </c>
      <c r="B11" s="318" t="n"/>
      <c r="C11" s="319" t="n">
        <v>7702656236</v>
      </c>
      <c r="D11" s="317" t="n"/>
      <c r="E11" s="317" t="n"/>
      <c r="F11" s="318" t="n"/>
      <c r="G11" s="320" t="inlineStr">
        <is>
          <t>EPF CODE</t>
        </is>
      </c>
      <c r="H11" s="319" t="inlineStr">
        <is>
          <t>APHYD0053720000</t>
        </is>
      </c>
      <c r="I11" s="318" t="n"/>
      <c r="J11" s="320" t="inlineStr">
        <is>
          <t>ESIC CODE</t>
        </is>
      </c>
      <c r="K11" s="333" t="n">
        <v>4.45202636300109e+16</v>
      </c>
      <c r="L11" s="317" t="n"/>
      <c r="M11" s="318" t="n"/>
      <c r="N11" s="323" t="n"/>
      <c r="O11" s="323" t="n"/>
      <c r="P11" s="308" t="n"/>
    </row>
    <row r="12" ht="24" customFormat="1" customHeight="1" s="332">
      <c r="A12" s="320" t="inlineStr">
        <is>
          <t>INVOICE NO- STPL/HAL/ED/07</t>
        </is>
      </c>
      <c r="B12" s="318" t="n"/>
      <c r="C12" s="334" t="inlineStr">
        <is>
          <t>7 th RAR Bill</t>
        </is>
      </c>
      <c r="D12" s="317" t="n"/>
      <c r="E12" s="317" t="n"/>
      <c r="F12" s="318" t="n"/>
      <c r="G12" s="335" t="inlineStr">
        <is>
          <t>DATE OF SUBMIT OF BILL</t>
        </is>
      </c>
      <c r="H12" s="318" t="n"/>
      <c r="I12" s="336" t="n">
        <v>45368</v>
      </c>
      <c r="J12" s="320" t="n"/>
      <c r="K12" s="320" t="n"/>
      <c r="L12" s="320" t="n"/>
      <c r="M12" s="320" t="n"/>
      <c r="N12" s="323" t="n"/>
      <c r="O12" s="323" t="n"/>
      <c r="P12" s="308" t="n"/>
    </row>
    <row r="13" ht="40.5" customFormat="1" customHeight="1" s="337">
      <c r="A13" s="338" t="inlineStr">
        <is>
          <t>AS PER  ORDER</t>
        </is>
      </c>
      <c r="B13" s="317" t="n"/>
      <c r="C13" s="339" t="inlineStr">
        <is>
          <t>AS PER  ORDER</t>
        </is>
      </c>
      <c r="D13" s="317" t="n"/>
      <c r="E13" s="317" t="n"/>
      <c r="F13" s="317" t="n"/>
      <c r="G13" s="322" t="inlineStr">
        <is>
          <t>UPTO DATE MEASURMENT(CUMULATIVE)</t>
        </is>
      </c>
      <c r="H13" s="317" t="n"/>
      <c r="I13" s="318" t="n"/>
      <c r="J13" s="322" t="inlineStr">
        <is>
          <t>PREVIOUS MEASURMENT</t>
        </is>
      </c>
      <c r="K13" s="318" t="n"/>
      <c r="L13" s="308" t="inlineStr">
        <is>
          <t>PRESENT MEASURMENT</t>
        </is>
      </c>
      <c r="M13" s="318" t="n"/>
      <c r="N13" s="323" t="n"/>
      <c r="O13" s="323" t="n"/>
      <c r="P13" s="308" t="n"/>
    </row>
    <row r="14" ht="42" customFormat="1" customHeight="1" s="340">
      <c r="A14" s="341" t="inlineStr">
        <is>
          <t>SL NO.</t>
        </is>
      </c>
      <c r="B14" s="342" t="inlineStr">
        <is>
          <t>DESCRIPTION</t>
        </is>
      </c>
      <c r="C14" s="342" t="inlineStr">
        <is>
          <t>QTY</t>
        </is>
      </c>
      <c r="D14" s="342" t="inlineStr">
        <is>
          <t>UNIT</t>
        </is>
      </c>
      <c r="E14" s="342" t="inlineStr">
        <is>
          <t>RATE</t>
        </is>
      </c>
      <c r="F14" s="342" t="inlineStr">
        <is>
          <t>AMOUNT</t>
        </is>
      </c>
      <c r="G14" s="341" t="inlineStr">
        <is>
          <t>QTY EXECUTED</t>
        </is>
      </c>
      <c r="H14" s="341" t="inlineStr">
        <is>
          <t>QTY PASSED</t>
        </is>
      </c>
      <c r="I14" s="341" t="inlineStr">
        <is>
          <t>AMOUNT(Rs.)</t>
        </is>
      </c>
      <c r="J14" s="343" t="inlineStr">
        <is>
          <t xml:space="preserve"> QTY</t>
        </is>
      </c>
      <c r="K14" s="341" t="inlineStr">
        <is>
          <t>AMOUNT(Rs.)</t>
        </is>
      </c>
      <c r="L14" s="343" t="inlineStr">
        <is>
          <t>QTY</t>
        </is>
      </c>
      <c r="M14" s="341" t="inlineStr">
        <is>
          <t>AMOUNT(Rs.)</t>
        </is>
      </c>
      <c r="N14" s="322" t="inlineStr">
        <is>
          <t>ERP entry</t>
        </is>
      </c>
      <c r="O14" s="317" t="n"/>
      <c r="P14" s="318" t="n"/>
    </row>
    <row r="15" ht="15.75" customFormat="1" customHeight="1" s="344">
      <c r="A15" s="345" t="n"/>
      <c r="B15" s="346" t="n"/>
      <c r="C15" s="317" t="n"/>
      <c r="D15" s="317" t="n"/>
      <c r="E15" s="317" t="n"/>
      <c r="F15" s="318" t="n"/>
      <c r="G15" s="347" t="n"/>
      <c r="H15" s="347" t="n"/>
      <c r="I15" s="348" t="n"/>
      <c r="J15" s="347" t="n"/>
      <c r="K15" s="348" t="n"/>
      <c r="L15" s="347" t="n"/>
      <c r="M15" s="348" t="n"/>
      <c r="N15" s="349" t="inlineStr">
        <is>
          <t>Base Amount</t>
        </is>
      </c>
      <c r="O15" s="349" t="inlineStr">
        <is>
          <t>Charges</t>
        </is>
      </c>
      <c r="P15" s="349" t="inlineStr">
        <is>
          <t>Total</t>
        </is>
      </c>
    </row>
    <row r="16" ht="31.5" customFormat="1" customHeight="1" s="350">
      <c r="A16" s="351" t="n"/>
      <c r="B16" s="352" t="inlineStr">
        <is>
          <t>Number of working days in per Month</t>
        </is>
      </c>
      <c r="C16" s="353" t="n">
        <v>23</v>
      </c>
      <c r="D16" s="317" t="n"/>
      <c r="E16" s="317" t="n"/>
      <c r="F16" s="317" t="n"/>
      <c r="G16" s="317" t="n"/>
      <c r="H16" s="317" t="n"/>
      <c r="I16" s="317" t="n"/>
      <c r="J16" s="317" t="n"/>
      <c r="K16" s="317" t="n"/>
      <c r="L16" s="317" t="n"/>
      <c r="M16" s="318" t="n"/>
      <c r="N16" s="354" t="n"/>
      <c r="O16" s="354" t="n"/>
      <c r="P16" s="354" t="n"/>
    </row>
    <row r="17" ht="36" customFormat="1" customHeight="1" s="350">
      <c r="A17" s="345" t="n"/>
      <c r="B17" s="352" t="inlineStr">
        <is>
          <t>Tenure/ Duration of Employment (in months)</t>
        </is>
      </c>
      <c r="C17" s="355" t="n">
        <v>24</v>
      </c>
      <c r="D17" s="317" t="n"/>
      <c r="E17" s="317" t="n"/>
      <c r="F17" s="317" t="n"/>
      <c r="G17" s="317" t="n"/>
      <c r="H17" s="317" t="n"/>
      <c r="I17" s="317" t="n"/>
      <c r="J17" s="317" t="n"/>
      <c r="K17" s="317" t="n"/>
      <c r="L17" s="317" t="n"/>
      <c r="M17" s="318" t="n"/>
      <c r="N17" s="356" t="n"/>
      <c r="O17" s="356" t="n"/>
      <c r="P17" s="356" t="n"/>
    </row>
    <row r="18" ht="36" customFormat="1" customHeight="1" s="350">
      <c r="A18" s="351" t="n"/>
      <c r="B18" s="352" t="inlineStr">
        <is>
          <t>Nos of Manpower Skilled Category</t>
        </is>
      </c>
      <c r="C18" s="355" t="n">
        <v>10</v>
      </c>
      <c r="D18" s="317" t="n"/>
      <c r="E18" s="317" t="n"/>
      <c r="F18" s="317" t="n"/>
      <c r="G18" s="317" t="n"/>
      <c r="H18" s="317" t="n"/>
      <c r="I18" s="317" t="n"/>
      <c r="J18" s="317" t="n"/>
      <c r="K18" s="317" t="n"/>
      <c r="L18" s="317" t="n"/>
      <c r="M18" s="318" t="n"/>
      <c r="N18" s="356" t="n"/>
      <c r="O18" s="356" t="n"/>
      <c r="P18" s="356" t="n"/>
    </row>
    <row r="19" ht="36" customFormat="1" customHeight="1" s="350">
      <c r="A19" s="351" t="n"/>
      <c r="B19" s="352" t="inlineStr">
        <is>
          <t>Nos of Manpower Semi Skilled Category</t>
        </is>
      </c>
      <c r="C19" s="355" t="n">
        <v>9</v>
      </c>
      <c r="D19" s="317" t="n"/>
      <c r="E19" s="317" t="n"/>
      <c r="F19" s="317" t="n"/>
      <c r="G19" s="317" t="n"/>
      <c r="H19" s="317" t="n"/>
      <c r="I19" s="317" t="n"/>
      <c r="J19" s="317" t="n"/>
      <c r="K19" s="317" t="n"/>
      <c r="L19" s="317" t="n"/>
      <c r="M19" s="318" t="n"/>
      <c r="N19" s="356" t="n"/>
      <c r="O19" s="356" t="n"/>
      <c r="P19" s="356" t="n"/>
    </row>
    <row r="20" ht="36" customFormat="1" customHeight="1" s="350">
      <c r="A20" s="351" t="n"/>
      <c r="B20" s="352" t="inlineStr">
        <is>
          <t>Nos of Manpower Un Skilled Category</t>
        </is>
      </c>
      <c r="C20" s="355" t="n">
        <v>12</v>
      </c>
      <c r="D20" s="317" t="n"/>
      <c r="E20" s="317" t="n"/>
      <c r="F20" s="317" t="n"/>
      <c r="G20" s="317" t="n"/>
      <c r="H20" s="317" t="n"/>
      <c r="I20" s="317" t="n"/>
      <c r="J20" s="317" t="n"/>
      <c r="K20" s="317" t="n"/>
      <c r="L20" s="317" t="n"/>
      <c r="M20" s="318" t="n"/>
      <c r="N20" s="356" t="n"/>
      <c r="O20" s="356" t="n"/>
      <c r="P20" s="356" t="n"/>
    </row>
    <row r="21" ht="36" customFormat="1" customHeight="1" s="350">
      <c r="A21" s="345" t="n">
        <v>1</v>
      </c>
      <c r="B21" s="352" t="inlineStr">
        <is>
          <t>Minimum wages for Skilled category</t>
        </is>
      </c>
      <c r="C21" s="357" t="n">
        <v>298</v>
      </c>
      <c r="D21" s="358" t="inlineStr">
        <is>
          <t>Mandays</t>
        </is>
      </c>
      <c r="E21" s="359" t="n">
        <v>695</v>
      </c>
      <c r="F21" s="360">
        <f>ROUND(C21*E21,2)</f>
        <v/>
      </c>
      <c r="G21" s="361">
        <f>J21+L21</f>
        <v/>
      </c>
      <c r="H21" s="361">
        <f>G21</f>
        <v/>
      </c>
      <c r="I21" s="362">
        <f>H21*E21</f>
        <v/>
      </c>
      <c r="J21" s="361">
        <f>'[1]RAR SEP 23'!$H$21</f>
        <v/>
      </c>
      <c r="K21" s="362">
        <f>E21*J21</f>
        <v/>
      </c>
      <c r="L21" s="361" t="n">
        <v>0</v>
      </c>
      <c r="M21" s="362">
        <f>L21*E21</f>
        <v/>
      </c>
      <c r="N21" s="349" t="n">
        <v>0</v>
      </c>
      <c r="O21" s="349" t="n">
        <v>0</v>
      </c>
      <c r="P21" s="349">
        <f>N21+O21</f>
        <v/>
      </c>
    </row>
    <row r="22" ht="36" customFormat="1" customHeight="1" s="350">
      <c r="A22" s="345" t="n">
        <v>2</v>
      </c>
      <c r="B22" s="352" t="inlineStr">
        <is>
          <t>Minimum wages for Semi Skilled category</t>
        </is>
      </c>
      <c r="C22" s="357" t="n">
        <v>298</v>
      </c>
      <c r="D22" s="358" t="inlineStr">
        <is>
          <t>Mandays</t>
        </is>
      </c>
      <c r="E22" s="359" t="n">
        <v>577</v>
      </c>
      <c r="F22" s="360">
        <f>ROUND(C22*E22,2)</f>
        <v/>
      </c>
      <c r="G22" s="361">
        <f>J22+L22</f>
        <v/>
      </c>
      <c r="H22" s="361">
        <f>G22</f>
        <v/>
      </c>
      <c r="I22" s="362">
        <f>H22*E22</f>
        <v/>
      </c>
      <c r="J22" s="361">
        <f>'[1]RAR SEP 23'!$H$22</f>
        <v/>
      </c>
      <c r="K22" s="362">
        <f>E22*J22</f>
        <v/>
      </c>
      <c r="L22" s="361" t="n">
        <v>0</v>
      </c>
      <c r="M22" s="362">
        <f>L22*E22</f>
        <v/>
      </c>
      <c r="N22" s="349" t="n">
        <v>0</v>
      </c>
      <c r="O22" s="349" t="n">
        <v>0</v>
      </c>
      <c r="P22" s="349">
        <f>N22+O22</f>
        <v/>
      </c>
    </row>
    <row r="23" ht="36" customFormat="1" customHeight="1" s="350">
      <c r="A23" s="345" t="n">
        <v>3</v>
      </c>
      <c r="B23" s="352" t="inlineStr">
        <is>
          <t>Minimum wages for Un Skilled category</t>
        </is>
      </c>
      <c r="C23" s="357" t="n">
        <v>364</v>
      </c>
      <c r="D23" s="358" t="inlineStr">
        <is>
          <t>Mandays</t>
        </is>
      </c>
      <c r="E23" s="359" t="n">
        <v>494</v>
      </c>
      <c r="F23" s="360">
        <f>ROUND(C23*E23,2)</f>
        <v/>
      </c>
      <c r="G23" s="361">
        <f>J23+L23</f>
        <v/>
      </c>
      <c r="H23" s="361">
        <f>G23</f>
        <v/>
      </c>
      <c r="I23" s="362">
        <f>H23*E23</f>
        <v/>
      </c>
      <c r="J23" s="361">
        <f>'[1]RAR SEP 23'!$H$23</f>
        <v/>
      </c>
      <c r="K23" s="362">
        <f>E23*J23</f>
        <v/>
      </c>
      <c r="L23" s="361" t="n">
        <v>0</v>
      </c>
      <c r="M23" s="362">
        <f>L23*E23</f>
        <v/>
      </c>
      <c r="N23" s="349" t="n">
        <v>0</v>
      </c>
      <c r="O23" s="349" t="n">
        <v>0</v>
      </c>
      <c r="P23" s="349">
        <f>N23+O23</f>
        <v/>
      </c>
    </row>
    <row r="24" ht="36" customFormat="1" customHeight="1" s="350">
      <c r="A24" s="345" t="n">
        <v>4</v>
      </c>
      <c r="B24" s="352" t="inlineStr">
        <is>
          <t>PF + EDLI + PF Admin Charges (Normal Mandays)</t>
        </is>
      </c>
      <c r="C24" s="363" t="n">
        <v>1290706.12</v>
      </c>
      <c r="D24" s="364" t="inlineStr">
        <is>
          <t>LS</t>
        </is>
      </c>
      <c r="E24" s="359" t="n">
        <v>1</v>
      </c>
      <c r="F24" s="360">
        <f>ROUND(C24*E24,2)</f>
        <v/>
      </c>
      <c r="G24" s="361">
        <f>J24+L24</f>
        <v/>
      </c>
      <c r="H24" s="361">
        <f>G24</f>
        <v/>
      </c>
      <c r="I24" s="362">
        <f>H24*E24</f>
        <v/>
      </c>
      <c r="J24" s="361">
        <f>'[2]RAR JAN 24 '!$H$24</f>
        <v/>
      </c>
      <c r="K24" s="362">
        <f>E24*J24</f>
        <v/>
      </c>
      <c r="L24" s="361">
        <f>PF_ESI!O40</f>
        <v/>
      </c>
      <c r="M24" s="362">
        <f>L24*E24</f>
        <v/>
      </c>
      <c r="N24" s="349" t="n">
        <v>49723.04</v>
      </c>
      <c r="O24" s="349" t="n">
        <v>8950.15</v>
      </c>
      <c r="P24" s="349">
        <f>SUM(N24:O24)</f>
        <v/>
      </c>
    </row>
    <row r="25" ht="18" customFormat="1" customHeight="1" s="350">
      <c r="A25" s="345" t="n">
        <v>5</v>
      </c>
      <c r="B25" s="352" t="inlineStr">
        <is>
          <t>ESI</t>
        </is>
      </c>
      <c r="C25" s="363" t="n">
        <v>330401.07</v>
      </c>
      <c r="D25" s="364" t="inlineStr">
        <is>
          <t>LS</t>
        </is>
      </c>
      <c r="E25" s="359" t="n">
        <v>1</v>
      </c>
      <c r="F25" s="360">
        <f>ROUND(C25*E25,2)</f>
        <v/>
      </c>
      <c r="G25" s="361">
        <f>J25+L25</f>
        <v/>
      </c>
      <c r="H25" s="361">
        <f>G25</f>
        <v/>
      </c>
      <c r="I25" s="362">
        <f>H25*E25</f>
        <v/>
      </c>
      <c r="J25" s="361">
        <f>'[2]RAR JAN 24 '!$H$25</f>
        <v/>
      </c>
      <c r="K25" s="362">
        <f>E25*J25</f>
        <v/>
      </c>
      <c r="L25" s="361">
        <f>PF_ESI!P40</f>
        <v/>
      </c>
      <c r="M25" s="362">
        <f>L25*E25</f>
        <v/>
      </c>
      <c r="N25" s="349" t="n">
        <v>12747.59</v>
      </c>
      <c r="O25" s="349" t="n">
        <v>2294.57</v>
      </c>
      <c r="P25" s="349">
        <f>SUM(N25:O25)</f>
        <v/>
      </c>
    </row>
    <row r="26" ht="18" customFormat="1" customHeight="1" s="350">
      <c r="A26" s="345" t="n">
        <v>6</v>
      </c>
      <c r="B26" s="352" t="inlineStr">
        <is>
          <t>NH Wages</t>
        </is>
      </c>
      <c r="C26" s="363" t="n">
        <v>108606.78</v>
      </c>
      <c r="D26" s="364" t="inlineStr">
        <is>
          <t>LS</t>
        </is>
      </c>
      <c r="E26" s="359" t="n">
        <v>1</v>
      </c>
      <c r="F26" s="360">
        <f>ROUND(C26*E26,2)</f>
        <v/>
      </c>
      <c r="G26" s="361">
        <f>J26+L26</f>
        <v/>
      </c>
      <c r="H26" s="361">
        <f>G26</f>
        <v/>
      </c>
      <c r="I26" s="362">
        <f>H26*E26</f>
        <v/>
      </c>
      <c r="J26" s="361">
        <f>'[2]RAR JAN 24 '!$H$26</f>
        <v/>
      </c>
      <c r="K26" s="362">
        <f>E26*J26</f>
        <v/>
      </c>
      <c r="L26" s="361">
        <f>PF_ESI!G40</f>
        <v/>
      </c>
      <c r="M26" s="362">
        <f>L26*E26</f>
        <v/>
      </c>
      <c r="N26" s="349" t="n">
        <v>0</v>
      </c>
      <c r="O26" s="349" t="n">
        <v>0</v>
      </c>
      <c r="P26" s="349">
        <f>SUM(N26:O26)</f>
        <v/>
      </c>
    </row>
    <row r="27" ht="18" customFormat="1" customHeight="1" s="350">
      <c r="A27" s="345" t="n">
        <v>7</v>
      </c>
      <c r="B27" s="352" t="inlineStr">
        <is>
          <t>Leave Wages</t>
        </is>
      </c>
      <c r="C27" s="364" t="n">
        <v>479378.88</v>
      </c>
      <c r="D27" s="364" t="inlineStr">
        <is>
          <t>LS</t>
        </is>
      </c>
      <c r="E27" s="359" t="n">
        <v>1</v>
      </c>
      <c r="F27" s="360">
        <f>ROUND(C27*E27,2)</f>
        <v/>
      </c>
      <c r="G27" s="361">
        <f>J27+L27</f>
        <v/>
      </c>
      <c r="H27" s="361">
        <f>G27</f>
        <v/>
      </c>
      <c r="I27" s="362">
        <f>H27*E27</f>
        <v/>
      </c>
      <c r="J27" s="361">
        <f>'[2]RAR JAN 24 '!$H$27</f>
        <v/>
      </c>
      <c r="K27" s="362">
        <f>E27*J27</f>
        <v/>
      </c>
      <c r="L27" s="365" t="n">
        <v>0</v>
      </c>
      <c r="M27" s="362">
        <f>L27*E27</f>
        <v/>
      </c>
      <c r="N27" s="349" t="n">
        <v>0</v>
      </c>
      <c r="O27" s="349" t="n">
        <v>0</v>
      </c>
      <c r="P27" s="349">
        <f>SUM(N27:O27)</f>
        <v/>
      </c>
    </row>
    <row r="28" ht="36" customFormat="1" customHeight="1" s="350">
      <c r="A28" s="345" t="n">
        <v>8</v>
      </c>
      <c r="B28" s="352" t="inlineStr">
        <is>
          <t>Service charges for Skilled category</t>
        </is>
      </c>
      <c r="C28" s="363" t="n">
        <v>5520</v>
      </c>
      <c r="D28" s="358" t="inlineStr">
        <is>
          <t>Mandays</t>
        </is>
      </c>
      <c r="E28" s="359" t="n">
        <v>27.49</v>
      </c>
      <c r="F28" s="360">
        <f>ROUND(C28*E28,2)</f>
        <v/>
      </c>
      <c r="G28" s="361">
        <f>J28+L28</f>
        <v/>
      </c>
      <c r="H28" s="361">
        <f>G28</f>
        <v/>
      </c>
      <c r="I28" s="362">
        <f>H28*E28</f>
        <v/>
      </c>
      <c r="J28" s="361">
        <f>'[2]RAR JAN 24 '!$H$28</f>
        <v/>
      </c>
      <c r="K28" s="362">
        <f>E28*J28</f>
        <v/>
      </c>
      <c r="L28" s="361">
        <f>PF_ESI!C16</f>
        <v/>
      </c>
      <c r="M28" s="362">
        <f>L28*E28</f>
        <v/>
      </c>
      <c r="N28" s="349" t="n">
        <v>5717.92</v>
      </c>
      <c r="O28" s="349" t="n">
        <v>1029.23</v>
      </c>
      <c r="P28" s="349">
        <f>SUM(N28:O28)</f>
        <v/>
      </c>
    </row>
    <row r="29" ht="36" customFormat="1" customHeight="1" s="350">
      <c r="A29" s="345" t="n">
        <v>9</v>
      </c>
      <c r="B29" s="352" t="inlineStr">
        <is>
          <t>Service charges for Semi Skilled category</t>
        </is>
      </c>
      <c r="C29" s="363" t="n">
        <v>4968</v>
      </c>
      <c r="D29" s="358" t="inlineStr">
        <is>
          <t>Mandays</t>
        </is>
      </c>
      <c r="E29" s="359" t="n">
        <v>23</v>
      </c>
      <c r="F29" s="360">
        <f>ROUND(C29*E29,2)</f>
        <v/>
      </c>
      <c r="G29" s="361">
        <f>J29+L29</f>
        <v/>
      </c>
      <c r="H29" s="361">
        <f>G29</f>
        <v/>
      </c>
      <c r="I29" s="362">
        <f>H29*E29</f>
        <v/>
      </c>
      <c r="J29" s="361">
        <f>'[2]RAR JAN 24 '!$H$29</f>
        <v/>
      </c>
      <c r="K29" s="362">
        <f>E29*J29</f>
        <v/>
      </c>
      <c r="L29" s="361">
        <f>PF_ESI!C26</f>
        <v/>
      </c>
      <c r="M29" s="362">
        <f>L29*E29</f>
        <v/>
      </c>
      <c r="N29" s="349" t="n">
        <v>4450.5</v>
      </c>
      <c r="O29" s="349" t="n">
        <v>801.09</v>
      </c>
      <c r="P29" s="349">
        <f>SUM(N29:O29)</f>
        <v/>
      </c>
    </row>
    <row r="30" ht="36" customFormat="1" customHeight="1" s="350">
      <c r="A30" s="345" t="n">
        <v>10</v>
      </c>
      <c r="B30" s="352" t="inlineStr">
        <is>
          <t>Service charges for Un Skilled category</t>
        </is>
      </c>
      <c r="C30" s="363" t="n">
        <v>6624</v>
      </c>
      <c r="D30" s="358" t="inlineStr">
        <is>
          <t>Mandays</t>
        </is>
      </c>
      <c r="E30" s="359" t="n">
        <v>19.69</v>
      </c>
      <c r="F30" s="360">
        <f>ROUND(C30*E30,2)</f>
        <v/>
      </c>
      <c r="G30" s="361">
        <f>J30+L30</f>
        <v/>
      </c>
      <c r="H30" s="361">
        <f>G30</f>
        <v/>
      </c>
      <c r="I30" s="362">
        <f>H30*E30</f>
        <v/>
      </c>
      <c r="J30" s="361">
        <f>'[2]RAR JAN 24 '!$H$30</f>
        <v/>
      </c>
      <c r="K30" s="362">
        <f>E30*J30</f>
        <v/>
      </c>
      <c r="L30" s="361">
        <f>PF_ESI!C39</f>
        <v/>
      </c>
      <c r="M30" s="362">
        <f>L30*E30</f>
        <v/>
      </c>
      <c r="N30" s="349" t="n">
        <v>5109.56</v>
      </c>
      <c r="O30" s="349" t="n">
        <v>919.72</v>
      </c>
      <c r="P30" s="349">
        <f>SUM(N30:O30)</f>
        <v/>
      </c>
    </row>
    <row r="31" ht="36" customFormat="1" customHeight="1" s="350">
      <c r="A31" s="345" t="n">
        <v>11</v>
      </c>
      <c r="B31" s="352" t="inlineStr">
        <is>
          <t>Minimum wages for Skilled category</t>
        </is>
      </c>
      <c r="C31" s="364" t="n">
        <v>5222</v>
      </c>
      <c r="D31" s="358" t="inlineStr">
        <is>
          <t>Mandays</t>
        </is>
      </c>
      <c r="E31" s="359" t="n">
        <v>709</v>
      </c>
      <c r="F31" s="360">
        <f>ROUND(C31*E31,2)</f>
        <v/>
      </c>
      <c r="G31" s="361">
        <f>J31+L31</f>
        <v/>
      </c>
      <c r="H31" s="361">
        <f>G31</f>
        <v/>
      </c>
      <c r="I31" s="362">
        <f>H31*E31</f>
        <v/>
      </c>
      <c r="J31" s="361">
        <f>'[2]RAR JAN 24 '!$H$31</f>
        <v/>
      </c>
      <c r="K31" s="362">
        <f>E31*J31</f>
        <v/>
      </c>
      <c r="L31" s="361">
        <f>PF_ESI!C16</f>
        <v/>
      </c>
      <c r="M31" s="362">
        <f>L31*E31</f>
        <v/>
      </c>
      <c r="N31" s="349" t="n">
        <v>147472</v>
      </c>
      <c r="O31" s="349" t="n">
        <v>26544.96</v>
      </c>
      <c r="P31" s="349">
        <f>SUM(N31:O31)</f>
        <v/>
      </c>
    </row>
    <row r="32" ht="36" customFormat="1" customHeight="1" s="350">
      <c r="A32" s="345" t="n">
        <v>12</v>
      </c>
      <c r="B32" s="352" t="inlineStr">
        <is>
          <t>Minimum wages for Semi Skilled category</t>
        </is>
      </c>
      <c r="C32" s="363" t="n">
        <v>4670</v>
      </c>
      <c r="D32" s="358" t="inlineStr">
        <is>
          <t>Mandays</t>
        </is>
      </c>
      <c r="E32" s="359" t="n">
        <v>589</v>
      </c>
      <c r="F32" s="360">
        <f>ROUND(C32*E32,2)</f>
        <v/>
      </c>
      <c r="G32" s="361">
        <f>J32+L32</f>
        <v/>
      </c>
      <c r="H32" s="361">
        <f>G32</f>
        <v/>
      </c>
      <c r="I32" s="362">
        <f>H32*E32</f>
        <v/>
      </c>
      <c r="J32" s="361">
        <f>'[2]RAR JAN 24 '!$H$32</f>
        <v/>
      </c>
      <c r="K32" s="362">
        <f>E32*J32</f>
        <v/>
      </c>
      <c r="L32" s="361">
        <f>PF_ESI!C26</f>
        <v/>
      </c>
      <c r="M32" s="362">
        <f>L32*E32</f>
        <v/>
      </c>
      <c r="N32" s="349" t="n">
        <v>113971.5</v>
      </c>
      <c r="O32" s="349" t="n">
        <v>20514.87</v>
      </c>
      <c r="P32" s="349">
        <f>SUM(N32:O32)</f>
        <v/>
      </c>
    </row>
    <row r="33" ht="36" customFormat="1" customHeight="1" s="350">
      <c r="A33" s="345" t="n">
        <v>13</v>
      </c>
      <c r="B33" s="352" t="inlineStr">
        <is>
          <t>Minimum wages for Un Skilled category</t>
        </is>
      </c>
      <c r="C33" s="363" t="n">
        <v>6260</v>
      </c>
      <c r="D33" s="358" t="inlineStr">
        <is>
          <t>Mandays</t>
        </is>
      </c>
      <c r="E33" s="359" t="n">
        <v>504</v>
      </c>
      <c r="F33" s="360">
        <f>ROUND(C33*E33,2)</f>
        <v/>
      </c>
      <c r="G33" s="361">
        <f>J33+L33</f>
        <v/>
      </c>
      <c r="H33" s="361">
        <f>G33</f>
        <v/>
      </c>
      <c r="I33" s="362">
        <f>H33*E33</f>
        <v/>
      </c>
      <c r="J33" s="361">
        <f>'[2]RAR JAN 24 '!$H$33</f>
        <v/>
      </c>
      <c r="K33" s="362">
        <f>E33*J33</f>
        <v/>
      </c>
      <c r="L33" s="361">
        <f>PF_ESI!C39</f>
        <v/>
      </c>
      <c r="M33" s="362">
        <f>L33*E33</f>
        <v/>
      </c>
      <c r="N33" s="349" t="n">
        <v>130788</v>
      </c>
      <c r="O33" s="349" t="n">
        <v>23541.84</v>
      </c>
      <c r="P33" s="349">
        <f>SUM(N33:O33)</f>
        <v/>
      </c>
    </row>
    <row r="34" ht="18" customFormat="1" customHeight="1" s="350">
      <c r="A34" s="366" t="inlineStr">
        <is>
          <t>Sub total-1</t>
        </is>
      </c>
      <c r="B34" s="317" t="n"/>
      <c r="C34" s="317" t="n"/>
      <c r="D34" s="317" t="n"/>
      <c r="E34" s="317" t="n"/>
      <c r="F34" s="367">
        <f>SUM(F21:F33)</f>
        <v/>
      </c>
      <c r="G34" s="347" t="n"/>
      <c r="H34" s="347" t="n"/>
      <c r="I34" s="348">
        <f>SUM(I21:I33)</f>
        <v/>
      </c>
      <c r="J34" s="347" t="n"/>
      <c r="K34" s="348">
        <f>SUM(K21:K33)</f>
        <v/>
      </c>
      <c r="L34" s="368" t="n"/>
      <c r="M34" s="348">
        <f>SUM(M21:M33)</f>
        <v/>
      </c>
      <c r="N34" s="349">
        <f>SUM(N21:N33)</f>
        <v/>
      </c>
      <c r="O34" s="349">
        <f>SUM(O21:O33)</f>
        <v/>
      </c>
      <c r="P34" s="349">
        <f>SUM(N34:O34)</f>
        <v/>
      </c>
    </row>
    <row r="35" ht="15" customHeight="1" s="369">
      <c r="A35" s="370" t="inlineStr">
        <is>
          <t xml:space="preserve"> TOTAL</t>
        </is>
      </c>
      <c r="B35" s="317" t="n"/>
      <c r="C35" s="317" t="n"/>
      <c r="D35" s="317" t="n"/>
      <c r="E35" s="318" t="n"/>
      <c r="F35" s="371">
        <f>F34</f>
        <v/>
      </c>
      <c r="G35" s="372" t="n"/>
      <c r="H35" s="372" t="n"/>
      <c r="I35" s="362">
        <f>I34</f>
        <v/>
      </c>
      <c r="J35" s="372" t="n"/>
      <c r="K35" s="362">
        <f>K34</f>
        <v/>
      </c>
      <c r="L35" s="365" t="n"/>
      <c r="M35" s="362">
        <f>M34</f>
        <v/>
      </c>
      <c r="N35" s="349" t="n"/>
      <c r="O35" s="349" t="n"/>
      <c r="P35" s="373" t="n"/>
    </row>
    <row r="36" ht="15" customHeight="1" s="369">
      <c r="A36" s="370" t="inlineStr">
        <is>
          <t>IGST @18%</t>
        </is>
      </c>
      <c r="B36" s="317" t="n"/>
      <c r="C36" s="317" t="n"/>
      <c r="D36" s="317" t="n"/>
      <c r="E36" s="318" t="n"/>
      <c r="F36" s="371">
        <f>F35*0.18</f>
        <v/>
      </c>
      <c r="G36" s="374" t="n"/>
      <c r="H36" s="374" t="n"/>
      <c r="I36" s="362">
        <f>I35*0.18</f>
        <v/>
      </c>
      <c r="J36" s="374" t="n"/>
      <c r="K36" s="362">
        <f>K35*0.18</f>
        <v/>
      </c>
      <c r="L36" s="375" t="n"/>
      <c r="M36" s="362">
        <f>M35*0.18</f>
        <v/>
      </c>
      <c r="N36" s="349" t="n"/>
      <c r="O36" s="349" t="n"/>
      <c r="P36" s="373" t="n"/>
    </row>
    <row r="37" ht="15" customHeight="1" s="369">
      <c r="A37" s="376" t="inlineStr">
        <is>
          <t>TOTAL WORKCONTENT INCLUDING GST</t>
        </is>
      </c>
      <c r="B37" s="317" t="n"/>
      <c r="C37" s="317" t="n"/>
      <c r="D37" s="317" t="n"/>
      <c r="E37" s="318" t="n"/>
      <c r="F37" s="377">
        <f>F35+F36</f>
        <v/>
      </c>
      <c r="G37" s="374" t="n"/>
      <c r="H37" s="374" t="n"/>
      <c r="I37" s="377">
        <f>I35+I36</f>
        <v/>
      </c>
      <c r="J37" s="374" t="n"/>
      <c r="K37" s="377">
        <f>K35+K36</f>
        <v/>
      </c>
      <c r="L37" s="375" t="n"/>
      <c r="M37" s="377">
        <f>M35+M36</f>
        <v/>
      </c>
      <c r="N37" s="349" t="n"/>
      <c r="O37" s="349" t="n"/>
      <c r="P37" s="349" t="n"/>
    </row>
    <row r="38" ht="15" customHeight="1" s="369">
      <c r="M38" s="378" t="n"/>
      <c r="N38" s="379" t="n"/>
      <c r="O38" s="379" t="n"/>
      <c r="P38" s="380" t="n"/>
    </row>
    <row r="39" ht="27.75" customHeight="1" s="369">
      <c r="K39" s="381" t="n"/>
      <c r="M39" s="381" t="n"/>
    </row>
    <row r="40" ht="15" customHeight="1" s="369">
      <c r="K40" s="378" t="n"/>
      <c r="L40" s="381" t="n"/>
    </row>
    <row r="41" ht="15" customHeight="1" s="369">
      <c r="I41" s="378" t="n"/>
    </row>
    <row r="42" ht="15" customHeight="1" s="369">
      <c r="I42" s="381" t="n"/>
      <c r="J42" s="378" t="n"/>
      <c r="K42" s="381" t="n"/>
    </row>
  </sheetData>
  <mergeCells count="41">
    <mergeCell ref="A34:E34"/>
    <mergeCell ref="G12:H12"/>
    <mergeCell ref="A1:M2"/>
    <mergeCell ref="G13:I13"/>
    <mergeCell ref="A11:B11"/>
    <mergeCell ref="N14:P14"/>
    <mergeCell ref="G4:M4"/>
    <mergeCell ref="A36:E36"/>
    <mergeCell ref="A3:F3"/>
    <mergeCell ref="J13:K13"/>
    <mergeCell ref="L13:M13"/>
    <mergeCell ref="C13:F13"/>
    <mergeCell ref="C20:M20"/>
    <mergeCell ref="A5:F5"/>
    <mergeCell ref="A8:F8"/>
    <mergeCell ref="C16:M16"/>
    <mergeCell ref="A37:E37"/>
    <mergeCell ref="A4:F4"/>
    <mergeCell ref="C9:M9"/>
    <mergeCell ref="A12:B12"/>
    <mergeCell ref="H11:I11"/>
    <mergeCell ref="A10:F10"/>
    <mergeCell ref="A7:F7"/>
    <mergeCell ref="G8:M8"/>
    <mergeCell ref="K10:M10"/>
    <mergeCell ref="G7:M7"/>
    <mergeCell ref="C17:M17"/>
    <mergeCell ref="A35:E35"/>
    <mergeCell ref="G6:M6"/>
    <mergeCell ref="B15:F15"/>
    <mergeCell ref="G3:M3"/>
    <mergeCell ref="I10:J10"/>
    <mergeCell ref="C12:F12"/>
    <mergeCell ref="A6:F6"/>
    <mergeCell ref="A13:B13"/>
    <mergeCell ref="C19:M19"/>
    <mergeCell ref="C11:F11"/>
    <mergeCell ref="A9:B9"/>
    <mergeCell ref="C18:M18"/>
    <mergeCell ref="K11:M11"/>
    <mergeCell ref="G5:M5"/>
  </mergeCells>
  <printOptions horizontalCentered="1" verticalCentered="0" headings="0" gridLines="0" gridLinesSet="1"/>
  <pageMargins left="0.275694444444444" right="0.0395833333333333" top="0.354166666666667" bottom="0.315277777777778" header="0.511805555555555" footer="0.511805555555555"/>
  <pageSetup orientation="landscape" paperSize="1" scale="59"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0"/>
  </sheetPr>
  <dimension ref="A1:K33"/>
  <sheetViews>
    <sheetView showFormulas="0" showGridLines="1" showRowColHeaders="1" showZeros="1" rightToLeft="0" tabSelected="0" showOutlineSymbols="1" defaultGridColor="1" view="pageBreakPreview" topLeftCell="A4" colorId="64" zoomScale="100" zoomScaleNormal="100" zoomScalePageLayoutView="100" workbookViewId="0">
      <selection pane="topLeft" activeCell="H27" activeCellId="0" sqref="H27"/>
    </sheetView>
  </sheetViews>
  <sheetFormatPr baseColWidth="8" defaultColWidth="9.1484375" defaultRowHeight="15" zeroHeight="0" outlineLevelRow="0"/>
  <cols>
    <col width="7.87" customWidth="1" style="304" min="1" max="1"/>
    <col width="45.42" customWidth="1" style="304" min="2" max="2"/>
    <col width="13.29" customWidth="1" style="304" min="3" max="3"/>
    <col width="8.57" customWidth="1" style="304" min="4" max="4"/>
    <col width="12.14" customWidth="1" style="304" min="5" max="5"/>
    <col width="14.43" customWidth="1" style="304" min="6" max="6"/>
    <col width="15.29" customWidth="1" style="304" min="7" max="7"/>
    <col width="9.130000000000001" customWidth="1" style="304" min="8" max="10"/>
    <col width="15.29" customWidth="1" style="304" min="11" max="11"/>
    <col width="9.130000000000001" customWidth="1" style="304" min="12" max="1024"/>
  </cols>
  <sheetData>
    <row r="1" ht="15" customFormat="1" customHeight="1" s="304">
      <c r="A1" s="382" t="inlineStr">
        <is>
          <t>TAX INVOICE JAN-2024</t>
        </is>
      </c>
      <c r="B1" s="309" t="n"/>
      <c r="C1" s="309" t="n"/>
      <c r="D1" s="309" t="n"/>
      <c r="E1" s="309" t="n"/>
      <c r="F1" s="310" t="n"/>
    </row>
    <row r="2" ht="15" customFormat="1" customHeight="1" s="304">
      <c r="A2" s="383" t="inlineStr">
        <is>
          <t>TO</t>
        </is>
      </c>
      <c r="B2" s="318" t="n"/>
      <c r="C2" s="384" t="inlineStr">
        <is>
          <t>Invoice No:</t>
        </is>
      </c>
      <c r="D2" s="318" t="n"/>
      <c r="E2" s="385" t="inlineStr">
        <is>
          <t>STPL/HAL/ED/07</t>
        </is>
      </c>
      <c r="F2" s="318" t="n"/>
    </row>
    <row r="3" ht="13.5" customFormat="1" customHeight="1" s="304">
      <c r="A3" s="383" t="inlineStr">
        <is>
          <t>HINDUSTAN AERONAUTICS LTD</t>
        </is>
      </c>
      <c r="B3" s="318" t="n"/>
      <c r="C3" s="384" t="inlineStr">
        <is>
          <t xml:space="preserve">Date: </t>
        </is>
      </c>
      <c r="D3" s="318" t="n"/>
      <c r="E3" s="386" t="n">
        <v>45367</v>
      </c>
      <c r="F3" s="318" t="n"/>
    </row>
    <row r="4" ht="14.25" customFormat="1" customHeight="1" s="304">
      <c r="A4" s="383" t="inlineStr">
        <is>
          <t>ENGINE DIVISION</t>
        </is>
      </c>
      <c r="B4" s="318" t="n"/>
      <c r="C4" s="384" t="inlineStr">
        <is>
          <t>For Month:</t>
        </is>
      </c>
      <c r="D4" s="318" t="n"/>
      <c r="E4" s="387" t="n">
        <v>45323</v>
      </c>
      <c r="F4" s="318" t="n"/>
    </row>
    <row r="5" ht="15" customFormat="1" customHeight="1" s="304">
      <c r="A5" s="388" t="inlineStr">
        <is>
          <t xml:space="preserve">KORAPUT 763002
</t>
        </is>
      </c>
      <c r="B5" s="318" t="n"/>
      <c r="C5" s="384" t="inlineStr">
        <is>
          <t>Account No:</t>
        </is>
      </c>
      <c r="D5" s="318" t="n"/>
      <c r="E5" s="385" t="n">
        <v>38076261328</v>
      </c>
      <c r="F5" s="318" t="n"/>
    </row>
    <row r="6" ht="15.75" customFormat="1" customHeight="1" s="304">
      <c r="A6" s="383" t="inlineStr">
        <is>
          <t>GST NO: 21AAACH3641R1ZJ</t>
        </is>
      </c>
      <c r="B6" s="318" t="n"/>
      <c r="C6" s="384" t="inlineStr">
        <is>
          <t>IFSC Code:</t>
        </is>
      </c>
      <c r="D6" s="318" t="n"/>
      <c r="E6" s="385" t="inlineStr">
        <is>
          <t>SBIN0063784</t>
        </is>
      </c>
      <c r="F6" s="318" t="n"/>
    </row>
    <row r="7" ht="14.25" customFormat="1" customHeight="1" s="304">
      <c r="A7" s="323" t="n"/>
      <c r="B7" s="310" t="n"/>
      <c r="C7" s="384" t="inlineStr">
        <is>
          <t>Bank:</t>
        </is>
      </c>
      <c r="D7" s="318" t="n"/>
      <c r="E7" s="385" t="inlineStr">
        <is>
          <t>SBI</t>
        </is>
      </c>
      <c r="F7" s="318" t="n"/>
    </row>
    <row r="8" ht="13.5" customFormat="1" customHeight="1" s="304">
      <c r="A8" s="389" t="n"/>
      <c r="B8" s="390" t="n"/>
      <c r="C8" s="384" t="inlineStr">
        <is>
          <t>Branch:</t>
        </is>
      </c>
      <c r="D8" s="318" t="n"/>
      <c r="E8" s="385" t="inlineStr">
        <is>
          <t>SME Yellareddyguda</t>
        </is>
      </c>
      <c r="F8" s="318" t="n"/>
    </row>
    <row r="9" ht="14.25" customFormat="1" customHeight="1" s="304">
      <c r="A9" s="389" t="n"/>
      <c r="B9" s="390" t="n"/>
      <c r="C9" s="384" t="inlineStr">
        <is>
          <t>GST No:</t>
        </is>
      </c>
      <c r="D9" s="318" t="n"/>
      <c r="E9" s="385" t="inlineStr">
        <is>
          <t>36AAJCS9496G1ZM</t>
        </is>
      </c>
      <c r="F9" s="318" t="n"/>
    </row>
    <row r="10" ht="12" customFormat="1" customHeight="1" s="304">
      <c r="A10" s="313" t="n"/>
      <c r="B10" s="315" t="n"/>
      <c r="C10" s="384" t="inlineStr">
        <is>
          <t>PAN No:</t>
        </is>
      </c>
      <c r="D10" s="318" t="n"/>
      <c r="E10" s="385" t="inlineStr">
        <is>
          <t>AAJCS9496G</t>
        </is>
      </c>
      <c r="F10" s="318" t="n"/>
    </row>
    <row r="11" ht="15" customFormat="1" customHeight="1" s="304">
      <c r="A11" s="391" t="inlineStr">
        <is>
          <t>GEM Contract No: - GEMC-511687704648297, DT: 31-JUL-2023</t>
        </is>
      </c>
      <c r="B11" s="317" t="n"/>
      <c r="C11" s="317" t="n"/>
      <c r="D11" s="317" t="n"/>
      <c r="E11" s="317" t="n"/>
      <c r="F11" s="318" t="n"/>
    </row>
    <row r="12" ht="15" customFormat="1" customHeight="1" s="304">
      <c r="A12" s="391" t="n"/>
      <c r="B12" s="317" t="n"/>
      <c r="C12" s="317" t="n"/>
      <c r="D12" s="317" t="n"/>
      <c r="E12" s="317" t="n"/>
      <c r="F12" s="318" t="n"/>
    </row>
    <row r="13" ht="15.75" customFormat="1" customHeight="1" s="392">
      <c r="A13" s="393" t="inlineStr">
        <is>
          <t>SL NO.</t>
        </is>
      </c>
      <c r="B13" s="393" t="inlineStr">
        <is>
          <t>DESCRIPTION</t>
        </is>
      </c>
      <c r="C13" s="393" t="inlineStr">
        <is>
          <t>QTY</t>
        </is>
      </c>
      <c r="D13" s="393" t="inlineStr">
        <is>
          <t>UNIT</t>
        </is>
      </c>
      <c r="E13" s="393" t="inlineStr">
        <is>
          <t>RATE</t>
        </is>
      </c>
      <c r="F13" s="393" t="inlineStr">
        <is>
          <t>AMOUNT(Rs.)</t>
        </is>
      </c>
    </row>
    <row r="14" ht="15" customFormat="1" customHeight="1" s="350">
      <c r="A14" s="394" t="n">
        <v>1</v>
      </c>
      <c r="B14" s="395" t="inlineStr">
        <is>
          <t>Minimum wages for Skilled category</t>
        </is>
      </c>
      <c r="C14" s="396">
        <f>PF_ESI!C16</f>
        <v/>
      </c>
      <c r="D14" s="395" t="inlineStr">
        <is>
          <t>Mandays</t>
        </is>
      </c>
      <c r="E14" s="397" t="n">
        <v>709</v>
      </c>
      <c r="F14" s="398">
        <f>C14*E14</f>
        <v/>
      </c>
      <c r="G14" s="399" t="n">
        <v>157398</v>
      </c>
    </row>
    <row r="15" ht="15" customFormat="1" customHeight="1" s="350">
      <c r="A15" s="351" t="n">
        <v>2</v>
      </c>
      <c r="B15" s="395" t="inlineStr">
        <is>
          <t>Minimum wages for Semi Skilled category</t>
        </is>
      </c>
      <c r="C15" s="396">
        <f>PF_ESI!C26</f>
        <v/>
      </c>
      <c r="D15" s="395" t="inlineStr">
        <is>
          <t>Mandays</t>
        </is>
      </c>
      <c r="E15" s="397" t="n">
        <v>589</v>
      </c>
      <c r="F15" s="398">
        <f>C15*E15</f>
        <v/>
      </c>
      <c r="G15" s="399" t="n">
        <v>115738.5</v>
      </c>
    </row>
    <row r="16" ht="15" customFormat="1" customHeight="1" s="350">
      <c r="A16" s="394" t="n">
        <v>3</v>
      </c>
      <c r="B16" s="395" t="inlineStr">
        <is>
          <t>Minimum wages for Un Skilled category</t>
        </is>
      </c>
      <c r="C16" s="396">
        <f>PF_ESI!C39</f>
        <v/>
      </c>
      <c r="D16" s="395" t="inlineStr">
        <is>
          <t>Mandays</t>
        </is>
      </c>
      <c r="E16" s="397" t="n">
        <v>504</v>
      </c>
      <c r="F16" s="398">
        <f>C16*E16</f>
        <v/>
      </c>
      <c r="G16" s="399" t="n">
        <v>132804</v>
      </c>
    </row>
    <row r="17" ht="15" customFormat="1" customHeight="1" s="350">
      <c r="A17" s="351" t="n">
        <v>4</v>
      </c>
      <c r="B17" s="395" t="inlineStr">
        <is>
          <t>PF + EDLI + PF Admin Charges (Normal Mandays)</t>
        </is>
      </c>
      <c r="C17" s="396">
        <f>PF_ESI!O40</f>
        <v/>
      </c>
      <c r="D17" s="395" t="inlineStr">
        <is>
          <t>LS</t>
        </is>
      </c>
      <c r="E17" s="397" t="n">
        <v>1</v>
      </c>
      <c r="F17" s="398">
        <f>C17*E17</f>
        <v/>
      </c>
      <c r="G17" s="399" t="n">
        <v>51565.74</v>
      </c>
    </row>
    <row r="18" ht="15" customFormat="1" customHeight="1" s="350">
      <c r="A18" s="394" t="n">
        <v>5</v>
      </c>
      <c r="B18" s="395" t="inlineStr">
        <is>
          <t>ESI</t>
        </is>
      </c>
      <c r="C18" s="396">
        <f>PF_ESI!P40</f>
        <v/>
      </c>
      <c r="D18" s="395" t="inlineStr">
        <is>
          <t>LS</t>
        </is>
      </c>
      <c r="E18" s="397" t="n">
        <v>1</v>
      </c>
      <c r="F18" s="398">
        <f>C18*E18</f>
        <v/>
      </c>
      <c r="G18" s="399" t="n">
        <v>13193.13</v>
      </c>
    </row>
    <row r="19" ht="15" customFormat="1" customHeight="1" s="350">
      <c r="A19" s="351" t="n">
        <v>6</v>
      </c>
      <c r="B19" s="395" t="inlineStr">
        <is>
          <t>NH Wages</t>
        </is>
      </c>
      <c r="C19" s="396">
        <f>PF_ESI!G40</f>
        <v/>
      </c>
      <c r="D19" s="395" t="inlineStr">
        <is>
          <t>LS</t>
        </is>
      </c>
      <c r="E19" s="397" t="n">
        <v>1</v>
      </c>
      <c r="F19" s="398">
        <f>C19*E19</f>
        <v/>
      </c>
      <c r="G19" s="399" t="n">
        <v>0</v>
      </c>
    </row>
    <row r="20" ht="15" customFormat="1" customHeight="1" s="350">
      <c r="A20" s="394" t="n">
        <v>7</v>
      </c>
      <c r="B20" s="395" t="inlineStr">
        <is>
          <t>Leave Wages</t>
        </is>
      </c>
      <c r="C20" s="396" t="n">
        <v>0</v>
      </c>
      <c r="D20" s="395" t="inlineStr">
        <is>
          <t>LS</t>
        </is>
      </c>
      <c r="E20" s="397" t="n">
        <v>1</v>
      </c>
      <c r="F20" s="398">
        <f>C20*E20</f>
        <v/>
      </c>
      <c r="G20" s="399" t="n">
        <v>67327</v>
      </c>
    </row>
    <row r="21" ht="15" customFormat="1" customHeight="1" s="350">
      <c r="A21" s="351" t="n">
        <v>8</v>
      </c>
      <c r="B21" s="395" t="inlineStr">
        <is>
          <t>Service charges for Skilled category</t>
        </is>
      </c>
      <c r="C21" s="396">
        <f>C14</f>
        <v/>
      </c>
      <c r="D21" s="395" t="inlineStr">
        <is>
          <t>Mandays</t>
        </is>
      </c>
      <c r="E21" s="397" t="n">
        <v>27.49</v>
      </c>
      <c r="F21" s="398">
        <f>C21*E21</f>
        <v/>
      </c>
      <c r="G21" s="399" t="n">
        <v>6102.78</v>
      </c>
    </row>
    <row r="22" ht="15" customFormat="1" customHeight="1" s="350">
      <c r="A22" s="394" t="n">
        <v>9</v>
      </c>
      <c r="B22" s="395" t="inlineStr">
        <is>
          <t>Service charges for Semi Skilled category</t>
        </is>
      </c>
      <c r="C22" s="396">
        <f>C15</f>
        <v/>
      </c>
      <c r="D22" s="395" t="inlineStr">
        <is>
          <t>Mandays</t>
        </is>
      </c>
      <c r="E22" s="397" t="n">
        <v>23</v>
      </c>
      <c r="F22" s="398">
        <f>C22*E22</f>
        <v/>
      </c>
      <c r="G22" s="399" t="n">
        <v>4519.5</v>
      </c>
    </row>
    <row r="23" ht="15" customFormat="1" customHeight="1" s="350">
      <c r="A23" s="351" t="n">
        <v>10</v>
      </c>
      <c r="B23" s="395" t="inlineStr">
        <is>
          <t>Service charges for Un Skilled category</t>
        </is>
      </c>
      <c r="C23" s="400">
        <f>C16</f>
        <v/>
      </c>
      <c r="D23" s="395" t="inlineStr">
        <is>
          <t>Mandays</t>
        </is>
      </c>
      <c r="E23" s="397" t="n">
        <v>19.69</v>
      </c>
      <c r="F23" s="398">
        <f>C23*E23</f>
        <v/>
      </c>
      <c r="G23" s="399" t="n">
        <v>5188.315</v>
      </c>
      <c r="K23" s="399" t="n"/>
    </row>
    <row r="24" ht="15" customHeight="1" s="369">
      <c r="A24" s="401" t="inlineStr">
        <is>
          <t>TOTAL</t>
        </is>
      </c>
      <c r="B24" s="318" t="n"/>
      <c r="C24" s="402" t="n"/>
      <c r="D24" s="402" t="n"/>
      <c r="E24" s="402" t="n"/>
      <c r="F24" s="403">
        <f>SUM(F14:F23)</f>
        <v/>
      </c>
      <c r="G24" s="381" t="n">
        <v>553836.965</v>
      </c>
    </row>
    <row r="25" ht="15" customHeight="1" s="369">
      <c r="A25" s="401" t="inlineStr">
        <is>
          <t>IGST @18%</t>
        </is>
      </c>
      <c r="B25" s="318" t="n"/>
      <c r="C25" s="404" t="n"/>
      <c r="D25" s="404" t="n"/>
      <c r="E25" s="404" t="n"/>
      <c r="F25" s="403">
        <f>F24*0.18</f>
        <v/>
      </c>
      <c r="G25" s="381" t="n">
        <v>99690.6537</v>
      </c>
    </row>
    <row r="26" ht="15" customHeight="1" s="369">
      <c r="A26" s="405" t="inlineStr">
        <is>
          <t>TOTAL WORKCONTENT INCLUDING GST</t>
        </is>
      </c>
      <c r="B26" s="318" t="n"/>
      <c r="C26" s="404" t="n"/>
      <c r="D26" s="404" t="n"/>
      <c r="E26" s="404" t="n"/>
      <c r="F26" s="406">
        <f>F24+F25</f>
        <v/>
      </c>
      <c r="G26" s="381" t="n">
        <v>653527.6187</v>
      </c>
    </row>
    <row r="27" ht="15" customHeight="1" s="369">
      <c r="F27" s="378" t="n"/>
    </row>
    <row r="28" ht="27.75" customHeight="1" s="369"/>
    <row r="29" ht="15" customHeight="1" s="369">
      <c r="A29" s="332" t="inlineStr">
        <is>
          <t>Rupees Six Lakhs Fifty Three Thousand Five Hundred Twenty seven and Paisa Sixty only</t>
        </is>
      </c>
    </row>
    <row r="33" ht="15" customHeight="1" s="369">
      <c r="A33" s="332" t="inlineStr">
        <is>
          <t>For Spry soft Technology (P) Ltd</t>
        </is>
      </c>
    </row>
  </sheetData>
  <mergeCells count="32">
    <mergeCell ref="A7:B10"/>
    <mergeCell ref="A24:B24"/>
    <mergeCell ref="C6:D6"/>
    <mergeCell ref="C5:D5"/>
    <mergeCell ref="E5:F5"/>
    <mergeCell ref="A12:F12"/>
    <mergeCell ref="E8:F8"/>
    <mergeCell ref="A6:B6"/>
    <mergeCell ref="C4:D4"/>
    <mergeCell ref="A33:F33"/>
    <mergeCell ref="E4:F4"/>
    <mergeCell ref="C10:D10"/>
    <mergeCell ref="A25:B25"/>
    <mergeCell ref="E10:F10"/>
    <mergeCell ref="C9:D9"/>
    <mergeCell ref="E9:F9"/>
    <mergeCell ref="A3:B3"/>
    <mergeCell ref="A29:F29"/>
    <mergeCell ref="A26:B26"/>
    <mergeCell ref="A2:B2"/>
    <mergeCell ref="E6:F6"/>
    <mergeCell ref="C2:D2"/>
    <mergeCell ref="E2:F2"/>
    <mergeCell ref="A5:B5"/>
    <mergeCell ref="C8:D8"/>
    <mergeCell ref="A4:B4"/>
    <mergeCell ref="A11:F11"/>
    <mergeCell ref="C7:D7"/>
    <mergeCell ref="E7:F7"/>
    <mergeCell ref="A1:F1"/>
    <mergeCell ref="C3:D3"/>
    <mergeCell ref="E3:F3"/>
  </mergeCells>
  <printOptions horizontalCentered="1" verticalCentered="0" headings="0" gridLines="0" gridLinesSet="1"/>
  <pageMargins left="0.275694444444444" right="0.0395833333333333" top="0.354166666666667" bottom="0.315277777777778" header="0.511805555555555" footer="0.511805555555555"/>
  <pageSetup orientation="portrait" paperSize="1" scale="7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0"/>
  </sheetPr>
  <dimension ref="A1:R271"/>
  <sheetViews>
    <sheetView showFormulas="0" showGridLines="1" showRowColHeaders="1" showZeros="1" rightToLeft="0" tabSelected="0" showOutlineSymbols="1" defaultGridColor="1" view="pageBreakPreview" topLeftCell="A1" colorId="64" zoomScale="100" zoomScaleNormal="100" zoomScalePageLayoutView="100" workbookViewId="0">
      <pane xSplit="1" ySplit="5" topLeftCell="B6" activePane="bottomRight" state="frozen"/>
      <selection pane="topLeft" activeCell="A1" activeCellId="0" sqref="A1"/>
      <selection pane="topRight" activeCell="B1" activeCellId="0" sqref="B1"/>
      <selection pane="bottomLeft" activeCell="A6" activeCellId="0" sqref="A6"/>
      <selection pane="bottomRight" activeCell="E11" activeCellId="0" sqref="E11"/>
    </sheetView>
  </sheetViews>
  <sheetFormatPr baseColWidth="8" defaultColWidth="8.6953125" defaultRowHeight="15" zeroHeight="0" outlineLevelRow="0"/>
  <cols>
    <col width="6.15" customWidth="1" style="407" min="1" max="1"/>
    <col width="31.86" customWidth="1" style="407" min="2" max="2"/>
    <col width="7.71" customWidth="1" style="407" min="3" max="3"/>
    <col width="6.87" customWidth="1" style="407" min="4" max="4"/>
    <col width="9.130000000000001" customWidth="1" style="407" min="5" max="5"/>
    <col width="11.3" customWidth="1" style="408" min="6" max="6"/>
    <col width="7.41" customWidth="1" style="408" min="7" max="7"/>
    <col width="9.85" customWidth="1" style="409" min="8" max="8"/>
    <col width="9.130000000000001" customWidth="1" style="409" min="9" max="9"/>
    <col width="8.41" customWidth="1" style="409" min="10" max="10"/>
    <col width="9.130000000000001" customWidth="1" style="409" min="11" max="11"/>
    <col width="10" customWidth="1" style="408" min="12" max="12"/>
    <col width="9.289999999999999" customWidth="1" style="408" min="13" max="14"/>
    <col width="9.710000000000001" customWidth="1" style="410" min="15" max="15"/>
    <col width="10.58" customWidth="1" style="408" min="16" max="16"/>
    <col width="10.29" customWidth="1" style="408" min="17" max="17"/>
    <col width="10.13" customWidth="1" style="408" min="18" max="18"/>
  </cols>
  <sheetData>
    <row r="1" ht="18.75" customHeight="1" s="369">
      <c r="A1" s="411" t="inlineStr">
        <is>
          <t xml:space="preserve">PF AND ESI CALCULATION DETAILS </t>
        </is>
      </c>
    </row>
    <row r="2" ht="14.25" customHeight="1" s="369">
      <c r="A2" s="412" t="inlineStr">
        <is>
          <t>Due Wage Month :FEB-2024 (01-02-2024 to 29-02-2024)</t>
        </is>
      </c>
    </row>
    <row r="3" ht="18.75" customHeight="1" s="369">
      <c r="A3" s="412" t="inlineStr">
        <is>
          <t>Name of Contractor : M/S SPRYSOFT TECHNOLOGIES PRIVATE LIMITED, HYDERABAD.</t>
        </is>
      </c>
    </row>
    <row r="4" ht="16.5" customFormat="1" customHeight="1" s="413">
      <c r="A4" s="414" t="inlineStr">
        <is>
          <t>Sl NO</t>
        </is>
      </c>
      <c r="B4" s="415" t="inlineStr">
        <is>
          <t>Name</t>
        </is>
      </c>
      <c r="C4" s="415" t="inlineStr">
        <is>
          <t>Days Present</t>
        </is>
      </c>
      <c r="D4" s="415" t="inlineStr">
        <is>
          <t xml:space="preserve">NH Days </t>
        </is>
      </c>
      <c r="E4" s="415" t="inlineStr">
        <is>
          <t>Wage
per day</t>
        </is>
      </c>
      <c r="F4" s="415" t="inlineStr">
        <is>
          <t>Gross Wage</t>
        </is>
      </c>
      <c r="G4" s="415" t="inlineStr">
        <is>
          <t>NH Wage</t>
        </is>
      </c>
      <c r="H4" s="416" t="inlineStr">
        <is>
          <t>Gross Wage(For PF)</t>
        </is>
      </c>
      <c r="I4" s="417" t="inlineStr">
        <is>
          <t>Employee Contribution</t>
        </is>
      </c>
      <c r="J4" s="317" t="n"/>
      <c r="K4" s="317" t="n"/>
      <c r="L4" s="318" t="n"/>
      <c r="M4" s="414" t="inlineStr">
        <is>
          <t>Employer</t>
        </is>
      </c>
      <c r="N4" s="317" t="n"/>
      <c r="O4" s="317" t="n"/>
      <c r="P4" s="317" t="n"/>
      <c r="Q4" s="318" t="n"/>
      <c r="R4" s="415" t="inlineStr">
        <is>
          <t>Net Pay (Pay Day)</t>
        </is>
      </c>
    </row>
    <row r="5" ht="33" customFormat="1" customHeight="1" s="413">
      <c r="A5" s="418" t="n"/>
      <c r="B5" s="418" t="n"/>
      <c r="C5" s="418" t="n"/>
      <c r="D5" s="418" t="n"/>
      <c r="E5" s="418" t="n"/>
      <c r="F5" s="418" t="n"/>
      <c r="G5" s="418" t="n"/>
      <c r="H5" s="418" t="n"/>
      <c r="I5" s="416" t="inlineStr">
        <is>
          <t>EPF
(12%)</t>
        </is>
      </c>
      <c r="J5" s="416" t="inlineStr">
        <is>
          <t>ESIC
(0.75%)</t>
        </is>
      </c>
      <c r="K5" s="416" t="inlineStr">
        <is>
          <t>Professional tax</t>
        </is>
      </c>
      <c r="L5" s="416" t="inlineStr">
        <is>
          <t>EPF &amp; ESIC TOTAL</t>
        </is>
      </c>
      <c r="M5" s="415" t="inlineStr">
        <is>
          <t>EPF
(12.5%)</t>
        </is>
      </c>
      <c r="N5" s="415" t="inlineStr">
        <is>
          <t>EDLI
(0.5%)</t>
        </is>
      </c>
      <c r="O5" s="419" t="inlineStr">
        <is>
          <t>EPF+EDLI</t>
        </is>
      </c>
      <c r="P5" s="415" t="inlineStr">
        <is>
          <t>ESI
(3.25%)</t>
        </is>
      </c>
      <c r="Q5" s="420" t="inlineStr">
        <is>
          <t>TOTAL (EPF + ESIC + EDLI)</t>
        </is>
      </c>
      <c r="R5" s="418" t="n"/>
    </row>
    <row r="6" ht="18.75" customHeight="1" s="369">
      <c r="A6" s="357" t="n">
        <v>1</v>
      </c>
      <c r="B6" s="421" t="inlineStr">
        <is>
          <t>NITYA SUNDAR MUDULI</t>
        </is>
      </c>
      <c r="C6" s="422">
        <f>ATTENDANCE!AI9</f>
        <v/>
      </c>
      <c r="D6" s="357">
        <f>ATTENDANCE!AJ9</f>
        <v/>
      </c>
      <c r="E6" s="423" t="n">
        <v>709</v>
      </c>
      <c r="F6" s="424">
        <f>C6*E6</f>
        <v/>
      </c>
      <c r="G6" s="424">
        <f>D6*E6</f>
        <v/>
      </c>
      <c r="H6" s="370">
        <f>MIN((F6+G6),15000)</f>
        <v/>
      </c>
      <c r="I6" s="425">
        <f>ROUND((H6*12%),2)</f>
        <v/>
      </c>
      <c r="J6" s="425">
        <f>ROUNDUP((F6*0.75%),2)</f>
        <v/>
      </c>
      <c r="K6" s="425" t="n">
        <v>150</v>
      </c>
      <c r="L6" s="425">
        <f>I6+J6</f>
        <v/>
      </c>
      <c r="M6" s="424">
        <f>ROUND((H6*12.5%),2)</f>
        <v/>
      </c>
      <c r="N6" s="424">
        <f>ROUND((H6*0.5%),2)</f>
        <v/>
      </c>
      <c r="O6" s="425">
        <f>M6+N6</f>
        <v/>
      </c>
      <c r="P6" s="425">
        <f>ROUNDUP((F6*0.0325),2)</f>
        <v/>
      </c>
      <c r="Q6" s="425">
        <f>M6+P6+N6</f>
        <v/>
      </c>
      <c r="R6" s="425">
        <f>(F6+G6)-L6-K6</f>
        <v/>
      </c>
    </row>
    <row r="7" ht="18.75" customHeight="1" s="369">
      <c r="A7" s="357" t="n">
        <v>2</v>
      </c>
      <c r="B7" s="421" t="inlineStr">
        <is>
          <t>LAKINATH KHEMUNDI</t>
        </is>
      </c>
      <c r="C7" s="422">
        <f>ATTENDANCE!AI10</f>
        <v/>
      </c>
      <c r="D7" s="357">
        <f>ATTENDANCE!AJ10</f>
        <v/>
      </c>
      <c r="E7" s="423" t="n">
        <v>709</v>
      </c>
      <c r="F7" s="424">
        <f>C7*E7</f>
        <v/>
      </c>
      <c r="G7" s="424">
        <f>D7*E7</f>
        <v/>
      </c>
      <c r="H7" s="370">
        <f>MIN((F7+G7),15000)</f>
        <v/>
      </c>
      <c r="I7" s="425">
        <f>ROUND((H7*12%),2)</f>
        <v/>
      </c>
      <c r="J7" s="425">
        <f>ROUNDUP((F7*0.75%),2)</f>
        <v/>
      </c>
      <c r="K7" s="425" t="n">
        <v>150</v>
      </c>
      <c r="L7" s="425">
        <f>I7+J7</f>
        <v/>
      </c>
      <c r="M7" s="424">
        <f>ROUND((H7*12.5%),2)</f>
        <v/>
      </c>
      <c r="N7" s="424">
        <f>ROUND((H7*0.5%),2)</f>
        <v/>
      </c>
      <c r="O7" s="425">
        <f>M7+N7</f>
        <v/>
      </c>
      <c r="P7" s="425">
        <f>ROUNDUP((F7*0.0325),2)</f>
        <v/>
      </c>
      <c r="Q7" s="425">
        <f>M7+P7+N7</f>
        <v/>
      </c>
      <c r="R7" s="425">
        <f>(F7+G7)-L7-K7</f>
        <v/>
      </c>
    </row>
    <row r="8" ht="18.75" customHeight="1" s="369">
      <c r="A8" s="357" t="n">
        <v>3</v>
      </c>
      <c r="B8" s="421" t="inlineStr">
        <is>
          <t>SUBHAM MALLICK</t>
        </is>
      </c>
      <c r="C8" s="422">
        <f>ATTENDANCE!AI11</f>
        <v/>
      </c>
      <c r="D8" s="357">
        <f>ATTENDANCE!AJ11</f>
        <v/>
      </c>
      <c r="E8" s="423" t="n">
        <v>709</v>
      </c>
      <c r="F8" s="424">
        <f>C8*E8</f>
        <v/>
      </c>
      <c r="G8" s="424">
        <f>D8*E8</f>
        <v/>
      </c>
      <c r="H8" s="370">
        <f>MIN((F8+G8),15000)</f>
        <v/>
      </c>
      <c r="I8" s="425">
        <f>ROUND((H8*12%),2)</f>
        <v/>
      </c>
      <c r="J8" s="425">
        <f>ROUNDUP((F8*0.75%),2)</f>
        <v/>
      </c>
      <c r="K8" s="425" t="n">
        <v>150</v>
      </c>
      <c r="L8" s="425">
        <f>I8+J8</f>
        <v/>
      </c>
      <c r="M8" s="424">
        <f>ROUND((H8*12.5%),2)</f>
        <v/>
      </c>
      <c r="N8" s="424">
        <f>ROUND((H8*0.5%),2)</f>
        <v/>
      </c>
      <c r="O8" s="425">
        <f>M8+N8</f>
        <v/>
      </c>
      <c r="P8" s="425">
        <f>ROUNDUP((F8*0.0325),2)</f>
        <v/>
      </c>
      <c r="Q8" s="425">
        <f>M8+P8+N8</f>
        <v/>
      </c>
      <c r="R8" s="425">
        <f>(F8+G8)-L8-K8</f>
        <v/>
      </c>
    </row>
    <row r="9" ht="18.75" customHeight="1" s="369">
      <c r="A9" s="357" t="n">
        <v>4</v>
      </c>
      <c r="B9" s="421" t="inlineStr">
        <is>
          <t>PRASANT KUMAR BEHERA</t>
        </is>
      </c>
      <c r="C9" s="422">
        <f>ATTENDANCE!AI12</f>
        <v/>
      </c>
      <c r="D9" s="357">
        <f>ATTENDANCE!AJ12</f>
        <v/>
      </c>
      <c r="E9" s="423" t="n">
        <v>709</v>
      </c>
      <c r="F9" s="424">
        <f>C9*E9</f>
        <v/>
      </c>
      <c r="G9" s="424">
        <f>D9*E9</f>
        <v/>
      </c>
      <c r="H9" s="370">
        <f>MIN((F9+G9),15000)</f>
        <v/>
      </c>
      <c r="I9" s="425">
        <f>ROUND((H9*12%),2)</f>
        <v/>
      </c>
      <c r="J9" s="425">
        <f>ROUNDUP((F9*0.75%),2)</f>
        <v/>
      </c>
      <c r="K9" s="425" t="n">
        <v>150</v>
      </c>
      <c r="L9" s="425">
        <f>I9+J9</f>
        <v/>
      </c>
      <c r="M9" s="424">
        <f>ROUND((H9*12.5%),2)</f>
        <v/>
      </c>
      <c r="N9" s="424">
        <f>ROUND((H9*0.5%),2)</f>
        <v/>
      </c>
      <c r="O9" s="425">
        <f>M9+N9</f>
        <v/>
      </c>
      <c r="P9" s="425">
        <f>ROUNDUP((F9*0.0325),2)</f>
        <v/>
      </c>
      <c r="Q9" s="425">
        <f>M9+P9+N9</f>
        <v/>
      </c>
      <c r="R9" s="425">
        <f>(F9+G9)-L9-K9</f>
        <v/>
      </c>
    </row>
    <row r="10" ht="18.75" customHeight="1" s="369">
      <c r="A10" s="357" t="n">
        <v>5</v>
      </c>
      <c r="B10" s="421" t="inlineStr">
        <is>
          <t>MANOJ KUMAR SAHU</t>
        </is>
      </c>
      <c r="C10" s="422">
        <f>ATTENDANCE!AI13</f>
        <v/>
      </c>
      <c r="D10" s="357">
        <f>ATTENDANCE!AJ13</f>
        <v/>
      </c>
      <c r="E10" s="423" t="n">
        <v>709</v>
      </c>
      <c r="F10" s="424">
        <f>C10*E10</f>
        <v/>
      </c>
      <c r="G10" s="424">
        <f>D10*E10</f>
        <v/>
      </c>
      <c r="H10" s="370">
        <f>MIN((F10+G10),15000)</f>
        <v/>
      </c>
      <c r="I10" s="425">
        <f>ROUND((H10*12%),2)</f>
        <v/>
      </c>
      <c r="J10" s="425">
        <f>ROUNDUP((F10*0.75%),2)</f>
        <v/>
      </c>
      <c r="K10" s="425" t="n">
        <v>150</v>
      </c>
      <c r="L10" s="425">
        <f>I10+J10</f>
        <v/>
      </c>
      <c r="M10" s="424">
        <f>ROUND((H10*12.5%),2)</f>
        <v/>
      </c>
      <c r="N10" s="424">
        <f>ROUND((H10*0.5%),2)</f>
        <v/>
      </c>
      <c r="O10" s="425">
        <f>M10+N10</f>
        <v/>
      </c>
      <c r="P10" s="425">
        <f>ROUNDUP((F10*0.0325),2)</f>
        <v/>
      </c>
      <c r="Q10" s="425">
        <f>M10+P10+N10</f>
        <v/>
      </c>
      <c r="R10" s="425">
        <f>(F10+G10)-L10-K10</f>
        <v/>
      </c>
    </row>
    <row r="11" ht="18.75" customHeight="1" s="369">
      <c r="A11" s="357" t="n">
        <v>6</v>
      </c>
      <c r="B11" s="421" t="inlineStr">
        <is>
          <t>SANTOSH KUMAR BISHOYI</t>
        </is>
      </c>
      <c r="C11" s="422">
        <f>ATTENDANCE!AI14</f>
        <v/>
      </c>
      <c r="D11" s="357">
        <f>ATTENDANCE!AJ14</f>
        <v/>
      </c>
      <c r="E11" s="423" t="n">
        <v>709</v>
      </c>
      <c r="F11" s="424">
        <f>C11*E11</f>
        <v/>
      </c>
      <c r="G11" s="424">
        <f>D11*E11</f>
        <v/>
      </c>
      <c r="H11" s="370">
        <f>MIN((F11+G11),15000)</f>
        <v/>
      </c>
      <c r="I11" s="426">
        <f>ROUND((H11*12%),2)</f>
        <v/>
      </c>
      <c r="J11" s="425">
        <f>ROUNDUP((F11*0.75%),2)</f>
        <v/>
      </c>
      <c r="K11" s="425" t="n">
        <v>150</v>
      </c>
      <c r="L11" s="425">
        <f>I11+J11</f>
        <v/>
      </c>
      <c r="M11" s="424">
        <f>ROUND((H11*12.5%),2)</f>
        <v/>
      </c>
      <c r="N11" s="424">
        <f>ROUND((H11*0.5%),2)</f>
        <v/>
      </c>
      <c r="O11" s="425">
        <f>M11+N11</f>
        <v/>
      </c>
      <c r="P11" s="425">
        <f>ROUNDUP((F11*0.0325),2)</f>
        <v/>
      </c>
      <c r="Q11" s="425">
        <f>M11+P11+N11</f>
        <v/>
      </c>
      <c r="R11" s="425">
        <f>(F11+G11)-L11-K11</f>
        <v/>
      </c>
    </row>
    <row r="12" ht="18.75" customHeight="1" s="369">
      <c r="A12" s="357" t="n">
        <v>7</v>
      </c>
      <c r="B12" s="421" t="inlineStr">
        <is>
          <t>NARENDRA SARKAR</t>
        </is>
      </c>
      <c r="C12" s="422">
        <f>ATTENDANCE!AI15</f>
        <v/>
      </c>
      <c r="D12" s="357">
        <f>ATTENDANCE!AJ15</f>
        <v/>
      </c>
      <c r="E12" s="423" t="n">
        <v>709</v>
      </c>
      <c r="F12" s="424">
        <f>C12*E12</f>
        <v/>
      </c>
      <c r="G12" s="424">
        <f>D12*E12</f>
        <v/>
      </c>
      <c r="H12" s="370">
        <f>MIN((F12+G12),15000)</f>
        <v/>
      </c>
      <c r="I12" s="425">
        <f>ROUND((H12*12%),2)</f>
        <v/>
      </c>
      <c r="J12" s="425">
        <f>ROUNDUP((F12*0.75%),2)</f>
        <v/>
      </c>
      <c r="K12" s="425" t="n">
        <v>150</v>
      </c>
      <c r="L12" s="425">
        <f>I12+J12</f>
        <v/>
      </c>
      <c r="M12" s="424">
        <f>ROUND((H12*12.5%),2)</f>
        <v/>
      </c>
      <c r="N12" s="424">
        <f>ROUND((H12*0.5%),2)</f>
        <v/>
      </c>
      <c r="O12" s="425">
        <f>M12+N12</f>
        <v/>
      </c>
      <c r="P12" s="425">
        <f>ROUNDUP((F12*0.0325),2)</f>
        <v/>
      </c>
      <c r="Q12" s="425">
        <f>M12+P12+N12</f>
        <v/>
      </c>
      <c r="R12" s="425">
        <f>(F12+G12)-L12-K12</f>
        <v/>
      </c>
    </row>
    <row r="13" ht="18.75" customHeight="1" s="369">
      <c r="A13" s="357" t="n">
        <v>8</v>
      </c>
      <c r="B13" s="421" t="inlineStr">
        <is>
          <t>SANTUNU KHARA</t>
        </is>
      </c>
      <c r="C13" s="422">
        <f>ATTENDANCE!AI16</f>
        <v/>
      </c>
      <c r="D13" s="357">
        <f>ATTENDANCE!AJ16</f>
        <v/>
      </c>
      <c r="E13" s="423" t="n">
        <v>709</v>
      </c>
      <c r="F13" s="424">
        <f>C13*E13</f>
        <v/>
      </c>
      <c r="G13" s="424">
        <f>D13*E13</f>
        <v/>
      </c>
      <c r="H13" s="370">
        <f>MIN((F13+G13),15000)</f>
        <v/>
      </c>
      <c r="I13" s="426">
        <f>ROUND((H13*12%),2)</f>
        <v/>
      </c>
      <c r="J13" s="425">
        <f>ROUNDUP((F13*0.75%),2)</f>
        <v/>
      </c>
      <c r="K13" s="425" t="n">
        <v>0</v>
      </c>
      <c r="L13" s="425">
        <f>I13+J13</f>
        <v/>
      </c>
      <c r="M13" s="424">
        <f>ROUND((H13*12.5%),2)</f>
        <v/>
      </c>
      <c r="N13" s="424">
        <f>ROUND((H13*0.5%),2)</f>
        <v/>
      </c>
      <c r="O13" s="425">
        <f>M13+N13</f>
        <v/>
      </c>
      <c r="P13" s="425">
        <f>ROUNDUP((F13*0.0325),2)</f>
        <v/>
      </c>
      <c r="Q13" s="425">
        <f>M13+P13+N13</f>
        <v/>
      </c>
      <c r="R13" s="425">
        <f>(F13+G13)-L13-K13</f>
        <v/>
      </c>
    </row>
    <row r="14" ht="18.75" customHeight="1" s="369">
      <c r="A14" s="427" t="n">
        <v>9</v>
      </c>
      <c r="B14" s="421" t="inlineStr">
        <is>
          <t>NAGESWAR PANJIA</t>
        </is>
      </c>
      <c r="C14" s="422">
        <f>ATTENDANCE!AI17</f>
        <v/>
      </c>
      <c r="D14" s="357">
        <f>ATTENDANCE!AJ17</f>
        <v/>
      </c>
      <c r="E14" s="423" t="n">
        <v>709</v>
      </c>
      <c r="F14" s="424">
        <f>C14*E14</f>
        <v/>
      </c>
      <c r="G14" s="424">
        <f>D14*E14</f>
        <v/>
      </c>
      <c r="H14" s="370">
        <f>MIN((F14+G14),15000)</f>
        <v/>
      </c>
      <c r="I14" s="425">
        <f>ROUND((H14*12%),2)</f>
        <v/>
      </c>
      <c r="J14" s="425">
        <f>ROUNDUP((F14*0.75%),2)</f>
        <v/>
      </c>
      <c r="K14" s="425" t="n">
        <v>150</v>
      </c>
      <c r="L14" s="425">
        <f>I14+J14</f>
        <v/>
      </c>
      <c r="M14" s="424">
        <f>ROUND((H14*12.5%),2)</f>
        <v/>
      </c>
      <c r="N14" s="424">
        <f>ROUND((H14*0.5%),2)</f>
        <v/>
      </c>
      <c r="O14" s="425">
        <f>M14+N14</f>
        <v/>
      </c>
      <c r="P14" s="425">
        <f>ROUNDUP((F14*0.0325),2)</f>
        <v/>
      </c>
      <c r="Q14" s="425">
        <f>M14+P14+N14</f>
        <v/>
      </c>
      <c r="R14" s="425">
        <f>(F14+G14)-L14-K14</f>
        <v/>
      </c>
    </row>
    <row r="15" ht="18.75" customHeight="1" s="369">
      <c r="A15" s="427" t="n">
        <v>10</v>
      </c>
      <c r="B15" s="421" t="inlineStr">
        <is>
          <t>RAJESH KUMAR PANDA</t>
        </is>
      </c>
      <c r="C15" s="422">
        <f>ATTENDANCE!AI18</f>
        <v/>
      </c>
      <c r="D15" s="357">
        <f>ATTENDANCE!AJ18</f>
        <v/>
      </c>
      <c r="E15" s="423" t="n">
        <v>709</v>
      </c>
      <c r="F15" s="424">
        <f>C15*E15</f>
        <v/>
      </c>
      <c r="G15" s="424">
        <f>D15*E15</f>
        <v/>
      </c>
      <c r="H15" s="370">
        <f>MIN((F15+G15),15000)</f>
        <v/>
      </c>
      <c r="I15" s="425">
        <f>ROUND((H15*12%),2)</f>
        <v/>
      </c>
      <c r="J15" s="425">
        <f>ROUNDUP((F15*0.75%),2)</f>
        <v/>
      </c>
      <c r="K15" s="425" t="n">
        <v>0</v>
      </c>
      <c r="L15" s="425">
        <f>I15+J15</f>
        <v/>
      </c>
      <c r="M15" s="424">
        <f>ROUND((H15*12.5%),2)</f>
        <v/>
      </c>
      <c r="N15" s="424">
        <f>ROUND((H15*0.5%),2)</f>
        <v/>
      </c>
      <c r="O15" s="425">
        <f>M15+N15</f>
        <v/>
      </c>
      <c r="P15" s="425">
        <f>ROUNDUP((F15*0.0325),2)</f>
        <v/>
      </c>
      <c r="Q15" s="425">
        <f>M15+P15+N15</f>
        <v/>
      </c>
      <c r="R15" s="425">
        <f>(F15+G15)-L15-K15</f>
        <v/>
      </c>
    </row>
    <row r="16" ht="18.75" customFormat="1" customHeight="1" s="407">
      <c r="A16" s="428" t="inlineStr">
        <is>
          <t>SKILL WORKMEN TOTAL</t>
        </is>
      </c>
      <c r="B16" s="318" t="n"/>
      <c r="C16" s="429">
        <f>SUM(C6:C15)</f>
        <v/>
      </c>
      <c r="D16" s="430">
        <f>SUM(D6:D15)</f>
        <v/>
      </c>
      <c r="E16" s="431" t="n"/>
      <c r="F16" s="432">
        <f>SUM(F6:F15)</f>
        <v/>
      </c>
      <c r="G16" s="432">
        <f>SUM(G6:G15)</f>
        <v/>
      </c>
      <c r="H16" s="432">
        <f>SUM(H6:H15)</f>
        <v/>
      </c>
      <c r="I16" s="432">
        <f>SUM(I6:I15)</f>
        <v/>
      </c>
      <c r="J16" s="432">
        <f>SUM(J6:J15)</f>
        <v/>
      </c>
      <c r="K16" s="432">
        <f>SUM(K6:K15)</f>
        <v/>
      </c>
      <c r="L16" s="432">
        <f>SUM(L6:L15)</f>
        <v/>
      </c>
      <c r="M16" s="432">
        <f>SUM(M6:M15)</f>
        <v/>
      </c>
      <c r="N16" s="432">
        <f>SUM(N6:N15)</f>
        <v/>
      </c>
      <c r="O16" s="432">
        <f>SUM(O6:O15)</f>
        <v/>
      </c>
      <c r="P16" s="432">
        <f>SUM(P6:P15)</f>
        <v/>
      </c>
      <c r="Q16" s="432">
        <f>SUM(Q6:Q15)</f>
        <v/>
      </c>
      <c r="R16" s="432">
        <f>SUM(R6:R15)</f>
        <v/>
      </c>
    </row>
    <row r="17" ht="18.75" customHeight="1" s="369">
      <c r="A17" s="357" t="n">
        <v>11</v>
      </c>
      <c r="B17" s="433" t="inlineStr">
        <is>
          <t>JAGANNATH SAHU</t>
        </is>
      </c>
      <c r="C17" s="422">
        <f>ATTENDANCE!AI19</f>
        <v/>
      </c>
      <c r="D17" s="424">
        <f>ATTENDANCE!AJ19</f>
        <v/>
      </c>
      <c r="E17" s="423" t="n">
        <v>589</v>
      </c>
      <c r="F17" s="424">
        <f>C17*E17</f>
        <v/>
      </c>
      <c r="G17" s="424">
        <f>D17*E17</f>
        <v/>
      </c>
      <c r="H17" s="370">
        <f>MIN((F17+G17),15000)</f>
        <v/>
      </c>
      <c r="I17" s="425">
        <f>ROUND((H17*12%),2)</f>
        <v/>
      </c>
      <c r="J17" s="425">
        <f>ROUNDUP((F17*0.75%),2)</f>
        <v/>
      </c>
      <c r="K17" s="425" t="n">
        <v>0</v>
      </c>
      <c r="L17" s="425">
        <f>I17+J17</f>
        <v/>
      </c>
      <c r="M17" s="424">
        <f>ROUND((H17*12.5%),2)</f>
        <v/>
      </c>
      <c r="N17" s="424">
        <f>ROUND((H17*0.5%),2)</f>
        <v/>
      </c>
      <c r="O17" s="425">
        <f>M17+N17</f>
        <v/>
      </c>
      <c r="P17" s="425">
        <f>ROUNDUP((F17*0.0325),2)</f>
        <v/>
      </c>
      <c r="Q17" s="425">
        <f>M17+P17+N17</f>
        <v/>
      </c>
      <c r="R17" s="425">
        <f>(F17+G17)-L17-K17</f>
        <v/>
      </c>
    </row>
    <row r="18" ht="18.75" customHeight="1" s="369">
      <c r="A18" s="357" t="n">
        <v>12</v>
      </c>
      <c r="B18" s="433" t="inlineStr">
        <is>
          <t>SUMIT KHOSLA</t>
        </is>
      </c>
      <c r="C18" s="422">
        <f>ATTENDANCE!AI20</f>
        <v/>
      </c>
      <c r="D18" s="424">
        <f>ATTENDANCE!AJ20</f>
        <v/>
      </c>
      <c r="E18" s="423" t="n">
        <v>589</v>
      </c>
      <c r="F18" s="424">
        <f>C18*E18</f>
        <v/>
      </c>
      <c r="G18" s="424">
        <f>D18*E18</f>
        <v/>
      </c>
      <c r="H18" s="370">
        <f>MIN((F18+G18),15000)</f>
        <v/>
      </c>
      <c r="I18" s="425">
        <f>ROUND((H18*12%),2)</f>
        <v/>
      </c>
      <c r="J18" s="425">
        <f>ROUNDUP((F18*0.75%),2)</f>
        <v/>
      </c>
      <c r="K18" s="425" t="n">
        <v>0</v>
      </c>
      <c r="L18" s="425">
        <f>I18+J18</f>
        <v/>
      </c>
      <c r="M18" s="424">
        <f>ROUND((H18*12.5%),2)</f>
        <v/>
      </c>
      <c r="N18" s="424">
        <f>ROUND((H18*0.5%),2)</f>
        <v/>
      </c>
      <c r="O18" s="425">
        <f>M18+N18</f>
        <v/>
      </c>
      <c r="P18" s="425">
        <f>ROUNDUP((F18*0.0325),2)</f>
        <v/>
      </c>
      <c r="Q18" s="425">
        <f>M18+P18+N18</f>
        <v/>
      </c>
      <c r="R18" s="425">
        <f>(F18+G18)-L18-K18</f>
        <v/>
      </c>
    </row>
    <row r="19" ht="18.75" customHeight="1" s="369">
      <c r="A19" s="357" t="n">
        <v>13</v>
      </c>
      <c r="B19" s="433" t="inlineStr">
        <is>
          <t>MADHU MAJHI</t>
        </is>
      </c>
      <c r="C19" s="422">
        <f>ATTENDANCE!AI21</f>
        <v/>
      </c>
      <c r="D19" s="424">
        <f>ATTENDANCE!AJ21</f>
        <v/>
      </c>
      <c r="E19" s="423" t="n">
        <v>589</v>
      </c>
      <c r="F19" s="424">
        <f>C19*E19</f>
        <v/>
      </c>
      <c r="G19" s="424">
        <f>D19*E19</f>
        <v/>
      </c>
      <c r="H19" s="370">
        <f>MIN((F19+G19),15000)</f>
        <v/>
      </c>
      <c r="I19" s="425">
        <f>ROUND((H19*12%),2)</f>
        <v/>
      </c>
      <c r="J19" s="425">
        <f>ROUNDUP((F19*0.75%),2)</f>
        <v/>
      </c>
      <c r="K19" s="425" t="n">
        <v>0</v>
      </c>
      <c r="L19" s="425">
        <f>I19+J19</f>
        <v/>
      </c>
      <c r="M19" s="424">
        <f>ROUND((H19*12.5%),2)</f>
        <v/>
      </c>
      <c r="N19" s="424">
        <f>ROUND((H19*0.5%),2)</f>
        <v/>
      </c>
      <c r="O19" s="425">
        <f>M19+N19</f>
        <v/>
      </c>
      <c r="P19" s="425">
        <f>ROUNDUP((F19*0.0325),2)</f>
        <v/>
      </c>
      <c r="Q19" s="425">
        <f>M19+P19+N19</f>
        <v/>
      </c>
      <c r="R19" s="425">
        <f>(F19+G19)-L19-K19</f>
        <v/>
      </c>
    </row>
    <row r="20" ht="18.75" customHeight="1" s="369">
      <c r="A20" s="357" t="n">
        <v>14</v>
      </c>
      <c r="B20" s="433" t="inlineStr">
        <is>
          <t>SUSANTA KUMAR NAIK</t>
        </is>
      </c>
      <c r="C20" s="422">
        <f>ATTENDANCE!AI22</f>
        <v/>
      </c>
      <c r="D20" s="424">
        <f>ATTENDANCE!AJ22</f>
        <v/>
      </c>
      <c r="E20" s="423" t="n">
        <v>589</v>
      </c>
      <c r="F20" s="424">
        <f>C20*E20</f>
        <v/>
      </c>
      <c r="G20" s="424">
        <f>D20*E20</f>
        <v/>
      </c>
      <c r="H20" s="370">
        <f>MIN((F20+G20),15000)</f>
        <v/>
      </c>
      <c r="I20" s="425">
        <f>ROUND((H20*12%),2)</f>
        <v/>
      </c>
      <c r="J20" s="425">
        <f>ROUNDUP((F20*0.75%),2)</f>
        <v/>
      </c>
      <c r="K20" s="425" t="n">
        <v>0</v>
      </c>
      <c r="L20" s="425">
        <f>I20+J20</f>
        <v/>
      </c>
      <c r="M20" s="424">
        <f>ROUND((H20*12.5%),2)</f>
        <v/>
      </c>
      <c r="N20" s="424">
        <f>ROUND((H20*0.5%),2)</f>
        <v/>
      </c>
      <c r="O20" s="425">
        <f>M20+N20</f>
        <v/>
      </c>
      <c r="P20" s="425">
        <f>ROUNDUP((F20*0.0325),2)</f>
        <v/>
      </c>
      <c r="Q20" s="425">
        <f>M20+P20+N20</f>
        <v/>
      </c>
      <c r="R20" s="425">
        <f>(F20+G20)-L20-K20</f>
        <v/>
      </c>
    </row>
    <row r="21" ht="18.75" customHeight="1" s="369">
      <c r="A21" s="357" t="n">
        <v>15</v>
      </c>
      <c r="B21" s="433" t="inlineStr">
        <is>
          <t>CHANDAN KUMAR DALAI</t>
        </is>
      </c>
      <c r="C21" s="422">
        <f>ATTENDANCE!AI23</f>
        <v/>
      </c>
      <c r="D21" s="424">
        <f>ATTENDANCE!AJ23</f>
        <v/>
      </c>
      <c r="E21" s="423" t="n">
        <v>589</v>
      </c>
      <c r="F21" s="424">
        <f>C21*E21</f>
        <v/>
      </c>
      <c r="G21" s="424">
        <f>D21*E21</f>
        <v/>
      </c>
      <c r="H21" s="370">
        <f>MIN((F21+G21),15000)</f>
        <v/>
      </c>
      <c r="I21" s="425">
        <f>ROUND((H21*12%),2)</f>
        <v/>
      </c>
      <c r="J21" s="425">
        <f>ROUNDUP((F21*0.75%),2)</f>
        <v/>
      </c>
      <c r="K21" s="425" t="n">
        <v>0</v>
      </c>
      <c r="L21" s="425">
        <f>I21+J21</f>
        <v/>
      </c>
      <c r="M21" s="424">
        <f>ROUND((H21*12.5%),2)</f>
        <v/>
      </c>
      <c r="N21" s="424">
        <f>ROUND((H21*0.5%),2)</f>
        <v/>
      </c>
      <c r="O21" s="425">
        <f>M21+N21</f>
        <v/>
      </c>
      <c r="P21" s="425">
        <f>ROUNDUP((F21*0.0325),2)</f>
        <v/>
      </c>
      <c r="Q21" s="425">
        <f>M21+P21+N21</f>
        <v/>
      </c>
      <c r="R21" s="425">
        <f>(F21+G21)-L21-K21</f>
        <v/>
      </c>
    </row>
    <row r="22" ht="18.75" customFormat="1" customHeight="1" s="434">
      <c r="A22" s="357" t="n">
        <v>16</v>
      </c>
      <c r="B22" s="435" t="inlineStr">
        <is>
          <t>SADA JANI</t>
        </is>
      </c>
      <c r="C22" s="422">
        <f>ATTENDANCE!AI24</f>
        <v/>
      </c>
      <c r="D22" s="424">
        <f>ATTENDANCE!AJ24</f>
        <v/>
      </c>
      <c r="E22" s="423" t="n">
        <v>589</v>
      </c>
      <c r="F22" s="424">
        <f>C22*E22</f>
        <v/>
      </c>
      <c r="G22" s="424">
        <f>D22*E22</f>
        <v/>
      </c>
      <c r="H22" s="370">
        <f>MIN((F22+G22),15000)</f>
        <v/>
      </c>
      <c r="I22" s="425">
        <f>ROUND((H22*12%),2)</f>
        <v/>
      </c>
      <c r="J22" s="425">
        <f>ROUNDUP((F22*0.75%),2)</f>
        <v/>
      </c>
      <c r="K22" s="425" t="n">
        <v>0</v>
      </c>
      <c r="L22" s="425">
        <f>I22+J22</f>
        <v/>
      </c>
      <c r="M22" s="424">
        <f>ROUND((H22*12.5%),2)</f>
        <v/>
      </c>
      <c r="N22" s="424">
        <f>ROUND((H22*0.5%),2)</f>
        <v/>
      </c>
      <c r="O22" s="425">
        <f>M22+N22</f>
        <v/>
      </c>
      <c r="P22" s="425">
        <f>ROUNDUP((F22*0.0325),2)</f>
        <v/>
      </c>
      <c r="Q22" s="425">
        <f>M22+P22+N22</f>
        <v/>
      </c>
      <c r="R22" s="425">
        <f>(F22+G22)-L22-K22</f>
        <v/>
      </c>
    </row>
    <row r="23" ht="18.75" customHeight="1" s="369">
      <c r="A23" s="357" t="n">
        <v>17</v>
      </c>
      <c r="B23" s="433" t="inlineStr">
        <is>
          <t>BANA KULADIP</t>
        </is>
      </c>
      <c r="C23" s="422">
        <f>ATTENDANCE!AI25</f>
        <v/>
      </c>
      <c r="D23" s="424">
        <f>ATTENDANCE!AJ25</f>
        <v/>
      </c>
      <c r="E23" s="423" t="n">
        <v>589</v>
      </c>
      <c r="F23" s="424">
        <f>C23*E23</f>
        <v/>
      </c>
      <c r="G23" s="424">
        <f>D23*E23</f>
        <v/>
      </c>
      <c r="H23" s="370">
        <f>MIN((F23+G23),15000)</f>
        <v/>
      </c>
      <c r="I23" s="425">
        <f>ROUND((H23*12%),2)</f>
        <v/>
      </c>
      <c r="J23" s="425">
        <f>ROUNDUP((F23*0.75%),2)</f>
        <v/>
      </c>
      <c r="K23" s="425" t="n">
        <v>0</v>
      </c>
      <c r="L23" s="425">
        <f>I23+J23</f>
        <v/>
      </c>
      <c r="M23" s="424">
        <f>ROUND((H23*12.5%),2)</f>
        <v/>
      </c>
      <c r="N23" s="424">
        <f>ROUND((H23*0.5%),2)</f>
        <v/>
      </c>
      <c r="O23" s="425">
        <f>M23+N23</f>
        <v/>
      </c>
      <c r="P23" s="425">
        <f>ROUNDUP((F23*0.0325),2)</f>
        <v/>
      </c>
      <c r="Q23" s="425">
        <f>M23+P23+N23</f>
        <v/>
      </c>
      <c r="R23" s="425">
        <f>(F23+G23)-L23-K23</f>
        <v/>
      </c>
    </row>
    <row r="24" ht="18.75" customHeight="1" s="369">
      <c r="A24" s="357" t="n">
        <v>18</v>
      </c>
      <c r="B24" s="433" t="inlineStr">
        <is>
          <t>RAGHU KULDIP</t>
        </is>
      </c>
      <c r="C24" s="422">
        <f>ATTENDANCE!AI26</f>
        <v/>
      </c>
      <c r="D24" s="424">
        <f>ATTENDANCE!AJ26</f>
        <v/>
      </c>
      <c r="E24" s="423" t="n">
        <v>589</v>
      </c>
      <c r="F24" s="424">
        <f>C24*E24</f>
        <v/>
      </c>
      <c r="G24" s="424">
        <f>D24*E24</f>
        <v/>
      </c>
      <c r="H24" s="370">
        <f>MIN((F24+G24),15000)</f>
        <v/>
      </c>
      <c r="I24" s="425">
        <f>ROUND((H24*12%),2)</f>
        <v/>
      </c>
      <c r="J24" s="425">
        <f>ROUNDUP((F24*0.75%),2)</f>
        <v/>
      </c>
      <c r="K24" s="425" t="n">
        <v>0</v>
      </c>
      <c r="L24" s="425">
        <f>I24+J24</f>
        <v/>
      </c>
      <c r="M24" s="424">
        <f>ROUND((H24*12.5%),2)</f>
        <v/>
      </c>
      <c r="N24" s="424">
        <f>ROUND((H24*0.5%),2)</f>
        <v/>
      </c>
      <c r="O24" s="425">
        <f>M24+N24</f>
        <v/>
      </c>
      <c r="P24" s="425">
        <f>ROUNDUP((F24*0.0325),2)</f>
        <v/>
      </c>
      <c r="Q24" s="425">
        <f>M24+P24+N24</f>
        <v/>
      </c>
      <c r="R24" s="425">
        <f>(F24+G24)-L24-K24</f>
        <v/>
      </c>
    </row>
    <row r="25" ht="18.75" customHeight="1" s="369">
      <c r="A25" s="357" t="n">
        <v>19</v>
      </c>
      <c r="B25" s="433" t="inlineStr">
        <is>
          <t>BALARAM NIAL</t>
        </is>
      </c>
      <c r="C25" s="422">
        <f>ATTENDANCE!AI27</f>
        <v/>
      </c>
      <c r="D25" s="424">
        <f>ATTENDANCE!AJ27</f>
        <v/>
      </c>
      <c r="E25" s="423" t="n">
        <v>589</v>
      </c>
      <c r="F25" s="424">
        <f>C25*E25</f>
        <v/>
      </c>
      <c r="G25" s="424">
        <f>D25*E25</f>
        <v/>
      </c>
      <c r="H25" s="370">
        <f>MIN((F25+G25),15000)</f>
        <v/>
      </c>
      <c r="I25" s="425">
        <f>ROUND((H25*12%),2)</f>
        <v/>
      </c>
      <c r="J25" s="425">
        <f>ROUNDUP((F25*0.75%),2)</f>
        <v/>
      </c>
      <c r="K25" s="425" t="n">
        <v>0</v>
      </c>
      <c r="L25" s="425">
        <f>I25+J25</f>
        <v/>
      </c>
      <c r="M25" s="424">
        <f>ROUND((H25*12.5%),2)</f>
        <v/>
      </c>
      <c r="N25" s="424">
        <f>ROUND((H25*0.5%),2)</f>
        <v/>
      </c>
      <c r="O25" s="425">
        <f>M25+N25</f>
        <v/>
      </c>
      <c r="P25" s="425">
        <f>ROUNDUP((F25*0.0325),2)</f>
        <v/>
      </c>
      <c r="Q25" s="425">
        <f>M25+P25+N25</f>
        <v/>
      </c>
      <c r="R25" s="425">
        <f>(F25+G25)-L25-K25</f>
        <v/>
      </c>
    </row>
    <row r="26" ht="18.75" customFormat="1" customHeight="1" s="407">
      <c r="A26" s="428" t="inlineStr">
        <is>
          <t>SEMI-SKILL WORKMEN TOTAL</t>
        </is>
      </c>
      <c r="B26" s="318" t="n"/>
      <c r="C26" s="429">
        <f>SUM(C17:C25)</f>
        <v/>
      </c>
      <c r="D26" s="430">
        <f>SUM(D17:D25)</f>
        <v/>
      </c>
      <c r="E26" s="431" t="n"/>
      <c r="F26" s="428">
        <f>SUM(F17:F25)</f>
        <v/>
      </c>
      <c r="G26" s="428">
        <f>SUM(G17:G25)</f>
        <v/>
      </c>
      <c r="H26" s="428">
        <f>SUM(H17:H25)</f>
        <v/>
      </c>
      <c r="I26" s="432">
        <f>SUM(I17:I25)</f>
        <v/>
      </c>
      <c r="J26" s="432">
        <f>SUM(J17:J25)</f>
        <v/>
      </c>
      <c r="K26" s="432" t="n">
        <v>0</v>
      </c>
      <c r="L26" s="432">
        <f>SUM(L17:L25)</f>
        <v/>
      </c>
      <c r="M26" s="428">
        <f>SUM(M17:M25)</f>
        <v/>
      </c>
      <c r="N26" s="428">
        <f>SUM(N17:N25)</f>
        <v/>
      </c>
      <c r="O26" s="432">
        <f>SUM(O17:O25)</f>
        <v/>
      </c>
      <c r="P26" s="432">
        <f>SUM(P17:P25)</f>
        <v/>
      </c>
      <c r="Q26" s="428">
        <f>SUM(Q17:Q25)</f>
        <v/>
      </c>
      <c r="R26" s="432">
        <f>SUM(R17:R25)</f>
        <v/>
      </c>
    </row>
    <row r="27" ht="18.75" customHeight="1" s="369">
      <c r="A27" s="357" t="n">
        <v>20</v>
      </c>
      <c r="B27" s="436" t="inlineStr">
        <is>
          <t>DANA MAJHI</t>
        </is>
      </c>
      <c r="C27" s="422">
        <f>ATTENDANCE!AI28</f>
        <v/>
      </c>
      <c r="D27" s="424">
        <f>ATTENDANCE!AJ28</f>
        <v/>
      </c>
      <c r="E27" s="437" t="n">
        <v>504</v>
      </c>
      <c r="F27" s="424">
        <f>C27*E27</f>
        <v/>
      </c>
      <c r="G27" s="424">
        <f>D27*E27</f>
        <v/>
      </c>
      <c r="H27" s="370">
        <f>MIN((F27+G27),15000)</f>
        <v/>
      </c>
      <c r="I27" s="425">
        <f>ROUND((H27*12%),2)</f>
        <v/>
      </c>
      <c r="J27" s="425">
        <f>ROUNDUP((F27*0.75%),2)</f>
        <v/>
      </c>
      <c r="K27" s="425" t="n">
        <v>0</v>
      </c>
      <c r="L27" s="425">
        <f>I27+J27</f>
        <v/>
      </c>
      <c r="M27" s="424">
        <f>ROUND((H27*12.5%),2)</f>
        <v/>
      </c>
      <c r="N27" s="424">
        <f>ROUND((H27*0.5%),2)</f>
        <v/>
      </c>
      <c r="O27" s="425">
        <f>M27+N27</f>
        <v/>
      </c>
      <c r="P27" s="425">
        <f>ROUNDUP((F27*0.0325),2)</f>
        <v/>
      </c>
      <c r="Q27" s="425">
        <f>M27+P27+N27</f>
        <v/>
      </c>
      <c r="R27" s="425">
        <f>(F27+G27)-L27-K27</f>
        <v/>
      </c>
    </row>
    <row r="28" ht="18.75" customHeight="1" s="369">
      <c r="A28" s="357" t="n">
        <v>21</v>
      </c>
      <c r="B28" s="436" t="inlineStr">
        <is>
          <t>SADAN KHILLO</t>
        </is>
      </c>
      <c r="C28" s="422">
        <f>ATTENDANCE!AI29</f>
        <v/>
      </c>
      <c r="D28" s="424">
        <f>ATTENDANCE!AJ29</f>
        <v/>
      </c>
      <c r="E28" s="437" t="n">
        <v>504</v>
      </c>
      <c r="F28" s="424">
        <f>C28*E28</f>
        <v/>
      </c>
      <c r="G28" s="424">
        <f>D28*E28</f>
        <v/>
      </c>
      <c r="H28" s="370">
        <f>MIN((F28+G28),15000)</f>
        <v/>
      </c>
      <c r="I28" s="425">
        <f>ROUND((H28*12%),2)</f>
        <v/>
      </c>
      <c r="J28" s="425">
        <f>ROUNDUP((F28*0.75%),2)</f>
        <v/>
      </c>
      <c r="K28" s="425" t="n">
        <v>0</v>
      </c>
      <c r="L28" s="425">
        <f>I28+J28</f>
        <v/>
      </c>
      <c r="M28" s="424">
        <f>ROUND((H28*12.5%),2)</f>
        <v/>
      </c>
      <c r="N28" s="424">
        <f>ROUND((H28*0.5%),2)</f>
        <v/>
      </c>
      <c r="O28" s="425">
        <f>M28+N28</f>
        <v/>
      </c>
      <c r="P28" s="425">
        <f>ROUNDUP((F28*0.0325),2)</f>
        <v/>
      </c>
      <c r="Q28" s="425">
        <f>M28+P28+N28</f>
        <v/>
      </c>
      <c r="R28" s="425">
        <f>(F28+G28)-L28-K28</f>
        <v/>
      </c>
    </row>
    <row r="29" ht="18.75" customHeight="1" s="369">
      <c r="A29" s="357" t="n">
        <v>22</v>
      </c>
      <c r="B29" s="436" t="inlineStr">
        <is>
          <t>HALADHARA MAJHI</t>
        </is>
      </c>
      <c r="C29" s="422">
        <f>ATTENDANCE!AI30</f>
        <v/>
      </c>
      <c r="D29" s="424">
        <f>ATTENDANCE!AJ30</f>
        <v/>
      </c>
      <c r="E29" s="437" t="n">
        <v>504</v>
      </c>
      <c r="F29" s="424">
        <f>C29*E29</f>
        <v/>
      </c>
      <c r="G29" s="424">
        <f>D29*E29</f>
        <v/>
      </c>
      <c r="H29" s="370">
        <f>MIN((F29+G29),15000)</f>
        <v/>
      </c>
      <c r="I29" s="425">
        <f>ROUND((H29*12%),2)</f>
        <v/>
      </c>
      <c r="J29" s="425">
        <f>ROUNDUP((F29*0.75%),2)</f>
        <v/>
      </c>
      <c r="K29" s="425" t="n">
        <v>0</v>
      </c>
      <c r="L29" s="425">
        <f>I29+J29</f>
        <v/>
      </c>
      <c r="M29" s="424">
        <f>ROUND((H29*12.5%),2)</f>
        <v/>
      </c>
      <c r="N29" s="424">
        <f>ROUND((H29*0.5%),2)</f>
        <v/>
      </c>
      <c r="O29" s="425">
        <f>M29+N29</f>
        <v/>
      </c>
      <c r="P29" s="425">
        <f>ROUNDUP((F29*0.0325),2)</f>
        <v/>
      </c>
      <c r="Q29" s="425">
        <f>M29+P29+N29</f>
        <v/>
      </c>
      <c r="R29" s="425">
        <f>(F29+G29)-L29-K29</f>
        <v/>
      </c>
    </row>
    <row r="30" ht="18.75" customHeight="1" s="369">
      <c r="A30" s="357" t="n">
        <v>23</v>
      </c>
      <c r="B30" s="436" t="inlineStr">
        <is>
          <t>RAMA CHANDRA MAJHI</t>
        </is>
      </c>
      <c r="C30" s="422">
        <f>ATTENDANCE!AI31</f>
        <v/>
      </c>
      <c r="D30" s="424">
        <f>ATTENDANCE!AJ31</f>
        <v/>
      </c>
      <c r="E30" s="437" t="n">
        <v>504</v>
      </c>
      <c r="F30" s="424">
        <f>C30*E30</f>
        <v/>
      </c>
      <c r="G30" s="424">
        <f>D30*E30</f>
        <v/>
      </c>
      <c r="H30" s="370">
        <f>MIN((F30+G30),15000)</f>
        <v/>
      </c>
      <c r="I30" s="425">
        <f>ROUND((H30*12%),2)</f>
        <v/>
      </c>
      <c r="J30" s="425">
        <f>ROUNDUP((F30*0.75%),2)</f>
        <v/>
      </c>
      <c r="K30" s="425" t="n">
        <v>0</v>
      </c>
      <c r="L30" s="425">
        <f>I30+J30</f>
        <v/>
      </c>
      <c r="M30" s="424">
        <f>ROUND((H30*12.5%),2)</f>
        <v/>
      </c>
      <c r="N30" s="424">
        <f>ROUND((H30*0.5%),2)</f>
        <v/>
      </c>
      <c r="O30" s="425">
        <f>M30+N30</f>
        <v/>
      </c>
      <c r="P30" s="425">
        <f>ROUNDUP((F30*0.0325),2)</f>
        <v/>
      </c>
      <c r="Q30" s="425">
        <f>M30+P30+N30</f>
        <v/>
      </c>
      <c r="R30" s="425">
        <f>(F30+G30)-L30-K30</f>
        <v/>
      </c>
    </row>
    <row r="31" ht="18.75" customHeight="1" s="369">
      <c r="A31" s="357" t="n">
        <v>24</v>
      </c>
      <c r="B31" s="436" t="inlineStr">
        <is>
          <t>ARJUNA HANTALA</t>
        </is>
      </c>
      <c r="C31" s="422">
        <f>ATTENDANCE!AI32</f>
        <v/>
      </c>
      <c r="D31" s="424">
        <f>ATTENDANCE!AJ32</f>
        <v/>
      </c>
      <c r="E31" s="437" t="n">
        <v>504</v>
      </c>
      <c r="F31" s="424">
        <f>C31*E31</f>
        <v/>
      </c>
      <c r="G31" s="424">
        <f>D31*E31</f>
        <v/>
      </c>
      <c r="H31" s="370">
        <f>MIN((F31+G31),15000)</f>
        <v/>
      </c>
      <c r="I31" s="425">
        <f>ROUND((H31*12%),2)</f>
        <v/>
      </c>
      <c r="J31" s="425">
        <f>ROUNDUP((F31*0.75%),2)</f>
        <v/>
      </c>
      <c r="K31" s="425" t="n">
        <v>0</v>
      </c>
      <c r="L31" s="425">
        <f>I31+J31</f>
        <v/>
      </c>
      <c r="M31" s="424">
        <f>ROUND((H31*12.5%),2)</f>
        <v/>
      </c>
      <c r="N31" s="424">
        <f>ROUND((H31*0.5%),2)</f>
        <v/>
      </c>
      <c r="O31" s="425">
        <f>M31+N31</f>
        <v/>
      </c>
      <c r="P31" s="425">
        <f>ROUNDUP((F31*0.0325),2)</f>
        <v/>
      </c>
      <c r="Q31" s="425">
        <f>M31+P31+N31</f>
        <v/>
      </c>
      <c r="R31" s="425">
        <f>(F31+G31)-L31-K31</f>
        <v/>
      </c>
    </row>
    <row r="32" ht="18.75" customHeight="1" s="369">
      <c r="A32" s="357" t="n">
        <v>25</v>
      </c>
      <c r="B32" s="436" t="inlineStr">
        <is>
          <t>NIRANTA KHARA</t>
        </is>
      </c>
      <c r="C32" s="422">
        <f>ATTENDANCE!AI33</f>
        <v/>
      </c>
      <c r="D32" s="424">
        <f>ATTENDANCE!AJ33</f>
        <v/>
      </c>
      <c r="E32" s="437" t="n">
        <v>504</v>
      </c>
      <c r="F32" s="424">
        <f>C32*E32</f>
        <v/>
      </c>
      <c r="G32" s="424">
        <f>D32*E32</f>
        <v/>
      </c>
      <c r="H32" s="370">
        <f>MIN((F32+G32),15000)</f>
        <v/>
      </c>
      <c r="I32" s="425">
        <f>ROUND((H32*12%),2)</f>
        <v/>
      </c>
      <c r="J32" s="425">
        <f>ROUNDUP((F32*0.75%),2)</f>
        <v/>
      </c>
      <c r="K32" s="425" t="n">
        <v>0</v>
      </c>
      <c r="L32" s="425">
        <f>I32+J32</f>
        <v/>
      </c>
      <c r="M32" s="424">
        <f>ROUND((H32*12.5%),2)</f>
        <v/>
      </c>
      <c r="N32" s="424">
        <f>ROUND((H32*0.5%),2)</f>
        <v/>
      </c>
      <c r="O32" s="425">
        <f>M32+N32</f>
        <v/>
      </c>
      <c r="P32" s="425">
        <f>ROUNDUP((F32*0.0325),2)</f>
        <v/>
      </c>
      <c r="Q32" s="425">
        <f>M32+P32+N32</f>
        <v/>
      </c>
      <c r="R32" s="425">
        <f>(F32+G32)-L32-K32</f>
        <v/>
      </c>
    </row>
    <row r="33" ht="18.75" customHeight="1" s="369">
      <c r="A33" s="357" t="n">
        <v>26</v>
      </c>
      <c r="B33" s="436" t="inlineStr">
        <is>
          <t>DHARMENDRA PARIDA</t>
        </is>
      </c>
      <c r="C33" s="422">
        <f>ATTENDANCE!AI34</f>
        <v/>
      </c>
      <c r="D33" s="424">
        <f>ATTENDANCE!AJ34</f>
        <v/>
      </c>
      <c r="E33" s="437" t="n">
        <v>504</v>
      </c>
      <c r="F33" s="424">
        <f>C33*E33</f>
        <v/>
      </c>
      <c r="G33" s="424">
        <f>D33*E33</f>
        <v/>
      </c>
      <c r="H33" s="370">
        <f>MIN((F33+G33),15000)</f>
        <v/>
      </c>
      <c r="I33" s="425">
        <f>ROUND((H33*12%),2)</f>
        <v/>
      </c>
      <c r="J33" s="425">
        <f>ROUNDUP((F33*0.75%),2)</f>
        <v/>
      </c>
      <c r="K33" s="425" t="n">
        <v>0</v>
      </c>
      <c r="L33" s="425">
        <f>I33+J33</f>
        <v/>
      </c>
      <c r="M33" s="424">
        <f>ROUND((H33*12.5%),2)</f>
        <v/>
      </c>
      <c r="N33" s="424">
        <f>ROUND((H33*0.5%),2)</f>
        <v/>
      </c>
      <c r="O33" s="425">
        <f>M33+N33</f>
        <v/>
      </c>
      <c r="P33" s="425">
        <f>ROUNDUP((F33*0.0325),2)</f>
        <v/>
      </c>
      <c r="Q33" s="425">
        <f>M33+P33+N33</f>
        <v/>
      </c>
      <c r="R33" s="425">
        <f>(F33+G33)-L33-K33</f>
        <v/>
      </c>
    </row>
    <row r="34" ht="18.75" customHeight="1" s="369">
      <c r="A34" s="357" t="n">
        <v>27</v>
      </c>
      <c r="B34" s="436" t="inlineStr">
        <is>
          <t>SUNILA KUMAR DAS</t>
        </is>
      </c>
      <c r="C34" s="422">
        <f>ATTENDANCE!AI35</f>
        <v/>
      </c>
      <c r="D34" s="424">
        <f>ATTENDANCE!AJ35</f>
        <v/>
      </c>
      <c r="E34" s="437" t="n">
        <v>504</v>
      </c>
      <c r="F34" s="424">
        <f>C34*E34</f>
        <v/>
      </c>
      <c r="G34" s="424">
        <f>D34*E34</f>
        <v/>
      </c>
      <c r="H34" s="370">
        <f>MIN((F34+G34),15000)</f>
        <v/>
      </c>
      <c r="I34" s="425">
        <f>ROUND((H34*12%),2)</f>
        <v/>
      </c>
      <c r="J34" s="425">
        <f>ROUNDUP((F34*0.75%),2)</f>
        <v/>
      </c>
      <c r="K34" s="425" t="n">
        <v>0</v>
      </c>
      <c r="L34" s="425">
        <f>I34+J34</f>
        <v/>
      </c>
      <c r="M34" s="424">
        <f>ROUND((H34*12.5%),2)</f>
        <v/>
      </c>
      <c r="N34" s="424">
        <f>ROUND((H34*0.5%),2)</f>
        <v/>
      </c>
      <c r="O34" s="425">
        <f>M34+N34</f>
        <v/>
      </c>
      <c r="P34" s="425">
        <f>ROUNDUP((F34*0.0325),2)</f>
        <v/>
      </c>
      <c r="Q34" s="425">
        <f>M34+P34+N34</f>
        <v/>
      </c>
      <c r="R34" s="425">
        <f>(F34+G34)-L34-K34</f>
        <v/>
      </c>
    </row>
    <row r="35" ht="18.75" customHeight="1" s="369">
      <c r="A35" s="357" t="n">
        <v>28</v>
      </c>
      <c r="B35" s="436" t="inlineStr">
        <is>
          <t>KISAN TAKRI</t>
        </is>
      </c>
      <c r="C35" s="422">
        <f>ATTENDANCE!AI36</f>
        <v/>
      </c>
      <c r="D35" s="424">
        <f>ATTENDANCE!AJ36</f>
        <v/>
      </c>
      <c r="E35" s="437" t="n">
        <v>504</v>
      </c>
      <c r="F35" s="424">
        <f>C35*E35</f>
        <v/>
      </c>
      <c r="G35" s="424">
        <f>D35*E35</f>
        <v/>
      </c>
      <c r="H35" s="370">
        <f>MIN((F35+G35),15000)</f>
        <v/>
      </c>
      <c r="I35" s="425">
        <f>ROUND((H35*12%),2)</f>
        <v/>
      </c>
      <c r="J35" s="425">
        <f>ROUNDUP((F35*0.75%),2)</f>
        <v/>
      </c>
      <c r="K35" s="425" t="n">
        <v>0</v>
      </c>
      <c r="L35" s="425">
        <f>I35+J35</f>
        <v/>
      </c>
      <c r="M35" s="424">
        <f>ROUND((H35*12.5%),2)</f>
        <v/>
      </c>
      <c r="N35" s="424">
        <f>ROUND((H35*0.5%),2)</f>
        <v/>
      </c>
      <c r="O35" s="425">
        <f>M35+N35</f>
        <v/>
      </c>
      <c r="P35" s="425">
        <f>ROUNDUP((F35*0.0325),2)</f>
        <v/>
      </c>
      <c r="Q35" s="425">
        <f>M35+P35+N35</f>
        <v/>
      </c>
      <c r="R35" s="425">
        <f>(F35+G35)-L35-K35</f>
        <v/>
      </c>
    </row>
    <row r="36" ht="18.75" customHeight="1" s="369">
      <c r="A36" s="357" t="n">
        <v>29</v>
      </c>
      <c r="B36" s="436" t="inlineStr">
        <is>
          <t>GUPTA BHATRA</t>
        </is>
      </c>
      <c r="C36" s="422">
        <f>ATTENDANCE!AI37</f>
        <v/>
      </c>
      <c r="D36" s="424">
        <f>ATTENDANCE!AJ37</f>
        <v/>
      </c>
      <c r="E36" s="437" t="n">
        <v>504</v>
      </c>
      <c r="F36" s="424">
        <f>C36*E36</f>
        <v/>
      </c>
      <c r="G36" s="424">
        <f>D36*E36</f>
        <v/>
      </c>
      <c r="H36" s="370">
        <f>MIN((F36+G36),15000)</f>
        <v/>
      </c>
      <c r="I36" s="425">
        <f>ROUND((H36*12%),2)</f>
        <v/>
      </c>
      <c r="J36" s="425">
        <f>ROUNDUP((F36*0.75%),2)</f>
        <v/>
      </c>
      <c r="K36" s="425" t="n">
        <v>0</v>
      </c>
      <c r="L36" s="425">
        <f>I36+J36</f>
        <v/>
      </c>
      <c r="M36" s="424">
        <f>ROUND((H36*12.5%),2)</f>
        <v/>
      </c>
      <c r="N36" s="424">
        <f>ROUND((H36*0.5%),2)</f>
        <v/>
      </c>
      <c r="O36" s="425">
        <f>M36+N36</f>
        <v/>
      </c>
      <c r="P36" s="425">
        <f>ROUNDUP((F36*0.0325),2)</f>
        <v/>
      </c>
      <c r="Q36" s="425">
        <f>M36+P36+N36</f>
        <v/>
      </c>
      <c r="R36" s="425">
        <f>(F36+G36)-L36-K36</f>
        <v/>
      </c>
    </row>
    <row r="37" ht="18.75" customHeight="1" s="369">
      <c r="A37" s="357" t="n">
        <v>30</v>
      </c>
      <c r="B37" s="436" t="inlineStr">
        <is>
          <t>POLAR SAMAREDI</t>
        </is>
      </c>
      <c r="C37" s="422">
        <f>ATTENDANCE!AI38</f>
        <v/>
      </c>
      <c r="D37" s="424">
        <f>ATTENDANCE!AJ38</f>
        <v/>
      </c>
      <c r="E37" s="437" t="n">
        <v>504</v>
      </c>
      <c r="F37" s="424">
        <f>C37*E37</f>
        <v/>
      </c>
      <c r="G37" s="424">
        <f>D37*E37</f>
        <v/>
      </c>
      <c r="H37" s="370">
        <f>MIN((F37+G37),15000)</f>
        <v/>
      </c>
      <c r="I37" s="425">
        <f>ROUND((H37*12%),2)</f>
        <v/>
      </c>
      <c r="J37" s="425">
        <f>ROUNDUP((F37*0.75%),2)</f>
        <v/>
      </c>
      <c r="K37" s="425" t="n">
        <v>0</v>
      </c>
      <c r="L37" s="425">
        <f>I37+J37</f>
        <v/>
      </c>
      <c r="M37" s="424">
        <f>ROUND((H37*12.5%),2)</f>
        <v/>
      </c>
      <c r="N37" s="424">
        <f>ROUND((H37*0.5%),2)</f>
        <v/>
      </c>
      <c r="O37" s="425">
        <f>M37+N37</f>
        <v/>
      </c>
      <c r="P37" s="425">
        <f>ROUNDUP((F37*0.0325),2)</f>
        <v/>
      </c>
      <c r="Q37" s="425">
        <f>M37+P37+N37</f>
        <v/>
      </c>
      <c r="R37" s="425">
        <f>(F37+G37)-L37-K37</f>
        <v/>
      </c>
    </row>
    <row r="38" ht="18.75" customHeight="1" s="369">
      <c r="A38" s="357" t="n">
        <v>31</v>
      </c>
      <c r="B38" s="436" t="inlineStr">
        <is>
          <t>PABAN KHORA</t>
        </is>
      </c>
      <c r="C38" s="422">
        <f>ATTENDANCE!AI39</f>
        <v/>
      </c>
      <c r="D38" s="424">
        <f>ATTENDANCE!AJ39</f>
        <v/>
      </c>
      <c r="E38" s="437" t="n">
        <v>504</v>
      </c>
      <c r="F38" s="424">
        <f>C38*E38</f>
        <v/>
      </c>
      <c r="G38" s="424">
        <f>D38*E38</f>
        <v/>
      </c>
      <c r="H38" s="370">
        <f>MIN((F38+G38),15000)</f>
        <v/>
      </c>
      <c r="I38" s="425">
        <f>ROUND((H38*12%),2)</f>
        <v/>
      </c>
      <c r="J38" s="425">
        <f>ROUNDUP((F38*0.75%),2)</f>
        <v/>
      </c>
      <c r="K38" s="425" t="n">
        <v>0</v>
      </c>
      <c r="L38" s="425">
        <f>I38+J38</f>
        <v/>
      </c>
      <c r="M38" s="424">
        <f>ROUND((H38*12.5%),2)</f>
        <v/>
      </c>
      <c r="N38" s="424">
        <f>ROUND((H38*0.5%),2)</f>
        <v/>
      </c>
      <c r="O38" s="425">
        <f>M38+N38</f>
        <v/>
      </c>
      <c r="P38" s="425">
        <f>ROUNDUP((F38*0.0325),2)</f>
        <v/>
      </c>
      <c r="Q38" s="425">
        <f>M38+P38+N38</f>
        <v/>
      </c>
      <c r="R38" s="425">
        <f>(F38+G38)-L38-K38</f>
        <v/>
      </c>
    </row>
    <row r="39" ht="18.75" customFormat="1" customHeight="1" s="407">
      <c r="A39" s="428" t="inlineStr">
        <is>
          <t>UNSKILL WORKMEN TOTAL</t>
        </is>
      </c>
      <c r="B39" s="318" t="n"/>
      <c r="C39" s="429">
        <f>SUM(C27:C38)</f>
        <v/>
      </c>
      <c r="D39" s="430">
        <f>SUM(D27:D38)</f>
        <v/>
      </c>
      <c r="E39" s="431" t="n"/>
      <c r="F39" s="428">
        <f>SUM(F27:F38)</f>
        <v/>
      </c>
      <c r="G39" s="428">
        <f>SUM(G27:G38)</f>
        <v/>
      </c>
      <c r="H39" s="428">
        <f>SUM(H27:H38)</f>
        <v/>
      </c>
      <c r="I39" s="428">
        <f>SUM(I27:I38)</f>
        <v/>
      </c>
      <c r="J39" s="428">
        <f>SUM(J27:J38)</f>
        <v/>
      </c>
      <c r="K39" s="428">
        <f>SUM(K27:K38)</f>
        <v/>
      </c>
      <c r="L39" s="428">
        <f>SUM(L27:L38)</f>
        <v/>
      </c>
      <c r="M39" s="428">
        <f>SUM(M27:M38)</f>
        <v/>
      </c>
      <c r="N39" s="428">
        <f>SUM(N27:N38)</f>
        <v/>
      </c>
      <c r="O39" s="428">
        <f>SUM(O27:O38)</f>
        <v/>
      </c>
      <c r="P39" s="428">
        <f>SUM(P27:P38)</f>
        <v/>
      </c>
      <c r="Q39" s="428">
        <f>SUM(Q27:Q38)</f>
        <v/>
      </c>
      <c r="R39" s="428">
        <f>SUM(R27:R38)</f>
        <v/>
      </c>
    </row>
    <row r="40" ht="18" customHeight="1" s="369">
      <c r="A40" s="357" t="n"/>
      <c r="B40" s="438" t="inlineStr">
        <is>
          <t>Total</t>
        </is>
      </c>
      <c r="C40" s="439">
        <f>C16+C26+C39</f>
        <v/>
      </c>
      <c r="D40" s="439">
        <f>D16+D26+D39</f>
        <v/>
      </c>
      <c r="E40" s="439" t="n"/>
      <c r="F40" s="439">
        <f>F16+F26+F39</f>
        <v/>
      </c>
      <c r="G40" s="439">
        <f>G16+G26+G39</f>
        <v/>
      </c>
      <c r="H40" s="439">
        <f>H16+H26+H39</f>
        <v/>
      </c>
      <c r="I40" s="439">
        <f>I16+I26+I39</f>
        <v/>
      </c>
      <c r="J40" s="439">
        <f>J16+J26+J39</f>
        <v/>
      </c>
      <c r="K40" s="439">
        <f>K39+K26+K16</f>
        <v/>
      </c>
      <c r="L40" s="439">
        <f>L16+L26+L39</f>
        <v/>
      </c>
      <c r="M40" s="439">
        <f>M16+M26+M39</f>
        <v/>
      </c>
      <c r="N40" s="439">
        <f>N16+N26+N39</f>
        <v/>
      </c>
      <c r="O40" s="440">
        <f>O16+O26+O39</f>
        <v/>
      </c>
      <c r="P40" s="441">
        <f>P16+P26+P39</f>
        <v/>
      </c>
      <c r="Q40" s="439">
        <f>Q16+Q26+Q39</f>
        <v/>
      </c>
      <c r="R40" s="442">
        <f>R16+R26+R39</f>
        <v/>
      </c>
    </row>
    <row r="41" ht="15" customHeight="1" s="369">
      <c r="H41" s="443" t="n"/>
      <c r="I41" s="443" t="n"/>
      <c r="J41" s="443" t="n"/>
      <c r="K41" s="443" t="n"/>
      <c r="L41" s="410" t="n"/>
    </row>
    <row r="42" ht="15" customHeight="1" s="369">
      <c r="H42" s="443" t="n"/>
      <c r="I42" s="443" t="n"/>
      <c r="J42" s="443" t="n"/>
      <c r="K42" s="443" t="n"/>
    </row>
    <row r="43" ht="15" customHeight="1" s="369">
      <c r="H43" s="443" t="n"/>
      <c r="I43" s="443" t="n"/>
      <c r="J43" s="443" t="n"/>
      <c r="K43" s="443" t="n"/>
      <c r="M43" s="410" t="n"/>
    </row>
    <row r="44" ht="15" customHeight="1" s="369">
      <c r="H44" s="443" t="n"/>
      <c r="I44" s="443" t="n"/>
      <c r="J44" s="443" t="n"/>
      <c r="K44" s="443" t="n"/>
      <c r="L44" s="444" t="n"/>
      <c r="M44" s="444" t="n"/>
      <c r="N44" s="444" t="n"/>
      <c r="P44" s="444" t="n"/>
    </row>
    <row r="45" ht="15" customHeight="1" s="369">
      <c r="H45" s="443" t="n"/>
      <c r="I45" s="443" t="n"/>
      <c r="J45" s="443" t="n"/>
      <c r="K45" s="443" t="n"/>
    </row>
    <row r="46" ht="15" customHeight="1" s="369">
      <c r="H46" s="443" t="n"/>
      <c r="I46" s="443" t="n"/>
      <c r="J46" s="443" t="n"/>
      <c r="K46" s="443" t="n"/>
    </row>
    <row r="47" ht="15" customHeight="1" s="369">
      <c r="H47" s="443" t="n"/>
      <c r="I47" s="443" t="n"/>
      <c r="J47" s="443" t="n"/>
      <c r="K47" s="443" t="n"/>
    </row>
    <row r="48" ht="15" customHeight="1" s="369">
      <c r="H48" s="443" t="n"/>
      <c r="I48" s="443" t="n"/>
      <c r="J48" s="443" t="n"/>
      <c r="K48" s="443" t="n"/>
    </row>
    <row r="49" ht="15" customHeight="1" s="369">
      <c r="H49" s="443" t="n"/>
      <c r="I49" s="443" t="n"/>
      <c r="J49" s="443" t="n"/>
      <c r="K49" s="443" t="n"/>
    </row>
    <row r="50" ht="15" customHeight="1" s="369">
      <c r="H50" s="443" t="n"/>
      <c r="I50" s="443" t="n"/>
      <c r="J50" s="443" t="n"/>
      <c r="K50" s="443" t="n"/>
    </row>
    <row r="51" ht="15" customHeight="1" s="369">
      <c r="H51" s="443" t="n"/>
      <c r="I51" s="443" t="n"/>
      <c r="J51" s="443" t="n"/>
      <c r="K51" s="443" t="n"/>
    </row>
    <row r="52" ht="15" customHeight="1" s="369">
      <c r="H52" s="443" t="n"/>
      <c r="I52" s="443" t="n"/>
      <c r="J52" s="443" t="n"/>
      <c r="K52" s="443" t="n"/>
    </row>
    <row r="53" ht="15" customHeight="1" s="369">
      <c r="H53" s="443" t="n"/>
      <c r="I53" s="443" t="n"/>
      <c r="J53" s="443" t="n"/>
      <c r="K53" s="443" t="n"/>
    </row>
    <row r="54" ht="15" customHeight="1" s="369">
      <c r="H54" s="443" t="n"/>
      <c r="I54" s="443" t="n"/>
      <c r="J54" s="443" t="n"/>
      <c r="K54" s="443" t="n"/>
    </row>
    <row r="55" ht="15" customHeight="1" s="369">
      <c r="H55" s="443" t="n"/>
      <c r="I55" s="443" t="n"/>
      <c r="J55" s="443" t="n"/>
      <c r="K55" s="443" t="n"/>
    </row>
    <row r="56" ht="15" customHeight="1" s="369">
      <c r="H56" s="443" t="n"/>
      <c r="I56" s="443" t="n"/>
      <c r="J56" s="443" t="n"/>
      <c r="K56" s="443" t="n"/>
    </row>
    <row r="57" ht="15" customHeight="1" s="369">
      <c r="H57" s="443" t="n"/>
      <c r="I57" s="443" t="n"/>
      <c r="J57" s="443" t="n"/>
      <c r="K57" s="443" t="n"/>
    </row>
    <row r="58" ht="15" customHeight="1" s="369">
      <c r="H58" s="443" t="n"/>
      <c r="I58" s="443" t="n"/>
      <c r="J58" s="443" t="n"/>
      <c r="K58" s="443" t="n"/>
    </row>
    <row r="59" ht="15" customHeight="1" s="369">
      <c r="H59" s="443" t="n"/>
      <c r="I59" s="443" t="n"/>
      <c r="J59" s="443" t="n"/>
      <c r="K59" s="443" t="n"/>
    </row>
    <row r="60" ht="15" customHeight="1" s="369">
      <c r="H60" s="443" t="n"/>
      <c r="I60" s="443" t="n"/>
      <c r="J60" s="443" t="n"/>
      <c r="K60" s="443" t="n"/>
    </row>
    <row r="61" ht="15" customHeight="1" s="369">
      <c r="H61" s="443" t="n"/>
      <c r="I61" s="443" t="n"/>
      <c r="J61" s="443" t="n"/>
      <c r="K61" s="443" t="n"/>
    </row>
    <row r="62" ht="15" customHeight="1" s="369">
      <c r="H62" s="443" t="n"/>
      <c r="I62" s="443" t="n"/>
      <c r="J62" s="443" t="n"/>
      <c r="K62" s="443" t="n"/>
    </row>
    <row r="63" ht="15" customHeight="1" s="369">
      <c r="H63" s="443" t="n"/>
      <c r="I63" s="443" t="n"/>
      <c r="J63" s="443" t="n"/>
      <c r="K63" s="443" t="n"/>
    </row>
    <row r="64" ht="15" customHeight="1" s="369">
      <c r="H64" s="443" t="n"/>
      <c r="I64" s="443" t="n"/>
      <c r="J64" s="443" t="n"/>
      <c r="K64" s="443" t="n"/>
    </row>
    <row r="65" ht="15" customHeight="1" s="369">
      <c r="H65" s="443" t="n"/>
      <c r="I65" s="443" t="n"/>
      <c r="J65" s="443" t="n"/>
      <c r="K65" s="443" t="n"/>
    </row>
    <row r="66" ht="15" customHeight="1" s="369">
      <c r="H66" s="443" t="n"/>
      <c r="I66" s="443" t="n"/>
      <c r="J66" s="443" t="n"/>
      <c r="K66" s="443" t="n"/>
    </row>
    <row r="67" ht="15" customHeight="1" s="369">
      <c r="H67" s="443" t="n"/>
      <c r="I67" s="443" t="n"/>
      <c r="J67" s="443" t="n"/>
      <c r="K67" s="443" t="n"/>
    </row>
    <row r="68" ht="15" customHeight="1" s="369">
      <c r="H68" s="443" t="n"/>
      <c r="I68" s="443" t="n"/>
      <c r="J68" s="443" t="n"/>
      <c r="K68" s="443" t="n"/>
    </row>
    <row r="69" ht="15" customHeight="1" s="369">
      <c r="H69" s="443" t="n"/>
      <c r="I69" s="443" t="n"/>
      <c r="J69" s="443" t="n"/>
      <c r="K69" s="443" t="n"/>
    </row>
    <row r="70" ht="15" customHeight="1" s="369">
      <c r="H70" s="443" t="n"/>
      <c r="I70" s="443" t="n"/>
      <c r="J70" s="443" t="n"/>
      <c r="K70" s="443" t="n"/>
    </row>
    <row r="71" ht="15" customHeight="1" s="369">
      <c r="H71" s="443" t="n"/>
      <c r="I71" s="443" t="n"/>
      <c r="J71" s="443" t="n"/>
      <c r="K71" s="443" t="n"/>
    </row>
    <row r="72" ht="15" customHeight="1" s="369">
      <c r="H72" s="443" t="n"/>
      <c r="I72" s="443" t="n"/>
      <c r="J72" s="443" t="n"/>
      <c r="K72" s="443" t="n"/>
    </row>
    <row r="73" ht="15" customHeight="1" s="369">
      <c r="H73" s="443" t="n"/>
      <c r="I73" s="443" t="n"/>
      <c r="J73" s="443" t="n"/>
      <c r="K73" s="443" t="n"/>
    </row>
    <row r="74" ht="15" customHeight="1" s="369">
      <c r="H74" s="443" t="n"/>
      <c r="I74" s="443" t="n"/>
      <c r="J74" s="443" t="n"/>
      <c r="K74" s="443" t="n"/>
    </row>
    <row r="75" ht="15" customHeight="1" s="369">
      <c r="H75" s="443" t="n"/>
      <c r="I75" s="443" t="n"/>
      <c r="J75" s="443" t="n"/>
      <c r="K75" s="443" t="n"/>
    </row>
    <row r="76" ht="15" customHeight="1" s="369">
      <c r="H76" s="443" t="n"/>
      <c r="I76" s="443" t="n"/>
      <c r="J76" s="443" t="n"/>
      <c r="K76" s="443" t="n"/>
    </row>
    <row r="77" ht="15" customHeight="1" s="369">
      <c r="H77" s="443" t="n"/>
      <c r="I77" s="443" t="n"/>
      <c r="J77" s="443" t="n"/>
      <c r="K77" s="443" t="n"/>
    </row>
    <row r="78" ht="15" customHeight="1" s="369">
      <c r="H78" s="443" t="n"/>
      <c r="I78" s="443" t="n"/>
      <c r="J78" s="443" t="n"/>
      <c r="K78" s="443" t="n"/>
    </row>
    <row r="79" ht="15" customHeight="1" s="369">
      <c r="H79" s="443" t="n"/>
      <c r="I79" s="443" t="n"/>
      <c r="J79" s="443" t="n"/>
      <c r="K79" s="443" t="n"/>
    </row>
    <row r="80" ht="15" customHeight="1" s="369">
      <c r="H80" s="443" t="n"/>
      <c r="I80" s="443" t="n"/>
      <c r="J80" s="443" t="n"/>
      <c r="K80" s="443" t="n"/>
    </row>
    <row r="81" ht="15" customHeight="1" s="369">
      <c r="H81" s="443" t="n"/>
      <c r="I81" s="443" t="n"/>
      <c r="J81" s="443" t="n"/>
      <c r="K81" s="443" t="n"/>
    </row>
    <row r="82" ht="15" customHeight="1" s="369">
      <c r="H82" s="443" t="n"/>
      <c r="I82" s="443" t="n"/>
      <c r="J82" s="443" t="n"/>
      <c r="K82" s="443" t="n"/>
    </row>
    <row r="83" ht="15" customHeight="1" s="369">
      <c r="H83" s="443" t="n"/>
      <c r="I83" s="443" t="n"/>
      <c r="J83" s="443" t="n"/>
      <c r="K83" s="443" t="n"/>
    </row>
    <row r="84" ht="15" customHeight="1" s="369">
      <c r="H84" s="443" t="n"/>
      <c r="I84" s="443" t="n"/>
      <c r="J84" s="443" t="n"/>
      <c r="K84" s="443" t="n"/>
    </row>
    <row r="85" ht="15" customHeight="1" s="369">
      <c r="H85" s="443" t="n"/>
      <c r="I85" s="443" t="n"/>
      <c r="J85" s="443" t="n"/>
      <c r="K85" s="443" t="n"/>
    </row>
    <row r="86" ht="15" customHeight="1" s="369">
      <c r="H86" s="443" t="n"/>
      <c r="I86" s="443" t="n"/>
      <c r="J86" s="443" t="n"/>
      <c r="K86" s="443" t="n"/>
    </row>
    <row r="87" ht="15" customHeight="1" s="369">
      <c r="H87" s="443" t="n"/>
      <c r="I87" s="443" t="n"/>
      <c r="J87" s="443" t="n"/>
      <c r="K87" s="443" t="n"/>
    </row>
    <row r="88" ht="15" customHeight="1" s="369">
      <c r="H88" s="443" t="n"/>
      <c r="I88" s="443" t="n"/>
      <c r="J88" s="443" t="n"/>
      <c r="K88" s="443" t="n"/>
    </row>
    <row r="89" ht="15" customHeight="1" s="369">
      <c r="H89" s="443" t="n"/>
      <c r="I89" s="443" t="n"/>
      <c r="J89" s="443" t="n"/>
      <c r="K89" s="443" t="n"/>
    </row>
    <row r="90" ht="15" customHeight="1" s="369">
      <c r="H90" s="443" t="n"/>
      <c r="I90" s="443" t="n"/>
      <c r="J90" s="443" t="n"/>
      <c r="K90" s="443" t="n"/>
    </row>
    <row r="91" ht="15" customHeight="1" s="369">
      <c r="H91" s="443" t="n"/>
      <c r="I91" s="443" t="n"/>
      <c r="J91" s="443" t="n"/>
      <c r="K91" s="443" t="n"/>
    </row>
    <row r="92" ht="15" customHeight="1" s="369">
      <c r="H92" s="443" t="n"/>
      <c r="I92" s="443" t="n"/>
      <c r="J92" s="443" t="n"/>
      <c r="K92" s="443" t="n"/>
    </row>
    <row r="93" ht="15" customHeight="1" s="369">
      <c r="H93" s="443" t="n"/>
      <c r="I93" s="443" t="n"/>
      <c r="J93" s="443" t="n"/>
      <c r="K93" s="443" t="n"/>
    </row>
    <row r="94" ht="15" customHeight="1" s="369">
      <c r="H94" s="443" t="n"/>
      <c r="I94" s="443" t="n"/>
      <c r="J94" s="443" t="n"/>
      <c r="K94" s="443" t="n"/>
    </row>
    <row r="95" ht="15" customHeight="1" s="369">
      <c r="H95" s="443" t="n"/>
      <c r="I95" s="443" t="n"/>
      <c r="J95" s="443" t="n"/>
      <c r="K95" s="443" t="n"/>
    </row>
    <row r="96" ht="15" customHeight="1" s="369">
      <c r="H96" s="443" t="n"/>
      <c r="I96" s="443" t="n"/>
      <c r="J96" s="443" t="n"/>
      <c r="K96" s="443" t="n"/>
    </row>
    <row r="97" ht="15" customHeight="1" s="369">
      <c r="H97" s="443" t="n"/>
      <c r="I97" s="443" t="n"/>
      <c r="J97" s="443" t="n"/>
      <c r="K97" s="443" t="n"/>
    </row>
    <row r="98" ht="15" customHeight="1" s="369">
      <c r="H98" s="443" t="n"/>
      <c r="I98" s="443" t="n"/>
      <c r="J98" s="443" t="n"/>
      <c r="K98" s="443" t="n"/>
    </row>
    <row r="99" ht="15" customHeight="1" s="369">
      <c r="H99" s="443" t="n"/>
      <c r="I99" s="443" t="n"/>
      <c r="J99" s="443" t="n"/>
      <c r="K99" s="443" t="n"/>
    </row>
    <row r="100" ht="15" customHeight="1" s="369">
      <c r="H100" s="443" t="n"/>
      <c r="I100" s="443" t="n"/>
      <c r="J100" s="443" t="n"/>
      <c r="K100" s="443" t="n"/>
    </row>
    <row r="101" ht="15" customHeight="1" s="369">
      <c r="H101" s="443" t="n"/>
      <c r="I101" s="443" t="n"/>
      <c r="J101" s="443" t="n"/>
      <c r="K101" s="443" t="n"/>
    </row>
    <row r="102" ht="15" customHeight="1" s="369">
      <c r="H102" s="443" t="n"/>
      <c r="I102" s="443" t="n"/>
      <c r="J102" s="443" t="n"/>
      <c r="K102" s="443" t="n"/>
    </row>
    <row r="103" ht="15" customHeight="1" s="369">
      <c r="H103" s="443" t="n"/>
      <c r="I103" s="443" t="n"/>
      <c r="J103" s="443" t="n"/>
      <c r="K103" s="443" t="n"/>
    </row>
    <row r="104" ht="15" customHeight="1" s="369">
      <c r="H104" s="443" t="n"/>
      <c r="I104" s="443" t="n"/>
      <c r="J104" s="443" t="n"/>
      <c r="K104" s="443" t="n"/>
    </row>
    <row r="105" ht="15" customHeight="1" s="369">
      <c r="H105" s="443" t="n"/>
      <c r="I105" s="443" t="n"/>
      <c r="J105" s="443" t="n"/>
      <c r="K105" s="443" t="n"/>
    </row>
    <row r="106" ht="15" customHeight="1" s="369">
      <c r="H106" s="443" t="n"/>
      <c r="I106" s="443" t="n"/>
      <c r="J106" s="443" t="n"/>
      <c r="K106" s="443" t="n"/>
    </row>
    <row r="107" ht="15" customHeight="1" s="369">
      <c r="H107" s="443" t="n"/>
      <c r="I107" s="443" t="n"/>
      <c r="J107" s="443" t="n"/>
      <c r="K107" s="443" t="n"/>
    </row>
    <row r="108" ht="15" customHeight="1" s="369">
      <c r="H108" s="443" t="n"/>
      <c r="I108" s="443" t="n"/>
      <c r="J108" s="443" t="n"/>
      <c r="K108" s="443" t="n"/>
    </row>
    <row r="109" ht="15" customHeight="1" s="369">
      <c r="H109" s="443" t="n"/>
      <c r="I109" s="443" t="n"/>
      <c r="J109" s="443" t="n"/>
      <c r="K109" s="443" t="n"/>
    </row>
    <row r="110" ht="15" customHeight="1" s="369">
      <c r="H110" s="443" t="n"/>
      <c r="I110" s="443" t="n"/>
      <c r="J110" s="443" t="n"/>
      <c r="K110" s="443" t="n"/>
    </row>
    <row r="111" ht="15" customHeight="1" s="369">
      <c r="H111" s="443" t="n"/>
      <c r="I111" s="443" t="n"/>
      <c r="J111" s="443" t="n"/>
      <c r="K111" s="443" t="n"/>
    </row>
    <row r="112" ht="15" customHeight="1" s="369">
      <c r="H112" s="443" t="n"/>
      <c r="I112" s="443" t="n"/>
      <c r="J112" s="443" t="n"/>
      <c r="K112" s="443" t="n"/>
    </row>
    <row r="113" ht="15" customHeight="1" s="369">
      <c r="H113" s="443" t="n"/>
      <c r="I113" s="443" t="n"/>
      <c r="J113" s="443" t="n"/>
      <c r="K113" s="443" t="n"/>
    </row>
    <row r="114" ht="15" customHeight="1" s="369">
      <c r="H114" s="443" t="n"/>
      <c r="I114" s="443" t="n"/>
      <c r="J114" s="443" t="n"/>
      <c r="K114" s="443" t="n"/>
    </row>
    <row r="115" ht="15" customHeight="1" s="369">
      <c r="H115" s="443" t="n"/>
      <c r="I115" s="443" t="n"/>
      <c r="J115" s="443" t="n"/>
      <c r="K115" s="443" t="n"/>
    </row>
    <row r="116" ht="15" customHeight="1" s="369">
      <c r="H116" s="443" t="n"/>
      <c r="I116" s="443" t="n"/>
      <c r="J116" s="443" t="n"/>
      <c r="K116" s="443" t="n"/>
    </row>
    <row r="117" ht="15" customHeight="1" s="369">
      <c r="H117" s="443" t="n"/>
      <c r="I117" s="443" t="n"/>
      <c r="J117" s="443" t="n"/>
      <c r="K117" s="443" t="n"/>
    </row>
    <row r="118" ht="15" customHeight="1" s="369">
      <c r="H118" s="443" t="n"/>
      <c r="I118" s="443" t="n"/>
      <c r="J118" s="443" t="n"/>
      <c r="K118" s="443" t="n"/>
    </row>
    <row r="119" ht="15" customHeight="1" s="369">
      <c r="H119" s="443" t="n"/>
      <c r="I119" s="443" t="n"/>
      <c r="J119" s="443" t="n"/>
      <c r="K119" s="443" t="n"/>
    </row>
    <row r="120" ht="15" customHeight="1" s="369">
      <c r="H120" s="443" t="n"/>
      <c r="I120" s="443" t="n"/>
      <c r="J120" s="443" t="n"/>
      <c r="K120" s="443" t="n"/>
    </row>
    <row r="121" ht="15" customHeight="1" s="369">
      <c r="H121" s="443" t="n"/>
      <c r="I121" s="443" t="n"/>
      <c r="J121" s="443" t="n"/>
      <c r="K121" s="443" t="n"/>
    </row>
    <row r="122" ht="15" customHeight="1" s="369">
      <c r="H122" s="443" t="n"/>
      <c r="I122" s="443" t="n"/>
      <c r="J122" s="443" t="n"/>
      <c r="K122" s="443" t="n"/>
    </row>
    <row r="123" ht="15" customHeight="1" s="369">
      <c r="H123" s="443" t="n"/>
      <c r="I123" s="443" t="n"/>
      <c r="J123" s="443" t="n"/>
      <c r="K123" s="443" t="n"/>
    </row>
    <row r="124" ht="15" customHeight="1" s="369">
      <c r="H124" s="443" t="n"/>
      <c r="I124" s="443" t="n"/>
      <c r="J124" s="443" t="n"/>
      <c r="K124" s="443" t="n"/>
    </row>
    <row r="125" ht="15" customHeight="1" s="369">
      <c r="H125" s="443" t="n"/>
      <c r="I125" s="443" t="n"/>
      <c r="J125" s="443" t="n"/>
      <c r="K125" s="443" t="n"/>
    </row>
    <row r="126" ht="15" customHeight="1" s="369">
      <c r="H126" s="443" t="n"/>
      <c r="I126" s="443" t="n"/>
      <c r="J126" s="443" t="n"/>
      <c r="K126" s="443" t="n"/>
    </row>
    <row r="127" ht="15" customHeight="1" s="369">
      <c r="H127" s="443" t="n"/>
      <c r="I127" s="443" t="n"/>
      <c r="J127" s="443" t="n"/>
      <c r="K127" s="443" t="n"/>
    </row>
    <row r="128" ht="15" customHeight="1" s="369">
      <c r="H128" s="443" t="n"/>
      <c r="I128" s="443" t="n"/>
      <c r="J128" s="443" t="n"/>
      <c r="K128" s="443" t="n"/>
    </row>
    <row r="129" ht="15" customHeight="1" s="369">
      <c r="H129" s="443" t="n"/>
      <c r="I129" s="443" t="n"/>
      <c r="J129" s="443" t="n"/>
      <c r="K129" s="443" t="n"/>
    </row>
    <row r="130" ht="15" customHeight="1" s="369">
      <c r="H130" s="443" t="n"/>
      <c r="I130" s="443" t="n"/>
      <c r="J130" s="443" t="n"/>
      <c r="K130" s="443" t="n"/>
    </row>
    <row r="131" ht="15" customHeight="1" s="369">
      <c r="H131" s="443" t="n"/>
      <c r="I131" s="443" t="n"/>
      <c r="J131" s="443" t="n"/>
      <c r="K131" s="443" t="n"/>
    </row>
    <row r="132" ht="15" customHeight="1" s="369">
      <c r="H132" s="443" t="n"/>
      <c r="I132" s="443" t="n"/>
      <c r="J132" s="443" t="n"/>
      <c r="K132" s="443" t="n"/>
    </row>
    <row r="133" ht="15" customHeight="1" s="369">
      <c r="H133" s="443" t="n"/>
      <c r="I133" s="443" t="n"/>
      <c r="J133" s="443" t="n"/>
      <c r="K133" s="443" t="n"/>
    </row>
    <row r="134" ht="15" customHeight="1" s="369">
      <c r="H134" s="443" t="n"/>
      <c r="I134" s="443" t="n"/>
      <c r="J134" s="443" t="n"/>
      <c r="K134" s="443" t="n"/>
    </row>
    <row r="135" ht="15" customHeight="1" s="369">
      <c r="H135" s="443" t="n"/>
      <c r="I135" s="443" t="n"/>
      <c r="J135" s="443" t="n"/>
      <c r="K135" s="443" t="n"/>
    </row>
    <row r="136" ht="15" customHeight="1" s="369">
      <c r="H136" s="443" t="n"/>
      <c r="I136" s="443" t="n"/>
      <c r="J136" s="443" t="n"/>
      <c r="K136" s="443" t="n"/>
    </row>
    <row r="137" ht="15" customHeight="1" s="369">
      <c r="H137" s="443" t="n"/>
      <c r="I137" s="443" t="n"/>
      <c r="J137" s="443" t="n"/>
      <c r="K137" s="443" t="n"/>
    </row>
    <row r="138" ht="15" customHeight="1" s="369">
      <c r="H138" s="443" t="n"/>
      <c r="I138" s="443" t="n"/>
      <c r="J138" s="443" t="n"/>
      <c r="K138" s="443" t="n"/>
    </row>
    <row r="139" ht="15" customHeight="1" s="369">
      <c r="H139" s="443" t="n"/>
      <c r="I139" s="443" t="n"/>
      <c r="J139" s="443" t="n"/>
      <c r="K139" s="443" t="n"/>
    </row>
    <row r="140" ht="15" customHeight="1" s="369">
      <c r="H140" s="443" t="n"/>
      <c r="I140" s="443" t="n"/>
      <c r="J140" s="443" t="n"/>
      <c r="K140" s="443" t="n"/>
    </row>
    <row r="141" ht="15" customHeight="1" s="369">
      <c r="H141" s="443" t="n"/>
      <c r="I141" s="443" t="n"/>
      <c r="J141" s="443" t="n"/>
      <c r="K141" s="443" t="n"/>
    </row>
    <row r="142" ht="15" customHeight="1" s="369">
      <c r="H142" s="443" t="n"/>
      <c r="I142" s="443" t="n"/>
      <c r="J142" s="443" t="n"/>
      <c r="K142" s="443" t="n"/>
    </row>
    <row r="143" ht="15" customHeight="1" s="369">
      <c r="H143" s="443" t="n"/>
      <c r="I143" s="443" t="n"/>
      <c r="J143" s="443" t="n"/>
      <c r="K143" s="443" t="n"/>
    </row>
    <row r="144" ht="15" customHeight="1" s="369">
      <c r="H144" s="443" t="n"/>
      <c r="I144" s="443" t="n"/>
      <c r="J144" s="443" t="n"/>
      <c r="K144" s="443" t="n"/>
    </row>
    <row r="145" ht="15" customHeight="1" s="369">
      <c r="H145" s="443" t="n"/>
      <c r="I145" s="443" t="n"/>
      <c r="J145" s="443" t="n"/>
      <c r="K145" s="443" t="n"/>
    </row>
    <row r="146" ht="15" customHeight="1" s="369">
      <c r="H146" s="443" t="n"/>
      <c r="I146" s="443" t="n"/>
      <c r="J146" s="443" t="n"/>
      <c r="K146" s="443" t="n"/>
    </row>
    <row r="147" ht="15" customHeight="1" s="369">
      <c r="H147" s="443" t="n"/>
      <c r="I147" s="443" t="n"/>
      <c r="J147" s="443" t="n"/>
      <c r="K147" s="443" t="n"/>
    </row>
    <row r="148" ht="15" customHeight="1" s="369">
      <c r="H148" s="443" t="n"/>
      <c r="I148" s="443" t="n"/>
      <c r="J148" s="443" t="n"/>
      <c r="K148" s="443" t="n"/>
    </row>
    <row r="149" ht="15" customHeight="1" s="369">
      <c r="H149" s="443" t="n"/>
      <c r="I149" s="443" t="n"/>
      <c r="J149" s="443" t="n"/>
      <c r="K149" s="443" t="n"/>
    </row>
    <row r="150" ht="15" customHeight="1" s="369">
      <c r="H150" s="443" t="n"/>
      <c r="I150" s="443" t="n"/>
      <c r="J150" s="443" t="n"/>
      <c r="K150" s="443" t="n"/>
    </row>
    <row r="151" ht="15" customHeight="1" s="369">
      <c r="H151" s="443" t="n"/>
      <c r="I151" s="443" t="n"/>
      <c r="J151" s="443" t="n"/>
      <c r="K151" s="443" t="n"/>
    </row>
    <row r="152" ht="15" customHeight="1" s="369">
      <c r="H152" s="443" t="n"/>
      <c r="I152" s="443" t="n"/>
      <c r="J152" s="443" t="n"/>
      <c r="K152" s="443" t="n"/>
    </row>
    <row r="153" ht="15" customHeight="1" s="369">
      <c r="H153" s="443" t="n"/>
      <c r="I153" s="443" t="n"/>
      <c r="J153" s="443" t="n"/>
      <c r="K153" s="443" t="n"/>
    </row>
    <row r="154" ht="15" customHeight="1" s="369">
      <c r="H154" s="443" t="n"/>
      <c r="I154" s="443" t="n"/>
      <c r="J154" s="443" t="n"/>
      <c r="K154" s="443" t="n"/>
    </row>
    <row r="155" ht="15" customHeight="1" s="369">
      <c r="H155" s="443" t="n"/>
      <c r="I155" s="443" t="n"/>
      <c r="J155" s="443" t="n"/>
      <c r="K155" s="443" t="n"/>
    </row>
    <row r="156" ht="15" customHeight="1" s="369">
      <c r="H156" s="443" t="n"/>
      <c r="I156" s="443" t="n"/>
      <c r="J156" s="443" t="n"/>
      <c r="K156" s="443" t="n"/>
    </row>
    <row r="157" ht="15" customHeight="1" s="369">
      <c r="H157" s="443" t="n"/>
      <c r="I157" s="443" t="n"/>
      <c r="J157" s="443" t="n"/>
      <c r="K157" s="443" t="n"/>
    </row>
    <row r="158" ht="15" customHeight="1" s="369">
      <c r="H158" s="443" t="n"/>
      <c r="I158" s="443" t="n"/>
      <c r="J158" s="443" t="n"/>
      <c r="K158" s="443" t="n"/>
    </row>
    <row r="159" ht="15" customHeight="1" s="369">
      <c r="H159" s="443" t="n"/>
      <c r="I159" s="443" t="n"/>
      <c r="J159" s="443" t="n"/>
      <c r="K159" s="443" t="n"/>
    </row>
    <row r="160" ht="15" customHeight="1" s="369">
      <c r="H160" s="443" t="n"/>
      <c r="I160" s="443" t="n"/>
      <c r="J160" s="443" t="n"/>
      <c r="K160" s="443" t="n"/>
    </row>
    <row r="161" ht="15" customHeight="1" s="369">
      <c r="H161" s="443" t="n"/>
      <c r="I161" s="443" t="n"/>
      <c r="J161" s="443" t="n"/>
      <c r="K161" s="443" t="n"/>
    </row>
    <row r="162" ht="15" customHeight="1" s="369">
      <c r="H162" s="443" t="n"/>
      <c r="I162" s="443" t="n"/>
      <c r="J162" s="443" t="n"/>
      <c r="K162" s="443" t="n"/>
    </row>
    <row r="163" ht="15" customHeight="1" s="369">
      <c r="H163" s="443" t="n"/>
      <c r="I163" s="443" t="n"/>
      <c r="J163" s="443" t="n"/>
      <c r="K163" s="443" t="n"/>
    </row>
    <row r="164" ht="15" customHeight="1" s="369">
      <c r="H164" s="443" t="n"/>
      <c r="I164" s="443" t="n"/>
      <c r="J164" s="443" t="n"/>
      <c r="K164" s="443" t="n"/>
    </row>
    <row r="165" ht="15" customHeight="1" s="369">
      <c r="H165" s="443" t="n"/>
      <c r="I165" s="443" t="n"/>
      <c r="J165" s="443" t="n"/>
      <c r="K165" s="443" t="n"/>
    </row>
    <row r="166" ht="15" customHeight="1" s="369">
      <c r="H166" s="443" t="n"/>
      <c r="I166" s="443" t="n"/>
      <c r="J166" s="443" t="n"/>
      <c r="K166" s="443" t="n"/>
    </row>
    <row r="167" ht="15" customHeight="1" s="369">
      <c r="H167" s="443" t="n"/>
      <c r="I167" s="443" t="n"/>
      <c r="J167" s="443" t="n"/>
      <c r="K167" s="443" t="n"/>
    </row>
    <row r="168" ht="15" customHeight="1" s="369">
      <c r="H168" s="443" t="n"/>
      <c r="I168" s="443" t="n"/>
      <c r="J168" s="443" t="n"/>
      <c r="K168" s="443" t="n"/>
    </row>
    <row r="169" ht="15" customHeight="1" s="369">
      <c r="H169" s="443" t="n"/>
      <c r="I169" s="443" t="n"/>
      <c r="J169" s="443" t="n"/>
      <c r="K169" s="443" t="n"/>
    </row>
    <row r="170" ht="15" customHeight="1" s="369">
      <c r="H170" s="443" t="n"/>
      <c r="I170" s="443" t="n"/>
      <c r="J170" s="443" t="n"/>
      <c r="K170" s="443" t="n"/>
    </row>
    <row r="171" ht="15" customHeight="1" s="369">
      <c r="H171" s="443" t="n"/>
      <c r="I171" s="443" t="n"/>
      <c r="J171" s="443" t="n"/>
      <c r="K171" s="443" t="n"/>
    </row>
    <row r="172" ht="15" customHeight="1" s="369">
      <c r="H172" s="443" t="n"/>
      <c r="I172" s="443" t="n"/>
      <c r="J172" s="443" t="n"/>
      <c r="K172" s="443" t="n"/>
    </row>
    <row r="173" ht="15" customHeight="1" s="369">
      <c r="H173" s="443" t="n"/>
      <c r="I173" s="443" t="n"/>
      <c r="J173" s="443" t="n"/>
      <c r="K173" s="443" t="n"/>
    </row>
    <row r="174" ht="15" customHeight="1" s="369">
      <c r="H174" s="443" t="n"/>
      <c r="I174" s="443" t="n"/>
      <c r="J174" s="443" t="n"/>
      <c r="K174" s="443" t="n"/>
    </row>
    <row r="175" ht="15" customHeight="1" s="369">
      <c r="H175" s="443" t="n"/>
      <c r="I175" s="443" t="n"/>
      <c r="J175" s="443" t="n"/>
      <c r="K175" s="443" t="n"/>
    </row>
    <row r="176" ht="15" customHeight="1" s="369">
      <c r="H176" s="443" t="n"/>
      <c r="I176" s="443" t="n"/>
      <c r="J176" s="443" t="n"/>
      <c r="K176" s="443" t="n"/>
    </row>
    <row r="177" ht="15" customHeight="1" s="369">
      <c r="H177" s="443" t="n"/>
      <c r="I177" s="443" t="n"/>
      <c r="J177" s="443" t="n"/>
      <c r="K177" s="443" t="n"/>
    </row>
    <row r="178" ht="15" customHeight="1" s="369">
      <c r="H178" s="443" t="n"/>
      <c r="I178" s="443" t="n"/>
      <c r="J178" s="443" t="n"/>
      <c r="K178" s="443" t="n"/>
    </row>
    <row r="179" ht="15" customHeight="1" s="369">
      <c r="H179" s="443" t="n"/>
      <c r="I179" s="443" t="n"/>
      <c r="J179" s="443" t="n"/>
      <c r="K179" s="443" t="n"/>
    </row>
    <row r="180" ht="15" customHeight="1" s="369">
      <c r="H180" s="443" t="n"/>
      <c r="I180" s="443" t="n"/>
      <c r="J180" s="443" t="n"/>
      <c r="K180" s="443" t="n"/>
    </row>
    <row r="181" ht="15" customHeight="1" s="369">
      <c r="H181" s="443" t="n"/>
      <c r="I181" s="443" t="n"/>
      <c r="J181" s="443" t="n"/>
      <c r="K181" s="443" t="n"/>
    </row>
    <row r="182" ht="15" customHeight="1" s="369">
      <c r="H182" s="443" t="n"/>
      <c r="I182" s="443" t="n"/>
      <c r="J182" s="443" t="n"/>
      <c r="K182" s="443" t="n"/>
    </row>
    <row r="183" ht="15" customHeight="1" s="369">
      <c r="H183" s="443" t="n"/>
      <c r="I183" s="443" t="n"/>
      <c r="J183" s="443" t="n"/>
      <c r="K183" s="443" t="n"/>
    </row>
    <row r="184" ht="15" customHeight="1" s="369">
      <c r="H184" s="443" t="n"/>
      <c r="I184" s="443" t="n"/>
      <c r="J184" s="443" t="n"/>
      <c r="K184" s="443" t="n"/>
    </row>
    <row r="185" ht="15" customHeight="1" s="369">
      <c r="H185" s="443" t="n"/>
      <c r="I185" s="443" t="n"/>
      <c r="J185" s="443" t="n"/>
      <c r="K185" s="443" t="n"/>
    </row>
    <row r="186" ht="15" customHeight="1" s="369">
      <c r="H186" s="443" t="n"/>
      <c r="I186" s="443" t="n"/>
      <c r="J186" s="443" t="n"/>
      <c r="K186" s="443" t="n"/>
    </row>
    <row r="187" ht="15" customHeight="1" s="369">
      <c r="H187" s="443" t="n"/>
      <c r="I187" s="443" t="n"/>
      <c r="J187" s="443" t="n"/>
      <c r="K187" s="443" t="n"/>
    </row>
    <row r="188" ht="15" customHeight="1" s="369">
      <c r="H188" s="443" t="n"/>
      <c r="I188" s="443" t="n"/>
      <c r="J188" s="443" t="n"/>
      <c r="K188" s="443" t="n"/>
    </row>
    <row r="189" ht="15" customHeight="1" s="369">
      <c r="H189" s="443" t="n"/>
      <c r="I189" s="443" t="n"/>
      <c r="J189" s="443" t="n"/>
      <c r="K189" s="443" t="n"/>
    </row>
    <row r="190" ht="15" customHeight="1" s="369">
      <c r="H190" s="443" t="n"/>
      <c r="I190" s="443" t="n"/>
      <c r="J190" s="443" t="n"/>
      <c r="K190" s="443" t="n"/>
    </row>
    <row r="191" ht="15" customHeight="1" s="369">
      <c r="H191" s="443" t="n"/>
      <c r="I191" s="443" t="n"/>
      <c r="J191" s="443" t="n"/>
      <c r="K191" s="443" t="n"/>
    </row>
    <row r="192" ht="15" customHeight="1" s="369">
      <c r="H192" s="443" t="n"/>
      <c r="I192" s="443" t="n"/>
      <c r="J192" s="443" t="n"/>
      <c r="K192" s="443" t="n"/>
    </row>
    <row r="193" ht="15" customHeight="1" s="369">
      <c r="H193" s="443" t="n"/>
      <c r="I193" s="443" t="n"/>
      <c r="J193" s="443" t="n"/>
      <c r="K193" s="443" t="n"/>
    </row>
    <row r="194" ht="15" customHeight="1" s="369">
      <c r="H194" s="443" t="n"/>
      <c r="I194" s="443" t="n"/>
      <c r="J194" s="443" t="n"/>
      <c r="K194" s="443" t="n"/>
    </row>
    <row r="195" ht="15" customHeight="1" s="369">
      <c r="H195" s="443" t="n"/>
      <c r="I195" s="443" t="n"/>
      <c r="J195" s="443" t="n"/>
      <c r="K195" s="443" t="n"/>
    </row>
    <row r="196" ht="15" customHeight="1" s="369">
      <c r="H196" s="443" t="n"/>
      <c r="I196" s="443" t="n"/>
      <c r="J196" s="443" t="n"/>
      <c r="K196" s="443" t="n"/>
    </row>
    <row r="197" ht="15" customHeight="1" s="369">
      <c r="H197" s="443" t="n"/>
      <c r="I197" s="443" t="n"/>
      <c r="J197" s="443" t="n"/>
      <c r="K197" s="443" t="n"/>
    </row>
    <row r="198" ht="15" customHeight="1" s="369">
      <c r="H198" s="443" t="n"/>
      <c r="I198" s="443" t="n"/>
      <c r="J198" s="443" t="n"/>
      <c r="K198" s="443" t="n"/>
    </row>
    <row r="199" ht="15" customHeight="1" s="369">
      <c r="H199" s="443" t="n"/>
      <c r="I199" s="443" t="n"/>
      <c r="J199" s="443" t="n"/>
      <c r="K199" s="443" t="n"/>
    </row>
    <row r="200" ht="15" customHeight="1" s="369">
      <c r="H200" s="443" t="n"/>
      <c r="I200" s="443" t="n"/>
      <c r="J200" s="443" t="n"/>
      <c r="K200" s="443" t="n"/>
    </row>
    <row r="201" ht="15" customHeight="1" s="369">
      <c r="H201" s="443" t="n"/>
      <c r="I201" s="443" t="n"/>
      <c r="J201" s="443" t="n"/>
      <c r="K201" s="443" t="n"/>
    </row>
    <row r="202" ht="15" customHeight="1" s="369">
      <c r="H202" s="443" t="n"/>
      <c r="I202" s="443" t="n"/>
      <c r="J202" s="443" t="n"/>
      <c r="K202" s="443" t="n"/>
    </row>
    <row r="203" ht="15" customHeight="1" s="369">
      <c r="H203" s="443" t="n"/>
      <c r="I203" s="443" t="n"/>
      <c r="J203" s="443" t="n"/>
      <c r="K203" s="443" t="n"/>
    </row>
    <row r="204" ht="15" customHeight="1" s="369">
      <c r="H204" s="443" t="n"/>
      <c r="I204" s="443" t="n"/>
      <c r="J204" s="443" t="n"/>
      <c r="K204" s="443" t="n"/>
    </row>
    <row r="205" ht="15" customHeight="1" s="369">
      <c r="H205" s="443" t="n"/>
      <c r="I205" s="443" t="n"/>
      <c r="J205" s="443" t="n"/>
      <c r="K205" s="443" t="n"/>
    </row>
    <row r="206" ht="15" customHeight="1" s="369">
      <c r="H206" s="443" t="n"/>
      <c r="I206" s="443" t="n"/>
      <c r="J206" s="443" t="n"/>
      <c r="K206" s="443" t="n"/>
    </row>
    <row r="207" ht="15" customHeight="1" s="369">
      <c r="H207" s="443" t="n"/>
      <c r="I207" s="443" t="n"/>
      <c r="J207" s="443" t="n"/>
      <c r="K207" s="443" t="n"/>
    </row>
    <row r="208" ht="15" customHeight="1" s="369">
      <c r="H208" s="443" t="n"/>
      <c r="I208" s="443" t="n"/>
      <c r="J208" s="443" t="n"/>
      <c r="K208" s="443" t="n"/>
    </row>
    <row r="209" ht="15" customHeight="1" s="369">
      <c r="H209" s="443" t="n"/>
      <c r="I209" s="443" t="n"/>
      <c r="J209" s="443" t="n"/>
      <c r="K209" s="443" t="n"/>
    </row>
    <row r="210" ht="15" customHeight="1" s="369">
      <c r="H210" s="443" t="n"/>
      <c r="I210" s="443" t="n"/>
      <c r="J210" s="443" t="n"/>
      <c r="K210" s="443" t="n"/>
    </row>
    <row r="211" ht="15" customHeight="1" s="369">
      <c r="H211" s="443" t="n"/>
      <c r="I211" s="443" t="n"/>
      <c r="J211" s="443" t="n"/>
      <c r="K211" s="443" t="n"/>
    </row>
    <row r="212" ht="15" customHeight="1" s="369">
      <c r="H212" s="443" t="n"/>
      <c r="I212" s="443" t="n"/>
      <c r="J212" s="443" t="n"/>
      <c r="K212" s="443" t="n"/>
    </row>
    <row r="213" ht="15" customHeight="1" s="369">
      <c r="H213" s="443" t="n"/>
      <c r="I213" s="443" t="n"/>
      <c r="J213" s="443" t="n"/>
      <c r="K213" s="443" t="n"/>
    </row>
    <row r="214" ht="15" customHeight="1" s="369">
      <c r="H214" s="443" t="n"/>
      <c r="I214" s="443" t="n"/>
      <c r="J214" s="443" t="n"/>
      <c r="K214" s="443" t="n"/>
    </row>
    <row r="215" ht="15" customHeight="1" s="369">
      <c r="H215" s="443" t="n"/>
      <c r="I215" s="443" t="n"/>
      <c r="J215" s="443" t="n"/>
      <c r="K215" s="443" t="n"/>
    </row>
    <row r="216" ht="15" customHeight="1" s="369">
      <c r="H216" s="443" t="n"/>
      <c r="I216" s="443" t="n"/>
      <c r="J216" s="443" t="n"/>
      <c r="K216" s="443" t="n"/>
    </row>
    <row r="217" ht="15" customHeight="1" s="369">
      <c r="H217" s="443" t="n"/>
      <c r="I217" s="443" t="n"/>
      <c r="J217" s="443" t="n"/>
      <c r="K217" s="443" t="n"/>
    </row>
    <row r="218" ht="15" customHeight="1" s="369">
      <c r="H218" s="443" t="n"/>
      <c r="I218" s="443" t="n"/>
      <c r="J218" s="443" t="n"/>
      <c r="K218" s="443" t="n"/>
    </row>
    <row r="219" ht="15" customHeight="1" s="369">
      <c r="H219" s="443" t="n"/>
      <c r="I219" s="443" t="n"/>
      <c r="J219" s="443" t="n"/>
      <c r="K219" s="443" t="n"/>
    </row>
    <row r="220" ht="15" customHeight="1" s="369">
      <c r="H220" s="443" t="n"/>
      <c r="I220" s="443" t="n"/>
      <c r="J220" s="443" t="n"/>
      <c r="K220" s="443" t="n"/>
    </row>
    <row r="221" ht="15" customHeight="1" s="369">
      <c r="H221" s="443" t="n"/>
      <c r="I221" s="443" t="n"/>
      <c r="J221" s="443" t="n"/>
      <c r="K221" s="443" t="n"/>
    </row>
    <row r="222" ht="15" customHeight="1" s="369">
      <c r="H222" s="443" t="n"/>
      <c r="I222" s="443" t="n"/>
      <c r="J222" s="443" t="n"/>
      <c r="K222" s="443" t="n"/>
    </row>
    <row r="223" ht="15" customHeight="1" s="369">
      <c r="H223" s="443" t="n"/>
      <c r="I223" s="443" t="n"/>
      <c r="J223" s="443" t="n"/>
      <c r="K223" s="443" t="n"/>
    </row>
    <row r="224" ht="15" customHeight="1" s="369">
      <c r="H224" s="443" t="n"/>
      <c r="I224" s="443" t="n"/>
      <c r="J224" s="443" t="n"/>
      <c r="K224" s="443" t="n"/>
    </row>
    <row r="225" ht="15" customHeight="1" s="369">
      <c r="H225" s="443" t="n"/>
      <c r="I225" s="443" t="n"/>
      <c r="J225" s="443" t="n"/>
      <c r="K225" s="443" t="n"/>
    </row>
    <row r="226" ht="15" customHeight="1" s="369">
      <c r="H226" s="443" t="n"/>
      <c r="I226" s="443" t="n"/>
      <c r="J226" s="443" t="n"/>
      <c r="K226" s="443" t="n"/>
    </row>
    <row r="227" ht="15" customHeight="1" s="369">
      <c r="H227" s="443" t="n"/>
      <c r="I227" s="443" t="n"/>
      <c r="J227" s="443" t="n"/>
      <c r="K227" s="443" t="n"/>
    </row>
    <row r="228" ht="15" customHeight="1" s="369">
      <c r="H228" s="443" t="n"/>
      <c r="I228" s="443" t="n"/>
      <c r="J228" s="443" t="n"/>
      <c r="K228" s="443" t="n"/>
    </row>
    <row r="229" ht="15" customHeight="1" s="369">
      <c r="H229" s="443" t="n"/>
      <c r="I229" s="443" t="n"/>
      <c r="J229" s="443" t="n"/>
      <c r="K229" s="443" t="n"/>
    </row>
    <row r="230" ht="15" customHeight="1" s="369">
      <c r="H230" s="443" t="n"/>
      <c r="I230" s="443" t="n"/>
      <c r="J230" s="443" t="n"/>
      <c r="K230" s="443" t="n"/>
    </row>
    <row r="231" ht="15" customHeight="1" s="369">
      <c r="H231" s="443" t="n"/>
      <c r="I231" s="443" t="n"/>
      <c r="J231" s="443" t="n"/>
      <c r="K231" s="443" t="n"/>
    </row>
    <row r="232" ht="15" customHeight="1" s="369">
      <c r="H232" s="443" t="n"/>
      <c r="I232" s="443" t="n"/>
      <c r="J232" s="443" t="n"/>
      <c r="K232" s="443" t="n"/>
    </row>
    <row r="233" ht="15" customHeight="1" s="369">
      <c r="H233" s="443" t="n"/>
      <c r="I233" s="443" t="n"/>
      <c r="J233" s="443" t="n"/>
      <c r="K233" s="443" t="n"/>
    </row>
    <row r="234" ht="15" customHeight="1" s="369">
      <c r="H234" s="443" t="n"/>
      <c r="I234" s="443" t="n"/>
      <c r="J234" s="443" t="n"/>
      <c r="K234" s="443" t="n"/>
    </row>
    <row r="235" ht="15" customHeight="1" s="369">
      <c r="H235" s="443" t="n"/>
      <c r="I235" s="443" t="n"/>
      <c r="J235" s="443" t="n"/>
      <c r="K235" s="443" t="n"/>
    </row>
    <row r="236" ht="15" customHeight="1" s="369">
      <c r="H236" s="443" t="n"/>
      <c r="I236" s="443" t="n"/>
      <c r="J236" s="443" t="n"/>
      <c r="K236" s="443" t="n"/>
    </row>
    <row r="237" ht="15" customHeight="1" s="369">
      <c r="H237" s="443" t="n"/>
      <c r="I237" s="443" t="n"/>
      <c r="J237" s="443" t="n"/>
      <c r="K237" s="443" t="n"/>
    </row>
    <row r="238" ht="15" customHeight="1" s="369">
      <c r="H238" s="443" t="n"/>
      <c r="I238" s="443" t="n"/>
      <c r="J238" s="443" t="n"/>
      <c r="K238" s="443" t="n"/>
    </row>
    <row r="239" ht="15" customHeight="1" s="369">
      <c r="H239" s="443" t="n"/>
      <c r="I239" s="443" t="n"/>
      <c r="J239" s="443" t="n"/>
      <c r="K239" s="443" t="n"/>
    </row>
    <row r="240" ht="15" customHeight="1" s="369">
      <c r="H240" s="443" t="n"/>
      <c r="I240" s="443" t="n"/>
      <c r="J240" s="443" t="n"/>
      <c r="K240" s="443" t="n"/>
    </row>
    <row r="241" ht="15" customHeight="1" s="369">
      <c r="H241" s="443" t="n"/>
      <c r="I241" s="443" t="n"/>
      <c r="J241" s="443" t="n"/>
      <c r="K241" s="443" t="n"/>
    </row>
    <row r="242" ht="15" customHeight="1" s="369">
      <c r="H242" s="443" t="n"/>
      <c r="I242" s="443" t="n"/>
      <c r="J242" s="443" t="n"/>
      <c r="K242" s="443" t="n"/>
    </row>
    <row r="243" ht="15" customHeight="1" s="369">
      <c r="H243" s="443" t="n"/>
      <c r="I243" s="443" t="n"/>
      <c r="J243" s="443" t="n"/>
      <c r="K243" s="443" t="n"/>
    </row>
    <row r="244" ht="15" customHeight="1" s="369">
      <c r="H244" s="443" t="n"/>
      <c r="I244" s="443" t="n"/>
      <c r="J244" s="443" t="n"/>
      <c r="K244" s="443" t="n"/>
    </row>
    <row r="245" ht="15" customHeight="1" s="369">
      <c r="H245" s="443" t="n"/>
      <c r="I245" s="443" t="n"/>
      <c r="J245" s="443" t="n"/>
      <c r="K245" s="443" t="n"/>
    </row>
    <row r="246" ht="15" customHeight="1" s="369">
      <c r="H246" s="443" t="n"/>
      <c r="I246" s="443" t="n"/>
      <c r="J246" s="443" t="n"/>
      <c r="K246" s="443" t="n"/>
    </row>
    <row r="247" ht="15" customHeight="1" s="369">
      <c r="H247" s="443" t="n"/>
      <c r="I247" s="443" t="n"/>
      <c r="J247" s="443" t="n"/>
      <c r="K247" s="443" t="n"/>
    </row>
    <row r="248" ht="15" customHeight="1" s="369">
      <c r="H248" s="443" t="n"/>
      <c r="I248" s="443" t="n"/>
      <c r="J248" s="443" t="n"/>
      <c r="K248" s="443" t="n"/>
    </row>
    <row r="249" ht="15" customHeight="1" s="369">
      <c r="H249" s="443" t="n"/>
      <c r="I249" s="443" t="n"/>
      <c r="J249" s="443" t="n"/>
      <c r="K249" s="443" t="n"/>
    </row>
    <row r="250" ht="15" customHeight="1" s="369">
      <c r="H250" s="443" t="n"/>
      <c r="I250" s="443" t="n"/>
      <c r="J250" s="443" t="n"/>
      <c r="K250" s="443" t="n"/>
    </row>
    <row r="251" ht="15" customHeight="1" s="369">
      <c r="H251" s="443" t="n"/>
      <c r="I251" s="443" t="n"/>
      <c r="J251" s="443" t="n"/>
      <c r="K251" s="443" t="n"/>
    </row>
    <row r="252" ht="15" customHeight="1" s="369">
      <c r="H252" s="443" t="n"/>
      <c r="I252" s="443" t="n"/>
      <c r="J252" s="443" t="n"/>
      <c r="K252" s="443" t="n"/>
    </row>
    <row r="253" ht="15" customHeight="1" s="369">
      <c r="H253" s="443" t="n"/>
      <c r="I253" s="443" t="n"/>
      <c r="J253" s="443" t="n"/>
      <c r="K253" s="443" t="n"/>
    </row>
    <row r="254" ht="15" customHeight="1" s="369">
      <c r="H254" s="443" t="n"/>
      <c r="I254" s="443" t="n"/>
      <c r="J254" s="443" t="n"/>
      <c r="K254" s="443" t="n"/>
    </row>
    <row r="255" ht="15" customHeight="1" s="369">
      <c r="H255" s="443" t="n"/>
      <c r="I255" s="443" t="n"/>
      <c r="J255" s="443" t="n"/>
      <c r="K255" s="443" t="n"/>
    </row>
    <row r="256" ht="15" customHeight="1" s="369">
      <c r="H256" s="443" t="n"/>
      <c r="I256" s="443" t="n"/>
      <c r="J256" s="443" t="n"/>
      <c r="K256" s="443" t="n"/>
    </row>
    <row r="257" ht="15" customHeight="1" s="369">
      <c r="H257" s="443" t="n"/>
      <c r="I257" s="443" t="n"/>
      <c r="J257" s="443" t="n"/>
      <c r="K257" s="443" t="n"/>
    </row>
    <row r="258" ht="15" customHeight="1" s="369">
      <c r="H258" s="443" t="n"/>
      <c r="I258" s="443" t="n"/>
      <c r="J258" s="443" t="n"/>
      <c r="K258" s="443" t="n"/>
    </row>
    <row r="259" ht="15" customHeight="1" s="369">
      <c r="H259" s="443" t="n"/>
      <c r="I259" s="443" t="n"/>
      <c r="J259" s="443" t="n"/>
      <c r="K259" s="443" t="n"/>
    </row>
    <row r="260" ht="15" customHeight="1" s="369">
      <c r="H260" s="443" t="n"/>
      <c r="I260" s="443" t="n"/>
      <c r="J260" s="443" t="n"/>
      <c r="K260" s="443" t="n"/>
    </row>
    <row r="261" ht="15" customHeight="1" s="369">
      <c r="H261" s="443" t="n"/>
      <c r="I261" s="443" t="n"/>
      <c r="J261" s="443" t="n"/>
      <c r="K261" s="443" t="n"/>
    </row>
    <row r="262" ht="15" customHeight="1" s="369">
      <c r="H262" s="443" t="n"/>
      <c r="I262" s="443" t="n"/>
      <c r="J262" s="443" t="n"/>
      <c r="K262" s="443" t="n"/>
    </row>
    <row r="263" ht="15" customHeight="1" s="369">
      <c r="H263" s="443" t="n"/>
      <c r="I263" s="443" t="n"/>
      <c r="J263" s="443" t="n"/>
      <c r="K263" s="443" t="n"/>
    </row>
    <row r="264" ht="15" customHeight="1" s="369">
      <c r="H264" s="443" t="n"/>
      <c r="I264" s="443" t="n"/>
      <c r="J264" s="443" t="n"/>
      <c r="K264" s="443" t="n"/>
    </row>
    <row r="265" ht="15" customHeight="1" s="369">
      <c r="H265" s="443" t="n"/>
      <c r="I265" s="443" t="n"/>
      <c r="J265" s="443" t="n"/>
      <c r="K265" s="443" t="n"/>
    </row>
    <row r="266" ht="15" customHeight="1" s="369">
      <c r="H266" s="443" t="n"/>
      <c r="I266" s="443" t="n"/>
      <c r="J266" s="443" t="n"/>
      <c r="K266" s="443" t="n"/>
    </row>
    <row r="267" ht="15" customHeight="1" s="369">
      <c r="H267" s="443" t="n"/>
      <c r="I267" s="443" t="n"/>
      <c r="J267" s="443" t="n"/>
      <c r="K267" s="443" t="n"/>
    </row>
    <row r="268" ht="15" customHeight="1" s="369">
      <c r="H268" s="443" t="n"/>
      <c r="I268" s="443" t="n"/>
      <c r="J268" s="443" t="n"/>
      <c r="K268" s="443" t="n"/>
    </row>
    <row r="269" ht="15" customHeight="1" s="369">
      <c r="H269" s="443" t="n"/>
      <c r="I269" s="443" t="n"/>
      <c r="J269" s="443" t="n"/>
      <c r="K269" s="443" t="n"/>
    </row>
    <row r="270" ht="15" customHeight="1" s="369">
      <c r="H270" s="443" t="n"/>
      <c r="I270" s="443" t="n"/>
      <c r="J270" s="443" t="n"/>
      <c r="K270" s="443" t="n"/>
    </row>
    <row r="271" ht="15" customHeight="1" s="369">
      <c r="H271" s="443" t="n"/>
      <c r="I271" s="443" t="n"/>
      <c r="J271" s="443" t="n"/>
      <c r="K271" s="443" t="n"/>
    </row>
  </sheetData>
  <mergeCells count="17">
    <mergeCell ref="A3:R3"/>
    <mergeCell ref="A26:B26"/>
    <mergeCell ref="A16:B16"/>
    <mergeCell ref="R4:R5"/>
    <mergeCell ref="B4:B5"/>
    <mergeCell ref="C4:C5"/>
    <mergeCell ref="A2:R2"/>
    <mergeCell ref="A4:A5"/>
    <mergeCell ref="D4:D5"/>
    <mergeCell ref="E4:E5"/>
    <mergeCell ref="F4:F5"/>
    <mergeCell ref="G4:G5"/>
    <mergeCell ref="H4:H5"/>
    <mergeCell ref="I4:L4"/>
    <mergeCell ref="A1:R1"/>
    <mergeCell ref="A39:B39"/>
    <mergeCell ref="M4:Q4"/>
  </mergeCells>
  <printOptions horizontalCentered="1" verticalCentered="0" headings="0" gridLines="0" gridLinesSet="1"/>
  <pageMargins left="0.551388888888889" right="0.157638888888889" top="0.157638888888889" bottom="0.157638888888889" header="0.511805555555555" footer="0.511805555555555"/>
  <pageSetup orientation="landscape" paperSize="9" scale="75"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0"/>
  </sheetPr>
  <dimension ref="A1:AN47"/>
  <sheetViews>
    <sheetView showFormulas="0" showGridLines="1" showRowColHeaders="1" showZeros="1" rightToLeft="0" tabSelected="0" showOutlineSymbols="1" defaultGridColor="1" view="pageBreakPreview" topLeftCell="A34" colorId="64" zoomScale="100" zoomScaleNormal="100" zoomScalePageLayoutView="100" workbookViewId="0">
      <selection pane="topLeft" activeCell="C9" activeCellId="0" sqref="C9"/>
    </sheetView>
  </sheetViews>
  <sheetFormatPr baseColWidth="8" defaultColWidth="9.1484375" defaultRowHeight="12.75" zeroHeight="0" outlineLevelRow="0"/>
  <cols>
    <col width="8.289999999999999" customWidth="1" style="445" min="1" max="1"/>
    <col width="9.289999999999999" customWidth="1" style="446" min="2" max="2"/>
    <col width="26.71" customWidth="1" style="447" min="3" max="3"/>
    <col width="3.71" customWidth="1" style="448" min="4" max="4"/>
    <col width="3.71" customWidth="1" style="445" min="5" max="14"/>
    <col width="3.71" customWidth="1" style="449" min="15" max="15"/>
    <col width="3.71" customWidth="1" style="445" min="16" max="18"/>
    <col width="3.71" customWidth="1" style="448" min="19" max="19"/>
    <col width="3.71" customWidth="1" style="445" min="20" max="21"/>
    <col width="3.71" customWidth="1" style="449" min="22" max="22"/>
    <col width="3.71" customWidth="1" style="445" min="23" max="24"/>
    <col width="3.71" customWidth="1" style="449" min="25" max="25"/>
    <col width="3.71" customWidth="1" style="448" min="26" max="26"/>
    <col width="3.71" customWidth="1" style="445" min="27" max="29"/>
    <col width="3.71" customWidth="1" style="449" min="30" max="30"/>
    <col width="3.71" customWidth="1" style="445" min="31" max="34"/>
    <col width="11.14" customWidth="1" style="448" min="35" max="35"/>
    <col width="6.42" customWidth="1" style="445" min="36" max="36"/>
    <col width="9.130000000000001" customWidth="1" style="446" min="37" max="1024"/>
  </cols>
  <sheetData>
    <row r="1" ht="12" customFormat="1" customHeight="1" s="450">
      <c r="A1" s="451" t="inlineStr">
        <is>
          <t xml:space="preserve">    HINDUSTAN AERONAUTICS LTD,ENGINE DIVISION,KORAPUT,SUNABEDA                                                        ANNEXURE-I</t>
        </is>
      </c>
      <c r="B1" s="317" t="n"/>
      <c r="C1" s="317" t="n"/>
      <c r="D1" s="317" t="n"/>
      <c r="E1" s="317" t="n"/>
      <c r="F1" s="317" t="n"/>
      <c r="G1" s="317" t="n"/>
      <c r="H1" s="317" t="n"/>
      <c r="I1" s="317" t="n"/>
      <c r="J1" s="317" t="n"/>
      <c r="K1" s="317" t="n"/>
      <c r="L1" s="317" t="n"/>
      <c r="M1" s="317" t="n"/>
      <c r="N1" s="317" t="n"/>
      <c r="O1" s="317" t="n"/>
      <c r="P1" s="317" t="n"/>
      <c r="Q1" s="317" t="n"/>
      <c r="R1" s="317" t="n"/>
      <c r="S1" s="317" t="n"/>
      <c r="T1" s="317" t="n"/>
      <c r="U1" s="317" t="n"/>
      <c r="V1" s="317" t="n"/>
      <c r="W1" s="317" t="n"/>
      <c r="X1" s="317" t="n"/>
      <c r="Y1" s="317" t="n"/>
      <c r="Z1" s="317" t="n"/>
      <c r="AA1" s="317" t="n"/>
      <c r="AB1" s="317" t="n"/>
      <c r="AC1" s="317" t="n"/>
      <c r="AD1" s="317" t="n"/>
      <c r="AE1" s="317" t="n"/>
      <c r="AF1" s="317" t="n"/>
      <c r="AG1" s="317" t="n"/>
      <c r="AH1" s="317" t="n"/>
      <c r="AI1" s="317" t="n"/>
      <c r="AJ1" s="318" t="n"/>
    </row>
    <row r="2" ht="14.25" customFormat="1" customHeight="1" s="452">
      <c r="A2" s="453" t="inlineStr">
        <is>
          <t>ATTENDANCE ABSTRACT</t>
        </is>
      </c>
      <c r="B2" s="317" t="n"/>
      <c r="C2" s="318" t="n"/>
      <c r="D2" s="454" t="n"/>
      <c r="E2" s="317" t="n"/>
      <c r="F2" s="317" t="n"/>
      <c r="G2" s="317" t="n"/>
      <c r="H2" s="317" t="n"/>
      <c r="I2" s="317" t="n"/>
      <c r="J2" s="317" t="n"/>
      <c r="K2" s="317" t="n"/>
      <c r="L2" s="317" t="n"/>
      <c r="M2" s="317" t="n"/>
      <c r="N2" s="317" t="n"/>
      <c r="O2" s="317" t="n"/>
      <c r="P2" s="317" t="n"/>
      <c r="Q2" s="317" t="n"/>
      <c r="R2" s="317" t="n"/>
      <c r="S2" s="317" t="n"/>
      <c r="T2" s="318" t="n"/>
      <c r="U2" s="454" t="inlineStr">
        <is>
          <t>FROM</t>
        </is>
      </c>
      <c r="V2" s="317" t="n"/>
      <c r="W2" s="317" t="n"/>
      <c r="X2" s="318" t="n"/>
      <c r="Y2" s="455" t="n">
        <v>45323</v>
      </c>
      <c r="Z2" s="317" t="n"/>
      <c r="AA2" s="317" t="n"/>
      <c r="AB2" s="317" t="n"/>
      <c r="AC2" s="318" t="n"/>
      <c r="AD2" s="456" t="inlineStr">
        <is>
          <t>TO</t>
        </is>
      </c>
      <c r="AE2" s="317" t="n"/>
      <c r="AF2" s="317" t="n"/>
      <c r="AG2" s="318" t="n"/>
      <c r="AH2" s="455" t="n">
        <v>45351</v>
      </c>
      <c r="AI2" s="317" t="n"/>
      <c r="AJ2" s="318" t="n"/>
    </row>
    <row r="3" ht="38.25" customFormat="1" customHeight="1" s="450">
      <c r="A3" s="457" t="inlineStr">
        <is>
          <t>NAME OF THE WORK</t>
        </is>
      </c>
      <c r="B3" s="317" t="n"/>
      <c r="C3" s="318" t="n"/>
      <c r="D3" s="458" t="inlineStr">
        <is>
          <t>MANPOWER OUTSOURCING FOR MECHANICAL &amp; ELECTRICAL MAINTENANCE OF AERO ENGINE TEST RIGS,EQUIPMENTS &amp; MACHINES OF OVERHAUL SHOP, MF RIGROOM, MACHINE SHOP, RD-33 F/S, KSA BAY, TG BAY, GP21 &amp; ASSEMBLY SHOP IN ENGINE DIVISION AND FOR MECHANICAL MAINTENANCE OF TEST CELLS (CELL-1, CELL-2, CELL-4 &amp; CELL-10) OF ENGINE DIVISION.</t>
        </is>
      </c>
      <c r="E3" s="317" t="n"/>
      <c r="F3" s="317" t="n"/>
      <c r="G3" s="317" t="n"/>
      <c r="H3" s="317" t="n"/>
      <c r="I3" s="317" t="n"/>
      <c r="J3" s="317" t="n"/>
      <c r="K3" s="317" t="n"/>
      <c r="L3" s="317" t="n"/>
      <c r="M3" s="317" t="n"/>
      <c r="N3" s="317" t="n"/>
      <c r="O3" s="317" t="n"/>
      <c r="P3" s="317" t="n"/>
      <c r="Q3" s="317" t="n"/>
      <c r="R3" s="317" t="n"/>
      <c r="S3" s="317" t="n"/>
      <c r="T3" s="317" t="n"/>
      <c r="U3" s="317" t="n"/>
      <c r="V3" s="317" t="n"/>
      <c r="W3" s="317" t="n"/>
      <c r="X3" s="317" t="n"/>
      <c r="Y3" s="317" t="n"/>
      <c r="Z3" s="317" t="n"/>
      <c r="AA3" s="317" t="n"/>
      <c r="AB3" s="317" t="n"/>
      <c r="AC3" s="317" t="n"/>
      <c r="AD3" s="317" t="n"/>
      <c r="AE3" s="317" t="n"/>
      <c r="AF3" s="317" t="n"/>
      <c r="AG3" s="317" t="n"/>
      <c r="AH3" s="317" t="n"/>
      <c r="AI3" s="317" t="n"/>
      <c r="AJ3" s="318" t="n"/>
    </row>
    <row r="4" ht="13.5" customFormat="1" customHeight="1" s="450">
      <c r="A4" s="457" t="inlineStr">
        <is>
          <t>DEPARTMENT NAME &amp; NO.</t>
        </is>
      </c>
      <c r="B4" s="317" t="n"/>
      <c r="C4" s="318" t="n"/>
      <c r="D4" s="459" t="inlineStr">
        <is>
          <t>FNNP-25</t>
        </is>
      </c>
      <c r="E4" s="317" t="n"/>
      <c r="F4" s="317" t="n"/>
      <c r="G4" s="317" t="n"/>
      <c r="H4" s="317" t="n"/>
      <c r="I4" s="317" t="n"/>
      <c r="J4" s="317" t="n"/>
      <c r="K4" s="317" t="n"/>
      <c r="L4" s="317" t="n"/>
      <c r="M4" s="317" t="n"/>
      <c r="N4" s="317" t="n"/>
      <c r="O4" s="317" t="n"/>
      <c r="P4" s="317" t="n"/>
      <c r="Q4" s="317" t="n"/>
      <c r="R4" s="317" t="n"/>
      <c r="S4" s="317" t="n"/>
      <c r="T4" s="318" t="n"/>
      <c r="U4" s="459" t="inlineStr">
        <is>
          <t>DEPT CONTACT NO.</t>
        </is>
      </c>
      <c r="V4" s="317" t="n"/>
      <c r="W4" s="317" t="n"/>
      <c r="X4" s="317" t="n"/>
      <c r="Y4" s="317" t="n"/>
      <c r="Z4" s="317" t="n"/>
      <c r="AA4" s="318" t="n"/>
      <c r="AB4" s="460" t="n">
        <v>2874</v>
      </c>
      <c r="AC4" s="317" t="n"/>
      <c r="AD4" s="317" t="n"/>
      <c r="AE4" s="317" t="n"/>
      <c r="AF4" s="317" t="n"/>
      <c r="AG4" s="317" t="n"/>
      <c r="AH4" s="317" t="n"/>
      <c r="AI4" s="317" t="n"/>
      <c r="AJ4" s="318" t="n"/>
    </row>
    <row r="5" ht="12.75" customFormat="1" customHeight="1" s="450">
      <c r="A5" s="457" t="inlineStr">
        <is>
          <t>NAME OF THE CONTRACTOR</t>
        </is>
      </c>
      <c r="B5" s="317" t="n"/>
      <c r="C5" s="318" t="n"/>
      <c r="D5" s="460" t="inlineStr">
        <is>
          <t>M/S SPRYSOFT TECHNOLOGIES PRIVATE LIMITED, HYDERABAD</t>
        </is>
      </c>
      <c r="E5" s="317" t="n"/>
      <c r="F5" s="317" t="n"/>
      <c r="G5" s="317" t="n"/>
      <c r="H5" s="317" t="n"/>
      <c r="I5" s="317" t="n"/>
      <c r="J5" s="317" t="n"/>
      <c r="K5" s="317" t="n"/>
      <c r="L5" s="317" t="n"/>
      <c r="M5" s="317" t="n"/>
      <c r="N5" s="317" t="n"/>
      <c r="O5" s="317" t="n"/>
      <c r="P5" s="317" t="n"/>
      <c r="Q5" s="317" t="n"/>
      <c r="R5" s="317" t="n"/>
      <c r="S5" s="317" t="n"/>
      <c r="T5" s="317" t="n"/>
      <c r="U5" s="317" t="n"/>
      <c r="V5" s="317" t="n"/>
      <c r="W5" s="317" t="n"/>
      <c r="X5" s="317" t="n"/>
      <c r="Y5" s="317" t="n"/>
      <c r="Z5" s="317" t="n"/>
      <c r="AA5" s="317" t="n"/>
      <c r="AB5" s="317" t="n"/>
      <c r="AC5" s="317" t="n"/>
      <c r="AD5" s="317" t="n"/>
      <c r="AE5" s="317" t="n"/>
      <c r="AF5" s="317" t="n"/>
      <c r="AG5" s="317" t="n"/>
      <c r="AH5" s="317" t="n"/>
      <c r="AI5" s="317" t="n"/>
      <c r="AJ5" s="318" t="n"/>
    </row>
    <row r="6" ht="12.75" customFormat="1" customHeight="1" s="450">
      <c r="A6" s="461" t="inlineStr">
        <is>
          <t>WORK ORDER NO.</t>
        </is>
      </c>
      <c r="B6" s="317" t="n"/>
      <c r="C6" s="318" t="n"/>
      <c r="D6" s="459" t="inlineStr">
        <is>
          <t>HAL/KPT/SNC/08/JO-373/2023/848 DATED 22-08-2023</t>
        </is>
      </c>
      <c r="E6" s="317" t="n"/>
      <c r="F6" s="317" t="n"/>
      <c r="G6" s="317" t="n"/>
      <c r="H6" s="317" t="n"/>
      <c r="I6" s="317" t="n"/>
      <c r="J6" s="317" t="n"/>
      <c r="K6" s="317" t="n"/>
      <c r="L6" s="317" t="n"/>
      <c r="M6" s="317" t="n"/>
      <c r="N6" s="317" t="n"/>
      <c r="O6" s="317" t="n"/>
      <c r="P6" s="317" t="n"/>
      <c r="Q6" s="317" t="n"/>
      <c r="R6" s="318" t="n"/>
      <c r="S6" s="459" t="inlineStr">
        <is>
          <t xml:space="preserve"> GEM CONTRACT  NO.</t>
        </is>
      </c>
      <c r="T6" s="317" t="n"/>
      <c r="U6" s="317" t="n"/>
      <c r="V6" s="317" t="n"/>
      <c r="W6" s="317" t="n"/>
      <c r="X6" s="317" t="n"/>
      <c r="Y6" s="317" t="n"/>
      <c r="Z6" s="318" t="n"/>
      <c r="AA6" s="459" t="inlineStr">
        <is>
          <t>GEMC-511687704648297,Dt 31-Jul-2023</t>
        </is>
      </c>
      <c r="AB6" s="317" t="n"/>
      <c r="AC6" s="317" t="n"/>
      <c r="AD6" s="317" t="n"/>
      <c r="AE6" s="317" t="n"/>
      <c r="AF6" s="317" t="n"/>
      <c r="AG6" s="317" t="n"/>
      <c r="AH6" s="317" t="n"/>
      <c r="AI6" s="317" t="n"/>
      <c r="AJ6" s="318" t="n"/>
    </row>
    <row r="7" ht="12" customFormat="1" customHeight="1" s="450">
      <c r="A7" s="457" t="inlineStr">
        <is>
          <t>VALIDITY OF WORK ORDER</t>
        </is>
      </c>
      <c r="B7" s="317" t="n"/>
      <c r="C7" s="318" t="n"/>
      <c r="D7" s="459" t="inlineStr">
        <is>
          <t>FOR THE PERIOD</t>
        </is>
      </c>
      <c r="E7" s="317" t="n"/>
      <c r="F7" s="317" t="n"/>
      <c r="G7" s="317" t="n"/>
      <c r="H7" s="317" t="n"/>
      <c r="I7" s="317" t="n"/>
      <c r="J7" s="317" t="n"/>
      <c r="K7" s="317" t="n"/>
      <c r="L7" s="317" t="n"/>
      <c r="M7" s="317" t="n"/>
      <c r="N7" s="317" t="n"/>
      <c r="O7" s="317" t="n"/>
      <c r="P7" s="317" t="n"/>
      <c r="Q7" s="317" t="n"/>
      <c r="R7" s="317" t="n"/>
      <c r="S7" s="317" t="n"/>
      <c r="T7" s="318" t="n"/>
      <c r="U7" s="459" t="inlineStr">
        <is>
          <t>FROM</t>
        </is>
      </c>
      <c r="V7" s="317" t="n"/>
      <c r="W7" s="317" t="n"/>
      <c r="X7" s="318" t="n"/>
      <c r="Y7" s="462" t="n">
        <v>45152</v>
      </c>
      <c r="Z7" s="317" t="n"/>
      <c r="AA7" s="317" t="n"/>
      <c r="AB7" s="317" t="n"/>
      <c r="AC7" s="318" t="n"/>
      <c r="AD7" s="463" t="inlineStr">
        <is>
          <t>TO</t>
        </is>
      </c>
      <c r="AE7" s="317" t="n"/>
      <c r="AF7" s="317" t="n"/>
      <c r="AG7" s="317" t="n"/>
      <c r="AH7" s="462" t="n">
        <v>45882</v>
      </c>
      <c r="AI7" s="317" t="n"/>
      <c r="AJ7" s="318" t="n"/>
    </row>
    <row r="8" ht="33" customFormat="1" customHeight="1" s="464">
      <c r="A8" s="465" t="inlineStr">
        <is>
          <t>SL NO</t>
        </is>
      </c>
      <c r="B8" s="465" t="inlineStr">
        <is>
          <t>CATEGORY OF SKILLNESS</t>
        </is>
      </c>
      <c r="C8" s="465" t="inlineStr">
        <is>
          <t>NAME OF CONTRACT PERSONNEL</t>
        </is>
      </c>
      <c r="D8" s="460" t="n">
        <v>1</v>
      </c>
      <c r="E8" s="460" t="n">
        <v>2</v>
      </c>
      <c r="F8" s="460" t="n">
        <v>3</v>
      </c>
      <c r="G8" s="460" t="n">
        <v>4</v>
      </c>
      <c r="H8" s="460" t="n">
        <v>5</v>
      </c>
      <c r="I8" s="460" t="n">
        <v>6</v>
      </c>
      <c r="J8" s="460" t="n">
        <v>7</v>
      </c>
      <c r="K8" s="460" t="n">
        <v>8</v>
      </c>
      <c r="L8" s="460" t="n">
        <v>9</v>
      </c>
      <c r="M8" s="460" t="n">
        <v>10</v>
      </c>
      <c r="N8" s="460" t="n">
        <v>11</v>
      </c>
      <c r="O8" s="460" t="n">
        <v>12</v>
      </c>
      <c r="P8" s="460" t="n">
        <v>13</v>
      </c>
      <c r="Q8" s="460" t="n">
        <v>14</v>
      </c>
      <c r="R8" s="460" t="n">
        <v>15</v>
      </c>
      <c r="S8" s="460" t="n">
        <v>16</v>
      </c>
      <c r="T8" s="460" t="n">
        <v>17</v>
      </c>
      <c r="U8" s="460" t="n">
        <v>18</v>
      </c>
      <c r="V8" s="460" t="n">
        <v>19</v>
      </c>
      <c r="W8" s="460" t="n">
        <v>20</v>
      </c>
      <c r="X8" s="460" t="n">
        <v>21</v>
      </c>
      <c r="Y8" s="460" t="n">
        <v>22</v>
      </c>
      <c r="Z8" s="460" t="n">
        <v>23</v>
      </c>
      <c r="AA8" s="460" t="n">
        <v>24</v>
      </c>
      <c r="AB8" s="460" t="n">
        <v>25</v>
      </c>
      <c r="AC8" s="460" t="n">
        <v>26</v>
      </c>
      <c r="AD8" s="460" t="n">
        <v>27</v>
      </c>
      <c r="AE8" s="460" t="n">
        <v>28</v>
      </c>
      <c r="AF8" s="460" t="n">
        <v>29</v>
      </c>
      <c r="AG8" s="460" t="n">
        <v>30</v>
      </c>
      <c r="AH8" s="460" t="n">
        <v>31</v>
      </c>
      <c r="AI8" s="466" t="inlineStr">
        <is>
          <t>TOTAL PAY DAYS</t>
        </is>
      </c>
      <c r="AJ8" s="466" t="inlineStr">
        <is>
          <t>NH DAY</t>
        </is>
      </c>
      <c r="AK8" s="467" t="n"/>
      <c r="AL8" s="467" t="n"/>
      <c r="AM8" s="467" t="n"/>
      <c r="AN8" s="467" t="n"/>
    </row>
    <row r="9" ht="15" customFormat="1" customHeight="1" s="467">
      <c r="A9" s="459" t="n">
        <v>1</v>
      </c>
      <c r="B9" s="468" t="inlineStr">
        <is>
          <t xml:space="preserve"> SKILL</t>
        </is>
      </c>
      <c r="C9" s="421" t="inlineStr">
        <is>
          <t>NITYA SUNDAR MUDULI</t>
        </is>
      </c>
      <c r="D9" s="460" t="n">
        <v>1</v>
      </c>
      <c r="E9" s="460" t="n">
        <v>1</v>
      </c>
      <c r="F9" s="460" t="n">
        <v>1</v>
      </c>
      <c r="G9" s="469" t="inlineStr">
        <is>
          <t>S</t>
        </is>
      </c>
      <c r="H9" s="460" t="n">
        <v>1</v>
      </c>
      <c r="I9" s="460" t="n">
        <v>1</v>
      </c>
      <c r="J9" s="460" t="n">
        <v>1</v>
      </c>
      <c r="K9" s="460" t="n">
        <v>1</v>
      </c>
      <c r="L9" s="460" t="n">
        <v>1</v>
      </c>
      <c r="M9" s="460" t="n">
        <v>1</v>
      </c>
      <c r="N9" s="469" t="inlineStr">
        <is>
          <t>S</t>
        </is>
      </c>
      <c r="O9" s="460" t="n">
        <v>1</v>
      </c>
      <c r="P9" s="460" t="n">
        <v>1</v>
      </c>
      <c r="Q9" s="460" t="n">
        <v>1</v>
      </c>
      <c r="R9" s="460" t="n">
        <v>1</v>
      </c>
      <c r="S9" s="460" t="n">
        <v>1</v>
      </c>
      <c r="T9" s="460" t="n">
        <v>1</v>
      </c>
      <c r="U9" s="469" t="inlineStr">
        <is>
          <t>S</t>
        </is>
      </c>
      <c r="V9" s="460" t="n">
        <v>1</v>
      </c>
      <c r="W9" s="460" t="n">
        <v>1</v>
      </c>
      <c r="X9" s="460" t="n">
        <v>1</v>
      </c>
      <c r="Y9" s="460" t="n">
        <v>0</v>
      </c>
      <c r="Z9" s="460" t="n">
        <v>0</v>
      </c>
      <c r="AA9" s="460" t="n">
        <v>1</v>
      </c>
      <c r="AB9" s="469" t="inlineStr">
        <is>
          <t>S</t>
        </is>
      </c>
      <c r="AC9" s="460" t="n">
        <v>1</v>
      </c>
      <c r="AD9" s="460" t="n">
        <v>1</v>
      </c>
      <c r="AE9" s="460" t="n">
        <v>1</v>
      </c>
      <c r="AF9" s="460" t="n">
        <v>1</v>
      </c>
      <c r="AG9" s="460" t="inlineStr">
        <is>
          <t>X</t>
        </is>
      </c>
      <c r="AH9" s="460" t="inlineStr">
        <is>
          <t>X</t>
        </is>
      </c>
      <c r="AI9" s="459">
        <f>SUM(D9:AH9)</f>
        <v/>
      </c>
      <c r="AJ9" s="459" t="n">
        <v>0</v>
      </c>
    </row>
    <row r="10" ht="15" customFormat="1" customHeight="1" s="467">
      <c r="A10" s="459" t="n">
        <v>2</v>
      </c>
      <c r="B10" s="468" t="inlineStr">
        <is>
          <t xml:space="preserve"> SKILL</t>
        </is>
      </c>
      <c r="C10" s="421" t="inlineStr">
        <is>
          <t>LAKINATH KHEMUNDI</t>
        </is>
      </c>
      <c r="D10" s="460" t="n">
        <v>1</v>
      </c>
      <c r="E10" s="460" t="n">
        <v>1</v>
      </c>
      <c r="F10" s="460" t="n">
        <v>1</v>
      </c>
      <c r="G10" s="469" t="inlineStr">
        <is>
          <t>S</t>
        </is>
      </c>
      <c r="H10" s="460" t="n">
        <v>1</v>
      </c>
      <c r="I10" s="460" t="n">
        <v>1</v>
      </c>
      <c r="J10" s="460" t="n">
        <v>1</v>
      </c>
      <c r="K10" s="460" t="n">
        <v>1</v>
      </c>
      <c r="L10" s="460" t="n">
        <v>0</v>
      </c>
      <c r="M10" s="460" t="n">
        <v>1</v>
      </c>
      <c r="N10" s="469" t="inlineStr">
        <is>
          <t>S</t>
        </is>
      </c>
      <c r="O10" s="460" t="n">
        <v>0</v>
      </c>
      <c r="P10" s="460" t="n">
        <v>1</v>
      </c>
      <c r="Q10" s="460" t="n">
        <v>1</v>
      </c>
      <c r="R10" s="460" t="n">
        <v>1</v>
      </c>
      <c r="S10" s="460" t="n">
        <v>1</v>
      </c>
      <c r="T10" s="460" t="n">
        <v>1</v>
      </c>
      <c r="U10" s="469" t="inlineStr">
        <is>
          <t>S</t>
        </is>
      </c>
      <c r="V10" s="460" t="n">
        <v>1</v>
      </c>
      <c r="W10" s="460" t="n">
        <v>1</v>
      </c>
      <c r="X10" s="460" t="n">
        <v>1</v>
      </c>
      <c r="Y10" s="460" t="n">
        <v>1</v>
      </c>
      <c r="Z10" s="460" t="n">
        <v>1</v>
      </c>
      <c r="AA10" s="460" t="n">
        <v>1</v>
      </c>
      <c r="AB10" s="469" t="inlineStr">
        <is>
          <t>S</t>
        </is>
      </c>
      <c r="AC10" s="460" t="n">
        <v>1</v>
      </c>
      <c r="AD10" s="460" t="n">
        <v>1</v>
      </c>
      <c r="AE10" s="460" t="n">
        <v>1</v>
      </c>
      <c r="AF10" s="460" t="n">
        <v>1</v>
      </c>
      <c r="AG10" s="460" t="inlineStr">
        <is>
          <t>X</t>
        </is>
      </c>
      <c r="AH10" s="460" t="inlineStr">
        <is>
          <t>X</t>
        </is>
      </c>
      <c r="AI10" s="459">
        <f>SUM(D10:AH10)</f>
        <v/>
      </c>
      <c r="AJ10" s="459" t="n">
        <v>0</v>
      </c>
    </row>
    <row r="11" ht="15" customFormat="1" customHeight="1" s="467">
      <c r="A11" s="459" t="n">
        <v>3</v>
      </c>
      <c r="B11" s="468" t="inlineStr">
        <is>
          <t xml:space="preserve"> SKILL</t>
        </is>
      </c>
      <c r="C11" s="421" t="inlineStr">
        <is>
          <t>SUBHAM MALLICK</t>
        </is>
      </c>
      <c r="D11" s="460" t="n">
        <v>1</v>
      </c>
      <c r="E11" s="460" t="n">
        <v>1</v>
      </c>
      <c r="F11" s="460" t="n">
        <v>1</v>
      </c>
      <c r="G11" s="469" t="inlineStr">
        <is>
          <t>S</t>
        </is>
      </c>
      <c r="H11" s="460" t="n">
        <v>1</v>
      </c>
      <c r="I11" s="460" t="n">
        <v>1</v>
      </c>
      <c r="J11" s="460" t="n">
        <v>1</v>
      </c>
      <c r="K11" s="460" t="n">
        <v>1</v>
      </c>
      <c r="L11" s="460" t="n">
        <v>1</v>
      </c>
      <c r="M11" s="460" t="n">
        <v>1</v>
      </c>
      <c r="N11" s="469" t="inlineStr">
        <is>
          <t>S</t>
        </is>
      </c>
      <c r="O11" s="460" t="n">
        <v>1</v>
      </c>
      <c r="P11" s="460" t="n">
        <v>1</v>
      </c>
      <c r="Q11" s="460" t="n">
        <v>1</v>
      </c>
      <c r="R11" s="460" t="n">
        <v>1</v>
      </c>
      <c r="S11" s="460" t="n">
        <v>1</v>
      </c>
      <c r="T11" s="460" t="n">
        <v>1</v>
      </c>
      <c r="U11" s="469" t="inlineStr">
        <is>
          <t>S</t>
        </is>
      </c>
      <c r="V11" s="460" t="n">
        <v>1</v>
      </c>
      <c r="W11" s="460" t="n">
        <v>0</v>
      </c>
      <c r="X11" s="460" t="n">
        <v>0</v>
      </c>
      <c r="Y11" s="460" t="n">
        <v>1</v>
      </c>
      <c r="Z11" s="460" t="n">
        <v>1</v>
      </c>
      <c r="AA11" s="460" t="n">
        <v>1</v>
      </c>
      <c r="AB11" s="469" t="inlineStr">
        <is>
          <t>S</t>
        </is>
      </c>
      <c r="AC11" s="460" t="n">
        <v>1</v>
      </c>
      <c r="AD11" s="460" t="n">
        <v>1</v>
      </c>
      <c r="AE11" s="460" t="n">
        <v>1</v>
      </c>
      <c r="AF11" s="460" t="n">
        <v>1</v>
      </c>
      <c r="AG11" s="460" t="inlineStr">
        <is>
          <t>X</t>
        </is>
      </c>
      <c r="AH11" s="460" t="inlineStr">
        <is>
          <t>X</t>
        </is>
      </c>
      <c r="AI11" s="459">
        <f>SUM(D11:AH11)</f>
        <v/>
      </c>
      <c r="AJ11" s="459" t="n">
        <v>0</v>
      </c>
    </row>
    <row r="12" ht="15" customFormat="1" customHeight="1" s="467">
      <c r="A12" s="459" t="n">
        <v>4</v>
      </c>
      <c r="B12" s="468" t="inlineStr">
        <is>
          <t xml:space="preserve"> SKILL</t>
        </is>
      </c>
      <c r="C12" s="421" t="inlineStr">
        <is>
          <t>PRASANT KUMAR BEHERA</t>
        </is>
      </c>
      <c r="D12" s="460" t="n">
        <v>1</v>
      </c>
      <c r="E12" s="460" t="n">
        <v>1</v>
      </c>
      <c r="F12" s="460" t="n">
        <v>1</v>
      </c>
      <c r="G12" s="469" t="inlineStr">
        <is>
          <t>S</t>
        </is>
      </c>
      <c r="H12" s="460" t="n">
        <v>0</v>
      </c>
      <c r="I12" s="460" t="n">
        <v>0.5</v>
      </c>
      <c r="J12" s="460" t="n">
        <v>0</v>
      </c>
      <c r="K12" s="460" t="n">
        <v>1</v>
      </c>
      <c r="L12" s="460" t="n">
        <v>1</v>
      </c>
      <c r="M12" s="460" t="n">
        <v>1</v>
      </c>
      <c r="N12" s="469" t="inlineStr">
        <is>
          <t>S</t>
        </is>
      </c>
      <c r="O12" s="460" t="n">
        <v>1</v>
      </c>
      <c r="P12" s="460" t="n">
        <v>1</v>
      </c>
      <c r="Q12" s="460" t="n">
        <v>1</v>
      </c>
      <c r="R12" s="460" t="n">
        <v>1</v>
      </c>
      <c r="S12" s="460" t="n">
        <v>1</v>
      </c>
      <c r="T12" s="460" t="n">
        <v>1</v>
      </c>
      <c r="U12" s="469" t="inlineStr">
        <is>
          <t>S</t>
        </is>
      </c>
      <c r="V12" s="460" t="n">
        <v>1</v>
      </c>
      <c r="W12" s="460" t="n">
        <v>1</v>
      </c>
      <c r="X12" s="460" t="n">
        <v>1</v>
      </c>
      <c r="Y12" s="460" t="n">
        <v>1</v>
      </c>
      <c r="Z12" s="460" t="n">
        <v>1</v>
      </c>
      <c r="AA12" s="460" t="n">
        <v>1</v>
      </c>
      <c r="AB12" s="469" t="n">
        <v>0.5</v>
      </c>
      <c r="AC12" s="460" t="n">
        <v>1</v>
      </c>
      <c r="AD12" s="460" t="n">
        <v>1</v>
      </c>
      <c r="AE12" s="460" t="n">
        <v>1</v>
      </c>
      <c r="AF12" s="460" t="n">
        <v>1</v>
      </c>
      <c r="AG12" s="460" t="inlineStr">
        <is>
          <t>X</t>
        </is>
      </c>
      <c r="AH12" s="460" t="inlineStr">
        <is>
          <t>X</t>
        </is>
      </c>
      <c r="AI12" s="459">
        <f>SUM(D12:AH12)</f>
        <v/>
      </c>
      <c r="AJ12" s="459" t="n">
        <v>0</v>
      </c>
    </row>
    <row r="13" ht="15" customFormat="1" customHeight="1" s="467">
      <c r="A13" s="459" t="n">
        <v>5</v>
      </c>
      <c r="B13" s="468" t="inlineStr">
        <is>
          <t xml:space="preserve"> SKILL</t>
        </is>
      </c>
      <c r="C13" s="421" t="inlineStr">
        <is>
          <t>MANOJ KUMAR SAHU</t>
        </is>
      </c>
      <c r="D13" s="460" t="n">
        <v>1</v>
      </c>
      <c r="E13" s="460" t="n">
        <v>1</v>
      </c>
      <c r="F13" s="460" t="n">
        <v>0</v>
      </c>
      <c r="G13" s="469" t="inlineStr">
        <is>
          <t>S</t>
        </is>
      </c>
      <c r="H13" s="460" t="n">
        <v>1</v>
      </c>
      <c r="I13" s="460" t="n">
        <v>1</v>
      </c>
      <c r="J13" s="460" t="n">
        <v>1</v>
      </c>
      <c r="K13" s="460" t="n">
        <v>1</v>
      </c>
      <c r="L13" s="460" t="n">
        <v>1</v>
      </c>
      <c r="M13" s="460" t="n">
        <v>1</v>
      </c>
      <c r="N13" s="469" t="inlineStr">
        <is>
          <t>S</t>
        </is>
      </c>
      <c r="O13" s="460" t="n">
        <v>1</v>
      </c>
      <c r="P13" s="460" t="n">
        <v>1</v>
      </c>
      <c r="Q13" s="460" t="n">
        <v>1</v>
      </c>
      <c r="R13" s="460" t="n">
        <v>1</v>
      </c>
      <c r="S13" s="460" t="n">
        <v>1</v>
      </c>
      <c r="T13" s="460" t="n">
        <v>1</v>
      </c>
      <c r="U13" s="469" t="inlineStr">
        <is>
          <t>S</t>
        </is>
      </c>
      <c r="V13" s="460" t="n">
        <v>0</v>
      </c>
      <c r="W13" s="460" t="n">
        <v>1</v>
      </c>
      <c r="X13" s="460" t="n">
        <v>1</v>
      </c>
      <c r="Y13" s="460" t="n">
        <v>1</v>
      </c>
      <c r="Z13" s="460" t="n">
        <v>1</v>
      </c>
      <c r="AA13" s="460" t="n">
        <v>1</v>
      </c>
      <c r="AB13" s="469" t="inlineStr">
        <is>
          <t>S</t>
        </is>
      </c>
      <c r="AC13" s="460" t="n">
        <v>1</v>
      </c>
      <c r="AD13" s="460" t="n">
        <v>1</v>
      </c>
      <c r="AE13" s="460" t="n">
        <v>1</v>
      </c>
      <c r="AF13" s="460" t="n">
        <v>1</v>
      </c>
      <c r="AG13" s="460" t="inlineStr">
        <is>
          <t>X</t>
        </is>
      </c>
      <c r="AH13" s="460" t="inlineStr">
        <is>
          <t>X</t>
        </is>
      </c>
      <c r="AI13" s="459">
        <f>SUM(D13:AH13)</f>
        <v/>
      </c>
      <c r="AJ13" s="459" t="n">
        <v>0</v>
      </c>
    </row>
    <row r="14" ht="15" customFormat="1" customHeight="1" s="467">
      <c r="A14" s="459" t="n">
        <v>6</v>
      </c>
      <c r="B14" s="468" t="inlineStr">
        <is>
          <t xml:space="preserve"> SKILL</t>
        </is>
      </c>
      <c r="C14" s="421" t="inlineStr">
        <is>
          <t>SANTOSH KUMAR BISHOYI</t>
        </is>
      </c>
      <c r="D14" s="460" t="n">
        <v>1</v>
      </c>
      <c r="E14" s="460" t="n">
        <v>1</v>
      </c>
      <c r="F14" s="460" t="n">
        <v>1</v>
      </c>
      <c r="G14" s="469" t="inlineStr">
        <is>
          <t>S</t>
        </is>
      </c>
      <c r="H14" s="460" t="n">
        <v>1</v>
      </c>
      <c r="I14" s="460" t="n">
        <v>1</v>
      </c>
      <c r="J14" s="460" t="n">
        <v>0</v>
      </c>
      <c r="K14" s="460" t="n">
        <v>1</v>
      </c>
      <c r="L14" s="460" t="n">
        <v>1</v>
      </c>
      <c r="M14" s="460" t="n">
        <v>1</v>
      </c>
      <c r="N14" s="469" t="inlineStr">
        <is>
          <t>S</t>
        </is>
      </c>
      <c r="O14" s="460" t="n">
        <v>1</v>
      </c>
      <c r="P14" s="460" t="n">
        <v>1</v>
      </c>
      <c r="Q14" s="460" t="n">
        <v>1</v>
      </c>
      <c r="R14" s="460" t="n">
        <v>1</v>
      </c>
      <c r="S14" s="460" t="n">
        <v>1</v>
      </c>
      <c r="T14" s="460" t="n">
        <v>1</v>
      </c>
      <c r="U14" s="469" t="inlineStr">
        <is>
          <t>S</t>
        </is>
      </c>
      <c r="V14" s="460" t="n">
        <v>1</v>
      </c>
      <c r="W14" s="460" t="n">
        <v>1</v>
      </c>
      <c r="X14" s="460" t="n">
        <v>1</v>
      </c>
      <c r="Y14" s="460" t="n">
        <v>0</v>
      </c>
      <c r="Z14" s="460" t="n">
        <v>0</v>
      </c>
      <c r="AA14" s="460" t="n">
        <v>1</v>
      </c>
      <c r="AB14" s="469" t="inlineStr">
        <is>
          <t>S</t>
        </is>
      </c>
      <c r="AC14" s="460" t="n">
        <v>1</v>
      </c>
      <c r="AD14" s="460" t="n">
        <v>1</v>
      </c>
      <c r="AE14" s="460" t="n">
        <v>1</v>
      </c>
      <c r="AF14" s="460" t="n">
        <v>1</v>
      </c>
      <c r="AG14" s="460" t="inlineStr">
        <is>
          <t>X</t>
        </is>
      </c>
      <c r="AH14" s="460" t="inlineStr">
        <is>
          <t>X</t>
        </is>
      </c>
      <c r="AI14" s="459">
        <f>SUM(D14:AH14)</f>
        <v/>
      </c>
      <c r="AJ14" s="459" t="n">
        <v>0</v>
      </c>
    </row>
    <row r="15" ht="15" customFormat="1" customHeight="1" s="467">
      <c r="A15" s="459" t="n">
        <v>7</v>
      </c>
      <c r="B15" s="468" t="inlineStr">
        <is>
          <t xml:space="preserve"> SKILL</t>
        </is>
      </c>
      <c r="C15" s="421" t="inlineStr">
        <is>
          <t>NARENDRA SARKAR</t>
        </is>
      </c>
      <c r="D15" s="460" t="n">
        <v>1</v>
      </c>
      <c r="E15" s="460" t="n">
        <v>1</v>
      </c>
      <c r="F15" s="460" t="n">
        <v>1</v>
      </c>
      <c r="G15" s="469" t="inlineStr">
        <is>
          <t>S</t>
        </is>
      </c>
      <c r="H15" s="460" t="n">
        <v>0</v>
      </c>
      <c r="I15" s="460" t="n">
        <v>1</v>
      </c>
      <c r="J15" s="460" t="n">
        <v>1</v>
      </c>
      <c r="K15" s="460" t="n">
        <v>1</v>
      </c>
      <c r="L15" s="460" t="n">
        <v>1</v>
      </c>
      <c r="M15" s="460" t="n">
        <v>1</v>
      </c>
      <c r="N15" s="469" t="inlineStr">
        <is>
          <t>S</t>
        </is>
      </c>
      <c r="O15" s="460" t="n">
        <v>0</v>
      </c>
      <c r="P15" s="460" t="n">
        <v>1</v>
      </c>
      <c r="Q15" s="460" t="n">
        <v>1</v>
      </c>
      <c r="R15" s="460" t="n">
        <v>1</v>
      </c>
      <c r="S15" s="460" t="n">
        <v>1</v>
      </c>
      <c r="T15" s="460" t="n">
        <v>1</v>
      </c>
      <c r="U15" s="469" t="inlineStr">
        <is>
          <t>S</t>
        </is>
      </c>
      <c r="V15" s="460" t="n">
        <v>1</v>
      </c>
      <c r="W15" s="460" t="n">
        <v>1</v>
      </c>
      <c r="X15" s="460" t="n">
        <v>1</v>
      </c>
      <c r="Y15" s="460" t="n">
        <v>1</v>
      </c>
      <c r="Z15" s="460" t="n">
        <v>1</v>
      </c>
      <c r="AA15" s="460" t="n">
        <v>1</v>
      </c>
      <c r="AB15" s="469" t="inlineStr">
        <is>
          <t>S</t>
        </is>
      </c>
      <c r="AC15" s="460" t="n">
        <v>1</v>
      </c>
      <c r="AD15" s="460" t="n">
        <v>1</v>
      </c>
      <c r="AE15" s="460" t="n">
        <v>1</v>
      </c>
      <c r="AF15" s="460" t="n">
        <v>1</v>
      </c>
      <c r="AG15" s="460" t="inlineStr">
        <is>
          <t>X</t>
        </is>
      </c>
      <c r="AH15" s="460" t="inlineStr">
        <is>
          <t>X</t>
        </is>
      </c>
      <c r="AI15" s="459">
        <f>SUM(D15:AH15)</f>
        <v/>
      </c>
      <c r="AJ15" s="459" t="n">
        <v>0</v>
      </c>
    </row>
    <row r="16" ht="15" customFormat="1" customHeight="1" s="467">
      <c r="A16" s="459" t="n">
        <v>8</v>
      </c>
      <c r="B16" s="468" t="inlineStr">
        <is>
          <t xml:space="preserve"> SKILL</t>
        </is>
      </c>
      <c r="C16" s="421" t="inlineStr">
        <is>
          <t>SANTUNU KHARA</t>
        </is>
      </c>
      <c r="D16" s="460" t="n">
        <v>0.5</v>
      </c>
      <c r="E16" s="460" t="n">
        <v>1</v>
      </c>
      <c r="F16" s="460" t="n">
        <v>1</v>
      </c>
      <c r="G16" s="469" t="inlineStr">
        <is>
          <t>S</t>
        </is>
      </c>
      <c r="H16" s="460" t="n">
        <v>1</v>
      </c>
      <c r="I16" s="460" t="n">
        <v>0</v>
      </c>
      <c r="J16" s="460" t="n">
        <v>1</v>
      </c>
      <c r="K16" s="460" t="n">
        <v>1</v>
      </c>
      <c r="L16" s="460" t="n">
        <v>1</v>
      </c>
      <c r="M16" s="460" t="n">
        <v>0</v>
      </c>
      <c r="N16" s="469" t="inlineStr">
        <is>
          <t>S</t>
        </is>
      </c>
      <c r="O16" s="460" t="n">
        <v>0</v>
      </c>
      <c r="P16" s="460" t="n">
        <v>1</v>
      </c>
      <c r="Q16" s="460" t="n">
        <v>1</v>
      </c>
      <c r="R16" s="460" t="n">
        <v>1</v>
      </c>
      <c r="S16" s="460" t="n">
        <v>0</v>
      </c>
      <c r="T16" s="460" t="n">
        <v>1</v>
      </c>
      <c r="U16" s="469" t="inlineStr">
        <is>
          <t>S</t>
        </is>
      </c>
      <c r="V16" s="460" t="n">
        <v>1</v>
      </c>
      <c r="W16" s="460" t="n">
        <v>1</v>
      </c>
      <c r="X16" s="460" t="n">
        <v>1</v>
      </c>
      <c r="Y16" s="460" t="n">
        <v>0</v>
      </c>
      <c r="Z16" s="460" t="n">
        <v>0</v>
      </c>
      <c r="AA16" s="460" t="n">
        <v>1</v>
      </c>
      <c r="AB16" s="469" t="inlineStr">
        <is>
          <t>S</t>
        </is>
      </c>
      <c r="AC16" s="460" t="n">
        <v>1</v>
      </c>
      <c r="AD16" s="460" t="n">
        <v>1</v>
      </c>
      <c r="AE16" s="460" t="n">
        <v>1</v>
      </c>
      <c r="AF16" s="460" t="n">
        <v>1</v>
      </c>
      <c r="AG16" s="460" t="inlineStr">
        <is>
          <t>X</t>
        </is>
      </c>
      <c r="AH16" s="460" t="inlineStr">
        <is>
          <t>X</t>
        </is>
      </c>
      <c r="AI16" s="459">
        <f>SUM(D16:AH16)</f>
        <v/>
      </c>
      <c r="AJ16" s="459" t="n">
        <v>0</v>
      </c>
    </row>
    <row r="17" ht="15" customFormat="1" customHeight="1" s="467">
      <c r="A17" s="459" t="n">
        <v>9</v>
      </c>
      <c r="B17" s="468" t="inlineStr">
        <is>
          <t xml:space="preserve"> SKILL</t>
        </is>
      </c>
      <c r="C17" s="421" t="inlineStr">
        <is>
          <t>NAGESWAR PANJIA</t>
        </is>
      </c>
      <c r="D17" s="460" t="n">
        <v>1</v>
      </c>
      <c r="E17" s="460" t="n">
        <v>1</v>
      </c>
      <c r="F17" s="460" t="n">
        <v>1</v>
      </c>
      <c r="G17" s="469" t="inlineStr">
        <is>
          <t>S</t>
        </is>
      </c>
      <c r="H17" s="460" t="n">
        <v>1</v>
      </c>
      <c r="I17" s="460" t="n">
        <v>1</v>
      </c>
      <c r="J17" s="460" t="n">
        <v>1</v>
      </c>
      <c r="K17" s="460" t="n">
        <v>1</v>
      </c>
      <c r="L17" s="460" t="n">
        <v>1</v>
      </c>
      <c r="M17" s="460" t="n">
        <v>1</v>
      </c>
      <c r="N17" s="469" t="inlineStr">
        <is>
          <t>S</t>
        </is>
      </c>
      <c r="O17" s="460" t="n">
        <v>1</v>
      </c>
      <c r="P17" s="460" t="n">
        <v>1</v>
      </c>
      <c r="Q17" s="460" t="n">
        <v>0</v>
      </c>
      <c r="R17" s="460" t="n">
        <v>0</v>
      </c>
      <c r="S17" s="460" t="n">
        <v>1</v>
      </c>
      <c r="T17" s="460" t="n">
        <v>1</v>
      </c>
      <c r="U17" s="469" t="inlineStr">
        <is>
          <t>S</t>
        </is>
      </c>
      <c r="V17" s="460" t="n">
        <v>1</v>
      </c>
      <c r="W17" s="460" t="n">
        <v>1</v>
      </c>
      <c r="X17" s="460" t="n">
        <v>1</v>
      </c>
      <c r="Y17" s="460" t="n">
        <v>1</v>
      </c>
      <c r="Z17" s="460" t="n">
        <v>1</v>
      </c>
      <c r="AA17" s="460" t="n">
        <v>1</v>
      </c>
      <c r="AB17" s="469" t="inlineStr">
        <is>
          <t>S</t>
        </is>
      </c>
      <c r="AC17" s="460" t="n">
        <v>1</v>
      </c>
      <c r="AD17" s="460" t="n">
        <v>1</v>
      </c>
      <c r="AE17" s="460" t="n">
        <v>1</v>
      </c>
      <c r="AF17" s="460" t="n">
        <v>1</v>
      </c>
      <c r="AG17" s="460" t="inlineStr">
        <is>
          <t>X</t>
        </is>
      </c>
      <c r="AH17" s="460" t="inlineStr">
        <is>
          <t>X</t>
        </is>
      </c>
      <c r="AI17" s="459">
        <f>SUM(D17:AH17)</f>
        <v/>
      </c>
      <c r="AJ17" s="459" t="n">
        <v>0</v>
      </c>
    </row>
    <row r="18" ht="15" customFormat="1" customHeight="1" s="467">
      <c r="A18" s="459" t="n">
        <v>10</v>
      </c>
      <c r="B18" s="468" t="inlineStr">
        <is>
          <t xml:space="preserve"> SKILL</t>
        </is>
      </c>
      <c r="C18" s="421" t="inlineStr">
        <is>
          <t>RAJESH KUMAR PANDA</t>
        </is>
      </c>
      <c r="D18" s="460" t="n">
        <v>0</v>
      </c>
      <c r="E18" s="460" t="n">
        <v>1</v>
      </c>
      <c r="F18" s="460" t="n">
        <v>1</v>
      </c>
      <c r="G18" s="469" t="inlineStr">
        <is>
          <t>S</t>
        </is>
      </c>
      <c r="H18" s="460" t="n">
        <v>0</v>
      </c>
      <c r="I18" s="460" t="n">
        <v>0</v>
      </c>
      <c r="J18" s="460" t="n">
        <v>0</v>
      </c>
      <c r="K18" s="460" t="n">
        <v>0</v>
      </c>
      <c r="L18" s="460" t="n">
        <v>1</v>
      </c>
      <c r="M18" s="460" t="n">
        <v>1</v>
      </c>
      <c r="N18" s="469" t="inlineStr">
        <is>
          <t>S</t>
        </is>
      </c>
      <c r="O18" s="460" t="n">
        <v>1</v>
      </c>
      <c r="P18" s="460" t="n">
        <v>1</v>
      </c>
      <c r="Q18" s="460" t="n">
        <v>0.5</v>
      </c>
      <c r="R18" s="460" t="n">
        <v>0</v>
      </c>
      <c r="S18" s="460" t="n">
        <v>0</v>
      </c>
      <c r="T18" s="460" t="n">
        <v>0</v>
      </c>
      <c r="U18" s="469" t="inlineStr">
        <is>
          <t>S</t>
        </is>
      </c>
      <c r="V18" s="460" t="n">
        <v>0</v>
      </c>
      <c r="W18" s="460" t="n">
        <v>0</v>
      </c>
      <c r="X18" s="460" t="n">
        <v>0</v>
      </c>
      <c r="Y18" s="460" t="n">
        <v>0</v>
      </c>
      <c r="Z18" s="460" t="n">
        <v>0</v>
      </c>
      <c r="AA18" s="460" t="n">
        <v>0</v>
      </c>
      <c r="AB18" s="469" t="inlineStr">
        <is>
          <t>S</t>
        </is>
      </c>
      <c r="AC18" s="460" t="n">
        <v>0</v>
      </c>
      <c r="AD18" s="460" t="n">
        <v>0</v>
      </c>
      <c r="AE18" s="460" t="n">
        <v>0</v>
      </c>
      <c r="AF18" s="460" t="n">
        <v>0</v>
      </c>
      <c r="AG18" s="460" t="inlineStr">
        <is>
          <t>X</t>
        </is>
      </c>
      <c r="AH18" s="460" t="inlineStr">
        <is>
          <t>X</t>
        </is>
      </c>
      <c r="AI18" s="459">
        <f>SUM(D18:AH18)</f>
        <v/>
      </c>
      <c r="AJ18" s="459" t="n">
        <v>0</v>
      </c>
    </row>
    <row r="19" ht="15" customFormat="1" customHeight="1" s="467">
      <c r="A19" s="459" t="n">
        <v>11</v>
      </c>
      <c r="B19" s="468" t="inlineStr">
        <is>
          <t>SEMI SKILL</t>
        </is>
      </c>
      <c r="C19" s="470" t="inlineStr">
        <is>
          <t>JAGANNATH SAHU</t>
        </is>
      </c>
      <c r="D19" s="460" t="n">
        <v>1</v>
      </c>
      <c r="E19" s="460" t="n">
        <v>1</v>
      </c>
      <c r="F19" s="460" t="n">
        <v>1</v>
      </c>
      <c r="G19" s="469" t="inlineStr">
        <is>
          <t>S</t>
        </is>
      </c>
      <c r="H19" s="460" t="n">
        <v>1</v>
      </c>
      <c r="I19" s="460" t="n">
        <v>0</v>
      </c>
      <c r="J19" s="460" t="n">
        <v>1</v>
      </c>
      <c r="K19" s="460" t="n">
        <v>1</v>
      </c>
      <c r="L19" s="460" t="n">
        <v>0</v>
      </c>
      <c r="M19" s="460" t="n">
        <v>1</v>
      </c>
      <c r="N19" s="469" t="inlineStr">
        <is>
          <t>S</t>
        </is>
      </c>
      <c r="O19" s="460" t="n">
        <v>1</v>
      </c>
      <c r="P19" s="460" t="n">
        <v>1</v>
      </c>
      <c r="Q19" s="460" t="n">
        <v>1</v>
      </c>
      <c r="R19" s="460" t="n">
        <v>1</v>
      </c>
      <c r="S19" s="460" t="n">
        <v>1</v>
      </c>
      <c r="T19" s="460" t="n">
        <v>1</v>
      </c>
      <c r="U19" s="469" t="inlineStr">
        <is>
          <t>S</t>
        </is>
      </c>
      <c r="V19" s="460" t="n">
        <v>1</v>
      </c>
      <c r="W19" s="460" t="n">
        <v>1</v>
      </c>
      <c r="X19" s="460" t="n">
        <v>1</v>
      </c>
      <c r="Y19" s="460" t="n">
        <v>1</v>
      </c>
      <c r="Z19" s="460" t="n">
        <v>1</v>
      </c>
      <c r="AA19" s="460" t="n">
        <v>1</v>
      </c>
      <c r="AB19" s="469" t="inlineStr">
        <is>
          <t>S</t>
        </is>
      </c>
      <c r="AC19" s="460" t="n">
        <v>1</v>
      </c>
      <c r="AD19" s="460" t="n">
        <v>1</v>
      </c>
      <c r="AE19" s="460" t="n">
        <v>1</v>
      </c>
      <c r="AF19" s="460" t="n">
        <v>1</v>
      </c>
      <c r="AG19" s="460" t="inlineStr">
        <is>
          <t>X</t>
        </is>
      </c>
      <c r="AH19" s="460" t="inlineStr">
        <is>
          <t>X</t>
        </is>
      </c>
      <c r="AI19" s="459">
        <f>SUM(D19:AH19)</f>
        <v/>
      </c>
      <c r="AJ19" s="459" t="n">
        <v>0</v>
      </c>
    </row>
    <row r="20" ht="15" customFormat="1" customHeight="1" s="467">
      <c r="A20" s="459" t="n">
        <v>12</v>
      </c>
      <c r="B20" s="468" t="inlineStr">
        <is>
          <t>SEMI SKILL</t>
        </is>
      </c>
      <c r="C20" s="470" t="inlineStr">
        <is>
          <t>SUMIT KHOSLA</t>
        </is>
      </c>
      <c r="D20" s="460" t="n">
        <v>1</v>
      </c>
      <c r="E20" s="460" t="n">
        <v>1</v>
      </c>
      <c r="F20" s="460" t="n">
        <v>1</v>
      </c>
      <c r="G20" s="469" t="inlineStr">
        <is>
          <t>S</t>
        </is>
      </c>
      <c r="H20" s="460" t="n">
        <v>0</v>
      </c>
      <c r="I20" s="460" t="n">
        <v>1</v>
      </c>
      <c r="J20" s="460" t="n">
        <v>1</v>
      </c>
      <c r="K20" s="460" t="n">
        <v>1</v>
      </c>
      <c r="L20" s="460" t="n">
        <v>1</v>
      </c>
      <c r="M20" s="460" t="n">
        <v>1</v>
      </c>
      <c r="N20" s="469" t="inlineStr">
        <is>
          <t>S</t>
        </is>
      </c>
      <c r="O20" s="460" t="n">
        <v>1</v>
      </c>
      <c r="P20" s="460" t="n">
        <v>1</v>
      </c>
      <c r="Q20" s="460" t="n">
        <v>0.5</v>
      </c>
      <c r="R20" s="460" t="n">
        <v>0</v>
      </c>
      <c r="S20" s="460" t="n">
        <v>1</v>
      </c>
      <c r="T20" s="460" t="n">
        <v>1</v>
      </c>
      <c r="U20" s="469" t="inlineStr">
        <is>
          <t>S</t>
        </is>
      </c>
      <c r="V20" s="460" t="n">
        <v>1</v>
      </c>
      <c r="W20" s="460" t="n">
        <v>1</v>
      </c>
      <c r="X20" s="460" t="n">
        <v>1</v>
      </c>
      <c r="Y20" s="460" t="n">
        <v>1</v>
      </c>
      <c r="Z20" s="460" t="n">
        <v>1</v>
      </c>
      <c r="AA20" s="460" t="n">
        <v>1</v>
      </c>
      <c r="AB20" s="469" t="inlineStr">
        <is>
          <t>S</t>
        </is>
      </c>
      <c r="AC20" s="460" t="n">
        <v>1</v>
      </c>
      <c r="AD20" s="460" t="n">
        <v>0</v>
      </c>
      <c r="AE20" s="460" t="n">
        <v>1</v>
      </c>
      <c r="AF20" s="460" t="n">
        <v>1</v>
      </c>
      <c r="AG20" s="460" t="inlineStr">
        <is>
          <t>X</t>
        </is>
      </c>
      <c r="AH20" s="460" t="inlineStr">
        <is>
          <t>X</t>
        </is>
      </c>
      <c r="AI20" s="459">
        <f>SUM(D20:AH20)</f>
        <v/>
      </c>
      <c r="AJ20" s="459" t="n">
        <v>0</v>
      </c>
    </row>
    <row r="21" ht="15" customFormat="1" customHeight="1" s="467">
      <c r="A21" s="459" t="n">
        <v>13</v>
      </c>
      <c r="B21" s="468" t="inlineStr">
        <is>
          <t>SEMI SKILL</t>
        </is>
      </c>
      <c r="C21" s="470" t="inlineStr">
        <is>
          <t>MADHU MAJHI</t>
        </is>
      </c>
      <c r="D21" s="460" t="n">
        <v>1</v>
      </c>
      <c r="E21" s="460" t="n">
        <v>1</v>
      </c>
      <c r="F21" s="460" t="n">
        <v>1</v>
      </c>
      <c r="G21" s="469" t="inlineStr">
        <is>
          <t>S</t>
        </is>
      </c>
      <c r="H21" s="460" t="n">
        <v>1</v>
      </c>
      <c r="I21" s="460" t="n">
        <v>1</v>
      </c>
      <c r="J21" s="460" t="n">
        <v>1</v>
      </c>
      <c r="K21" s="460" t="n">
        <v>1</v>
      </c>
      <c r="L21" s="460" t="n">
        <v>1</v>
      </c>
      <c r="M21" s="460" t="n">
        <v>1</v>
      </c>
      <c r="N21" s="469" t="inlineStr">
        <is>
          <t>S</t>
        </is>
      </c>
      <c r="O21" s="460" t="n">
        <v>1</v>
      </c>
      <c r="P21" s="460" t="n">
        <v>1</v>
      </c>
      <c r="Q21" s="460" t="n">
        <v>1</v>
      </c>
      <c r="R21" s="460" t="n">
        <v>1</v>
      </c>
      <c r="S21" s="460" t="n">
        <v>1</v>
      </c>
      <c r="T21" s="460" t="n">
        <v>1</v>
      </c>
      <c r="U21" s="469" t="inlineStr">
        <is>
          <t>S</t>
        </is>
      </c>
      <c r="V21" s="460" t="n">
        <v>1</v>
      </c>
      <c r="W21" s="460" t="n">
        <v>1</v>
      </c>
      <c r="X21" s="460" t="n">
        <v>1</v>
      </c>
      <c r="Y21" s="460" t="n">
        <v>1</v>
      </c>
      <c r="Z21" s="460" t="n">
        <v>1</v>
      </c>
      <c r="AA21" s="460" t="n">
        <v>1</v>
      </c>
      <c r="AB21" s="469" t="inlineStr">
        <is>
          <t>S</t>
        </is>
      </c>
      <c r="AC21" s="460" t="n">
        <v>0</v>
      </c>
      <c r="AD21" s="460" t="n">
        <v>1</v>
      </c>
      <c r="AE21" s="460" t="n">
        <v>0</v>
      </c>
      <c r="AF21" s="460" t="n">
        <v>1</v>
      </c>
      <c r="AG21" s="460" t="inlineStr">
        <is>
          <t>X</t>
        </is>
      </c>
      <c r="AH21" s="460" t="inlineStr">
        <is>
          <t>X</t>
        </is>
      </c>
      <c r="AI21" s="459">
        <f>SUM(D21:AH21)</f>
        <v/>
      </c>
      <c r="AJ21" s="459" t="n">
        <v>0</v>
      </c>
    </row>
    <row r="22" ht="15" customFormat="1" customHeight="1" s="467">
      <c r="A22" s="459" t="n">
        <v>14</v>
      </c>
      <c r="B22" s="468" t="inlineStr">
        <is>
          <t>SEMI SKILL</t>
        </is>
      </c>
      <c r="C22" s="470" t="inlineStr">
        <is>
          <t>SUSANTA KUMAR NAIK</t>
        </is>
      </c>
      <c r="D22" s="460" t="n">
        <v>0</v>
      </c>
      <c r="E22" s="460" t="n">
        <v>1</v>
      </c>
      <c r="F22" s="460" t="n">
        <v>1</v>
      </c>
      <c r="G22" s="469" t="inlineStr">
        <is>
          <t>S</t>
        </is>
      </c>
      <c r="H22" s="460" t="n">
        <v>1</v>
      </c>
      <c r="I22" s="460" t="n">
        <v>1</v>
      </c>
      <c r="J22" s="460" t="n">
        <v>0</v>
      </c>
      <c r="K22" s="460" t="n">
        <v>0</v>
      </c>
      <c r="L22" s="460" t="n">
        <v>1</v>
      </c>
      <c r="M22" s="460" t="n">
        <v>1</v>
      </c>
      <c r="N22" s="469" t="inlineStr">
        <is>
          <t>S</t>
        </is>
      </c>
      <c r="O22" s="460" t="n">
        <v>1</v>
      </c>
      <c r="P22" s="460" t="n">
        <v>0</v>
      </c>
      <c r="Q22" s="460" t="n">
        <v>1</v>
      </c>
      <c r="R22" s="460" t="n">
        <v>0</v>
      </c>
      <c r="S22" s="460" t="n">
        <v>0</v>
      </c>
      <c r="T22" s="460" t="n">
        <v>0</v>
      </c>
      <c r="U22" s="469" t="inlineStr">
        <is>
          <t>S</t>
        </is>
      </c>
      <c r="V22" s="460" t="n">
        <v>1</v>
      </c>
      <c r="W22" s="460" t="n">
        <v>1</v>
      </c>
      <c r="X22" s="460" t="n">
        <v>1</v>
      </c>
      <c r="Y22" s="460" t="n">
        <v>1</v>
      </c>
      <c r="Z22" s="460" t="n">
        <v>1</v>
      </c>
      <c r="AA22" s="460" t="n">
        <v>0</v>
      </c>
      <c r="AB22" s="469" t="inlineStr">
        <is>
          <t>S</t>
        </is>
      </c>
      <c r="AC22" s="460" t="n">
        <v>1</v>
      </c>
      <c r="AD22" s="460" t="n">
        <v>1</v>
      </c>
      <c r="AE22" s="460" t="n">
        <v>1</v>
      </c>
      <c r="AF22" s="460" t="n">
        <v>1</v>
      </c>
      <c r="AG22" s="460" t="inlineStr">
        <is>
          <t>X</t>
        </is>
      </c>
      <c r="AH22" s="460" t="inlineStr">
        <is>
          <t>X</t>
        </is>
      </c>
      <c r="AI22" s="459">
        <f>SUM(D22:AH22)</f>
        <v/>
      </c>
      <c r="AJ22" s="459" t="n">
        <v>0</v>
      </c>
    </row>
    <row r="23" ht="15" customFormat="1" customHeight="1" s="467">
      <c r="A23" s="459" t="n">
        <v>15</v>
      </c>
      <c r="B23" s="468" t="inlineStr">
        <is>
          <t>SEMI SKILL</t>
        </is>
      </c>
      <c r="C23" s="470" t="inlineStr">
        <is>
          <t>CHANDAN KUMAR DALAI</t>
        </is>
      </c>
      <c r="D23" s="460" t="n">
        <v>0</v>
      </c>
      <c r="E23" s="460" t="n">
        <v>0</v>
      </c>
      <c r="F23" s="460" t="n">
        <v>0</v>
      </c>
      <c r="G23" s="469" t="inlineStr">
        <is>
          <t>S</t>
        </is>
      </c>
      <c r="H23" s="460" t="n">
        <v>0</v>
      </c>
      <c r="I23" s="460" t="n">
        <v>0</v>
      </c>
      <c r="J23" s="460" t="n">
        <v>0</v>
      </c>
      <c r="K23" s="460" t="n">
        <v>0</v>
      </c>
      <c r="L23" s="460" t="n">
        <v>0</v>
      </c>
      <c r="M23" s="460" t="n">
        <v>1</v>
      </c>
      <c r="N23" s="469" t="inlineStr">
        <is>
          <t>S</t>
        </is>
      </c>
      <c r="O23" s="460" t="n">
        <v>1</v>
      </c>
      <c r="P23" s="460" t="n">
        <v>1</v>
      </c>
      <c r="Q23" s="460" t="n">
        <v>0</v>
      </c>
      <c r="R23" s="460" t="n">
        <v>1</v>
      </c>
      <c r="S23" s="460" t="n">
        <v>1</v>
      </c>
      <c r="T23" s="460" t="n">
        <v>1</v>
      </c>
      <c r="U23" s="469" t="n">
        <v>1</v>
      </c>
      <c r="V23" s="460" t="n">
        <v>1</v>
      </c>
      <c r="W23" s="460" t="n">
        <v>1</v>
      </c>
      <c r="X23" s="460" t="n">
        <v>1</v>
      </c>
      <c r="Y23" s="460" t="n">
        <v>1</v>
      </c>
      <c r="Z23" s="460" t="n">
        <v>1</v>
      </c>
      <c r="AA23" s="460" t="n">
        <v>1</v>
      </c>
      <c r="AB23" s="469" t="n">
        <v>1</v>
      </c>
      <c r="AC23" s="460" t="n">
        <v>1</v>
      </c>
      <c r="AD23" s="460" t="n">
        <v>1</v>
      </c>
      <c r="AE23" s="460" t="n">
        <v>0.5</v>
      </c>
      <c r="AF23" s="460" t="n">
        <v>1</v>
      </c>
      <c r="AG23" s="460" t="inlineStr">
        <is>
          <t>X</t>
        </is>
      </c>
      <c r="AH23" s="460" t="inlineStr">
        <is>
          <t>X</t>
        </is>
      </c>
      <c r="AI23" s="459">
        <f>SUM(D23:AH23)</f>
        <v/>
      </c>
      <c r="AJ23" s="459" t="n">
        <v>0</v>
      </c>
    </row>
    <row r="24" ht="15" customFormat="1" customHeight="1" s="467">
      <c r="A24" s="459" t="n">
        <v>16</v>
      </c>
      <c r="B24" s="468" t="inlineStr">
        <is>
          <t>SEMI SKILL</t>
        </is>
      </c>
      <c r="C24" s="471" t="inlineStr">
        <is>
          <t>SADA JANI</t>
        </is>
      </c>
      <c r="D24" s="460" t="n">
        <v>1</v>
      </c>
      <c r="E24" s="460" t="n">
        <v>1</v>
      </c>
      <c r="F24" s="460" t="n">
        <v>1</v>
      </c>
      <c r="G24" s="469" t="inlineStr">
        <is>
          <t>S</t>
        </is>
      </c>
      <c r="H24" s="460" t="n">
        <v>1</v>
      </c>
      <c r="I24" s="460" t="n">
        <v>1</v>
      </c>
      <c r="J24" s="460" t="n">
        <v>0</v>
      </c>
      <c r="K24" s="460" t="n">
        <v>1</v>
      </c>
      <c r="L24" s="460" t="n">
        <v>1</v>
      </c>
      <c r="M24" s="460" t="n">
        <v>1</v>
      </c>
      <c r="N24" s="469" t="inlineStr">
        <is>
          <t>S</t>
        </is>
      </c>
      <c r="O24" s="460" t="n">
        <v>1</v>
      </c>
      <c r="P24" s="460" t="n">
        <v>1</v>
      </c>
      <c r="Q24" s="460" t="n">
        <v>1</v>
      </c>
      <c r="R24" s="460" t="n">
        <v>1</v>
      </c>
      <c r="S24" s="460" t="n">
        <v>1</v>
      </c>
      <c r="T24" s="460" t="n">
        <v>1</v>
      </c>
      <c r="U24" s="469" t="inlineStr">
        <is>
          <t>S</t>
        </is>
      </c>
      <c r="V24" s="460" t="n">
        <v>1</v>
      </c>
      <c r="W24" s="460" t="n">
        <v>1</v>
      </c>
      <c r="X24" s="460" t="n">
        <v>1</v>
      </c>
      <c r="Y24" s="460" t="n">
        <v>1</v>
      </c>
      <c r="Z24" s="460" t="n">
        <v>1</v>
      </c>
      <c r="AA24" s="460" t="n">
        <v>1</v>
      </c>
      <c r="AB24" s="469" t="inlineStr">
        <is>
          <t>S</t>
        </is>
      </c>
      <c r="AC24" s="460" t="n">
        <v>1</v>
      </c>
      <c r="AD24" s="460" t="n">
        <v>1</v>
      </c>
      <c r="AE24" s="460" t="n">
        <v>1</v>
      </c>
      <c r="AF24" s="460" t="n">
        <v>0</v>
      </c>
      <c r="AG24" s="460" t="inlineStr">
        <is>
          <t>X</t>
        </is>
      </c>
      <c r="AH24" s="460" t="inlineStr">
        <is>
          <t>X</t>
        </is>
      </c>
      <c r="AI24" s="459">
        <f>SUM(D24:AH24)</f>
        <v/>
      </c>
      <c r="AJ24" s="459" t="n">
        <v>0</v>
      </c>
    </row>
    <row r="25" ht="15" customFormat="1" customHeight="1" s="467">
      <c r="A25" s="459" t="n">
        <v>17</v>
      </c>
      <c r="B25" s="468" t="inlineStr">
        <is>
          <t>SEMI SKILL</t>
        </is>
      </c>
      <c r="C25" s="470" t="inlineStr">
        <is>
          <t>BANA KULADIP</t>
        </is>
      </c>
      <c r="D25" s="460" t="n">
        <v>1</v>
      </c>
      <c r="E25" s="460" t="n">
        <v>1</v>
      </c>
      <c r="F25" s="460" t="n">
        <v>1</v>
      </c>
      <c r="G25" s="469" t="inlineStr">
        <is>
          <t>S</t>
        </is>
      </c>
      <c r="H25" s="460" t="n">
        <v>1</v>
      </c>
      <c r="I25" s="460" t="n">
        <v>1</v>
      </c>
      <c r="J25" s="460" t="n">
        <v>1</v>
      </c>
      <c r="K25" s="460" t="n">
        <v>1</v>
      </c>
      <c r="L25" s="460" t="n">
        <v>1</v>
      </c>
      <c r="M25" s="460" t="n">
        <v>1</v>
      </c>
      <c r="N25" s="469" t="inlineStr">
        <is>
          <t>S</t>
        </is>
      </c>
      <c r="O25" s="460" t="n">
        <v>1</v>
      </c>
      <c r="P25" s="460" t="n">
        <v>1</v>
      </c>
      <c r="Q25" s="460" t="n">
        <v>1</v>
      </c>
      <c r="R25" s="460" t="n">
        <v>1</v>
      </c>
      <c r="S25" s="460" t="n">
        <v>1</v>
      </c>
      <c r="T25" s="460" t="n">
        <v>1</v>
      </c>
      <c r="U25" s="469" t="inlineStr">
        <is>
          <t>S</t>
        </is>
      </c>
      <c r="V25" s="460" t="n">
        <v>1</v>
      </c>
      <c r="W25" s="460" t="n">
        <v>1</v>
      </c>
      <c r="X25" s="460" t="n">
        <v>1</v>
      </c>
      <c r="Y25" s="460" t="n">
        <v>1</v>
      </c>
      <c r="Z25" s="460" t="n">
        <v>1</v>
      </c>
      <c r="AA25" s="460" t="n">
        <v>1</v>
      </c>
      <c r="AB25" s="469" t="inlineStr">
        <is>
          <t>S</t>
        </is>
      </c>
      <c r="AC25" s="460" t="n">
        <v>1</v>
      </c>
      <c r="AD25" s="460" t="n">
        <v>1</v>
      </c>
      <c r="AE25" s="460" t="n">
        <v>0</v>
      </c>
      <c r="AF25" s="460" t="n">
        <v>0</v>
      </c>
      <c r="AG25" s="460" t="inlineStr">
        <is>
          <t>X</t>
        </is>
      </c>
      <c r="AH25" s="460" t="inlineStr">
        <is>
          <t>X</t>
        </is>
      </c>
      <c r="AI25" s="459">
        <f>SUM(D25:AH25)</f>
        <v/>
      </c>
      <c r="AJ25" s="459" t="n">
        <v>0</v>
      </c>
    </row>
    <row r="26" ht="15" customFormat="1" customHeight="1" s="467">
      <c r="A26" s="459" t="n">
        <v>18</v>
      </c>
      <c r="B26" s="468" t="inlineStr">
        <is>
          <t>SEMI SKILL</t>
        </is>
      </c>
      <c r="C26" s="470" t="inlineStr">
        <is>
          <t>RAGHU KULDIP</t>
        </is>
      </c>
      <c r="D26" s="460" t="n">
        <v>0</v>
      </c>
      <c r="E26" s="460" t="n">
        <v>1</v>
      </c>
      <c r="F26" s="460" t="n">
        <v>1</v>
      </c>
      <c r="G26" s="469" t="inlineStr">
        <is>
          <t>S</t>
        </is>
      </c>
      <c r="H26" s="460" t="n">
        <v>1</v>
      </c>
      <c r="I26" s="460" t="n">
        <v>1</v>
      </c>
      <c r="J26" s="460" t="n">
        <v>1</v>
      </c>
      <c r="K26" s="460" t="n">
        <v>1</v>
      </c>
      <c r="L26" s="460" t="n">
        <v>1</v>
      </c>
      <c r="M26" s="460" t="n">
        <v>1</v>
      </c>
      <c r="N26" s="469" t="inlineStr">
        <is>
          <t>S</t>
        </is>
      </c>
      <c r="O26" s="460" t="n">
        <v>1</v>
      </c>
      <c r="P26" s="460" t="n">
        <v>1</v>
      </c>
      <c r="Q26" s="460" t="n">
        <v>1</v>
      </c>
      <c r="R26" s="460" t="n">
        <v>0</v>
      </c>
      <c r="S26" s="460" t="n">
        <v>1</v>
      </c>
      <c r="T26" s="460" t="n">
        <v>1</v>
      </c>
      <c r="U26" s="469" t="inlineStr">
        <is>
          <t>S</t>
        </is>
      </c>
      <c r="V26" s="460" t="n">
        <v>1</v>
      </c>
      <c r="W26" s="460" t="n">
        <v>1</v>
      </c>
      <c r="X26" s="460" t="n">
        <v>1</v>
      </c>
      <c r="Y26" s="460" t="n">
        <v>1</v>
      </c>
      <c r="Z26" s="460" t="n">
        <v>1</v>
      </c>
      <c r="AA26" s="460" t="n">
        <v>1</v>
      </c>
      <c r="AB26" s="469" t="inlineStr">
        <is>
          <t>S</t>
        </is>
      </c>
      <c r="AC26" s="460" t="n">
        <v>1</v>
      </c>
      <c r="AD26" s="460" t="n">
        <v>1</v>
      </c>
      <c r="AE26" s="460" t="n">
        <v>1</v>
      </c>
      <c r="AF26" s="460" t="n">
        <v>1</v>
      </c>
      <c r="AG26" s="460" t="inlineStr">
        <is>
          <t>X</t>
        </is>
      </c>
      <c r="AH26" s="460" t="inlineStr">
        <is>
          <t>X</t>
        </is>
      </c>
      <c r="AI26" s="459">
        <f>SUM(D26:AH26)</f>
        <v/>
      </c>
      <c r="AJ26" s="459" t="n">
        <v>0</v>
      </c>
    </row>
    <row r="27" ht="15" customFormat="1" customHeight="1" s="467">
      <c r="A27" s="459" t="n">
        <v>19</v>
      </c>
      <c r="B27" s="468" t="inlineStr">
        <is>
          <t>SEMI SKILL</t>
        </is>
      </c>
      <c r="C27" s="470" t="inlineStr">
        <is>
          <t>BALARAM NIAL</t>
        </is>
      </c>
      <c r="D27" s="460" t="n">
        <v>0</v>
      </c>
      <c r="E27" s="460" t="n">
        <v>0</v>
      </c>
      <c r="F27" s="460" t="n">
        <v>0</v>
      </c>
      <c r="G27" s="469" t="inlineStr">
        <is>
          <t>S</t>
        </is>
      </c>
      <c r="H27" s="460" t="n">
        <v>1</v>
      </c>
      <c r="I27" s="460" t="n">
        <v>1</v>
      </c>
      <c r="J27" s="460" t="n">
        <v>1</v>
      </c>
      <c r="K27" s="460" t="n">
        <v>1</v>
      </c>
      <c r="L27" s="460" t="n">
        <v>1</v>
      </c>
      <c r="M27" s="460" t="n">
        <v>1</v>
      </c>
      <c r="N27" s="469" t="n">
        <v>0.5</v>
      </c>
      <c r="O27" s="460" t="n">
        <v>1</v>
      </c>
      <c r="P27" s="460" t="n">
        <v>1</v>
      </c>
      <c r="Q27" s="460" t="n">
        <v>1</v>
      </c>
      <c r="R27" s="460" t="n">
        <v>1</v>
      </c>
      <c r="S27" s="460" t="n">
        <v>1</v>
      </c>
      <c r="T27" s="460" t="n">
        <v>1</v>
      </c>
      <c r="U27" s="469" t="inlineStr">
        <is>
          <t>S</t>
        </is>
      </c>
      <c r="V27" s="460" t="n">
        <v>1</v>
      </c>
      <c r="W27" s="460" t="n">
        <v>1</v>
      </c>
      <c r="X27" s="460" t="n">
        <v>1</v>
      </c>
      <c r="Y27" s="460" t="n">
        <v>1</v>
      </c>
      <c r="Z27" s="460" t="n">
        <v>1</v>
      </c>
      <c r="AA27" s="460" t="n">
        <v>1</v>
      </c>
      <c r="AB27" s="469" t="inlineStr">
        <is>
          <t>S</t>
        </is>
      </c>
      <c r="AC27" s="460" t="n">
        <v>1</v>
      </c>
      <c r="AD27" s="460" t="n">
        <v>1</v>
      </c>
      <c r="AE27" s="460" t="n">
        <v>1</v>
      </c>
      <c r="AF27" s="460" t="n">
        <v>1</v>
      </c>
      <c r="AG27" s="460" t="inlineStr">
        <is>
          <t>X</t>
        </is>
      </c>
      <c r="AH27" s="460" t="inlineStr">
        <is>
          <t>X</t>
        </is>
      </c>
      <c r="AI27" s="459">
        <f>SUM(D27:AH27)</f>
        <v/>
      </c>
      <c r="AJ27" s="459" t="n">
        <v>0</v>
      </c>
    </row>
    <row r="28" ht="15" customFormat="1" customHeight="1" s="467">
      <c r="A28" s="459" t="n">
        <v>20</v>
      </c>
      <c r="B28" s="468" t="inlineStr">
        <is>
          <t>UN SKILL</t>
        </is>
      </c>
      <c r="C28" s="472" t="inlineStr">
        <is>
          <t>DANA MAJHI</t>
        </is>
      </c>
      <c r="D28" s="460" t="n">
        <v>1</v>
      </c>
      <c r="E28" s="460" t="n">
        <v>1</v>
      </c>
      <c r="F28" s="460" t="n">
        <v>1</v>
      </c>
      <c r="G28" s="469" t="inlineStr">
        <is>
          <t>S</t>
        </is>
      </c>
      <c r="H28" s="460" t="n">
        <v>0</v>
      </c>
      <c r="I28" s="460" t="n">
        <v>1</v>
      </c>
      <c r="J28" s="460" t="n">
        <v>1</v>
      </c>
      <c r="K28" s="460" t="n">
        <v>1</v>
      </c>
      <c r="L28" s="460" t="n">
        <v>1</v>
      </c>
      <c r="M28" s="460" t="n">
        <v>1</v>
      </c>
      <c r="N28" s="469" t="inlineStr">
        <is>
          <t>S</t>
        </is>
      </c>
      <c r="O28" s="460" t="n">
        <v>1</v>
      </c>
      <c r="P28" s="460" t="n">
        <v>1</v>
      </c>
      <c r="Q28" s="460" t="n">
        <v>1</v>
      </c>
      <c r="R28" s="460" t="n">
        <v>1</v>
      </c>
      <c r="S28" s="460" t="n">
        <v>1</v>
      </c>
      <c r="T28" s="460" t="n">
        <v>1</v>
      </c>
      <c r="U28" s="469" t="inlineStr">
        <is>
          <t>S</t>
        </is>
      </c>
      <c r="V28" s="460" t="n">
        <v>1</v>
      </c>
      <c r="W28" s="460" t="n">
        <v>1</v>
      </c>
      <c r="X28" s="460" t="n">
        <v>1</v>
      </c>
      <c r="Y28" s="460" t="n">
        <v>1</v>
      </c>
      <c r="Z28" s="460" t="n">
        <v>0</v>
      </c>
      <c r="AA28" s="460" t="n">
        <v>1</v>
      </c>
      <c r="AB28" s="469" t="inlineStr">
        <is>
          <t>S</t>
        </is>
      </c>
      <c r="AC28" s="460" t="n">
        <v>1</v>
      </c>
      <c r="AD28" s="460" t="n">
        <v>1</v>
      </c>
      <c r="AE28" s="460" t="n">
        <v>1</v>
      </c>
      <c r="AF28" s="460" t="n">
        <v>1</v>
      </c>
      <c r="AG28" s="460" t="inlineStr">
        <is>
          <t>X</t>
        </is>
      </c>
      <c r="AH28" s="460" t="inlineStr">
        <is>
          <t>X</t>
        </is>
      </c>
      <c r="AI28" s="459">
        <f>SUM(D28:AH28)</f>
        <v/>
      </c>
      <c r="AJ28" s="459" t="n">
        <v>0</v>
      </c>
    </row>
    <row r="29" ht="15" customFormat="1" customHeight="1" s="467">
      <c r="A29" s="459" t="n">
        <v>21</v>
      </c>
      <c r="B29" s="468" t="inlineStr">
        <is>
          <t>UN SKILL</t>
        </is>
      </c>
      <c r="C29" s="472" t="inlineStr">
        <is>
          <t>SADAN KHILLO</t>
        </is>
      </c>
      <c r="D29" s="460" t="n">
        <v>0</v>
      </c>
      <c r="E29" s="460" t="n">
        <v>1</v>
      </c>
      <c r="F29" s="460" t="n">
        <v>1</v>
      </c>
      <c r="G29" s="469" t="inlineStr">
        <is>
          <t>S</t>
        </is>
      </c>
      <c r="H29" s="460" t="n">
        <v>1</v>
      </c>
      <c r="I29" s="460" t="n">
        <v>1</v>
      </c>
      <c r="J29" s="460" t="n">
        <v>1</v>
      </c>
      <c r="K29" s="460" t="n">
        <v>1</v>
      </c>
      <c r="L29" s="460" t="n">
        <v>1</v>
      </c>
      <c r="M29" s="460" t="n">
        <v>1</v>
      </c>
      <c r="N29" s="469" t="inlineStr">
        <is>
          <t>S</t>
        </is>
      </c>
      <c r="O29" s="460" t="n">
        <v>1</v>
      </c>
      <c r="P29" s="460" t="n">
        <v>1</v>
      </c>
      <c r="Q29" s="460" t="n">
        <v>0</v>
      </c>
      <c r="R29" s="460" t="n">
        <v>1</v>
      </c>
      <c r="S29" s="460" t="n">
        <v>1</v>
      </c>
      <c r="T29" s="460" t="n">
        <v>1</v>
      </c>
      <c r="U29" s="469" t="inlineStr">
        <is>
          <t>S</t>
        </is>
      </c>
      <c r="V29" s="460" t="n">
        <v>1</v>
      </c>
      <c r="W29" s="460" t="n">
        <v>1</v>
      </c>
      <c r="X29" s="460" t="n">
        <v>1</v>
      </c>
      <c r="Y29" s="460" t="n">
        <v>1</v>
      </c>
      <c r="Z29" s="460" t="n">
        <v>1</v>
      </c>
      <c r="AA29" s="460" t="n">
        <v>0</v>
      </c>
      <c r="AB29" s="469" t="inlineStr">
        <is>
          <t>S</t>
        </is>
      </c>
      <c r="AC29" s="460" t="n">
        <v>1</v>
      </c>
      <c r="AD29" s="460" t="n">
        <v>1</v>
      </c>
      <c r="AE29" s="460" t="n">
        <v>1</v>
      </c>
      <c r="AF29" s="460" t="n">
        <v>1</v>
      </c>
      <c r="AG29" s="460" t="inlineStr">
        <is>
          <t>X</t>
        </is>
      </c>
      <c r="AH29" s="460" t="inlineStr">
        <is>
          <t>X</t>
        </is>
      </c>
      <c r="AI29" s="459">
        <f>SUM(D29:AH29)</f>
        <v/>
      </c>
      <c r="AJ29" s="459" t="n">
        <v>0</v>
      </c>
    </row>
    <row r="30" ht="15" customFormat="1" customHeight="1" s="467">
      <c r="A30" s="459" t="n">
        <v>22</v>
      </c>
      <c r="B30" s="468" t="inlineStr">
        <is>
          <t>UN SKILL</t>
        </is>
      </c>
      <c r="C30" s="472" t="inlineStr">
        <is>
          <t>HALADHARA MAJHI</t>
        </is>
      </c>
      <c r="D30" s="460" t="n">
        <v>1</v>
      </c>
      <c r="E30" s="460" t="n">
        <v>1</v>
      </c>
      <c r="F30" s="460" t="n">
        <v>1</v>
      </c>
      <c r="G30" s="469" t="inlineStr">
        <is>
          <t>S</t>
        </is>
      </c>
      <c r="H30" s="460" t="n">
        <v>1</v>
      </c>
      <c r="I30" s="460" t="n">
        <v>1</v>
      </c>
      <c r="J30" s="460" t="n">
        <v>1</v>
      </c>
      <c r="K30" s="460" t="n">
        <v>1</v>
      </c>
      <c r="L30" s="460" t="n">
        <v>1</v>
      </c>
      <c r="M30" s="460" t="n">
        <v>1</v>
      </c>
      <c r="N30" s="469" t="inlineStr">
        <is>
          <t>S</t>
        </is>
      </c>
      <c r="O30" s="460" t="n">
        <v>0</v>
      </c>
      <c r="P30" s="460" t="n">
        <v>1</v>
      </c>
      <c r="Q30" s="460" t="n">
        <v>1</v>
      </c>
      <c r="R30" s="460" t="n">
        <v>1</v>
      </c>
      <c r="S30" s="460" t="n">
        <v>1</v>
      </c>
      <c r="T30" s="460" t="n">
        <v>1</v>
      </c>
      <c r="U30" s="469" t="inlineStr">
        <is>
          <t>S</t>
        </is>
      </c>
      <c r="V30" s="460" t="n">
        <v>1</v>
      </c>
      <c r="W30" s="460" t="n">
        <v>1</v>
      </c>
      <c r="X30" s="460" t="n">
        <v>1</v>
      </c>
      <c r="Y30" s="460" t="n">
        <v>1</v>
      </c>
      <c r="Z30" s="460" t="n">
        <v>0.5</v>
      </c>
      <c r="AA30" s="460" t="n">
        <v>1</v>
      </c>
      <c r="AB30" s="469" t="inlineStr">
        <is>
          <t>S</t>
        </is>
      </c>
      <c r="AC30" s="460" t="n">
        <v>1</v>
      </c>
      <c r="AD30" s="460" t="n">
        <v>1</v>
      </c>
      <c r="AE30" s="460" t="n">
        <v>0</v>
      </c>
      <c r="AF30" s="460" t="n">
        <v>1</v>
      </c>
      <c r="AG30" s="460" t="inlineStr">
        <is>
          <t>X</t>
        </is>
      </c>
      <c r="AH30" s="460" t="inlineStr">
        <is>
          <t>X</t>
        </is>
      </c>
      <c r="AI30" s="459">
        <f>SUM(D30:AH30)</f>
        <v/>
      </c>
      <c r="AJ30" s="459" t="n">
        <v>0</v>
      </c>
    </row>
    <row r="31" ht="15" customFormat="1" customHeight="1" s="467">
      <c r="A31" s="459" t="n">
        <v>23</v>
      </c>
      <c r="B31" s="468" t="inlineStr">
        <is>
          <t>UN SKILL</t>
        </is>
      </c>
      <c r="C31" s="472" t="inlineStr">
        <is>
          <t>RAMA CHANDRA MAJHI</t>
        </is>
      </c>
      <c r="D31" s="460" t="n">
        <v>0</v>
      </c>
      <c r="E31" s="460" t="n">
        <v>1</v>
      </c>
      <c r="F31" s="460" t="n">
        <v>1</v>
      </c>
      <c r="G31" s="469" t="inlineStr">
        <is>
          <t>S</t>
        </is>
      </c>
      <c r="H31" s="460" t="n">
        <v>1</v>
      </c>
      <c r="I31" s="460" t="n">
        <v>1</v>
      </c>
      <c r="J31" s="460" t="n">
        <v>1</v>
      </c>
      <c r="K31" s="460" t="n">
        <v>1</v>
      </c>
      <c r="L31" s="460" t="n">
        <v>1</v>
      </c>
      <c r="M31" s="460" t="n">
        <v>1</v>
      </c>
      <c r="N31" s="469" t="inlineStr">
        <is>
          <t>S</t>
        </is>
      </c>
      <c r="O31" s="460" t="n">
        <v>1</v>
      </c>
      <c r="P31" s="460" t="n">
        <v>1</v>
      </c>
      <c r="Q31" s="460" t="n">
        <v>1</v>
      </c>
      <c r="R31" s="460" t="n">
        <v>1</v>
      </c>
      <c r="S31" s="460" t="n">
        <v>1</v>
      </c>
      <c r="T31" s="460" t="n">
        <v>1</v>
      </c>
      <c r="U31" s="469" t="inlineStr">
        <is>
          <t>S</t>
        </is>
      </c>
      <c r="V31" s="460" t="n">
        <v>0</v>
      </c>
      <c r="W31" s="460" t="n">
        <v>1</v>
      </c>
      <c r="X31" s="460" t="n">
        <v>1</v>
      </c>
      <c r="Y31" s="460" t="n">
        <v>1</v>
      </c>
      <c r="Z31" s="460" t="n">
        <v>1</v>
      </c>
      <c r="AA31" s="460" t="n">
        <v>1</v>
      </c>
      <c r="AB31" s="469" t="inlineStr">
        <is>
          <t>S</t>
        </is>
      </c>
      <c r="AC31" s="460" t="n">
        <v>1</v>
      </c>
      <c r="AD31" s="460" t="n">
        <v>1</v>
      </c>
      <c r="AE31" s="460" t="n">
        <v>1</v>
      </c>
      <c r="AF31" s="460" t="n">
        <v>1</v>
      </c>
      <c r="AG31" s="460" t="inlineStr">
        <is>
          <t>X</t>
        </is>
      </c>
      <c r="AH31" s="460" t="inlineStr">
        <is>
          <t>X</t>
        </is>
      </c>
      <c r="AI31" s="459">
        <f>SUM(D31:AH31)</f>
        <v/>
      </c>
      <c r="AJ31" s="459" t="n">
        <v>0</v>
      </c>
    </row>
    <row r="32" ht="15" customFormat="1" customHeight="1" s="467">
      <c r="A32" s="459" t="n">
        <v>24</v>
      </c>
      <c r="B32" s="468" t="inlineStr">
        <is>
          <t>UN SKILL</t>
        </is>
      </c>
      <c r="C32" s="472" t="inlineStr">
        <is>
          <t>ARJUNA HANTALA</t>
        </is>
      </c>
      <c r="D32" s="460" t="n">
        <v>0</v>
      </c>
      <c r="E32" s="460" t="n">
        <v>0</v>
      </c>
      <c r="F32" s="460" t="n">
        <v>1</v>
      </c>
      <c r="G32" s="469" t="inlineStr">
        <is>
          <t>S</t>
        </is>
      </c>
      <c r="H32" s="460" t="n">
        <v>1</v>
      </c>
      <c r="I32" s="460" t="n">
        <v>1</v>
      </c>
      <c r="J32" s="460" t="n">
        <v>1</v>
      </c>
      <c r="K32" s="460" t="n">
        <v>1</v>
      </c>
      <c r="L32" s="460" t="n">
        <v>1</v>
      </c>
      <c r="M32" s="460" t="n">
        <v>1</v>
      </c>
      <c r="N32" s="469" t="inlineStr">
        <is>
          <t>S</t>
        </is>
      </c>
      <c r="O32" s="460" t="n">
        <v>1</v>
      </c>
      <c r="P32" s="460" t="n">
        <v>1</v>
      </c>
      <c r="Q32" s="460" t="n">
        <v>1</v>
      </c>
      <c r="R32" s="460" t="n">
        <v>1</v>
      </c>
      <c r="S32" s="460" t="n">
        <v>1</v>
      </c>
      <c r="T32" s="460" t="n">
        <v>1</v>
      </c>
      <c r="U32" s="469" t="inlineStr">
        <is>
          <t>S</t>
        </is>
      </c>
      <c r="V32" s="460" t="n">
        <v>1</v>
      </c>
      <c r="W32" s="460" t="n">
        <v>1</v>
      </c>
      <c r="X32" s="460" t="n">
        <v>1</v>
      </c>
      <c r="Y32" s="460" t="n">
        <v>1</v>
      </c>
      <c r="Z32" s="460" t="n">
        <v>0</v>
      </c>
      <c r="AA32" s="460" t="n">
        <v>1</v>
      </c>
      <c r="AB32" s="469" t="n">
        <v>0.5</v>
      </c>
      <c r="AC32" s="460" t="n">
        <v>1</v>
      </c>
      <c r="AD32" s="460" t="n">
        <v>1</v>
      </c>
      <c r="AE32" s="460" t="n">
        <v>1</v>
      </c>
      <c r="AF32" s="460" t="n">
        <v>1</v>
      </c>
      <c r="AG32" s="460" t="inlineStr">
        <is>
          <t>X</t>
        </is>
      </c>
      <c r="AH32" s="460" t="inlineStr">
        <is>
          <t>X</t>
        </is>
      </c>
      <c r="AI32" s="459">
        <f>SUM(D32:AH32)</f>
        <v/>
      </c>
      <c r="AJ32" s="459" t="n">
        <v>0</v>
      </c>
    </row>
    <row r="33" ht="15" customFormat="1" customHeight="1" s="467">
      <c r="A33" s="459" t="n">
        <v>25</v>
      </c>
      <c r="B33" s="468" t="inlineStr">
        <is>
          <t>UN SKILL</t>
        </is>
      </c>
      <c r="C33" s="472" t="inlineStr">
        <is>
          <t>NIRANTA KHARA</t>
        </is>
      </c>
      <c r="D33" s="460" t="n">
        <v>1</v>
      </c>
      <c r="E33" s="460" t="n">
        <v>1</v>
      </c>
      <c r="F33" s="460" t="n">
        <v>1</v>
      </c>
      <c r="G33" s="469" t="inlineStr">
        <is>
          <t>S</t>
        </is>
      </c>
      <c r="H33" s="460" t="n">
        <v>1</v>
      </c>
      <c r="I33" s="460" t="n">
        <v>1</v>
      </c>
      <c r="J33" s="460" t="n">
        <v>1</v>
      </c>
      <c r="K33" s="460" t="n">
        <v>1</v>
      </c>
      <c r="L33" s="460" t="n">
        <v>1</v>
      </c>
      <c r="M33" s="460" t="n">
        <v>1</v>
      </c>
      <c r="N33" s="469" t="inlineStr">
        <is>
          <t>S</t>
        </is>
      </c>
      <c r="O33" s="460" t="n">
        <v>1</v>
      </c>
      <c r="P33" s="460" t="n">
        <v>1</v>
      </c>
      <c r="Q33" s="460" t="n">
        <v>1</v>
      </c>
      <c r="R33" s="460" t="n">
        <v>1</v>
      </c>
      <c r="S33" s="460" t="n">
        <v>1</v>
      </c>
      <c r="T33" s="460" t="n">
        <v>1</v>
      </c>
      <c r="U33" s="469" t="inlineStr">
        <is>
          <t>S</t>
        </is>
      </c>
      <c r="V33" s="460" t="n">
        <v>1</v>
      </c>
      <c r="W33" s="460" t="n">
        <v>0</v>
      </c>
      <c r="X33" s="460" t="n">
        <v>0</v>
      </c>
      <c r="Y33" s="460" t="n">
        <v>0</v>
      </c>
      <c r="Z33" s="460" t="n">
        <v>0</v>
      </c>
      <c r="AA33" s="460" t="n">
        <v>0</v>
      </c>
      <c r="AB33" s="469" t="inlineStr">
        <is>
          <t>S</t>
        </is>
      </c>
      <c r="AC33" s="460" t="n">
        <v>0</v>
      </c>
      <c r="AD33" s="460" t="n">
        <v>0</v>
      </c>
      <c r="AE33" s="460" t="n">
        <v>0</v>
      </c>
      <c r="AF33" s="460" t="n">
        <v>0</v>
      </c>
      <c r="AG33" s="460" t="inlineStr">
        <is>
          <t>X</t>
        </is>
      </c>
      <c r="AH33" s="460" t="inlineStr">
        <is>
          <t>X</t>
        </is>
      </c>
      <c r="AI33" s="459">
        <f>SUM(D33:AH33)</f>
        <v/>
      </c>
      <c r="AJ33" s="459" t="n">
        <v>0</v>
      </c>
    </row>
    <row r="34" ht="15" customFormat="1" customHeight="1" s="467">
      <c r="A34" s="459" t="n">
        <v>26</v>
      </c>
      <c r="B34" s="468" t="inlineStr">
        <is>
          <t>UN SKILL</t>
        </is>
      </c>
      <c r="C34" s="472" t="inlineStr">
        <is>
          <t>DHARMENDRA PARIDA</t>
        </is>
      </c>
      <c r="D34" s="460" t="n">
        <v>0.5</v>
      </c>
      <c r="E34" s="460" t="n">
        <v>1</v>
      </c>
      <c r="F34" s="460" t="n">
        <v>1</v>
      </c>
      <c r="G34" s="469" t="inlineStr">
        <is>
          <t>S</t>
        </is>
      </c>
      <c r="H34" s="460" t="n">
        <v>1</v>
      </c>
      <c r="I34" s="460" t="n">
        <v>0</v>
      </c>
      <c r="J34" s="460" t="n">
        <v>1</v>
      </c>
      <c r="K34" s="460" t="n">
        <v>1</v>
      </c>
      <c r="L34" s="460" t="n">
        <v>1</v>
      </c>
      <c r="M34" s="460" t="n">
        <v>1</v>
      </c>
      <c r="N34" s="469" t="inlineStr">
        <is>
          <t>S</t>
        </is>
      </c>
      <c r="O34" s="460" t="n">
        <v>1</v>
      </c>
      <c r="P34" s="460" t="n">
        <v>1</v>
      </c>
      <c r="Q34" s="460" t="n">
        <v>1</v>
      </c>
      <c r="R34" s="460" t="n">
        <v>1</v>
      </c>
      <c r="S34" s="460" t="n">
        <v>1</v>
      </c>
      <c r="T34" s="460" t="n">
        <v>1</v>
      </c>
      <c r="U34" s="469" t="inlineStr">
        <is>
          <t>S</t>
        </is>
      </c>
      <c r="V34" s="460" t="n">
        <v>1</v>
      </c>
      <c r="W34" s="460" t="n">
        <v>1</v>
      </c>
      <c r="X34" s="460" t="n">
        <v>0</v>
      </c>
      <c r="Y34" s="460" t="n">
        <v>1</v>
      </c>
      <c r="Z34" s="460" t="n">
        <v>1</v>
      </c>
      <c r="AA34" s="460" t="n">
        <v>1</v>
      </c>
      <c r="AB34" s="469" t="inlineStr">
        <is>
          <t>S</t>
        </is>
      </c>
      <c r="AC34" s="460" t="n">
        <v>1</v>
      </c>
      <c r="AD34" s="460" t="n">
        <v>1</v>
      </c>
      <c r="AE34" s="460" t="n">
        <v>1</v>
      </c>
      <c r="AF34" s="460" t="n">
        <v>1</v>
      </c>
      <c r="AG34" s="460" t="inlineStr">
        <is>
          <t>X</t>
        </is>
      </c>
      <c r="AH34" s="460" t="inlineStr">
        <is>
          <t>X</t>
        </is>
      </c>
      <c r="AI34" s="459">
        <f>SUM(D34:AH34)</f>
        <v/>
      </c>
      <c r="AJ34" s="459" t="n">
        <v>0</v>
      </c>
    </row>
    <row r="35" ht="15" customFormat="1" customHeight="1" s="467">
      <c r="A35" s="459" t="n">
        <v>27</v>
      </c>
      <c r="B35" s="468" t="inlineStr">
        <is>
          <t>UN SKILL</t>
        </is>
      </c>
      <c r="C35" s="472" t="inlineStr">
        <is>
          <t>SUNILA KUMAR DAS</t>
        </is>
      </c>
      <c r="D35" s="460" t="n">
        <v>1</v>
      </c>
      <c r="E35" s="460" t="n">
        <v>1</v>
      </c>
      <c r="F35" s="460" t="n">
        <v>1</v>
      </c>
      <c r="G35" s="469" t="inlineStr">
        <is>
          <t>S</t>
        </is>
      </c>
      <c r="H35" s="460" t="n">
        <v>1</v>
      </c>
      <c r="I35" s="460" t="n">
        <v>1</v>
      </c>
      <c r="J35" s="460" t="n">
        <v>1</v>
      </c>
      <c r="K35" s="460" t="n">
        <v>0</v>
      </c>
      <c r="L35" s="460" t="n">
        <v>1</v>
      </c>
      <c r="M35" s="460" t="n">
        <v>1</v>
      </c>
      <c r="N35" s="469" t="inlineStr">
        <is>
          <t>S</t>
        </is>
      </c>
      <c r="O35" s="460" t="n">
        <v>1</v>
      </c>
      <c r="P35" s="460" t="n">
        <v>1</v>
      </c>
      <c r="Q35" s="460" t="n">
        <v>0</v>
      </c>
      <c r="R35" s="460" t="n">
        <v>1</v>
      </c>
      <c r="S35" s="460" t="n">
        <v>1</v>
      </c>
      <c r="T35" s="460" t="n">
        <v>1</v>
      </c>
      <c r="U35" s="469" t="inlineStr">
        <is>
          <t>S</t>
        </is>
      </c>
      <c r="V35" s="460" t="n">
        <v>1</v>
      </c>
      <c r="W35" s="460" t="n">
        <v>1</v>
      </c>
      <c r="X35" s="460" t="n">
        <v>1</v>
      </c>
      <c r="Y35" s="460" t="n">
        <v>1</v>
      </c>
      <c r="Z35" s="460" t="n">
        <v>1</v>
      </c>
      <c r="AA35" s="460" t="n">
        <v>1</v>
      </c>
      <c r="AB35" s="469" t="inlineStr">
        <is>
          <t>S</t>
        </is>
      </c>
      <c r="AC35" s="460" t="n">
        <v>1</v>
      </c>
      <c r="AD35" s="460" t="n">
        <v>1</v>
      </c>
      <c r="AE35" s="460" t="n">
        <v>1</v>
      </c>
      <c r="AF35" s="460" t="n">
        <v>1</v>
      </c>
      <c r="AG35" s="460" t="inlineStr">
        <is>
          <t>X</t>
        </is>
      </c>
      <c r="AH35" s="460" t="inlineStr">
        <is>
          <t>X</t>
        </is>
      </c>
      <c r="AI35" s="459">
        <f>SUM(D35:AH35)</f>
        <v/>
      </c>
      <c r="AJ35" s="459" t="n">
        <v>0</v>
      </c>
    </row>
    <row r="36" ht="15" customFormat="1" customHeight="1" s="467">
      <c r="A36" s="459" t="n">
        <v>28</v>
      </c>
      <c r="B36" s="468" t="inlineStr">
        <is>
          <t>UN SKILL</t>
        </is>
      </c>
      <c r="C36" s="472" t="inlineStr">
        <is>
          <t>KISAN TAKRI</t>
        </is>
      </c>
      <c r="D36" s="460" t="n">
        <v>1</v>
      </c>
      <c r="E36" s="460" t="n">
        <v>1</v>
      </c>
      <c r="F36" s="460" t="n">
        <v>1</v>
      </c>
      <c r="G36" s="469" t="inlineStr">
        <is>
          <t>S</t>
        </is>
      </c>
      <c r="H36" s="460" t="n">
        <v>1</v>
      </c>
      <c r="I36" s="460" t="n">
        <v>0</v>
      </c>
      <c r="J36" s="460" t="n">
        <v>1</v>
      </c>
      <c r="K36" s="460" t="n">
        <v>1</v>
      </c>
      <c r="L36" s="460" t="n">
        <v>1</v>
      </c>
      <c r="M36" s="460" t="n">
        <v>1</v>
      </c>
      <c r="N36" s="469" t="inlineStr">
        <is>
          <t>S</t>
        </is>
      </c>
      <c r="O36" s="460" t="n">
        <v>1</v>
      </c>
      <c r="P36" s="460" t="n">
        <v>1</v>
      </c>
      <c r="Q36" s="460" t="n">
        <v>0</v>
      </c>
      <c r="R36" s="460" t="n">
        <v>1</v>
      </c>
      <c r="S36" s="460" t="n">
        <v>1</v>
      </c>
      <c r="T36" s="460" t="n">
        <v>1</v>
      </c>
      <c r="U36" s="469" t="inlineStr">
        <is>
          <t>S</t>
        </is>
      </c>
      <c r="V36" s="460" t="n">
        <v>1</v>
      </c>
      <c r="W36" s="460" t="n">
        <v>1</v>
      </c>
      <c r="X36" s="460" t="n">
        <v>1</v>
      </c>
      <c r="Y36" s="460" t="n">
        <v>1</v>
      </c>
      <c r="Z36" s="460" t="n">
        <v>1</v>
      </c>
      <c r="AA36" s="460" t="n">
        <v>1</v>
      </c>
      <c r="AB36" s="469" t="inlineStr">
        <is>
          <t>S</t>
        </is>
      </c>
      <c r="AC36" s="460" t="n">
        <v>1</v>
      </c>
      <c r="AD36" s="460" t="n">
        <v>1</v>
      </c>
      <c r="AE36" s="460" t="n">
        <v>1</v>
      </c>
      <c r="AF36" s="460" t="n">
        <v>1</v>
      </c>
      <c r="AG36" s="460" t="inlineStr">
        <is>
          <t>X</t>
        </is>
      </c>
      <c r="AH36" s="460" t="inlineStr">
        <is>
          <t>X</t>
        </is>
      </c>
      <c r="AI36" s="459">
        <f>SUM(D36:AH36)</f>
        <v/>
      </c>
      <c r="AJ36" s="459" t="n">
        <v>0</v>
      </c>
    </row>
    <row r="37" ht="15" customFormat="1" customHeight="1" s="467">
      <c r="A37" s="459" t="n">
        <v>29</v>
      </c>
      <c r="B37" s="468" t="inlineStr">
        <is>
          <t>UN SKILL</t>
        </is>
      </c>
      <c r="C37" s="472" t="inlineStr">
        <is>
          <t>GUPTA BHATRA</t>
        </is>
      </c>
      <c r="D37" s="460" t="n">
        <v>1</v>
      </c>
      <c r="E37" s="460" t="n">
        <v>1</v>
      </c>
      <c r="F37" s="460" t="n">
        <v>1</v>
      </c>
      <c r="G37" s="469" t="inlineStr">
        <is>
          <t>S</t>
        </is>
      </c>
      <c r="H37" s="460" t="n">
        <v>1</v>
      </c>
      <c r="I37" s="460" t="n">
        <v>1</v>
      </c>
      <c r="J37" s="460" t="n">
        <v>1</v>
      </c>
      <c r="K37" s="460" t="n">
        <v>1</v>
      </c>
      <c r="L37" s="460" t="n">
        <v>1</v>
      </c>
      <c r="M37" s="460" t="n">
        <v>1</v>
      </c>
      <c r="N37" s="469" t="inlineStr">
        <is>
          <t>S</t>
        </is>
      </c>
      <c r="O37" s="460" t="n">
        <v>1</v>
      </c>
      <c r="P37" s="460" t="n">
        <v>1</v>
      </c>
      <c r="Q37" s="460" t="n">
        <v>0</v>
      </c>
      <c r="R37" s="460" t="n">
        <v>1</v>
      </c>
      <c r="S37" s="460" t="n">
        <v>1</v>
      </c>
      <c r="T37" s="460" t="n">
        <v>1</v>
      </c>
      <c r="U37" s="469" t="inlineStr">
        <is>
          <t>S</t>
        </is>
      </c>
      <c r="V37" s="460" t="n">
        <v>1</v>
      </c>
      <c r="W37" s="460" t="n">
        <v>1</v>
      </c>
      <c r="X37" s="460" t="n">
        <v>0</v>
      </c>
      <c r="Y37" s="460" t="n">
        <v>0</v>
      </c>
      <c r="Z37" s="460" t="n">
        <v>1</v>
      </c>
      <c r="AA37" s="460" t="n">
        <v>1</v>
      </c>
      <c r="AB37" s="469" t="n">
        <v>1</v>
      </c>
      <c r="AC37" s="460" t="n">
        <v>1</v>
      </c>
      <c r="AD37" s="460" t="n">
        <v>1</v>
      </c>
      <c r="AE37" s="460" t="n">
        <v>1</v>
      </c>
      <c r="AF37" s="460" t="n">
        <v>1</v>
      </c>
      <c r="AG37" s="460" t="inlineStr">
        <is>
          <t>X</t>
        </is>
      </c>
      <c r="AH37" s="460" t="inlineStr">
        <is>
          <t>X</t>
        </is>
      </c>
      <c r="AI37" s="459">
        <f>SUM(D37:AH37)</f>
        <v/>
      </c>
      <c r="AJ37" s="459" t="n">
        <v>0</v>
      </c>
    </row>
    <row r="38" ht="15" customFormat="1" customHeight="1" s="467">
      <c r="A38" s="459" t="n">
        <v>30</v>
      </c>
      <c r="B38" s="468" t="inlineStr">
        <is>
          <t>UN SKILL</t>
        </is>
      </c>
      <c r="C38" s="472" t="inlineStr">
        <is>
          <t>POLAR SAMAREDI</t>
        </is>
      </c>
      <c r="D38" s="460" t="n">
        <v>0</v>
      </c>
      <c r="E38" s="460" t="n">
        <v>0</v>
      </c>
      <c r="F38" s="460" t="n">
        <v>0</v>
      </c>
      <c r="G38" s="469" t="inlineStr">
        <is>
          <t>S</t>
        </is>
      </c>
      <c r="H38" s="460" t="n">
        <v>1</v>
      </c>
      <c r="I38" s="460" t="n">
        <v>1</v>
      </c>
      <c r="J38" s="460" t="n">
        <v>0.5</v>
      </c>
      <c r="K38" s="460" t="n">
        <v>0</v>
      </c>
      <c r="L38" s="460" t="n">
        <v>1</v>
      </c>
      <c r="M38" s="460" t="n">
        <v>1</v>
      </c>
      <c r="N38" s="469" t="inlineStr">
        <is>
          <t>S</t>
        </is>
      </c>
      <c r="O38" s="460" t="n">
        <v>0</v>
      </c>
      <c r="P38" s="460" t="n">
        <v>0</v>
      </c>
      <c r="Q38" s="460" t="n">
        <v>1</v>
      </c>
      <c r="R38" s="460" t="n">
        <v>1</v>
      </c>
      <c r="S38" s="460" t="n">
        <v>1</v>
      </c>
      <c r="T38" s="460" t="n">
        <v>1</v>
      </c>
      <c r="U38" s="469" t="inlineStr">
        <is>
          <t>S</t>
        </is>
      </c>
      <c r="V38" s="460" t="n">
        <v>1</v>
      </c>
      <c r="W38" s="460" t="n">
        <v>0.5</v>
      </c>
      <c r="X38" s="460" t="n">
        <v>1</v>
      </c>
      <c r="Y38" s="460" t="n">
        <v>0</v>
      </c>
      <c r="Z38" s="460" t="n">
        <v>0</v>
      </c>
      <c r="AA38" s="460" t="n">
        <v>1</v>
      </c>
      <c r="AB38" s="469" t="inlineStr">
        <is>
          <t>S</t>
        </is>
      </c>
      <c r="AC38" s="460" t="n">
        <v>1</v>
      </c>
      <c r="AD38" s="460" t="n">
        <v>1</v>
      </c>
      <c r="AE38" s="460" t="n">
        <v>1</v>
      </c>
      <c r="AF38" s="460" t="n">
        <v>1</v>
      </c>
      <c r="AG38" s="460" t="inlineStr">
        <is>
          <t>X</t>
        </is>
      </c>
      <c r="AH38" s="460" t="inlineStr">
        <is>
          <t>X</t>
        </is>
      </c>
      <c r="AI38" s="459">
        <f>SUM(D38:AH38)</f>
        <v/>
      </c>
      <c r="AJ38" s="459" t="n">
        <v>0</v>
      </c>
    </row>
    <row r="39" ht="15" customFormat="1" customHeight="1" s="467">
      <c r="A39" s="459" t="n">
        <v>31</v>
      </c>
      <c r="B39" s="468" t="inlineStr">
        <is>
          <t>UN SKILL</t>
        </is>
      </c>
      <c r="C39" s="472" t="inlineStr">
        <is>
          <t>PABAN KHORA</t>
        </is>
      </c>
      <c r="D39" s="460" t="n">
        <v>0</v>
      </c>
      <c r="E39" s="460" t="n">
        <v>0</v>
      </c>
      <c r="F39" s="460" t="n">
        <v>0</v>
      </c>
      <c r="G39" s="469" t="inlineStr">
        <is>
          <t>S</t>
        </is>
      </c>
      <c r="H39" s="460" t="n">
        <v>1</v>
      </c>
      <c r="I39" s="460" t="n">
        <v>1</v>
      </c>
      <c r="J39" s="460" t="n">
        <v>1</v>
      </c>
      <c r="K39" s="460" t="n">
        <v>1</v>
      </c>
      <c r="L39" s="460" t="n">
        <v>1</v>
      </c>
      <c r="M39" s="460" t="n">
        <v>1</v>
      </c>
      <c r="N39" s="469" t="inlineStr">
        <is>
          <t>S</t>
        </is>
      </c>
      <c r="O39" s="460" t="n">
        <v>1</v>
      </c>
      <c r="P39" s="460" t="n">
        <v>1</v>
      </c>
      <c r="Q39" s="460" t="n">
        <v>1</v>
      </c>
      <c r="R39" s="460" t="n">
        <v>1</v>
      </c>
      <c r="S39" s="460" t="n">
        <v>1</v>
      </c>
      <c r="T39" s="460" t="n">
        <v>1</v>
      </c>
      <c r="U39" s="469" t="n">
        <v>1</v>
      </c>
      <c r="V39" s="460" t="n">
        <v>1</v>
      </c>
      <c r="W39" s="460" t="n">
        <v>1</v>
      </c>
      <c r="X39" s="460" t="n">
        <v>1</v>
      </c>
      <c r="Y39" s="460" t="n">
        <v>1</v>
      </c>
      <c r="Z39" s="460" t="n">
        <v>1</v>
      </c>
      <c r="AA39" s="460" t="n">
        <v>1</v>
      </c>
      <c r="AB39" s="469" t="inlineStr">
        <is>
          <t>S</t>
        </is>
      </c>
      <c r="AC39" s="460" t="n">
        <v>1</v>
      </c>
      <c r="AD39" s="460" t="n">
        <v>1</v>
      </c>
      <c r="AE39" s="460" t="n">
        <v>1</v>
      </c>
      <c r="AF39" s="460" t="n">
        <v>1</v>
      </c>
      <c r="AG39" s="460" t="inlineStr">
        <is>
          <t>X</t>
        </is>
      </c>
      <c r="AH39" s="460" t="inlineStr">
        <is>
          <t>X</t>
        </is>
      </c>
      <c r="AI39" s="459">
        <f>SUM(D39:AH39)</f>
        <v/>
      </c>
      <c r="AJ39" s="459" t="n">
        <v>0</v>
      </c>
    </row>
    <row r="40" ht="15" customFormat="1" customHeight="1" s="467">
      <c r="A40" s="459" t="inlineStr">
        <is>
          <t>*</t>
        </is>
      </c>
      <c r="B40" s="473" t="inlineStr">
        <is>
          <t>"1"- Means Present, "0"- Means Absent, "0.5"-Means Halfday Present</t>
        </is>
      </c>
      <c r="C40" s="474" t="n"/>
      <c r="D40" s="474" t="n"/>
      <c r="E40" s="474" t="n"/>
      <c r="F40" s="474" t="n"/>
      <c r="G40" s="474" t="n"/>
      <c r="H40" s="474" t="n"/>
      <c r="I40" s="474" t="n"/>
      <c r="J40" s="474" t="n"/>
      <c r="K40" s="474" t="n"/>
      <c r="L40" s="474" t="n"/>
      <c r="M40" s="474" t="n"/>
      <c r="N40" s="474" t="n"/>
      <c r="O40" s="474" t="n"/>
      <c r="P40" s="474" t="n"/>
      <c r="Q40" s="474" t="n"/>
      <c r="R40" s="474" t="n"/>
      <c r="S40" s="474" t="n"/>
      <c r="T40" s="474" t="n"/>
      <c r="U40" s="474" t="n"/>
      <c r="V40" s="474" t="n"/>
      <c r="W40" s="474" t="n"/>
      <c r="X40" s="474" t="n"/>
      <c r="Y40" s="474" t="n"/>
      <c r="Z40" s="474" t="n"/>
      <c r="AA40" s="474" t="n"/>
      <c r="AB40" s="474" t="n"/>
      <c r="AC40" s="474" t="n"/>
      <c r="AD40" s="474" t="n"/>
      <c r="AE40" s="474" t="n"/>
      <c r="AF40" s="474" t="n"/>
      <c r="AG40" s="474" t="n"/>
      <c r="AH40" s="475" t="n"/>
      <c r="AI40" s="459" t="n"/>
      <c r="AJ40" s="459" t="n"/>
    </row>
    <row r="41" ht="17.25" customFormat="1" customHeight="1" s="476">
      <c r="A41" s="477" t="inlineStr">
        <is>
          <t>TOTAL</t>
        </is>
      </c>
      <c r="B41" s="317" t="n"/>
      <c r="C41" s="317" t="n"/>
      <c r="D41" s="317" t="n"/>
      <c r="E41" s="317" t="n"/>
      <c r="F41" s="317" t="n"/>
      <c r="G41" s="317" t="n"/>
      <c r="H41" s="317" t="n"/>
      <c r="I41" s="317" t="n"/>
      <c r="J41" s="317" t="n"/>
      <c r="K41" s="317" t="n"/>
      <c r="L41" s="317" t="n"/>
      <c r="M41" s="317" t="n"/>
      <c r="N41" s="317" t="n"/>
      <c r="O41" s="317" t="n"/>
      <c r="P41" s="317" t="n"/>
      <c r="Q41" s="317" t="n"/>
      <c r="R41" s="317" t="n"/>
      <c r="S41" s="317" t="n"/>
      <c r="T41" s="317" t="n"/>
      <c r="U41" s="317" t="n"/>
      <c r="V41" s="317" t="n"/>
      <c r="W41" s="317" t="n"/>
      <c r="X41" s="317" t="n"/>
      <c r="Y41" s="317" t="n"/>
      <c r="Z41" s="317" t="n"/>
      <c r="AA41" s="317" t="n"/>
      <c r="AB41" s="317" t="n"/>
      <c r="AC41" s="317" t="n"/>
      <c r="AD41" s="317" t="n"/>
      <c r="AE41" s="317" t="n"/>
      <c r="AF41" s="317" t="n"/>
      <c r="AG41" s="317" t="n"/>
      <c r="AH41" s="318" t="n"/>
      <c r="AI41" s="459">
        <f>SUM(AI9:AI40)</f>
        <v/>
      </c>
      <c r="AJ41" s="459">
        <f>SUM(AJ9:AJ40)</f>
        <v/>
      </c>
    </row>
    <row r="42" ht="12.75" customFormat="1" customHeight="1" s="446">
      <c r="A42" s="451" t="n"/>
      <c r="B42" s="309" t="n"/>
      <c r="C42" s="309" t="n"/>
      <c r="D42" s="309" t="n"/>
      <c r="E42" s="309" t="n"/>
      <c r="F42" s="309" t="n"/>
      <c r="G42" s="309" t="n"/>
      <c r="H42" s="309" t="n"/>
      <c r="I42" s="310" t="n"/>
      <c r="J42" s="451" t="n"/>
      <c r="K42" s="309" t="n"/>
      <c r="L42" s="309" t="n"/>
      <c r="M42" s="309" t="n"/>
      <c r="N42" s="309" t="n"/>
      <c r="O42" s="309" t="n"/>
      <c r="P42" s="309" t="n"/>
      <c r="Q42" s="309" t="n"/>
      <c r="R42" s="309" t="n"/>
      <c r="S42" s="309" t="n"/>
      <c r="T42" s="309" t="n"/>
      <c r="U42" s="309" t="n"/>
      <c r="V42" s="309" t="n"/>
      <c r="W42" s="309" t="n"/>
      <c r="X42" s="310" t="n"/>
      <c r="Y42" s="478" t="n"/>
      <c r="Z42" s="309" t="n"/>
      <c r="AA42" s="309" t="n"/>
      <c r="AB42" s="309" t="n"/>
      <c r="AC42" s="309" t="n"/>
      <c r="AD42" s="309" t="n"/>
      <c r="AE42" s="309" t="n"/>
      <c r="AF42" s="309" t="n"/>
      <c r="AG42" s="309" t="n"/>
      <c r="AH42" s="309" t="n"/>
      <c r="AI42" s="309" t="n"/>
      <c r="AJ42" s="310" t="n"/>
    </row>
    <row r="43" ht="12.75" customFormat="1" customHeight="1" s="446">
      <c r="A43" s="389" t="n"/>
      <c r="I43" s="390" t="n"/>
      <c r="J43" s="389" t="n"/>
      <c r="X43" s="390" t="n"/>
      <c r="Y43" s="389" t="n"/>
      <c r="AJ43" s="390" t="n"/>
    </row>
    <row r="44" ht="8.25" customFormat="1" customHeight="1" s="446">
      <c r="A44" s="389" t="n"/>
      <c r="I44" s="390" t="n"/>
      <c r="J44" s="389" t="n"/>
      <c r="X44" s="390" t="n"/>
      <c r="Y44" s="389" t="n"/>
      <c r="AJ44" s="390" t="n"/>
    </row>
    <row r="45" ht="10.5" customFormat="1" customHeight="1" s="446">
      <c r="A45" s="313" t="n"/>
      <c r="B45" s="314" t="n"/>
      <c r="C45" s="314" t="n"/>
      <c r="D45" s="314" t="n"/>
      <c r="E45" s="314" t="n"/>
      <c r="F45" s="314" t="n"/>
      <c r="G45" s="314" t="n"/>
      <c r="H45" s="314" t="n"/>
      <c r="I45" s="315" t="n"/>
      <c r="J45" s="313" t="n"/>
      <c r="K45" s="314" t="n"/>
      <c r="L45" s="314" t="n"/>
      <c r="M45" s="314" t="n"/>
      <c r="N45" s="314" t="n"/>
      <c r="O45" s="314" t="n"/>
      <c r="P45" s="314" t="n"/>
      <c r="Q45" s="314" t="n"/>
      <c r="R45" s="314" t="n"/>
      <c r="S45" s="314" t="n"/>
      <c r="T45" s="314" t="n"/>
      <c r="U45" s="314" t="n"/>
      <c r="V45" s="314" t="n"/>
      <c r="W45" s="314" t="n"/>
      <c r="X45" s="315" t="n"/>
      <c r="Y45" s="313" t="n"/>
      <c r="Z45" s="314" t="n"/>
      <c r="AA45" s="314" t="n"/>
      <c r="AB45" s="314" t="n"/>
      <c r="AC45" s="314" t="n"/>
      <c r="AD45" s="314" t="n"/>
      <c r="AE45" s="314" t="n"/>
      <c r="AF45" s="314" t="n"/>
      <c r="AG45" s="314" t="n"/>
      <c r="AH45" s="314" t="n"/>
      <c r="AI45" s="314" t="n"/>
      <c r="AJ45" s="315" t="n"/>
    </row>
    <row r="46" ht="14.25" customFormat="1" customHeight="1" s="476">
      <c r="A46" s="478" t="inlineStr">
        <is>
          <t xml:space="preserve">PREPARED BY </t>
        </is>
      </c>
      <c r="B46" s="317" t="n"/>
      <c r="C46" s="317" t="n"/>
      <c r="D46" s="317" t="n"/>
      <c r="E46" s="317" t="n"/>
      <c r="F46" s="317" t="n"/>
      <c r="G46" s="317" t="n"/>
      <c r="H46" s="317" t="n"/>
      <c r="I46" s="318" t="n"/>
      <c r="J46" s="479" t="inlineStr">
        <is>
          <t>ACCEPTED BY CONTRACTOR</t>
        </is>
      </c>
      <c r="K46" s="317" t="n"/>
      <c r="L46" s="317" t="n"/>
      <c r="M46" s="317" t="n"/>
      <c r="N46" s="317" t="n"/>
      <c r="O46" s="317" t="n"/>
      <c r="P46" s="317" t="n"/>
      <c r="Q46" s="317" t="n"/>
      <c r="R46" s="317" t="n"/>
      <c r="S46" s="317" t="n"/>
      <c r="T46" s="317" t="n"/>
      <c r="U46" s="317" t="n"/>
      <c r="V46" s="317" t="n"/>
      <c r="W46" s="317" t="n"/>
      <c r="X46" s="318" t="n"/>
      <c r="Y46" s="478" t="inlineStr">
        <is>
          <t>HEAD OF DEPT.</t>
        </is>
      </c>
      <c r="Z46" s="317" t="n"/>
      <c r="AA46" s="317" t="n"/>
      <c r="AB46" s="317" t="n"/>
      <c r="AC46" s="317" t="n"/>
      <c r="AD46" s="317" t="n"/>
      <c r="AE46" s="317" t="n"/>
      <c r="AF46" s="317" t="n"/>
      <c r="AG46" s="317" t="n"/>
      <c r="AH46" s="317" t="n"/>
      <c r="AI46" s="317" t="n"/>
      <c r="AJ46" s="318" t="n"/>
    </row>
    <row r="47" ht="12.75" customHeight="1" s="369">
      <c r="A47" s="480" t="n"/>
      <c r="B47" s="476" t="n"/>
      <c r="C47" s="447" t="n"/>
      <c r="E47" s="445" t="n"/>
      <c r="F47" s="445" t="n"/>
      <c r="G47" s="445" t="n"/>
      <c r="H47" s="445" t="n"/>
      <c r="I47" s="445" t="n"/>
      <c r="J47" s="445" t="n"/>
      <c r="K47" s="445" t="n"/>
      <c r="L47" s="445" t="n"/>
      <c r="M47" s="445" t="n"/>
      <c r="N47" s="445" t="n"/>
      <c r="O47" s="445" t="n"/>
      <c r="P47" s="445" t="n"/>
      <c r="Q47" s="445" t="n"/>
      <c r="R47" s="445" t="n"/>
      <c r="T47" s="445" t="n"/>
      <c r="U47" s="445" t="n"/>
      <c r="V47" s="445" t="n"/>
      <c r="W47" s="445" t="n"/>
      <c r="X47" s="445" t="n"/>
      <c r="Y47" s="445" t="n"/>
      <c r="AA47" s="445" t="n"/>
      <c r="AB47" s="445" t="n"/>
      <c r="AC47" s="445" t="n"/>
      <c r="AD47" s="445" t="n"/>
      <c r="AE47" s="445" t="n"/>
      <c r="AF47" s="445" t="n"/>
      <c r="AG47" s="445" t="n"/>
      <c r="AH47" s="445" t="n"/>
      <c r="AJ47" s="445" t="n"/>
    </row>
  </sheetData>
  <mergeCells count="32">
    <mergeCell ref="A42:I45"/>
    <mergeCell ref="D6:R6"/>
    <mergeCell ref="A46:I46"/>
    <mergeCell ref="AD7:AG7"/>
    <mergeCell ref="A3:C3"/>
    <mergeCell ref="A2:C2"/>
    <mergeCell ref="Y42:AJ45"/>
    <mergeCell ref="A5:C5"/>
    <mergeCell ref="AD2:AG2"/>
    <mergeCell ref="J42:X45"/>
    <mergeCell ref="Y46:AJ46"/>
    <mergeCell ref="U4:AA4"/>
    <mergeCell ref="Y2:AC2"/>
    <mergeCell ref="D2:T2"/>
    <mergeCell ref="A4:C4"/>
    <mergeCell ref="AH2:AJ2"/>
    <mergeCell ref="AH7:AJ7"/>
    <mergeCell ref="D3:AJ3"/>
    <mergeCell ref="Y7:AC7"/>
    <mergeCell ref="J46:X46"/>
    <mergeCell ref="D7:T7"/>
    <mergeCell ref="S6:Z6"/>
    <mergeCell ref="U2:X2"/>
    <mergeCell ref="AA6:AJ6"/>
    <mergeCell ref="D5:AJ5"/>
    <mergeCell ref="D4:T4"/>
    <mergeCell ref="A6:C6"/>
    <mergeCell ref="A41:AH41"/>
    <mergeCell ref="U7:X7"/>
    <mergeCell ref="AB4:AJ4"/>
    <mergeCell ref="A7:C7"/>
    <mergeCell ref="A1:AJ1"/>
  </mergeCells>
  <printOptions horizontalCentered="0" verticalCentered="0" headings="0" gridLines="0" gridLinesSet="1"/>
  <pageMargins left="0.196527777777778" right="0.275694444444444" top="0.354166666666667" bottom="0.708333333333333" header="0.511805555555555" footer="0.511805555555555"/>
  <pageSetup orientation="landscape" paperSize="9" scale="75"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0"/>
  </sheetPr>
  <dimension ref="A1:Z273"/>
  <sheetViews>
    <sheetView showFormulas="0" showGridLines="1" showRowColHeaders="1" showZeros="1" rightToLeft="0" tabSelected="0" showOutlineSymbols="1" defaultGridColor="1" view="pageBreakPreview" topLeftCell="A10" colorId="64" zoomScale="100" zoomScaleNormal="100" zoomScalePageLayoutView="100" workbookViewId="0">
      <selection pane="topLeft" activeCell="G6" activeCellId="0" sqref="G6"/>
    </sheetView>
  </sheetViews>
  <sheetFormatPr baseColWidth="8" defaultColWidth="9.1484375" defaultRowHeight="15" zeroHeight="0" outlineLevelRow="0"/>
  <cols>
    <col width="3.57" customWidth="1" style="407" min="1" max="1"/>
    <col width="12.57" customWidth="1" style="407" min="2" max="2"/>
    <col width="11.99" customWidth="1" style="407" min="3" max="3"/>
    <col width="12.42" customWidth="1" style="407" min="4" max="4"/>
    <col width="13.29" customWidth="1" style="407" min="5" max="6"/>
    <col width="10.99" customWidth="1" style="407" min="7" max="7"/>
    <col width="6.71" customWidth="1" style="407" min="8" max="8"/>
    <col width="6.28" customWidth="1" style="407" min="9" max="9"/>
    <col width="10.42" customWidth="1" style="408" min="10" max="10"/>
    <col width="7.15" customWidth="1" style="408" min="11" max="11"/>
    <col width="10.85" customWidth="1" style="409" min="12" max="12"/>
    <col width="10.13" customWidth="1" style="409" min="13" max="13"/>
    <col width="8.41" customWidth="1" style="409" min="14" max="15"/>
    <col width="9.59" customWidth="1" style="408" min="16" max="16"/>
    <col width="10.13" customWidth="1" style="408" min="17" max="17"/>
    <col width="7.87" customWidth="1" style="408" min="18" max="18"/>
    <col width="9.59" customWidth="1" style="408" min="19" max="19"/>
    <col width="8.41" customWidth="1" style="408" min="20" max="20"/>
    <col width="10.13" customWidth="1" style="408" min="21" max="21"/>
    <col width="11.57" customWidth="1" style="408" min="22" max="22"/>
    <col width="18" customWidth="1" style="407" min="23" max="23"/>
    <col width="10.85" customWidth="1" style="407" min="24" max="24"/>
    <col width="9.130000000000001" customWidth="1" style="407" min="25" max="26"/>
    <col width="9.130000000000001" customWidth="1" style="407" min="27" max="1024"/>
  </cols>
  <sheetData>
    <row r="1" ht="17.25" customHeight="1" s="369">
      <c r="A1" s="481" t="inlineStr">
        <is>
          <t>WAGE CALCULATION SHEET</t>
        </is>
      </c>
    </row>
    <row r="2" ht="16.5" customHeight="1" s="369">
      <c r="A2" s="482" t="inlineStr">
        <is>
          <t>Due Wage Month :JAN-2024 (01-01-2024 to 31-01-2024)</t>
        </is>
      </c>
    </row>
    <row r="3" ht="16.5" customHeight="1" s="369">
      <c r="A3" s="482" t="inlineStr">
        <is>
          <t>Name of Contractor : M/S SPRYSOFT TECHNOLOGIES PRIVATE LIMITED, HYDERABAD.</t>
        </is>
      </c>
    </row>
    <row r="4" ht="16.5" customFormat="1" customHeight="1" s="483">
      <c r="A4" s="484" t="inlineStr">
        <is>
          <t>Sl NO</t>
        </is>
      </c>
      <c r="B4" s="484" t="inlineStr">
        <is>
          <t>Name</t>
        </is>
      </c>
      <c r="C4" s="485" t="inlineStr">
        <is>
          <t>UAN</t>
        </is>
      </c>
      <c r="D4" s="485" t="inlineStr">
        <is>
          <t>ESI</t>
        </is>
      </c>
      <c r="E4" s="485" t="inlineStr">
        <is>
          <t>BANK A/C</t>
        </is>
      </c>
      <c r="F4" s="485" t="inlineStr">
        <is>
          <t>IFSC 
CODE</t>
        </is>
      </c>
      <c r="G4" s="484" t="inlineStr">
        <is>
          <t>Days Present</t>
        </is>
      </c>
      <c r="H4" s="484" t="inlineStr">
        <is>
          <t xml:space="preserve">NH Days </t>
        </is>
      </c>
      <c r="I4" s="484" t="inlineStr">
        <is>
          <t>Wage
per day</t>
        </is>
      </c>
      <c r="J4" s="484" t="inlineStr">
        <is>
          <t>Gross Wage</t>
        </is>
      </c>
      <c r="K4" s="484" t="inlineStr">
        <is>
          <t>NH Wage</t>
        </is>
      </c>
      <c r="L4" s="486" t="inlineStr">
        <is>
          <t>Gross Wage(For PF)</t>
        </is>
      </c>
      <c r="M4" s="487" t="inlineStr">
        <is>
          <t>Employee Contribution</t>
        </is>
      </c>
      <c r="N4" s="317" t="n"/>
      <c r="O4" s="317" t="n"/>
      <c r="P4" s="318" t="n"/>
      <c r="Q4" s="488" t="inlineStr">
        <is>
          <t>Employer</t>
        </is>
      </c>
      <c r="R4" s="317" t="n"/>
      <c r="S4" s="317" t="n"/>
      <c r="T4" s="317" t="n"/>
      <c r="U4" s="318" t="n"/>
      <c r="V4" s="484" t="inlineStr">
        <is>
          <t>Net Pay (Pay Day)</t>
        </is>
      </c>
      <c r="W4" s="484" t="inlineStr">
        <is>
          <t>Signature of Contract workmen</t>
        </is>
      </c>
      <c r="X4" s="483" t="n"/>
      <c r="Y4" s="483" t="n"/>
      <c r="Z4" s="483" t="n"/>
    </row>
    <row r="5" ht="47.25" customFormat="1" customHeight="1" s="483">
      <c r="A5" s="418" t="n"/>
      <c r="B5" s="418" t="n"/>
      <c r="C5" s="489" t="n"/>
      <c r="D5" s="489" t="n"/>
      <c r="E5" s="489" t="n"/>
      <c r="F5" s="489" t="n"/>
      <c r="G5" s="418" t="n"/>
      <c r="H5" s="418" t="n"/>
      <c r="I5" s="418" t="n"/>
      <c r="J5" s="418" t="n"/>
      <c r="K5" s="418" t="n"/>
      <c r="L5" s="418" t="n"/>
      <c r="M5" s="486" t="inlineStr">
        <is>
          <t>EPF
(12%)</t>
        </is>
      </c>
      <c r="N5" s="486" t="inlineStr">
        <is>
          <t>ESIC
(0.75%)</t>
        </is>
      </c>
      <c r="O5" s="486" t="inlineStr">
        <is>
          <t>Professional Tax</t>
        </is>
      </c>
      <c r="P5" s="486" t="inlineStr">
        <is>
          <t>TOTAL</t>
        </is>
      </c>
      <c r="Q5" s="484" t="inlineStr">
        <is>
          <t>EPF
(12.5%)</t>
        </is>
      </c>
      <c r="R5" s="484" t="inlineStr">
        <is>
          <t>EDLI
(0.5%)</t>
        </is>
      </c>
      <c r="S5" s="484" t="inlineStr">
        <is>
          <t>EPF+EDLI</t>
        </is>
      </c>
      <c r="T5" s="484" t="inlineStr">
        <is>
          <t>ESI
(3.25%)</t>
        </is>
      </c>
      <c r="U5" s="484" t="inlineStr">
        <is>
          <t>TOTAL</t>
        </is>
      </c>
      <c r="V5" s="418" t="n"/>
      <c r="W5" s="418" t="n"/>
      <c r="X5" s="483" t="n"/>
      <c r="Y5" s="483" t="n"/>
      <c r="Z5" s="483" t="n"/>
    </row>
    <row r="6" ht="47.25" customFormat="1" customHeight="1" s="490">
      <c r="A6" s="488" t="n">
        <v>1</v>
      </c>
      <c r="B6" s="491" t="inlineStr">
        <is>
          <t>NITYA SUNDAR MUDULI</t>
        </is>
      </c>
      <c r="C6" s="492" t="inlineStr">
        <is>
          <t>100614085849</t>
        </is>
      </c>
      <c r="D6" s="493" t="n">
        <v>4404057263</v>
      </c>
      <c r="E6" s="492" t="inlineStr">
        <is>
          <t>33499100467</t>
        </is>
      </c>
      <c r="F6" s="494" t="inlineStr">
        <is>
          <t>SBIN0010938</t>
        </is>
      </c>
      <c r="G6" s="495">
        <f>ATTENDANCE!AI9</f>
        <v/>
      </c>
      <c r="H6" s="488">
        <f>ATTENDANCE!AJ9</f>
        <v/>
      </c>
      <c r="I6" s="496" t="n">
        <v>709</v>
      </c>
      <c r="J6" s="487">
        <f>G6*I6</f>
        <v/>
      </c>
      <c r="K6" s="487">
        <f>H6*I6</f>
        <v/>
      </c>
      <c r="L6" s="391">
        <f>MIN((J6+K6),15000)</f>
        <v/>
      </c>
      <c r="M6" s="497">
        <f>ROUND((L6*12%),2)</f>
        <v/>
      </c>
      <c r="N6" s="497">
        <f>ROUNDUP((J6*0.75%),2)</f>
        <v/>
      </c>
      <c r="O6" s="497" t="n">
        <v>150</v>
      </c>
      <c r="P6" s="497">
        <f>M6+N6+O6</f>
        <v/>
      </c>
      <c r="Q6" s="487">
        <f>ROUND((L6*12.5%),2)</f>
        <v/>
      </c>
      <c r="R6" s="487">
        <f>ROUND((L6*0.5%),2)</f>
        <v/>
      </c>
      <c r="S6" s="487">
        <f>Q6+R6</f>
        <v/>
      </c>
      <c r="T6" s="497">
        <f>ROUNDUP((J6*0.0325),2)</f>
        <v/>
      </c>
      <c r="U6" s="497">
        <f>Q6+T6+R6</f>
        <v/>
      </c>
      <c r="V6" s="497">
        <f>ROUND((J6+K6)-P6,2)</f>
        <v/>
      </c>
      <c r="W6" s="498" t="n"/>
      <c r="X6" s="490" t="n"/>
      <c r="Y6" s="490" t="n"/>
      <c r="Z6" s="490" t="n"/>
    </row>
    <row r="7" ht="31.5" customFormat="1" customHeight="1" s="490">
      <c r="A7" s="488" t="n">
        <v>2</v>
      </c>
      <c r="B7" s="491" t="inlineStr">
        <is>
          <t>LAKINATH KHEMUNDI</t>
        </is>
      </c>
      <c r="C7" s="492" t="inlineStr">
        <is>
          <t>100875194707</t>
        </is>
      </c>
      <c r="D7" s="493" t="n">
        <v>4404220075</v>
      </c>
      <c r="E7" s="494" t="inlineStr">
        <is>
          <t>544010110008082</t>
        </is>
      </c>
      <c r="F7" s="494" t="inlineStr">
        <is>
          <t>BKID0005440</t>
        </is>
      </c>
      <c r="G7" s="495">
        <f>ATTENDANCE!AI10</f>
        <v/>
      </c>
      <c r="H7" s="488">
        <f>ATTENDANCE!AJ10</f>
        <v/>
      </c>
      <c r="I7" s="496" t="n">
        <v>709</v>
      </c>
      <c r="J7" s="487">
        <f>G7*I7</f>
        <v/>
      </c>
      <c r="K7" s="487">
        <f>H7*I7</f>
        <v/>
      </c>
      <c r="L7" s="391">
        <f>MIN((J7+K7),15000)</f>
        <v/>
      </c>
      <c r="M7" s="497">
        <f>ROUND((L7*12%),2)</f>
        <v/>
      </c>
      <c r="N7" s="497">
        <f>ROUNDUP((J7*0.75%),2)</f>
        <v/>
      </c>
      <c r="O7" s="497" t="n">
        <v>150</v>
      </c>
      <c r="P7" s="497">
        <f>M7+N7+O7</f>
        <v/>
      </c>
      <c r="Q7" s="487">
        <f>ROUND((L7*12.5%),2)</f>
        <v/>
      </c>
      <c r="R7" s="487">
        <f>ROUND((L7*0.5%),2)</f>
        <v/>
      </c>
      <c r="S7" s="487">
        <f>Q7+R7</f>
        <v/>
      </c>
      <c r="T7" s="497">
        <f>ROUNDUP((J7*0.0325),2)</f>
        <v/>
      </c>
      <c r="U7" s="497">
        <f>Q7+T7+R7</f>
        <v/>
      </c>
      <c r="V7" s="497">
        <f>ROUND((J7+K7)-P7,2)</f>
        <v/>
      </c>
      <c r="W7" s="498" t="n"/>
      <c r="X7" s="490" t="n"/>
      <c r="Y7" s="490" t="n"/>
      <c r="Z7" s="490" t="n"/>
    </row>
    <row r="8" ht="31.5" customFormat="1" customHeight="1" s="490">
      <c r="A8" s="488" t="n">
        <v>3</v>
      </c>
      <c r="B8" s="491" t="inlineStr">
        <is>
          <t>SUBHAM MALLICK</t>
        </is>
      </c>
      <c r="C8" s="492" t="inlineStr">
        <is>
          <t>100800041950</t>
        </is>
      </c>
      <c r="D8" s="493" t="n">
        <v>4404092646</v>
      </c>
      <c r="E8" s="494" t="inlineStr">
        <is>
          <t>544010110008091</t>
        </is>
      </c>
      <c r="F8" s="494" t="inlineStr">
        <is>
          <t>BKID0005440</t>
        </is>
      </c>
      <c r="G8" s="495">
        <f>ATTENDANCE!AI11</f>
        <v/>
      </c>
      <c r="H8" s="488">
        <f>ATTENDANCE!AJ11</f>
        <v/>
      </c>
      <c r="I8" s="496" t="n">
        <v>709</v>
      </c>
      <c r="J8" s="487">
        <f>G8*I8</f>
        <v/>
      </c>
      <c r="K8" s="487">
        <f>H8*I8</f>
        <v/>
      </c>
      <c r="L8" s="391">
        <f>MIN((J8+K8),15000)</f>
        <v/>
      </c>
      <c r="M8" s="497">
        <f>ROUND((L8*12%),2)</f>
        <v/>
      </c>
      <c r="N8" s="497">
        <f>ROUNDUP((J8*0.75%),2)</f>
        <v/>
      </c>
      <c r="O8" s="497" t="n">
        <v>150</v>
      </c>
      <c r="P8" s="497">
        <f>M8+N8+O8</f>
        <v/>
      </c>
      <c r="Q8" s="487">
        <f>ROUND((L8*12.5%),2)</f>
        <v/>
      </c>
      <c r="R8" s="487">
        <f>ROUND((L8*0.5%),2)</f>
        <v/>
      </c>
      <c r="S8" s="487">
        <f>Q8+R8</f>
        <v/>
      </c>
      <c r="T8" s="497">
        <f>ROUNDUP((J8*0.0325),2)</f>
        <v/>
      </c>
      <c r="U8" s="497">
        <f>Q8+T8+R8</f>
        <v/>
      </c>
      <c r="V8" s="497">
        <f>ROUND((J8+K8)-P8,2)</f>
        <v/>
      </c>
      <c r="W8" s="498" t="n"/>
      <c r="X8" s="490" t="n"/>
      <c r="Y8" s="490" t="n"/>
      <c r="Z8" s="490" t="n"/>
    </row>
    <row r="9" ht="47.25" customFormat="1" customHeight="1" s="490">
      <c r="A9" s="488" t="n">
        <v>4</v>
      </c>
      <c r="B9" s="491" t="inlineStr">
        <is>
          <t>PRASANT KUMAR BEHERA</t>
        </is>
      </c>
      <c r="C9" s="492" t="inlineStr">
        <is>
          <t>100857990226</t>
        </is>
      </c>
      <c r="D9" s="493" t="n">
        <v>4404091650</v>
      </c>
      <c r="E9" s="494" t="inlineStr">
        <is>
          <t>544310110003642</t>
        </is>
      </c>
      <c r="F9" s="494" t="inlineStr">
        <is>
          <t>BKID0005443</t>
        </is>
      </c>
      <c r="G9" s="495">
        <f>ATTENDANCE!AI12</f>
        <v/>
      </c>
      <c r="H9" s="488">
        <f>ATTENDANCE!AJ12</f>
        <v/>
      </c>
      <c r="I9" s="496" t="n">
        <v>709</v>
      </c>
      <c r="J9" s="487">
        <f>G9*I9</f>
        <v/>
      </c>
      <c r="K9" s="487">
        <f>H9*I9</f>
        <v/>
      </c>
      <c r="L9" s="391">
        <f>MIN((J9+K9),15000)</f>
        <v/>
      </c>
      <c r="M9" s="497">
        <f>ROUND((L9*12%),2)</f>
        <v/>
      </c>
      <c r="N9" s="497">
        <f>ROUNDUP((J9*0.75%),2)</f>
        <v/>
      </c>
      <c r="O9" s="497" t="n">
        <v>150</v>
      </c>
      <c r="P9" s="497">
        <f>M9+N9+O9</f>
        <v/>
      </c>
      <c r="Q9" s="487">
        <f>ROUND((L9*12.5%),2)</f>
        <v/>
      </c>
      <c r="R9" s="487">
        <f>ROUND((L9*0.5%),2)</f>
        <v/>
      </c>
      <c r="S9" s="487">
        <f>Q9+R9</f>
        <v/>
      </c>
      <c r="T9" s="497">
        <f>ROUNDUP((J9*0.0325),2)</f>
        <v/>
      </c>
      <c r="U9" s="497">
        <f>Q9+T9+R9</f>
        <v/>
      </c>
      <c r="V9" s="497">
        <f>ROUND((J9+K9)-P9,2)</f>
        <v/>
      </c>
      <c r="W9" s="498" t="n"/>
      <c r="X9" s="490" t="n"/>
      <c r="Y9" s="490" t="n"/>
      <c r="Z9" s="490" t="n"/>
    </row>
    <row r="10" ht="47.25" customFormat="1" customHeight="1" s="490">
      <c r="A10" s="488" t="n">
        <v>5</v>
      </c>
      <c r="B10" s="491" t="inlineStr">
        <is>
          <t>MANOJ KUMAR SAHU</t>
        </is>
      </c>
      <c r="C10" s="492" t="inlineStr">
        <is>
          <t>100241537916</t>
        </is>
      </c>
      <c r="D10" s="493" t="n">
        <v>4404091685</v>
      </c>
      <c r="E10" s="494" t="inlineStr">
        <is>
          <t>544010110008108</t>
        </is>
      </c>
      <c r="F10" s="494" t="inlineStr">
        <is>
          <t>BKID0005440</t>
        </is>
      </c>
      <c r="G10" s="495">
        <f>ATTENDANCE!AI13</f>
        <v/>
      </c>
      <c r="H10" s="488">
        <f>ATTENDANCE!AJ13</f>
        <v/>
      </c>
      <c r="I10" s="496" t="n">
        <v>709</v>
      </c>
      <c r="J10" s="487">
        <f>G10*I10</f>
        <v/>
      </c>
      <c r="K10" s="487">
        <f>H10*I10</f>
        <v/>
      </c>
      <c r="L10" s="391">
        <f>MIN((J10+K10),15000)</f>
        <v/>
      </c>
      <c r="M10" s="497">
        <f>ROUND((L10*12%),2)</f>
        <v/>
      </c>
      <c r="N10" s="497">
        <f>ROUNDUP((J10*0.75%),2)</f>
        <v/>
      </c>
      <c r="O10" s="497" t="n">
        <v>150</v>
      </c>
      <c r="P10" s="497">
        <f>M10+N10+O10</f>
        <v/>
      </c>
      <c r="Q10" s="487">
        <f>ROUND((L10*12.5%),2)</f>
        <v/>
      </c>
      <c r="R10" s="487">
        <f>ROUND((L10*0.5%),2)</f>
        <v/>
      </c>
      <c r="S10" s="487">
        <f>Q10+R10</f>
        <v/>
      </c>
      <c r="T10" s="497">
        <f>ROUNDUP((J10*0.0325),2)</f>
        <v/>
      </c>
      <c r="U10" s="497">
        <f>Q10+T10+R10</f>
        <v/>
      </c>
      <c r="V10" s="497">
        <f>ROUND((J10+K10)-P10,2)</f>
        <v/>
      </c>
      <c r="W10" s="498" t="n"/>
      <c r="X10" s="490" t="n"/>
      <c r="Y10" s="490" t="n"/>
      <c r="Z10" s="490" t="n"/>
    </row>
    <row r="11" ht="47.25" customFormat="1" customHeight="1" s="490">
      <c r="A11" s="488" t="n">
        <v>6</v>
      </c>
      <c r="B11" s="491" t="inlineStr">
        <is>
          <t>SANTOSH KUMAR BISHOYI</t>
        </is>
      </c>
      <c r="C11" s="492" t="inlineStr">
        <is>
          <t>100323056972</t>
        </is>
      </c>
      <c r="D11" s="493" t="n">
        <v>4404091757</v>
      </c>
      <c r="E11" s="494" t="inlineStr">
        <is>
          <t>544010110008124</t>
        </is>
      </c>
      <c r="F11" s="494" t="inlineStr">
        <is>
          <t>BKID0005440</t>
        </is>
      </c>
      <c r="G11" s="495">
        <f>ATTENDANCE!AI14</f>
        <v/>
      </c>
      <c r="H11" s="488">
        <f>ATTENDANCE!AJ14</f>
        <v/>
      </c>
      <c r="I11" s="496" t="n">
        <v>709</v>
      </c>
      <c r="J11" s="487">
        <f>G11*I11</f>
        <v/>
      </c>
      <c r="K11" s="487">
        <f>H11*I11</f>
        <v/>
      </c>
      <c r="L11" s="391">
        <f>MIN((J11+K11),15000)</f>
        <v/>
      </c>
      <c r="M11" s="497">
        <f>ROUND((L11*12%),2)</f>
        <v/>
      </c>
      <c r="N11" s="497">
        <f>ROUNDUP((J11*0.75%),2)</f>
        <v/>
      </c>
      <c r="O11" s="497" t="n">
        <v>150</v>
      </c>
      <c r="P11" s="497">
        <f>M11+N11+O11</f>
        <v/>
      </c>
      <c r="Q11" s="487">
        <f>ROUND((L11*12.5%),2)</f>
        <v/>
      </c>
      <c r="R11" s="487">
        <f>ROUND((L11*0.5%),2)</f>
        <v/>
      </c>
      <c r="S11" s="487">
        <f>Q11+R11</f>
        <v/>
      </c>
      <c r="T11" s="497">
        <f>ROUNDUP((J11*0.0325),2)</f>
        <v/>
      </c>
      <c r="U11" s="497">
        <f>Q11+T11+R11</f>
        <v/>
      </c>
      <c r="V11" s="497">
        <f>ROUND((J11+K11)-P11,2)</f>
        <v/>
      </c>
      <c r="W11" s="498" t="n"/>
      <c r="X11" s="490" t="n"/>
      <c r="Y11" s="490" t="n"/>
      <c r="Z11" s="490" t="n"/>
    </row>
    <row r="12" ht="31.5" customFormat="1" customHeight="1" s="490">
      <c r="A12" s="488" t="n">
        <v>7</v>
      </c>
      <c r="B12" s="491" t="inlineStr">
        <is>
          <t>NARENDRA SARKAR</t>
        </is>
      </c>
      <c r="C12" s="492" t="inlineStr">
        <is>
          <t>100858769481</t>
        </is>
      </c>
      <c r="D12" s="493" t="n">
        <v>4404091674</v>
      </c>
      <c r="E12" s="494" t="inlineStr">
        <is>
          <t>544010510000917</t>
        </is>
      </c>
      <c r="F12" s="494" t="inlineStr">
        <is>
          <t>BKID0005440</t>
        </is>
      </c>
      <c r="G12" s="495">
        <f>ATTENDANCE!AI15</f>
        <v/>
      </c>
      <c r="H12" s="488">
        <f>ATTENDANCE!AJ15</f>
        <v/>
      </c>
      <c r="I12" s="496" t="n">
        <v>709</v>
      </c>
      <c r="J12" s="487">
        <f>G12*I12</f>
        <v/>
      </c>
      <c r="K12" s="487">
        <f>H12*I12</f>
        <v/>
      </c>
      <c r="L12" s="391">
        <f>MIN((J12+K12),15000)</f>
        <v/>
      </c>
      <c r="M12" s="497">
        <f>ROUND((L12*12%),2)</f>
        <v/>
      </c>
      <c r="N12" s="497">
        <f>ROUNDUP((J12*0.75%),2)</f>
        <v/>
      </c>
      <c r="O12" s="497" t="n">
        <v>150</v>
      </c>
      <c r="P12" s="497">
        <f>M12+N12+O12</f>
        <v/>
      </c>
      <c r="Q12" s="487">
        <f>ROUND((L12*12.5%),2)</f>
        <v/>
      </c>
      <c r="R12" s="487">
        <f>ROUND((L12*0.5%),2)</f>
        <v/>
      </c>
      <c r="S12" s="487">
        <f>Q12+R12</f>
        <v/>
      </c>
      <c r="T12" s="497">
        <f>ROUNDUP((J12*0.0325),2)</f>
        <v/>
      </c>
      <c r="U12" s="497">
        <f>Q12+T12+R12</f>
        <v/>
      </c>
      <c r="V12" s="497">
        <f>ROUND((J12+K12)-P12,2)</f>
        <v/>
      </c>
      <c r="W12" s="498" t="n"/>
      <c r="X12" s="490" t="n"/>
      <c r="Y12" s="490" t="n"/>
      <c r="Z12" s="490" t="n"/>
    </row>
    <row r="13" ht="31.5" customFormat="1" customHeight="1" s="490">
      <c r="A13" s="488" t="n">
        <v>8</v>
      </c>
      <c r="B13" s="491" t="inlineStr">
        <is>
          <t>SANTUNU KHARA</t>
        </is>
      </c>
      <c r="C13" s="492" t="inlineStr">
        <is>
          <t>100379831737</t>
        </is>
      </c>
      <c r="D13" s="493" t="n">
        <v>4404091752</v>
      </c>
      <c r="E13" s="494" t="inlineStr">
        <is>
          <t>544010110008086</t>
        </is>
      </c>
      <c r="F13" s="494" t="inlineStr">
        <is>
          <t>BKID0005440</t>
        </is>
      </c>
      <c r="G13" s="495">
        <f>ATTENDANCE!AI16</f>
        <v/>
      </c>
      <c r="H13" s="488">
        <f>ATTENDANCE!AJ16</f>
        <v/>
      </c>
      <c r="I13" s="496" t="n">
        <v>709</v>
      </c>
      <c r="J13" s="487">
        <f>G13*I13</f>
        <v/>
      </c>
      <c r="K13" s="487">
        <f>H13*I13</f>
        <v/>
      </c>
      <c r="L13" s="391">
        <f>MIN((J13+K13),15000)</f>
        <v/>
      </c>
      <c r="M13" s="497">
        <f>ROUND((L13*12%),2)</f>
        <v/>
      </c>
      <c r="N13" s="497">
        <f>ROUNDUP((J13*0.75%),2)</f>
        <v/>
      </c>
      <c r="O13" s="497" t="n">
        <v>0</v>
      </c>
      <c r="P13" s="497">
        <f>M13+N13+O13</f>
        <v/>
      </c>
      <c r="Q13" s="487">
        <f>ROUND((L13*12.5%),2)</f>
        <v/>
      </c>
      <c r="R13" s="487">
        <f>ROUND((L13*0.5%),2)</f>
        <v/>
      </c>
      <c r="S13" s="487">
        <f>Q13+R13</f>
        <v/>
      </c>
      <c r="T13" s="497">
        <f>ROUNDUP((J13*0.0325),2)</f>
        <v/>
      </c>
      <c r="U13" s="497">
        <f>Q13+T13+R13</f>
        <v/>
      </c>
      <c r="V13" s="497">
        <f>ROUND((J13+K13)-P13,2)</f>
        <v/>
      </c>
      <c r="W13" s="498" t="n"/>
      <c r="X13" s="490" t="n"/>
      <c r="Y13" s="490" t="n"/>
      <c r="Z13" s="490" t="n"/>
    </row>
    <row r="14" ht="31.5" customFormat="1" customHeight="1" s="490">
      <c r="A14" s="499" t="n">
        <v>9</v>
      </c>
      <c r="B14" s="491" t="inlineStr">
        <is>
          <t>NAGESWAR PANJIA</t>
        </is>
      </c>
      <c r="C14" s="492" t="inlineStr">
        <is>
          <t>100248235568</t>
        </is>
      </c>
      <c r="D14" s="493" t="n">
        <v>4404292866</v>
      </c>
      <c r="E14" s="494" t="inlineStr">
        <is>
          <t>140810100083134</t>
        </is>
      </c>
      <c r="F14" s="494" t="inlineStr">
        <is>
          <t>UBIN0814083</t>
        </is>
      </c>
      <c r="G14" s="495">
        <f>ATTENDANCE!AI17</f>
        <v/>
      </c>
      <c r="H14" s="488">
        <f>ATTENDANCE!AJ17</f>
        <v/>
      </c>
      <c r="I14" s="496" t="n">
        <v>709</v>
      </c>
      <c r="J14" s="487">
        <f>G14*I14</f>
        <v/>
      </c>
      <c r="K14" s="487" t="n">
        <v>0</v>
      </c>
      <c r="L14" s="391">
        <f>MIN((J14+K14),15000)</f>
        <v/>
      </c>
      <c r="M14" s="497">
        <f>ROUND((L14*12%),2)</f>
        <v/>
      </c>
      <c r="N14" s="497">
        <f>ROUNDUP((J14*0.75%),2)</f>
        <v/>
      </c>
      <c r="O14" s="497" t="n">
        <v>150</v>
      </c>
      <c r="P14" s="497">
        <f>M14+N14+O14</f>
        <v/>
      </c>
      <c r="Q14" s="487">
        <f>ROUND((L14*12.5%),2)</f>
        <v/>
      </c>
      <c r="R14" s="487">
        <f>ROUND((L14*0.5%),2)</f>
        <v/>
      </c>
      <c r="S14" s="487">
        <f>Q14+R14</f>
        <v/>
      </c>
      <c r="T14" s="497">
        <f>ROUNDUP((J14*0.0325),2)</f>
        <v/>
      </c>
      <c r="U14" s="497">
        <f>Q14+T14+R14</f>
        <v/>
      </c>
      <c r="V14" s="497">
        <f>ROUND((J14+K14)-P14,2)</f>
        <v/>
      </c>
      <c r="W14" s="498" t="n"/>
      <c r="X14" s="490" t="n"/>
      <c r="Y14" s="490" t="n"/>
      <c r="Z14" s="490" t="n"/>
    </row>
    <row r="15" ht="47.25" customFormat="1" customHeight="1" s="490">
      <c r="A15" s="499" t="n">
        <v>10</v>
      </c>
      <c r="B15" s="491" t="inlineStr">
        <is>
          <t>RAJESH KUMAR PANDA</t>
        </is>
      </c>
      <c r="C15" s="492" t="inlineStr">
        <is>
          <t>101577716128</t>
        </is>
      </c>
      <c r="D15" s="493" t="inlineStr">
        <is>
          <t>4405098210</t>
        </is>
      </c>
      <c r="E15" s="494" t="inlineStr">
        <is>
          <t>20283713543</t>
        </is>
      </c>
      <c r="F15" s="494" t="inlineStr">
        <is>
          <t>SBIN0006908</t>
        </is>
      </c>
      <c r="G15" s="495">
        <f>ATTENDANCE!AI18</f>
        <v/>
      </c>
      <c r="H15" s="488">
        <f>ATTENDANCE!AJ18</f>
        <v/>
      </c>
      <c r="I15" s="496" t="n">
        <v>709</v>
      </c>
      <c r="J15" s="487">
        <f>G15*I15</f>
        <v/>
      </c>
      <c r="K15" s="487">
        <f>H15*I15</f>
        <v/>
      </c>
      <c r="L15" s="391">
        <f>MIN((J15+K15),15000)</f>
        <v/>
      </c>
      <c r="M15" s="497">
        <f>ROUND((L15*12%),2)</f>
        <v/>
      </c>
      <c r="N15" s="497">
        <f>ROUNDUP((J15*0.75%),2)</f>
        <v/>
      </c>
      <c r="O15" s="497" t="n">
        <v>0</v>
      </c>
      <c r="P15" s="497">
        <f>M15+N15+O15</f>
        <v/>
      </c>
      <c r="Q15" s="487">
        <f>ROUND((L15*12.5%),2)</f>
        <v/>
      </c>
      <c r="R15" s="487">
        <f>ROUND((L15*0.5%),2)</f>
        <v/>
      </c>
      <c r="S15" s="487">
        <f>Q15+R15</f>
        <v/>
      </c>
      <c r="T15" s="497">
        <f>ROUNDUP((J15*0.0325),2)</f>
        <v/>
      </c>
      <c r="U15" s="497">
        <f>Q15+T15+R15</f>
        <v/>
      </c>
      <c r="V15" s="497">
        <f>ROUND((J15+K15)-P15,2)</f>
        <v/>
      </c>
      <c r="W15" s="498" t="n"/>
      <c r="X15" s="490" t="n"/>
      <c r="Y15" s="490" t="n"/>
      <c r="Z15" s="490" t="n"/>
    </row>
    <row r="16" ht="21.75" customFormat="1" customHeight="1" s="490">
      <c r="A16" s="500" t="inlineStr">
        <is>
          <t>SKILL WORKMEN TOTAL</t>
        </is>
      </c>
      <c r="B16" s="501" t="n"/>
      <c r="C16" s="501" t="n"/>
      <c r="D16" s="501" t="n"/>
      <c r="E16" s="501" t="n"/>
      <c r="F16" s="502" t="n"/>
      <c r="G16" s="503">
        <f>SUM(G6:G15)</f>
        <v/>
      </c>
      <c r="H16" s="504">
        <f>SUM(H6:H15)</f>
        <v/>
      </c>
      <c r="I16" s="504" t="n"/>
      <c r="J16" s="505">
        <f>SUM(J6:J15)</f>
        <v/>
      </c>
      <c r="K16" s="505">
        <f>SUM(K6:K15)</f>
        <v/>
      </c>
      <c r="L16" s="505">
        <f>SUM(L6:L15)</f>
        <v/>
      </c>
      <c r="M16" s="505">
        <f>SUM(M6:M15)</f>
        <v/>
      </c>
      <c r="N16" s="505">
        <f>SUM(N6:N15)</f>
        <v/>
      </c>
      <c r="O16" s="505">
        <f>SUM(O6:O15)</f>
        <v/>
      </c>
      <c r="P16" s="505">
        <f>SUM(P6:P15)</f>
        <v/>
      </c>
      <c r="Q16" s="505">
        <f>SUM(Q6:Q15)</f>
        <v/>
      </c>
      <c r="R16" s="505">
        <f>SUM(R6:R15)</f>
        <v/>
      </c>
      <c r="S16" s="505">
        <f>SUM(S6:S15)</f>
        <v/>
      </c>
      <c r="T16" s="505">
        <f>SUM(T6:T15)</f>
        <v/>
      </c>
      <c r="U16" s="505">
        <f>SUM(U6:U15)</f>
        <v/>
      </c>
      <c r="V16" s="505">
        <f>SUM(V6:V15)</f>
        <v/>
      </c>
      <c r="W16" s="498" t="n"/>
      <c r="X16" s="490" t="n"/>
      <c r="Y16" s="506" t="n"/>
      <c r="Z16" s="506" t="n"/>
    </row>
    <row r="17" ht="31.5" customFormat="1" customHeight="1" s="490">
      <c r="A17" s="488" t="n">
        <v>11</v>
      </c>
      <c r="B17" s="507" t="inlineStr">
        <is>
          <t>JAGANNATH SAHU</t>
        </is>
      </c>
      <c r="C17" s="508" t="inlineStr">
        <is>
          <t>100179460327</t>
        </is>
      </c>
      <c r="D17" s="509" t="n">
        <v>4404091657</v>
      </c>
      <c r="E17" s="510" t="inlineStr">
        <is>
          <t>544010110008121</t>
        </is>
      </c>
      <c r="F17" s="510" t="inlineStr">
        <is>
          <t>BKID0005440</t>
        </is>
      </c>
      <c r="G17" s="495">
        <f>ATTENDANCE!AI19</f>
        <v/>
      </c>
      <c r="H17" s="487">
        <f>ATTENDANCE!AJ19</f>
        <v/>
      </c>
      <c r="I17" s="496" t="n">
        <v>589</v>
      </c>
      <c r="J17" s="487">
        <f>G17*I17</f>
        <v/>
      </c>
      <c r="K17" s="487">
        <f>H17*I17</f>
        <v/>
      </c>
      <c r="L17" s="391">
        <f>MIN((J17+K17),15000)</f>
        <v/>
      </c>
      <c r="M17" s="497">
        <f>ROUND((L17*12%),2)</f>
        <v/>
      </c>
      <c r="N17" s="497">
        <f>ROUNDUP((J17*0.75%),2)</f>
        <v/>
      </c>
      <c r="O17" s="497" t="n">
        <v>0</v>
      </c>
      <c r="P17" s="497">
        <f>M17+N17+O17</f>
        <v/>
      </c>
      <c r="Q17" s="487">
        <f>ROUND((L17*12.5%),2)</f>
        <v/>
      </c>
      <c r="R17" s="487">
        <f>ROUND((L17*0.5%),2)</f>
        <v/>
      </c>
      <c r="S17" s="487">
        <f>Q17+R17</f>
        <v/>
      </c>
      <c r="T17" s="497">
        <f>ROUNDUP((J17*0.0325),2)</f>
        <v/>
      </c>
      <c r="U17" s="497">
        <f>Q17+T17+R17</f>
        <v/>
      </c>
      <c r="V17" s="497">
        <f>ROUND((J17+K17)-P17,2)</f>
        <v/>
      </c>
      <c r="W17" s="498" t="n"/>
      <c r="X17" s="490" t="n"/>
      <c r="Y17" s="506" t="n"/>
      <c r="Z17" s="506" t="n"/>
    </row>
    <row r="18" ht="31.5" customFormat="1" customHeight="1" s="490">
      <c r="A18" s="488" t="n">
        <v>12</v>
      </c>
      <c r="B18" s="507" t="inlineStr">
        <is>
          <t>SUMIT KHOSLA</t>
        </is>
      </c>
      <c r="C18" s="508" t="inlineStr">
        <is>
          <t>100323089870</t>
        </is>
      </c>
      <c r="D18" s="509" t="n">
        <v>4404091680</v>
      </c>
      <c r="E18" s="510" t="inlineStr">
        <is>
          <t>544010110006411</t>
        </is>
      </c>
      <c r="F18" s="510" t="inlineStr">
        <is>
          <t>BKID0005440</t>
        </is>
      </c>
      <c r="G18" s="495">
        <f>ATTENDANCE!AI20</f>
        <v/>
      </c>
      <c r="H18" s="487">
        <f>ATTENDANCE!AJ20</f>
        <v/>
      </c>
      <c r="I18" s="496" t="n">
        <v>589</v>
      </c>
      <c r="J18" s="487">
        <f>G18*I18</f>
        <v/>
      </c>
      <c r="K18" s="487">
        <f>H18*I18</f>
        <v/>
      </c>
      <c r="L18" s="391">
        <f>MIN((J18+K18),15000)</f>
        <v/>
      </c>
      <c r="M18" s="497">
        <f>ROUND((L18*12%),2)</f>
        <v/>
      </c>
      <c r="N18" s="497">
        <f>ROUNDUP((J18*0.75%),2)</f>
        <v/>
      </c>
      <c r="O18" s="497" t="n">
        <v>0</v>
      </c>
      <c r="P18" s="497">
        <f>M18+N18+O18</f>
        <v/>
      </c>
      <c r="Q18" s="487">
        <f>ROUND((L18*12.5%),2)</f>
        <v/>
      </c>
      <c r="R18" s="487">
        <f>ROUND((L18*0.5%),2)</f>
        <v/>
      </c>
      <c r="S18" s="487">
        <f>Q18+R18</f>
        <v/>
      </c>
      <c r="T18" s="497">
        <f>ROUNDUP((J18*0.0325),2)</f>
        <v/>
      </c>
      <c r="U18" s="497">
        <f>Q18+T18+R18</f>
        <v/>
      </c>
      <c r="V18" s="497">
        <f>ROUND((J18+K18)-P18,2)</f>
        <v/>
      </c>
      <c r="W18" s="498" t="n"/>
      <c r="X18" s="490" t="n"/>
      <c r="Y18" s="506" t="n"/>
      <c r="Z18" s="506" t="n"/>
    </row>
    <row r="19" ht="31.5" customFormat="1" customHeight="1" s="490">
      <c r="A19" s="488" t="n">
        <v>13</v>
      </c>
      <c r="B19" s="507" t="inlineStr">
        <is>
          <t>MADHU MAJHI</t>
        </is>
      </c>
      <c r="C19" s="508" t="inlineStr">
        <is>
          <t>100209447235</t>
        </is>
      </c>
      <c r="D19" s="509" t="n">
        <v>4404091684</v>
      </c>
      <c r="E19" s="510" t="inlineStr">
        <is>
          <t>544010110006997</t>
        </is>
      </c>
      <c r="F19" s="510" t="inlineStr">
        <is>
          <t>BKID0005440</t>
        </is>
      </c>
      <c r="G19" s="495">
        <f>ATTENDANCE!AI21</f>
        <v/>
      </c>
      <c r="H19" s="487">
        <f>ATTENDANCE!AJ21</f>
        <v/>
      </c>
      <c r="I19" s="496" t="n">
        <v>589</v>
      </c>
      <c r="J19" s="487">
        <f>G19*I19</f>
        <v/>
      </c>
      <c r="K19" s="487">
        <f>H19*I19</f>
        <v/>
      </c>
      <c r="L19" s="391">
        <f>MIN((J19+K19),15000)</f>
        <v/>
      </c>
      <c r="M19" s="497">
        <f>ROUND((L19*12%),2)</f>
        <v/>
      </c>
      <c r="N19" s="497">
        <f>ROUNDUP((J19*0.75%),2)</f>
        <v/>
      </c>
      <c r="O19" s="497" t="n">
        <v>0</v>
      </c>
      <c r="P19" s="497">
        <f>M19+N19+O19</f>
        <v/>
      </c>
      <c r="Q19" s="487">
        <f>ROUND((L19*12.5%),2)</f>
        <v/>
      </c>
      <c r="R19" s="487">
        <f>ROUND((L19*0.5%),2)</f>
        <v/>
      </c>
      <c r="S19" s="487">
        <f>Q19+R19</f>
        <v/>
      </c>
      <c r="T19" s="497">
        <f>ROUNDUP((J19*0.0325),2)</f>
        <v/>
      </c>
      <c r="U19" s="497">
        <f>Q19+T19+R19</f>
        <v/>
      </c>
      <c r="V19" s="497">
        <f>ROUND((J19+K19)-P19,2)</f>
        <v/>
      </c>
      <c r="W19" s="498" t="n"/>
      <c r="X19" s="490" t="n"/>
      <c r="Y19" s="506" t="n"/>
      <c r="Z19" s="506" t="n"/>
    </row>
    <row r="20" ht="47.25" customFormat="1" customHeight="1" s="490">
      <c r="A20" s="488" t="n">
        <v>14</v>
      </c>
      <c r="B20" s="507" t="inlineStr">
        <is>
          <t>SUSANTA KUMAR NAIK</t>
        </is>
      </c>
      <c r="C20" s="508" t="inlineStr">
        <is>
          <t>100323059417</t>
        </is>
      </c>
      <c r="D20" s="509" t="n">
        <v>4404091763</v>
      </c>
      <c r="E20" s="510" t="inlineStr">
        <is>
          <t>544010110008092</t>
        </is>
      </c>
      <c r="F20" s="510" t="inlineStr">
        <is>
          <t>BKID0005440</t>
        </is>
      </c>
      <c r="G20" s="495">
        <f>ATTENDANCE!AI22</f>
        <v/>
      </c>
      <c r="H20" s="487">
        <f>ATTENDANCE!AJ22</f>
        <v/>
      </c>
      <c r="I20" s="496" t="n">
        <v>589</v>
      </c>
      <c r="J20" s="487">
        <f>G20*I20</f>
        <v/>
      </c>
      <c r="K20" s="487">
        <f>H20*I20</f>
        <v/>
      </c>
      <c r="L20" s="391">
        <f>MIN((J20+K20),15000)</f>
        <v/>
      </c>
      <c r="M20" s="497">
        <f>ROUND((L20*12%),2)</f>
        <v/>
      </c>
      <c r="N20" s="497">
        <f>ROUNDUP((J20*0.75%),2)</f>
        <v/>
      </c>
      <c r="O20" s="497" t="n">
        <v>0</v>
      </c>
      <c r="P20" s="497">
        <f>M20+N20+O20</f>
        <v/>
      </c>
      <c r="Q20" s="487">
        <f>ROUND((L20*12.5%),2)</f>
        <v/>
      </c>
      <c r="R20" s="487">
        <f>ROUND((L20*0.5%),2)</f>
        <v/>
      </c>
      <c r="S20" s="487">
        <f>Q20+R20</f>
        <v/>
      </c>
      <c r="T20" s="497">
        <f>ROUNDUP((J20*0.0325),2)</f>
        <v/>
      </c>
      <c r="U20" s="497">
        <f>Q20+T20+R20</f>
        <v/>
      </c>
      <c r="V20" s="497">
        <f>ROUND((J20+K20)-P20,2)</f>
        <v/>
      </c>
      <c r="W20" s="498" t="n"/>
      <c r="X20" s="490" t="n"/>
      <c r="Y20" s="506" t="n"/>
      <c r="Z20" s="506" t="n"/>
    </row>
    <row r="21" ht="47.25" customFormat="1" customHeight="1" s="490">
      <c r="A21" s="488" t="n">
        <v>15</v>
      </c>
      <c r="B21" s="507" t="inlineStr">
        <is>
          <t>CHANDAN KUMAR DALAI</t>
        </is>
      </c>
      <c r="C21" s="508" t="inlineStr">
        <is>
          <t>100126992490</t>
        </is>
      </c>
      <c r="D21" s="509" t="n">
        <v>4404092642</v>
      </c>
      <c r="E21" s="510" t="inlineStr">
        <is>
          <t>544010110000116</t>
        </is>
      </c>
      <c r="F21" s="510" t="inlineStr">
        <is>
          <t>BKID0005440</t>
        </is>
      </c>
      <c r="G21" s="495">
        <f>ATTENDANCE!AI23</f>
        <v/>
      </c>
      <c r="H21" s="487">
        <f>ATTENDANCE!AJ23</f>
        <v/>
      </c>
      <c r="I21" s="496" t="n">
        <v>589</v>
      </c>
      <c r="J21" s="487">
        <f>G21*I21</f>
        <v/>
      </c>
      <c r="K21" s="487">
        <f>H21*I21</f>
        <v/>
      </c>
      <c r="L21" s="391">
        <f>MIN((J21+K21),15000)</f>
        <v/>
      </c>
      <c r="M21" s="497">
        <f>ROUND((L21*12%),2)</f>
        <v/>
      </c>
      <c r="N21" s="497">
        <f>ROUNDUP((J21*0.75%),2)</f>
        <v/>
      </c>
      <c r="O21" s="497" t="n">
        <v>0</v>
      </c>
      <c r="P21" s="497">
        <f>M21+N21+O21</f>
        <v/>
      </c>
      <c r="Q21" s="487">
        <f>ROUND((L21*12.5%),2)</f>
        <v/>
      </c>
      <c r="R21" s="487">
        <f>ROUND((L21*0.5%),2)</f>
        <v/>
      </c>
      <c r="S21" s="487">
        <f>Q21+R21</f>
        <v/>
      </c>
      <c r="T21" s="497">
        <f>ROUNDUP((J21*0.0325),2)</f>
        <v/>
      </c>
      <c r="U21" s="497">
        <f>Q21+T21+R21</f>
        <v/>
      </c>
      <c r="V21" s="497">
        <f>ROUND((J21+K21)-P21,2)</f>
        <v/>
      </c>
      <c r="W21" s="498" t="n"/>
      <c r="X21" s="490" t="n"/>
      <c r="Y21" s="490" t="n"/>
      <c r="Z21" s="490" t="n"/>
    </row>
    <row r="22" ht="31.5" customFormat="1" customHeight="1" s="511">
      <c r="A22" s="488" t="n">
        <v>16</v>
      </c>
      <c r="B22" s="512" t="inlineStr">
        <is>
          <t>SADA JANI</t>
        </is>
      </c>
      <c r="C22" s="508" t="inlineStr">
        <is>
          <t>100735165323</t>
        </is>
      </c>
      <c r="D22" s="509" t="n">
        <v>4404368617</v>
      </c>
      <c r="E22" s="510" t="inlineStr">
        <is>
          <t>544010110012384</t>
        </is>
      </c>
      <c r="F22" s="510" t="inlineStr">
        <is>
          <t>BKID0005440</t>
        </is>
      </c>
      <c r="G22" s="495">
        <f>ATTENDANCE!AI24</f>
        <v/>
      </c>
      <c r="H22" s="487">
        <f>ATTENDANCE!AJ24</f>
        <v/>
      </c>
      <c r="I22" s="496" t="n">
        <v>589</v>
      </c>
      <c r="J22" s="487">
        <f>G22*I22</f>
        <v/>
      </c>
      <c r="K22" s="487">
        <f>H22*I22</f>
        <v/>
      </c>
      <c r="L22" s="391">
        <f>MIN((J22+K22),15000)</f>
        <v/>
      </c>
      <c r="M22" s="497">
        <f>ROUND((L22*12%),2)</f>
        <v/>
      </c>
      <c r="N22" s="497">
        <f>ROUNDUP((J22*0.75%),2)</f>
        <v/>
      </c>
      <c r="O22" s="497" t="n">
        <v>0</v>
      </c>
      <c r="P22" s="497">
        <f>M22+N22+O22</f>
        <v/>
      </c>
      <c r="Q22" s="487">
        <f>ROUND((L22*12.5%),2)</f>
        <v/>
      </c>
      <c r="R22" s="487">
        <f>ROUND((L22*0.5%),2)</f>
        <v/>
      </c>
      <c r="S22" s="487">
        <f>Q22+R22</f>
        <v/>
      </c>
      <c r="T22" s="497">
        <f>ROUNDUP((J22*0.0325),2)</f>
        <v/>
      </c>
      <c r="U22" s="497">
        <f>Q22+T22+R22</f>
        <v/>
      </c>
      <c r="V22" s="497">
        <f>ROUND((J22+K22)-P22,2)</f>
        <v/>
      </c>
      <c r="W22" s="513" t="n"/>
      <c r="X22" s="511" t="n"/>
      <c r="Y22" s="511" t="n"/>
      <c r="Z22" s="511" t="n"/>
    </row>
    <row r="23" ht="31.5" customFormat="1" customHeight="1" s="490">
      <c r="A23" s="488" t="n">
        <v>17</v>
      </c>
      <c r="B23" s="507" t="inlineStr">
        <is>
          <t>BANA KULADIP</t>
        </is>
      </c>
      <c r="C23" s="508" t="inlineStr">
        <is>
          <t>100118712186</t>
        </is>
      </c>
      <c r="D23" s="509" t="n">
        <v>4404091746</v>
      </c>
      <c r="E23" s="510" t="inlineStr">
        <is>
          <t>544010110008090</t>
        </is>
      </c>
      <c r="F23" s="510" t="inlineStr">
        <is>
          <t>BKID0005440</t>
        </is>
      </c>
      <c r="G23" s="495">
        <f>ATTENDANCE!AI25</f>
        <v/>
      </c>
      <c r="H23" s="487">
        <f>ATTENDANCE!AJ25</f>
        <v/>
      </c>
      <c r="I23" s="496" t="n">
        <v>589</v>
      </c>
      <c r="J23" s="487">
        <f>G23*I23</f>
        <v/>
      </c>
      <c r="K23" s="487">
        <f>H23*I23</f>
        <v/>
      </c>
      <c r="L23" s="391">
        <f>MIN((J23+K23),15000)</f>
        <v/>
      </c>
      <c r="M23" s="497">
        <f>ROUND((L23*12%),2)</f>
        <v/>
      </c>
      <c r="N23" s="497">
        <f>ROUNDUP((J23*0.75%),2)</f>
        <v/>
      </c>
      <c r="O23" s="497" t="n">
        <v>0</v>
      </c>
      <c r="P23" s="497">
        <f>M23+N23+O23</f>
        <v/>
      </c>
      <c r="Q23" s="487">
        <f>ROUND((L23*12.5%),2)</f>
        <v/>
      </c>
      <c r="R23" s="487">
        <f>ROUND((L23*0.5%),2)</f>
        <v/>
      </c>
      <c r="S23" s="487">
        <f>Q23+R23</f>
        <v/>
      </c>
      <c r="T23" s="497">
        <f>ROUNDUP((J23*0.0325),2)</f>
        <v/>
      </c>
      <c r="U23" s="497">
        <f>Q23+T23+R23</f>
        <v/>
      </c>
      <c r="V23" s="497">
        <f>ROUND((J23+K23)-P23,2)</f>
        <v/>
      </c>
      <c r="W23" s="498" t="n"/>
      <c r="X23" s="490" t="n"/>
      <c r="Y23" s="490" t="n"/>
      <c r="Z23" s="490" t="n"/>
    </row>
    <row r="24" ht="31.5" customFormat="1" customHeight="1" s="490">
      <c r="A24" s="488" t="n">
        <v>18</v>
      </c>
      <c r="B24" s="507" t="inlineStr">
        <is>
          <t>RAGHU KULDIP</t>
        </is>
      </c>
      <c r="C24" s="508" t="inlineStr">
        <is>
          <t>100914561832</t>
        </is>
      </c>
      <c r="D24" s="509" t="n">
        <v>4404057260</v>
      </c>
      <c r="E24" s="510" t="inlineStr">
        <is>
          <t>30681182707</t>
        </is>
      </c>
      <c r="F24" s="510" t="inlineStr">
        <is>
          <t>SBIN0010938</t>
        </is>
      </c>
      <c r="G24" s="495">
        <f>ATTENDANCE!AI26</f>
        <v/>
      </c>
      <c r="H24" s="487">
        <f>ATTENDANCE!AJ26</f>
        <v/>
      </c>
      <c r="I24" s="496" t="n">
        <v>589</v>
      </c>
      <c r="J24" s="487">
        <f>G24*I24</f>
        <v/>
      </c>
      <c r="K24" s="487">
        <f>H24*I24</f>
        <v/>
      </c>
      <c r="L24" s="391">
        <f>MIN((J24+K24),15000)</f>
        <v/>
      </c>
      <c r="M24" s="497">
        <f>ROUND((L24*12%),2)</f>
        <v/>
      </c>
      <c r="N24" s="497">
        <f>ROUNDUP((J24*0.75%),2)</f>
        <v/>
      </c>
      <c r="O24" s="497" t="n">
        <v>0</v>
      </c>
      <c r="P24" s="497">
        <f>M24+N24+O24</f>
        <v/>
      </c>
      <c r="Q24" s="487">
        <f>ROUND((L24*12.5%),2)</f>
        <v/>
      </c>
      <c r="R24" s="487">
        <f>ROUND((L24*0.5%),2)</f>
        <v/>
      </c>
      <c r="S24" s="487">
        <f>Q24+R24</f>
        <v/>
      </c>
      <c r="T24" s="497">
        <f>ROUNDUP((J24*0.0325),2)</f>
        <v/>
      </c>
      <c r="U24" s="497">
        <f>Q24+T24+R24</f>
        <v/>
      </c>
      <c r="V24" s="497">
        <f>ROUND((J24+K24)-P24,2)</f>
        <v/>
      </c>
      <c r="W24" s="498" t="n"/>
      <c r="X24" s="490" t="n"/>
      <c r="Y24" s="490" t="n"/>
      <c r="Z24" s="490" t="n"/>
    </row>
    <row r="25" ht="31.5" customFormat="1" customHeight="1" s="490">
      <c r="A25" s="488" t="n">
        <v>19</v>
      </c>
      <c r="B25" s="507" t="inlineStr">
        <is>
          <t>BALARAM NIAL</t>
        </is>
      </c>
      <c r="C25" s="508" t="inlineStr">
        <is>
          <t>101062369707</t>
        </is>
      </c>
      <c r="D25" s="509" t="n">
        <v>4404092654</v>
      </c>
      <c r="E25" s="510" t="inlineStr">
        <is>
          <t>544010110009302</t>
        </is>
      </c>
      <c r="F25" s="510" t="inlineStr">
        <is>
          <t>BKID0005440</t>
        </is>
      </c>
      <c r="G25" s="495">
        <f>ATTENDANCE!AI27</f>
        <v/>
      </c>
      <c r="H25" s="487">
        <f>ATTENDANCE!AJ27</f>
        <v/>
      </c>
      <c r="I25" s="496" t="n">
        <v>589</v>
      </c>
      <c r="J25" s="487">
        <f>G25*I25</f>
        <v/>
      </c>
      <c r="K25" s="487">
        <f>H25*I25</f>
        <v/>
      </c>
      <c r="L25" s="391">
        <f>MIN((J25+K25),15000)</f>
        <v/>
      </c>
      <c r="M25" s="497">
        <f>ROUND((L25*12%),2)</f>
        <v/>
      </c>
      <c r="N25" s="497">
        <f>ROUNDUP((J25*0.75%),2)</f>
        <v/>
      </c>
      <c r="O25" s="497" t="n">
        <v>0</v>
      </c>
      <c r="P25" s="497">
        <f>M25+N25+O25</f>
        <v/>
      </c>
      <c r="Q25" s="487">
        <f>ROUND((L25*12.5%),2)</f>
        <v/>
      </c>
      <c r="R25" s="487">
        <f>ROUND((L25*0.5%),2)</f>
        <v/>
      </c>
      <c r="S25" s="487">
        <f>Q25+R25</f>
        <v/>
      </c>
      <c r="T25" s="497">
        <f>ROUNDUP((J25*0.0325),2)</f>
        <v/>
      </c>
      <c r="U25" s="497">
        <f>Q25+T25+R25</f>
        <v/>
      </c>
      <c r="V25" s="497">
        <f>ROUND((J25+K25)-P25,2)</f>
        <v/>
      </c>
      <c r="W25" s="498" t="n"/>
      <c r="X25" s="490" t="n"/>
      <c r="Y25" s="490" t="n"/>
      <c r="Z25" s="490" t="n"/>
    </row>
    <row r="26" ht="24.75" customFormat="1" customHeight="1" s="490">
      <c r="A26" s="514" t="inlineStr">
        <is>
          <t>SEMI-SKILL WORKMEN TOTAL</t>
        </is>
      </c>
      <c r="B26" s="317" t="n"/>
      <c r="C26" s="317" t="n"/>
      <c r="D26" s="317" t="n"/>
      <c r="E26" s="317" t="n"/>
      <c r="F26" s="318" t="n"/>
      <c r="G26" s="503">
        <f>SUM(G17:G25)</f>
        <v/>
      </c>
      <c r="H26" s="504">
        <f>SUM(H17:H25)</f>
        <v/>
      </c>
      <c r="I26" s="504" t="n"/>
      <c r="J26" s="504">
        <f>SUM(J17:J25)</f>
        <v/>
      </c>
      <c r="K26" s="504">
        <f>SUM(K17:K25)</f>
        <v/>
      </c>
      <c r="L26" s="504">
        <f>SUM(L17:L25)</f>
        <v/>
      </c>
      <c r="M26" s="505">
        <f>SUM(M17:M25)</f>
        <v/>
      </c>
      <c r="N26" s="505">
        <f>SUM(N17:N25)</f>
        <v/>
      </c>
      <c r="O26" s="505">
        <f>SUM(O17:O25)</f>
        <v/>
      </c>
      <c r="P26" s="505">
        <f>SUM(P17:P25)</f>
        <v/>
      </c>
      <c r="Q26" s="504">
        <f>SUM(Q17:Q25)</f>
        <v/>
      </c>
      <c r="R26" s="504">
        <f>SUM(R17:R25)</f>
        <v/>
      </c>
      <c r="S26" s="504">
        <f>SUM(S17:S25)</f>
        <v/>
      </c>
      <c r="T26" s="505">
        <f>SUM(T17:T25)</f>
        <v/>
      </c>
      <c r="U26" s="504">
        <f>SUM(U17:U25)</f>
        <v/>
      </c>
      <c r="V26" s="505">
        <f>SUM(V17:V25)</f>
        <v/>
      </c>
      <c r="W26" s="498" t="n"/>
      <c r="X26" s="511" t="n"/>
      <c r="Y26" s="515" t="n"/>
      <c r="Z26" s="490" t="n"/>
    </row>
    <row r="27" ht="31.5" customFormat="1" customHeight="1" s="490">
      <c r="A27" s="488" t="n">
        <v>20</v>
      </c>
      <c r="B27" s="516" t="inlineStr">
        <is>
          <t>DANA MAJHI</t>
        </is>
      </c>
      <c r="C27" s="517" t="inlineStr">
        <is>
          <t>100129668239</t>
        </is>
      </c>
      <c r="D27" s="518" t="n">
        <v>4404057261</v>
      </c>
      <c r="E27" s="518" t="n">
        <v>30939402837</v>
      </c>
      <c r="F27" s="518" t="inlineStr">
        <is>
          <t>SBIN0001304</t>
        </is>
      </c>
      <c r="G27" s="495">
        <f>ATTENDANCE!AI28</f>
        <v/>
      </c>
      <c r="H27" s="487">
        <f>ATTENDANCE!AJ28</f>
        <v/>
      </c>
      <c r="I27" s="496" t="n">
        <v>504</v>
      </c>
      <c r="J27" s="487">
        <f>G27*I27</f>
        <v/>
      </c>
      <c r="K27" s="487">
        <f>H27*I27</f>
        <v/>
      </c>
      <c r="L27" s="391">
        <f>MIN((J27+K27),15000)</f>
        <v/>
      </c>
      <c r="M27" s="497">
        <f>ROUND((L27*12%),2)</f>
        <v/>
      </c>
      <c r="N27" s="497">
        <f>ROUNDUP((J27*0.75%),2)</f>
        <v/>
      </c>
      <c r="O27" s="497" t="n">
        <v>0</v>
      </c>
      <c r="P27" s="497">
        <f>M27+N27+O27</f>
        <v/>
      </c>
      <c r="Q27" s="487">
        <f>ROUND((L27*12.5%),2)</f>
        <v/>
      </c>
      <c r="R27" s="487">
        <f>ROUND((L27*0.5%),2)</f>
        <v/>
      </c>
      <c r="S27" s="487">
        <f>Q27+R27</f>
        <v/>
      </c>
      <c r="T27" s="497">
        <f>ROUNDUP((J27*0.0325),2)</f>
        <v/>
      </c>
      <c r="U27" s="497">
        <f>Q27+T27+R27</f>
        <v/>
      </c>
      <c r="V27" s="497">
        <f>ROUND((J27+K27)-P27,2)</f>
        <v/>
      </c>
      <c r="W27" s="498" t="n"/>
      <c r="X27" s="490" t="n"/>
      <c r="Y27" s="490" t="n"/>
      <c r="Z27" s="490" t="n"/>
    </row>
    <row r="28" ht="31.5" customFormat="1" customHeight="1" s="490">
      <c r="A28" s="488" t="n">
        <v>21</v>
      </c>
      <c r="B28" s="516" t="inlineStr">
        <is>
          <t>SADAN KHILLO</t>
        </is>
      </c>
      <c r="C28" s="517" t="inlineStr">
        <is>
          <t>100323089862</t>
        </is>
      </c>
      <c r="D28" s="518" t="n">
        <v>4404091783</v>
      </c>
      <c r="E28" s="518" t="inlineStr">
        <is>
          <t>544010110008085</t>
        </is>
      </c>
      <c r="F28" s="518" t="inlineStr">
        <is>
          <t>BKID0005440</t>
        </is>
      </c>
      <c r="G28" s="495">
        <f>ATTENDANCE!AI29</f>
        <v/>
      </c>
      <c r="H28" s="487">
        <f>ATTENDANCE!AJ29</f>
        <v/>
      </c>
      <c r="I28" s="496" t="n">
        <v>504</v>
      </c>
      <c r="J28" s="487">
        <f>G28*I28</f>
        <v/>
      </c>
      <c r="K28" s="487">
        <f>H28*I28</f>
        <v/>
      </c>
      <c r="L28" s="391">
        <f>MIN((J28+K28),15000)</f>
        <v/>
      </c>
      <c r="M28" s="497">
        <f>ROUND((L28*12%),2)</f>
        <v/>
      </c>
      <c r="N28" s="497">
        <f>ROUNDUP((J28*0.75%),2)</f>
        <v/>
      </c>
      <c r="O28" s="497" t="n">
        <v>0</v>
      </c>
      <c r="P28" s="497">
        <f>M28+N28+O28</f>
        <v/>
      </c>
      <c r="Q28" s="487">
        <f>ROUND((L28*12.5%),2)</f>
        <v/>
      </c>
      <c r="R28" s="487">
        <f>ROUND((L28*0.5%),2)</f>
        <v/>
      </c>
      <c r="S28" s="487">
        <f>Q28+R28</f>
        <v/>
      </c>
      <c r="T28" s="497">
        <f>ROUNDUP((J28*0.0325),2)</f>
        <v/>
      </c>
      <c r="U28" s="497">
        <f>Q28+T28+R28</f>
        <v/>
      </c>
      <c r="V28" s="497">
        <f>ROUND((J28+K28)-P28,2)</f>
        <v/>
      </c>
      <c r="W28" s="498" t="n"/>
      <c r="X28" s="490" t="n"/>
      <c r="Y28" s="490" t="n"/>
      <c r="Z28" s="490" t="n"/>
    </row>
    <row r="29" ht="31.5" customFormat="1" customHeight="1" s="490">
      <c r="A29" s="488" t="n">
        <v>22</v>
      </c>
      <c r="B29" s="516" t="inlineStr">
        <is>
          <t>HALADHARA MAJHI</t>
        </is>
      </c>
      <c r="C29" s="517" t="inlineStr">
        <is>
          <t>100165588716</t>
        </is>
      </c>
      <c r="D29" s="518" t="n">
        <v>4404092643</v>
      </c>
      <c r="E29" s="518" t="inlineStr">
        <is>
          <t>544010610000084</t>
        </is>
      </c>
      <c r="F29" s="518" t="inlineStr">
        <is>
          <t>BKID0005440</t>
        </is>
      </c>
      <c r="G29" s="495">
        <f>ATTENDANCE!AI30</f>
        <v/>
      </c>
      <c r="H29" s="487">
        <f>ATTENDANCE!AJ30</f>
        <v/>
      </c>
      <c r="I29" s="496" t="n">
        <v>504</v>
      </c>
      <c r="J29" s="487">
        <f>G29*I29</f>
        <v/>
      </c>
      <c r="K29" s="487">
        <f>H29*I29</f>
        <v/>
      </c>
      <c r="L29" s="391">
        <f>MIN((J29+K29),15000)</f>
        <v/>
      </c>
      <c r="M29" s="497">
        <f>ROUND((L29*12%),2)</f>
        <v/>
      </c>
      <c r="N29" s="497">
        <f>ROUNDUP((J29*0.75%),2)</f>
        <v/>
      </c>
      <c r="O29" s="497" t="n">
        <v>0</v>
      </c>
      <c r="P29" s="497">
        <f>M29+N29+O29</f>
        <v/>
      </c>
      <c r="Q29" s="487">
        <f>ROUND((L29*12.5%),2)</f>
        <v/>
      </c>
      <c r="R29" s="487">
        <f>ROUND((L29*0.5%),2)</f>
        <v/>
      </c>
      <c r="S29" s="487">
        <f>Q29+R29</f>
        <v/>
      </c>
      <c r="T29" s="497">
        <f>ROUNDUP((J29*0.0325),2)</f>
        <v/>
      </c>
      <c r="U29" s="497">
        <f>Q29+T29+R29</f>
        <v/>
      </c>
      <c r="V29" s="497">
        <f>ROUND((J29+K29)-P29,2)</f>
        <v/>
      </c>
      <c r="W29" s="498" t="n"/>
      <c r="X29" s="490" t="n"/>
      <c r="Y29" s="490" t="n"/>
      <c r="Z29" s="490" t="n"/>
    </row>
    <row r="30" ht="47.25" customFormat="1" customHeight="1" s="490">
      <c r="A30" s="488" t="n">
        <v>23</v>
      </c>
      <c r="B30" s="516" t="inlineStr">
        <is>
          <t>RAMA CHANDRA MAJHI</t>
        </is>
      </c>
      <c r="C30" s="517" t="inlineStr">
        <is>
          <t>100287977519</t>
        </is>
      </c>
      <c r="D30" s="518" t="n">
        <v>4404091690</v>
      </c>
      <c r="E30" s="518" t="inlineStr">
        <is>
          <t>544010110008081</t>
        </is>
      </c>
      <c r="F30" s="518" t="inlineStr">
        <is>
          <t>BKID0005440</t>
        </is>
      </c>
      <c r="G30" s="495">
        <f>ATTENDANCE!AI31</f>
        <v/>
      </c>
      <c r="H30" s="487">
        <f>ATTENDANCE!AJ31</f>
        <v/>
      </c>
      <c r="I30" s="496" t="n">
        <v>504</v>
      </c>
      <c r="J30" s="487">
        <f>G30*I30</f>
        <v/>
      </c>
      <c r="K30" s="487">
        <f>H30*I30</f>
        <v/>
      </c>
      <c r="L30" s="391">
        <f>MIN((J30+K30),15000)</f>
        <v/>
      </c>
      <c r="M30" s="497">
        <f>ROUND((L30*12%),2)</f>
        <v/>
      </c>
      <c r="N30" s="497">
        <f>ROUNDUP((J30*0.75%),2)</f>
        <v/>
      </c>
      <c r="O30" s="497" t="n">
        <v>0</v>
      </c>
      <c r="P30" s="497">
        <f>M30+N30+O30</f>
        <v/>
      </c>
      <c r="Q30" s="487">
        <f>ROUND((L30*12.5%),2)</f>
        <v/>
      </c>
      <c r="R30" s="487">
        <f>ROUND((L30*0.5%),2)</f>
        <v/>
      </c>
      <c r="S30" s="487">
        <f>Q30+R30</f>
        <v/>
      </c>
      <c r="T30" s="497">
        <f>ROUNDUP((J30*0.0325),2)</f>
        <v/>
      </c>
      <c r="U30" s="497">
        <f>Q30+T30+R30</f>
        <v/>
      </c>
      <c r="V30" s="497">
        <f>ROUND((J30+K30)-P30,2)</f>
        <v/>
      </c>
      <c r="W30" s="498" t="n"/>
      <c r="X30" s="490" t="n"/>
      <c r="Y30" s="490" t="n"/>
      <c r="Z30" s="490" t="n"/>
    </row>
    <row r="31" ht="31.5" customFormat="1" customHeight="1" s="490">
      <c r="A31" s="488" t="n">
        <v>24</v>
      </c>
      <c r="B31" s="516" t="inlineStr">
        <is>
          <t>ARJUNA HANTALA</t>
        </is>
      </c>
      <c r="C31" s="517" t="inlineStr">
        <is>
          <t>100100392623</t>
        </is>
      </c>
      <c r="D31" s="518" t="n">
        <v>4404091786</v>
      </c>
      <c r="E31" s="518" t="inlineStr">
        <is>
          <t>544010110008087</t>
        </is>
      </c>
      <c r="F31" s="518" t="inlineStr">
        <is>
          <t>BKID0005440</t>
        </is>
      </c>
      <c r="G31" s="495">
        <f>ATTENDANCE!AI32</f>
        <v/>
      </c>
      <c r="H31" s="487">
        <f>ATTENDANCE!AJ32</f>
        <v/>
      </c>
      <c r="I31" s="496" t="n">
        <v>504</v>
      </c>
      <c r="J31" s="487">
        <f>G31*I31</f>
        <v/>
      </c>
      <c r="K31" s="487">
        <f>H31*I31</f>
        <v/>
      </c>
      <c r="L31" s="391">
        <f>MIN((J31+K31),15000)</f>
        <v/>
      </c>
      <c r="M31" s="497">
        <f>ROUND((L31*12%),2)</f>
        <v/>
      </c>
      <c r="N31" s="497">
        <f>ROUNDUP((J31*0.75%),2)</f>
        <v/>
      </c>
      <c r="O31" s="497" t="n">
        <v>0</v>
      </c>
      <c r="P31" s="497">
        <f>M31+N31+O31</f>
        <v/>
      </c>
      <c r="Q31" s="487">
        <f>ROUND((L31*12.5%),2)</f>
        <v/>
      </c>
      <c r="R31" s="487">
        <f>ROUND((L31*0.5%),2)</f>
        <v/>
      </c>
      <c r="S31" s="487">
        <f>Q31+R31</f>
        <v/>
      </c>
      <c r="T31" s="497">
        <f>ROUNDUP((J31*0.0325),2)</f>
        <v/>
      </c>
      <c r="U31" s="497">
        <f>Q31+T31+R31</f>
        <v/>
      </c>
      <c r="V31" s="497">
        <f>ROUND((J31+K31)-P31,2)</f>
        <v/>
      </c>
      <c r="W31" s="498" t="n"/>
      <c r="X31" s="490" t="n"/>
      <c r="Y31" s="490" t="n"/>
      <c r="Z31" s="490" t="n"/>
    </row>
    <row r="32" ht="31.5" customFormat="1" customHeight="1" s="490">
      <c r="A32" s="488" t="n">
        <v>25</v>
      </c>
      <c r="B32" s="516" t="inlineStr">
        <is>
          <t>NIRANTA KHARA</t>
        </is>
      </c>
      <c r="C32" s="517" t="inlineStr">
        <is>
          <t>100260122268</t>
        </is>
      </c>
      <c r="D32" s="518" t="n">
        <v>4404091668</v>
      </c>
      <c r="E32" s="518" t="inlineStr">
        <is>
          <t>544010110010211</t>
        </is>
      </c>
      <c r="F32" s="518" t="inlineStr">
        <is>
          <t>BKID0005440</t>
        </is>
      </c>
      <c r="G32" s="495">
        <f>ATTENDANCE!AI33</f>
        <v/>
      </c>
      <c r="H32" s="487">
        <f>ATTENDANCE!AJ33</f>
        <v/>
      </c>
      <c r="I32" s="496" t="n">
        <v>504</v>
      </c>
      <c r="J32" s="487">
        <f>G32*I32</f>
        <v/>
      </c>
      <c r="K32" s="487">
        <f>H32*I32</f>
        <v/>
      </c>
      <c r="L32" s="391">
        <f>MIN((J32+K32),15000)</f>
        <v/>
      </c>
      <c r="M32" s="497">
        <f>ROUND((L32*12%),2)</f>
        <v/>
      </c>
      <c r="N32" s="497">
        <f>ROUNDUP((J32*0.75%),2)</f>
        <v/>
      </c>
      <c r="O32" s="497" t="n">
        <v>0</v>
      </c>
      <c r="P32" s="497">
        <f>M32+N32+O32</f>
        <v/>
      </c>
      <c r="Q32" s="487">
        <f>ROUND((L32*12.5%),2)</f>
        <v/>
      </c>
      <c r="R32" s="487">
        <f>ROUND((L32*0.5%),2)</f>
        <v/>
      </c>
      <c r="S32" s="487">
        <f>Q32+R32</f>
        <v/>
      </c>
      <c r="T32" s="497">
        <f>ROUNDUP((J32*0.0325),2)</f>
        <v/>
      </c>
      <c r="U32" s="497">
        <f>Q32+T32+R32</f>
        <v/>
      </c>
      <c r="V32" s="497">
        <f>ROUND((J32+K32)-P32,2)</f>
        <v/>
      </c>
      <c r="W32" s="498" t="n"/>
      <c r="X32" s="490" t="n"/>
      <c r="Y32" s="490" t="n"/>
      <c r="Z32" s="490" t="n"/>
    </row>
    <row r="33" ht="47.25" customFormat="1" customHeight="1" s="490">
      <c r="A33" s="488" t="n">
        <v>26</v>
      </c>
      <c r="B33" s="516" t="inlineStr">
        <is>
          <t>DHARMENDRA PARIDA</t>
        </is>
      </c>
      <c r="C33" s="517" t="inlineStr">
        <is>
          <t>101793863025</t>
        </is>
      </c>
      <c r="D33" s="518" t="n">
        <v>4405782222</v>
      </c>
      <c r="E33" s="518" t="inlineStr">
        <is>
          <t>31587037317</t>
        </is>
      </c>
      <c r="F33" s="518" t="inlineStr">
        <is>
          <t>SBIN0001304</t>
        </is>
      </c>
      <c r="G33" s="495">
        <f>ATTENDANCE!AI34</f>
        <v/>
      </c>
      <c r="H33" s="487">
        <f>ATTENDANCE!AJ34</f>
        <v/>
      </c>
      <c r="I33" s="496" t="n">
        <v>504</v>
      </c>
      <c r="J33" s="487">
        <f>G33*I33</f>
        <v/>
      </c>
      <c r="K33" s="487">
        <f>H33*I33</f>
        <v/>
      </c>
      <c r="L33" s="391">
        <f>MIN((J33+K33),15000)</f>
        <v/>
      </c>
      <c r="M33" s="497">
        <f>ROUND((L33*12%),2)</f>
        <v/>
      </c>
      <c r="N33" s="497">
        <f>ROUNDUP((J33*0.75%),2)</f>
        <v/>
      </c>
      <c r="O33" s="497" t="n">
        <v>0</v>
      </c>
      <c r="P33" s="497">
        <f>M33+N33+O33</f>
        <v/>
      </c>
      <c r="Q33" s="487">
        <f>ROUND((L33*12.5%),2)</f>
        <v/>
      </c>
      <c r="R33" s="487">
        <f>ROUND((L33*0.5%),2)</f>
        <v/>
      </c>
      <c r="S33" s="487">
        <f>Q33+R33</f>
        <v/>
      </c>
      <c r="T33" s="497">
        <f>ROUNDUP((J33*0.0325),2)</f>
        <v/>
      </c>
      <c r="U33" s="497">
        <f>Q33+T33+R33</f>
        <v/>
      </c>
      <c r="V33" s="497">
        <f>ROUND((J33+K33)-P33,2)</f>
        <v/>
      </c>
      <c r="W33" s="498" t="n"/>
      <c r="X33" s="490" t="n"/>
      <c r="Y33" s="490" t="n"/>
      <c r="Z33" s="490" t="n"/>
    </row>
    <row r="34" ht="47.25" customFormat="1" customHeight="1" s="490">
      <c r="A34" s="488" t="n">
        <v>27</v>
      </c>
      <c r="B34" s="516" t="inlineStr">
        <is>
          <t>SUNILA KUMAR DAS</t>
        </is>
      </c>
      <c r="C34" s="517" t="inlineStr">
        <is>
          <t>100385706311</t>
        </is>
      </c>
      <c r="D34" s="518" t="n">
        <v>4404091641</v>
      </c>
      <c r="E34" s="518" t="inlineStr">
        <is>
          <t>544010110008112</t>
        </is>
      </c>
      <c r="F34" s="518" t="inlineStr">
        <is>
          <t>BKID0005440</t>
        </is>
      </c>
      <c r="G34" s="495">
        <f>ATTENDANCE!AI35</f>
        <v/>
      </c>
      <c r="H34" s="487">
        <f>ATTENDANCE!AJ35</f>
        <v/>
      </c>
      <c r="I34" s="496" t="n">
        <v>504</v>
      </c>
      <c r="J34" s="487">
        <f>G34*I34</f>
        <v/>
      </c>
      <c r="K34" s="487">
        <f>H34*I34</f>
        <v/>
      </c>
      <c r="L34" s="391">
        <f>MIN((J34+K34),15000)</f>
        <v/>
      </c>
      <c r="M34" s="497">
        <f>ROUND((L34*12%),2)</f>
        <v/>
      </c>
      <c r="N34" s="497">
        <f>ROUNDUP((J34*0.75%),2)</f>
        <v/>
      </c>
      <c r="O34" s="497" t="n">
        <v>0</v>
      </c>
      <c r="P34" s="497">
        <f>M34+N34+O34</f>
        <v/>
      </c>
      <c r="Q34" s="487">
        <f>ROUND((L34*12.5%),2)</f>
        <v/>
      </c>
      <c r="R34" s="487">
        <f>ROUND((L34*0.5%),2)</f>
        <v/>
      </c>
      <c r="S34" s="487">
        <f>Q34+R34</f>
        <v/>
      </c>
      <c r="T34" s="497">
        <f>ROUNDUP((J34*0.0325),2)</f>
        <v/>
      </c>
      <c r="U34" s="497">
        <f>Q34+T34+R34</f>
        <v/>
      </c>
      <c r="V34" s="497">
        <f>ROUND((J34+K34)-P34,2)</f>
        <v/>
      </c>
      <c r="W34" s="498" t="n"/>
      <c r="X34" s="490" t="n"/>
      <c r="Y34" s="490" t="n"/>
      <c r="Z34" s="490" t="n"/>
    </row>
    <row r="35" ht="31.5" customFormat="1" customHeight="1" s="490">
      <c r="A35" s="488" t="n">
        <v>28</v>
      </c>
      <c r="B35" s="516" t="inlineStr">
        <is>
          <t>KISAN TAKRI</t>
        </is>
      </c>
      <c r="C35" s="517" t="inlineStr">
        <is>
          <t>100194300283</t>
        </is>
      </c>
      <c r="D35" s="518" t="n">
        <v>4404057256</v>
      </c>
      <c r="E35" s="518" t="inlineStr">
        <is>
          <t>34169439238</t>
        </is>
      </c>
      <c r="F35" s="518" t="inlineStr">
        <is>
          <t>SBIN0001304</t>
        </is>
      </c>
      <c r="G35" s="495">
        <f>ATTENDANCE!AI36</f>
        <v/>
      </c>
      <c r="H35" s="487">
        <f>ATTENDANCE!AJ36</f>
        <v/>
      </c>
      <c r="I35" s="496" t="n">
        <v>504</v>
      </c>
      <c r="J35" s="487">
        <f>G35*I35</f>
        <v/>
      </c>
      <c r="K35" s="487">
        <f>H35*I35</f>
        <v/>
      </c>
      <c r="L35" s="391">
        <f>MIN((J35+K35),15000)</f>
        <v/>
      </c>
      <c r="M35" s="497">
        <f>ROUND((L35*12%),2)</f>
        <v/>
      </c>
      <c r="N35" s="497">
        <f>ROUNDUP((J35*0.75%),2)</f>
        <v/>
      </c>
      <c r="O35" s="497" t="n">
        <v>0</v>
      </c>
      <c r="P35" s="497">
        <f>M35+N35+O35</f>
        <v/>
      </c>
      <c r="Q35" s="487">
        <f>ROUND((L35*12.5%),2)</f>
        <v/>
      </c>
      <c r="R35" s="487">
        <f>ROUND((L35*0.5%),2)</f>
        <v/>
      </c>
      <c r="S35" s="487">
        <f>Q35+R35</f>
        <v/>
      </c>
      <c r="T35" s="497">
        <f>ROUNDUP((J35*0.0325),2)</f>
        <v/>
      </c>
      <c r="U35" s="497">
        <f>Q35+T35+R35</f>
        <v/>
      </c>
      <c r="V35" s="497">
        <f>ROUND((J35+K35)-P35,2)</f>
        <v/>
      </c>
      <c r="W35" s="498" t="n"/>
      <c r="X35" s="490" t="n"/>
      <c r="Y35" s="490" t="n"/>
      <c r="Z35" s="490" t="n"/>
    </row>
    <row r="36" ht="31.5" customFormat="1" customHeight="1" s="490">
      <c r="A36" s="488" t="n">
        <v>29</v>
      </c>
      <c r="B36" s="516" t="inlineStr">
        <is>
          <t>GUPTA BHATRA</t>
        </is>
      </c>
      <c r="C36" s="517" t="inlineStr">
        <is>
          <t>100157311107</t>
        </is>
      </c>
      <c r="D36" s="518" t="n">
        <v>4404057258</v>
      </c>
      <c r="E36" s="518" t="inlineStr">
        <is>
          <t>33007791433</t>
        </is>
      </c>
      <c r="F36" s="518" t="inlineStr">
        <is>
          <t>SBIN0001304</t>
        </is>
      </c>
      <c r="G36" s="495">
        <f>ATTENDANCE!AI37</f>
        <v/>
      </c>
      <c r="H36" s="487">
        <f>ATTENDANCE!AJ37</f>
        <v/>
      </c>
      <c r="I36" s="496" t="n">
        <v>504</v>
      </c>
      <c r="J36" s="487">
        <f>G36*I36</f>
        <v/>
      </c>
      <c r="K36" s="487" t="n">
        <v>0</v>
      </c>
      <c r="L36" s="391">
        <f>MIN((J36+K36),15000)</f>
        <v/>
      </c>
      <c r="M36" s="497">
        <f>ROUND((L36*12%),2)</f>
        <v/>
      </c>
      <c r="N36" s="497">
        <f>ROUNDUP((J36*0.75%),2)</f>
        <v/>
      </c>
      <c r="O36" s="497" t="n">
        <v>0</v>
      </c>
      <c r="P36" s="497">
        <f>M36+N36+O36</f>
        <v/>
      </c>
      <c r="Q36" s="487">
        <f>ROUND((L36*12.5%),2)</f>
        <v/>
      </c>
      <c r="R36" s="487">
        <f>ROUND((L36*0.5%),2)</f>
        <v/>
      </c>
      <c r="S36" s="487">
        <f>Q36+R36</f>
        <v/>
      </c>
      <c r="T36" s="497">
        <f>ROUNDUP((J36*0.0325),2)</f>
        <v/>
      </c>
      <c r="U36" s="497">
        <f>Q36+T36+R36</f>
        <v/>
      </c>
      <c r="V36" s="497">
        <f>ROUND((J36+K36)-P36,2)</f>
        <v/>
      </c>
      <c r="W36" s="498" t="n"/>
      <c r="X36" s="490" t="n"/>
      <c r="Y36" s="490" t="n"/>
      <c r="Z36" s="490" t="n"/>
    </row>
    <row r="37" ht="31.5" customFormat="1" customHeight="1" s="490">
      <c r="A37" s="488" t="n">
        <v>30</v>
      </c>
      <c r="B37" s="516" t="inlineStr">
        <is>
          <t>POLAR SAMAREDI</t>
        </is>
      </c>
      <c r="C37" s="519" t="inlineStr">
        <is>
          <t>10028463           4374</t>
        </is>
      </c>
      <c r="D37" s="517" t="n">
        <v>4404091788</v>
      </c>
      <c r="E37" s="519" t="inlineStr">
        <is>
          <t>5440105100      01201</t>
        </is>
      </c>
      <c r="F37" s="517" t="inlineStr">
        <is>
          <t>BKID0005440</t>
        </is>
      </c>
      <c r="G37" s="495">
        <f>ATTENDANCE!AI38</f>
        <v/>
      </c>
      <c r="H37" s="487">
        <f>ATTENDANCE!AJ38</f>
        <v/>
      </c>
      <c r="I37" s="496" t="n">
        <v>504</v>
      </c>
      <c r="J37" s="487">
        <f>G37*I37</f>
        <v/>
      </c>
      <c r="K37" s="487" t="n">
        <v>0</v>
      </c>
      <c r="L37" s="391">
        <f>MIN((J37+K37),15000)</f>
        <v/>
      </c>
      <c r="M37" s="497">
        <f>ROUND((L37*12%),2)</f>
        <v/>
      </c>
      <c r="N37" s="497">
        <f>ROUNDUP((J37*0.75%),2)</f>
        <v/>
      </c>
      <c r="O37" s="497" t="n">
        <v>0</v>
      </c>
      <c r="P37" s="497">
        <f>M37+N37+O37</f>
        <v/>
      </c>
      <c r="Q37" s="487">
        <f>ROUND((L37*12.5%),2)</f>
        <v/>
      </c>
      <c r="R37" s="487">
        <f>ROUND((L37*0.5%),2)</f>
        <v/>
      </c>
      <c r="S37" s="487">
        <f>Q37+R37</f>
        <v/>
      </c>
      <c r="T37" s="497">
        <f>ROUNDUP((J37*0.0325),2)</f>
        <v/>
      </c>
      <c r="U37" s="497">
        <f>Q37+T37+R37</f>
        <v/>
      </c>
      <c r="V37" s="497">
        <f>ROUND((J37+K37)-P37,2)</f>
        <v/>
      </c>
      <c r="W37" s="498" t="n"/>
      <c r="X37" s="490" t="n"/>
      <c r="Y37" s="490" t="n"/>
      <c r="Z37" s="490" t="n"/>
    </row>
    <row r="38" ht="31.5" customFormat="1" customHeight="1" s="490">
      <c r="A38" s="488" t="n">
        <v>31</v>
      </c>
      <c r="B38" s="516" t="inlineStr">
        <is>
          <t>PABAN KHORA</t>
        </is>
      </c>
      <c r="C38" s="519" t="inlineStr">
        <is>
          <t>10090550          2989</t>
        </is>
      </c>
      <c r="D38" s="519" t="n">
        <v>4403944141</v>
      </c>
      <c r="E38" s="519" t="n">
        <v>32790051626</v>
      </c>
      <c r="F38" s="519" t="inlineStr">
        <is>
          <t>SBIN0001304</t>
        </is>
      </c>
      <c r="G38" s="495">
        <f>ATTENDANCE!AI39</f>
        <v/>
      </c>
      <c r="H38" s="487">
        <f>ATTENDANCE!AJ39</f>
        <v/>
      </c>
      <c r="I38" s="496" t="n">
        <v>504</v>
      </c>
      <c r="J38" s="487">
        <f>G38*I38</f>
        <v/>
      </c>
      <c r="K38" s="487">
        <f>PF_ESI!G36</f>
        <v/>
      </c>
      <c r="L38" s="391">
        <f>MIN((J38+K38),15000)</f>
        <v/>
      </c>
      <c r="M38" s="497">
        <f>ROUND((L38*12%),2)</f>
        <v/>
      </c>
      <c r="N38" s="497">
        <f>ROUNDUP((J38*0.75%),2)</f>
        <v/>
      </c>
      <c r="O38" s="497" t="n">
        <v>0</v>
      </c>
      <c r="P38" s="497">
        <f>M38+N38+O38</f>
        <v/>
      </c>
      <c r="Q38" s="487">
        <f>ROUND((L38*12.5%),2)</f>
        <v/>
      </c>
      <c r="R38" s="487">
        <f>ROUND((L38*0.5%),2)</f>
        <v/>
      </c>
      <c r="S38" s="487">
        <f>Q38+R38</f>
        <v/>
      </c>
      <c r="T38" s="497">
        <f>ROUNDUP((J38*0.0325),2)</f>
        <v/>
      </c>
      <c r="U38" s="497">
        <f>Q38+T38+R38</f>
        <v/>
      </c>
      <c r="V38" s="497">
        <f>ROUND((J38+K38)-P38,2)</f>
        <v/>
      </c>
      <c r="W38" s="498" t="n"/>
      <c r="X38" s="490" t="n"/>
      <c r="Y38" s="490" t="n"/>
      <c r="Z38" s="490" t="n"/>
    </row>
    <row r="39" ht="15.75" customFormat="1" customHeight="1" s="490">
      <c r="A39" s="514" t="inlineStr">
        <is>
          <t>UNSKILL WORKMEN TOTAL</t>
        </is>
      </c>
      <c r="B39" s="317" t="n"/>
      <c r="C39" s="317" t="n"/>
      <c r="D39" s="317" t="n"/>
      <c r="E39" s="317" t="n"/>
      <c r="F39" s="318" t="n"/>
      <c r="G39" s="503">
        <f>SUM(G27:G38)</f>
        <v/>
      </c>
      <c r="H39" s="504">
        <f>SUM(H27:H38)</f>
        <v/>
      </c>
      <c r="I39" s="504" t="n"/>
      <c r="J39" s="504">
        <f>SUM(J27:J38)</f>
        <v/>
      </c>
      <c r="K39" s="504">
        <f>SUM(K27:K38)</f>
        <v/>
      </c>
      <c r="L39" s="504">
        <f>SUM(L27:L38)</f>
        <v/>
      </c>
      <c r="M39" s="504">
        <f>SUM(M27:M38)</f>
        <v/>
      </c>
      <c r="N39" s="504">
        <f>SUM(N27:N38)</f>
        <v/>
      </c>
      <c r="O39" s="505">
        <f>SUM(O27:O38)</f>
        <v/>
      </c>
      <c r="P39" s="504">
        <f>SUM(P27:P38)</f>
        <v/>
      </c>
      <c r="Q39" s="504">
        <f>SUM(Q27:Q38)</f>
        <v/>
      </c>
      <c r="R39" s="504">
        <f>SUM(R27:R38)</f>
        <v/>
      </c>
      <c r="S39" s="504">
        <f>SUM(S27:S38)</f>
        <v/>
      </c>
      <c r="T39" s="505">
        <f>SUM(T27:T38)</f>
        <v/>
      </c>
      <c r="U39" s="504">
        <f>SUM(U27:U38)</f>
        <v/>
      </c>
      <c r="V39" s="505">
        <f>SUM(V27:V38)</f>
        <v/>
      </c>
      <c r="W39" s="498" t="n"/>
      <c r="X39" s="490" t="n"/>
      <c r="Y39" s="490" t="n"/>
      <c r="Z39" s="490" t="n"/>
    </row>
    <row r="40" ht="15.75" customFormat="1" customHeight="1" s="490">
      <c r="A40" s="514" t="inlineStr">
        <is>
          <t>TOTAL</t>
        </is>
      </c>
      <c r="B40" s="317" t="n"/>
      <c r="C40" s="317" t="n"/>
      <c r="D40" s="317" t="n"/>
      <c r="E40" s="317" t="n"/>
      <c r="F40" s="318" t="n"/>
      <c r="G40" s="503">
        <f>G16+G26+G39</f>
        <v/>
      </c>
      <c r="H40" s="503">
        <f>H16+H26+H39</f>
        <v/>
      </c>
      <c r="I40" s="503">
        <f>I16+I26+I39</f>
        <v/>
      </c>
      <c r="J40" s="503">
        <f>J16+J26+J39</f>
        <v/>
      </c>
      <c r="K40" s="503">
        <f>K16+K26+K39</f>
        <v/>
      </c>
      <c r="L40" s="503">
        <f>L16+L26+L39</f>
        <v/>
      </c>
      <c r="M40" s="503">
        <f>M16+M26+M39</f>
        <v/>
      </c>
      <c r="N40" s="503">
        <f>N16+N26+N39</f>
        <v/>
      </c>
      <c r="O40" s="503">
        <f>O16+O26+O39</f>
        <v/>
      </c>
      <c r="P40" s="503">
        <f>P16+P26+P39</f>
        <v/>
      </c>
      <c r="Q40" s="503">
        <f>Q16+Q26+Q39</f>
        <v/>
      </c>
      <c r="R40" s="503">
        <f>R16+R26+R39</f>
        <v/>
      </c>
      <c r="S40" s="503">
        <f>S16+S26+S39</f>
        <v/>
      </c>
      <c r="T40" s="503">
        <f>T16+T26+T39</f>
        <v/>
      </c>
      <c r="U40" s="503">
        <f>U16+U26+U39</f>
        <v/>
      </c>
      <c r="V40" s="505">
        <f>V39+V26+V16</f>
        <v/>
      </c>
      <c r="W40" s="498" t="n"/>
      <c r="X40" s="490" t="n"/>
      <c r="Y40" s="490" t="n"/>
      <c r="Z40" s="490" t="n"/>
    </row>
    <row r="41" ht="15.75" customFormat="1" customHeight="1" s="490">
      <c r="A41" s="520" t="n"/>
      <c r="B41" s="520" t="n"/>
      <c r="C41" s="520" t="n"/>
      <c r="D41" s="520" t="n"/>
      <c r="E41" s="520" t="n"/>
      <c r="F41" s="520" t="n"/>
      <c r="G41" s="521" t="n"/>
      <c r="H41" s="521" t="n"/>
      <c r="I41" s="521" t="n"/>
      <c r="J41" s="521" t="n"/>
      <c r="K41" s="521" t="n"/>
      <c r="L41" s="521" t="n"/>
      <c r="M41" s="521" t="n"/>
      <c r="N41" s="521" t="n"/>
      <c r="O41" s="521" t="n"/>
      <c r="P41" s="521" t="n"/>
      <c r="Q41" s="521" t="n"/>
      <c r="R41" s="521" t="n"/>
      <c r="S41" s="521" t="n"/>
      <c r="T41" s="521" t="n"/>
      <c r="U41" s="521" t="n"/>
      <c r="V41" s="522" t="n"/>
      <c r="W41" s="523" t="n"/>
      <c r="X41" s="490" t="n"/>
      <c r="Y41" s="490" t="n"/>
      <c r="Z41" s="490" t="n"/>
    </row>
    <row r="42" ht="15.75" customFormat="1" customHeight="1" s="490">
      <c r="A42" s="520" t="n"/>
      <c r="B42" s="520" t="n"/>
      <c r="C42" s="520" t="n"/>
      <c r="D42" s="520" t="n"/>
      <c r="E42" s="520" t="n"/>
      <c r="F42" s="520" t="n"/>
      <c r="G42" s="521" t="n"/>
      <c r="H42" s="521" t="n"/>
      <c r="I42" s="521" t="n"/>
      <c r="J42" s="521" t="n"/>
      <c r="K42" s="521" t="n"/>
      <c r="L42" s="521" t="n"/>
      <c r="M42" s="521" t="n"/>
      <c r="N42" s="521" t="n"/>
      <c r="O42" s="521" t="n"/>
      <c r="P42" s="521" t="n"/>
      <c r="Q42" s="521" t="n"/>
      <c r="R42" s="521" t="n"/>
      <c r="S42" s="521" t="n"/>
      <c r="T42" s="521" t="n"/>
      <c r="U42" s="521" t="n"/>
      <c r="V42" s="522" t="n"/>
      <c r="W42" s="523" t="n"/>
      <c r="X42" s="490" t="n"/>
      <c r="Y42" s="490" t="n"/>
      <c r="Z42" s="490" t="n"/>
    </row>
    <row r="43" ht="15.75" customFormat="1" customHeight="1" s="490">
      <c r="A43" s="520" t="n"/>
      <c r="B43" s="520" t="n"/>
      <c r="C43" s="520" t="n"/>
      <c r="D43" s="520" t="n"/>
      <c r="E43" s="520" t="n"/>
      <c r="F43" s="520" t="n"/>
      <c r="G43" s="521" t="n"/>
      <c r="H43" s="521" t="n"/>
      <c r="I43" s="521" t="n"/>
      <c r="J43" s="521" t="n"/>
      <c r="K43" s="521" t="n"/>
      <c r="L43" s="521" t="n"/>
      <c r="M43" s="521" t="n"/>
      <c r="N43" s="521" t="n"/>
      <c r="O43" s="521" t="n"/>
      <c r="P43" s="521" t="n"/>
      <c r="Q43" s="521" t="n"/>
      <c r="R43" s="521" t="n"/>
      <c r="S43" s="521" t="n"/>
      <c r="T43" s="521" t="n"/>
      <c r="U43" s="521" t="n"/>
      <c r="V43" s="522" t="n"/>
      <c r="W43" s="523" t="n"/>
      <c r="X43" s="490" t="n"/>
      <c r="Y43" s="490" t="n"/>
      <c r="Z43" s="490" t="n"/>
    </row>
    <row r="44" ht="15" customHeight="1" s="369">
      <c r="L44" s="443" t="n"/>
      <c r="M44" s="443" t="n"/>
      <c r="N44" s="443" t="n"/>
      <c r="O44" s="443" t="n"/>
      <c r="Q44" s="410" t="n"/>
      <c r="V44" s="410" t="n"/>
    </row>
    <row r="45" ht="49.5" customHeight="1" s="369">
      <c r="A45" s="524" t="inlineStr">
        <is>
          <t xml:space="preserve">                                     It is certfied that each contract worker has checked their net pay (salary), PF &amp; ESIC amount deposited in respective bank, PF &amp; ESIC accounts as per the calculated amount mentioned in the table above. Further PF &amp; ESIC amount is also has been checked with ECR &amp; ESIC challan submitted by vendor. </t>
        </is>
      </c>
    </row>
    <row r="46" ht="15" customHeight="1" s="369">
      <c r="L46" s="443" t="n"/>
      <c r="M46" s="443" t="n"/>
      <c r="N46" s="443" t="n"/>
      <c r="O46" s="443" t="n"/>
    </row>
    <row r="47" ht="15" customHeight="1" s="369">
      <c r="E47" s="525" t="n"/>
      <c r="L47" s="443" t="n"/>
      <c r="M47" s="443" t="n"/>
      <c r="N47" s="443" t="n"/>
      <c r="O47" s="443" t="n"/>
    </row>
    <row r="48" ht="15" customHeight="1" s="369">
      <c r="E48" s="525" t="n"/>
      <c r="L48" s="443" t="n"/>
      <c r="M48" s="443" t="n"/>
      <c r="N48" s="443" t="n"/>
      <c r="O48" s="443" t="n"/>
    </row>
    <row r="49" ht="15" customHeight="1" s="369">
      <c r="E49" s="525" t="n"/>
      <c r="L49" s="443" t="n"/>
      <c r="M49" s="443" t="n"/>
      <c r="N49" s="443" t="n"/>
      <c r="O49" s="443" t="n"/>
    </row>
    <row r="50" ht="15" customHeight="1" s="369">
      <c r="L50" s="443" t="n"/>
      <c r="M50" s="443" t="n"/>
      <c r="N50" s="443" t="n"/>
      <c r="O50" s="443" t="n"/>
    </row>
    <row r="51" ht="18.75" customHeight="1" s="369">
      <c r="J51" s="411" t="inlineStr">
        <is>
          <t>Signature of EIC</t>
        </is>
      </c>
    </row>
    <row r="52" ht="15" customHeight="1" s="369">
      <c r="L52" s="443" t="n"/>
      <c r="M52" s="443" t="n"/>
      <c r="N52" s="443" t="n"/>
      <c r="O52" s="443" t="n"/>
    </row>
    <row r="53" ht="15" customFormat="1" customHeight="1" s="408">
      <c r="A53" s="407" t="n"/>
      <c r="B53" s="407" t="n"/>
      <c r="C53" s="407" t="n"/>
      <c r="D53" s="407" t="n"/>
      <c r="E53" s="407" t="n"/>
      <c r="F53" s="407" t="n"/>
      <c r="G53" s="407" t="n"/>
      <c r="H53" s="407" t="n"/>
      <c r="I53" s="407" t="n"/>
      <c r="L53" s="443" t="n"/>
      <c r="M53" s="443" t="n"/>
      <c r="N53" s="443" t="n"/>
      <c r="O53" s="443" t="n"/>
      <c r="W53" s="407" t="n"/>
      <c r="X53" s="407" t="n"/>
      <c r="Y53" s="407" t="n"/>
      <c r="Z53" s="407" t="n"/>
    </row>
    <row r="54" ht="15" customFormat="1" customHeight="1" s="408">
      <c r="A54" s="407" t="n"/>
      <c r="B54" s="407" t="n"/>
      <c r="C54" s="407" t="n"/>
      <c r="D54" s="407" t="n"/>
      <c r="E54" s="407" t="n"/>
      <c r="F54" s="407" t="n"/>
      <c r="G54" s="407" t="n"/>
      <c r="H54" s="407" t="n"/>
      <c r="I54" s="407" t="n"/>
      <c r="L54" s="443" t="n"/>
      <c r="M54" s="443" t="n"/>
      <c r="N54" s="443" t="n"/>
      <c r="O54" s="443" t="n"/>
      <c r="W54" s="526" t="n"/>
      <c r="X54" s="407" t="n"/>
      <c r="Y54" s="407" t="n"/>
      <c r="Z54" s="407" t="n"/>
    </row>
    <row r="55" ht="15" customFormat="1" customHeight="1" s="408">
      <c r="A55" s="407" t="n"/>
      <c r="B55" s="407" t="n"/>
      <c r="C55" s="407" t="n"/>
      <c r="D55" s="407" t="n"/>
      <c r="E55" s="407" t="n"/>
      <c r="F55" s="407" t="n"/>
      <c r="G55" s="407" t="n"/>
      <c r="H55" s="407" t="n"/>
      <c r="I55" s="407" t="n"/>
      <c r="L55" s="443" t="n"/>
      <c r="M55" s="443" t="n"/>
      <c r="N55" s="443" t="n"/>
      <c r="O55" s="443" t="n"/>
      <c r="W55" s="407" t="n"/>
      <c r="X55" s="407" t="n"/>
      <c r="Y55" s="407" t="n"/>
      <c r="Z55" s="407" t="n"/>
    </row>
    <row r="56" ht="15" customFormat="1" customHeight="1" s="408">
      <c r="A56" s="407" t="n"/>
      <c r="B56" s="407" t="n"/>
      <c r="C56" s="407" t="n"/>
      <c r="D56" s="407" t="n"/>
      <c r="E56" s="407" t="n"/>
      <c r="F56" s="407" t="n"/>
      <c r="G56" s="407" t="n"/>
      <c r="H56" s="407" t="n"/>
      <c r="I56" s="407" t="n"/>
      <c r="L56" s="443" t="n"/>
      <c r="M56" s="443" t="n"/>
      <c r="N56" s="443" t="n"/>
      <c r="O56" s="443" t="n"/>
      <c r="W56" s="407" t="n"/>
      <c r="X56" s="407" t="n"/>
      <c r="Y56" s="407" t="n"/>
      <c r="Z56" s="407" t="n"/>
    </row>
    <row r="57" ht="15" customFormat="1" customHeight="1" s="408">
      <c r="A57" s="407" t="n"/>
      <c r="B57" s="407" t="n"/>
      <c r="C57" s="407" t="n"/>
      <c r="D57" s="407" t="n"/>
      <c r="E57" s="407" t="n"/>
      <c r="F57" s="407" t="n"/>
      <c r="G57" s="407" t="n"/>
      <c r="H57" s="407" t="n"/>
      <c r="I57" s="407" t="n"/>
      <c r="L57" s="443" t="n"/>
      <c r="M57" s="443" t="n"/>
      <c r="N57" s="443" t="n"/>
      <c r="O57" s="443" t="n"/>
      <c r="W57" s="407" t="n"/>
      <c r="X57" s="407" t="n"/>
      <c r="Y57" s="407" t="n"/>
      <c r="Z57" s="407" t="n"/>
    </row>
    <row r="58" ht="15" customFormat="1" customHeight="1" s="408">
      <c r="A58" s="407" t="n"/>
      <c r="B58" s="407" t="n"/>
      <c r="C58" s="407" t="n"/>
      <c r="D58" s="407" t="n"/>
      <c r="E58" s="407" t="n"/>
      <c r="F58" s="407" t="n"/>
      <c r="G58" s="407" t="n"/>
      <c r="H58" s="407" t="n"/>
      <c r="I58" s="407" t="n"/>
      <c r="L58" s="443" t="n"/>
      <c r="M58" s="443" t="n"/>
      <c r="N58" s="443" t="n"/>
      <c r="O58" s="443" t="n"/>
      <c r="W58" s="407" t="n"/>
      <c r="X58" s="407" t="n"/>
      <c r="Y58" s="407" t="n"/>
      <c r="Z58" s="407" t="n"/>
    </row>
    <row r="59" ht="15" customFormat="1" customHeight="1" s="408">
      <c r="A59" s="407" t="n"/>
      <c r="B59" s="407" t="n"/>
      <c r="C59" s="407" t="n"/>
      <c r="D59" s="407" t="n"/>
      <c r="E59" s="407" t="n"/>
      <c r="F59" s="407" t="n"/>
      <c r="G59" s="407" t="n"/>
      <c r="H59" s="407" t="n"/>
      <c r="I59" s="407" t="n"/>
      <c r="L59" s="443" t="n"/>
      <c r="M59" s="443" t="n"/>
      <c r="N59" s="443" t="n"/>
      <c r="O59" s="443" t="n"/>
      <c r="W59" s="407" t="n"/>
      <c r="X59" s="407" t="n"/>
      <c r="Y59" s="407" t="n"/>
      <c r="Z59" s="407" t="n"/>
    </row>
    <row r="60" ht="15" customFormat="1" customHeight="1" s="408">
      <c r="A60" s="407" t="n"/>
      <c r="B60" s="407" t="n"/>
      <c r="C60" s="407" t="n"/>
      <c r="D60" s="407" t="n"/>
      <c r="E60" s="407" t="n"/>
      <c r="F60" s="407" t="n"/>
      <c r="G60" s="407" t="n"/>
      <c r="H60" s="407" t="n"/>
      <c r="I60" s="407" t="n"/>
      <c r="L60" s="443" t="n"/>
      <c r="M60" s="443" t="n"/>
      <c r="N60" s="443" t="n"/>
      <c r="O60" s="443" t="n"/>
      <c r="W60" s="407" t="n"/>
      <c r="X60" s="407" t="n"/>
      <c r="Y60" s="407" t="n"/>
      <c r="Z60" s="407" t="n"/>
    </row>
    <row r="61" ht="15" customFormat="1" customHeight="1" s="408">
      <c r="A61" s="407" t="n"/>
      <c r="B61" s="407" t="n"/>
      <c r="C61" s="407" t="n"/>
      <c r="D61" s="407" t="n"/>
      <c r="E61" s="407" t="n"/>
      <c r="F61" s="407" t="n"/>
      <c r="G61" s="407" t="n"/>
      <c r="H61" s="407" t="n"/>
      <c r="I61" s="407" t="n"/>
      <c r="L61" s="443" t="n"/>
      <c r="M61" s="443" t="n"/>
      <c r="N61" s="443" t="n"/>
      <c r="O61" s="443" t="n"/>
      <c r="W61" s="407" t="n"/>
      <c r="X61" s="407" t="n"/>
      <c r="Y61" s="407" t="n"/>
      <c r="Z61" s="407" t="n"/>
    </row>
    <row r="62" ht="15" customFormat="1" customHeight="1" s="408">
      <c r="A62" s="407" t="n"/>
      <c r="B62" s="407" t="n"/>
      <c r="C62" s="407" t="n"/>
      <c r="D62" s="407" t="n"/>
      <c r="E62" s="407" t="n"/>
      <c r="F62" s="407" t="n"/>
      <c r="G62" s="407" t="n"/>
      <c r="H62" s="407" t="n"/>
      <c r="I62" s="407" t="n"/>
      <c r="L62" s="443" t="n"/>
      <c r="M62" s="443" t="n"/>
      <c r="N62" s="443" t="n"/>
      <c r="O62" s="443" t="n"/>
      <c r="W62" s="407" t="n"/>
      <c r="X62" s="407" t="n"/>
      <c r="Y62" s="407" t="n"/>
      <c r="Z62" s="407" t="n"/>
    </row>
    <row r="63" ht="15" customFormat="1" customHeight="1" s="408">
      <c r="A63" s="407" t="n"/>
      <c r="B63" s="407" t="n"/>
      <c r="C63" s="407" t="n"/>
      <c r="D63" s="407" t="n"/>
      <c r="E63" s="407" t="n"/>
      <c r="F63" s="407" t="n"/>
      <c r="G63" s="407" t="n"/>
      <c r="H63" s="407" t="n"/>
      <c r="I63" s="407" t="n"/>
      <c r="L63" s="443" t="n"/>
      <c r="M63" s="443" t="n"/>
      <c r="N63" s="443" t="n"/>
      <c r="O63" s="443" t="n"/>
      <c r="W63" s="407" t="n"/>
      <c r="X63" s="407" t="n"/>
      <c r="Y63" s="407" t="n"/>
      <c r="Z63" s="407" t="n"/>
    </row>
    <row r="64" ht="15" customFormat="1" customHeight="1" s="408">
      <c r="A64" s="407" t="n"/>
      <c r="B64" s="407" t="n"/>
      <c r="C64" s="407" t="n"/>
      <c r="D64" s="407" t="n"/>
      <c r="E64" s="407" t="n"/>
      <c r="F64" s="407" t="n"/>
      <c r="G64" s="407" t="n"/>
      <c r="H64" s="407" t="n"/>
      <c r="I64" s="407" t="n"/>
      <c r="L64" s="443" t="n"/>
      <c r="M64" s="443" t="n"/>
      <c r="N64" s="443" t="n"/>
      <c r="O64" s="443" t="n"/>
      <c r="W64" s="407" t="n"/>
      <c r="X64" s="407" t="n"/>
      <c r="Y64" s="407" t="n"/>
      <c r="Z64" s="407" t="n"/>
    </row>
    <row r="65" ht="15" customFormat="1" customHeight="1" s="408">
      <c r="A65" s="407" t="n"/>
      <c r="B65" s="407" t="n"/>
      <c r="C65" s="407" t="n"/>
      <c r="D65" s="407" t="n"/>
      <c r="E65" s="407" t="n"/>
      <c r="F65" s="407" t="n"/>
      <c r="G65" s="407" t="n"/>
      <c r="H65" s="407" t="n"/>
      <c r="I65" s="407" t="n"/>
      <c r="L65" s="443" t="n"/>
      <c r="M65" s="443" t="n"/>
      <c r="N65" s="443" t="n"/>
      <c r="O65" s="443" t="n"/>
      <c r="W65" s="407" t="n"/>
      <c r="X65" s="407" t="n"/>
      <c r="Y65" s="407" t="n"/>
      <c r="Z65" s="407" t="n"/>
    </row>
    <row r="66" ht="15" customFormat="1" customHeight="1" s="408">
      <c r="A66" s="407" t="n"/>
      <c r="B66" s="407" t="n"/>
      <c r="C66" s="407" t="n"/>
      <c r="D66" s="407" t="n"/>
      <c r="E66" s="407" t="n"/>
      <c r="F66" s="407" t="n"/>
      <c r="G66" s="407" t="n"/>
      <c r="H66" s="407" t="n"/>
      <c r="I66" s="407" t="n"/>
      <c r="L66" s="443" t="n"/>
      <c r="M66" s="443" t="n"/>
      <c r="N66" s="443" t="n"/>
      <c r="O66" s="443" t="n"/>
      <c r="W66" s="407" t="n"/>
      <c r="X66" s="407" t="n"/>
      <c r="Y66" s="407" t="n"/>
      <c r="Z66" s="407" t="n"/>
    </row>
    <row r="67" ht="15" customFormat="1" customHeight="1" s="408">
      <c r="A67" s="407" t="n"/>
      <c r="B67" s="407" t="n"/>
      <c r="C67" s="407" t="n"/>
      <c r="D67" s="407" t="n"/>
      <c r="E67" s="407" t="n"/>
      <c r="F67" s="407" t="n"/>
      <c r="G67" s="407" t="n"/>
      <c r="H67" s="407" t="n"/>
      <c r="I67" s="407" t="n"/>
      <c r="L67" s="443" t="n"/>
      <c r="M67" s="443" t="n"/>
      <c r="N67" s="443" t="n"/>
      <c r="O67" s="443" t="n"/>
      <c r="W67" s="407" t="n"/>
      <c r="X67" s="407" t="n"/>
      <c r="Y67" s="407" t="n"/>
      <c r="Z67" s="407" t="n"/>
    </row>
    <row r="68" ht="15" customFormat="1" customHeight="1" s="408">
      <c r="A68" s="407" t="n"/>
      <c r="B68" s="407" t="n"/>
      <c r="C68" s="407" t="n"/>
      <c r="D68" s="407" t="n"/>
      <c r="E68" s="407" t="n"/>
      <c r="F68" s="407" t="n"/>
      <c r="G68" s="407" t="n"/>
      <c r="H68" s="407" t="n"/>
      <c r="I68" s="407" t="n"/>
      <c r="L68" s="443" t="n"/>
      <c r="M68" s="443" t="n"/>
      <c r="N68" s="443" t="n"/>
      <c r="O68" s="443" t="n"/>
      <c r="W68" s="407" t="n"/>
      <c r="X68" s="407" t="n"/>
      <c r="Y68" s="407" t="n"/>
      <c r="Z68" s="407" t="n"/>
    </row>
    <row r="69" ht="15" customFormat="1" customHeight="1" s="408">
      <c r="A69" s="407" t="n"/>
      <c r="B69" s="407" t="n"/>
      <c r="C69" s="407" t="n"/>
      <c r="D69" s="407" t="n"/>
      <c r="E69" s="407" t="n"/>
      <c r="F69" s="407" t="n"/>
      <c r="G69" s="407" t="n"/>
      <c r="H69" s="407" t="n"/>
      <c r="I69" s="407" t="n"/>
      <c r="L69" s="443" t="n"/>
      <c r="M69" s="443" t="n"/>
      <c r="N69" s="443" t="n"/>
      <c r="O69" s="443" t="n"/>
      <c r="W69" s="407" t="n"/>
      <c r="X69" s="407" t="n"/>
      <c r="Y69" s="407" t="n"/>
      <c r="Z69" s="407" t="n"/>
    </row>
    <row r="70" ht="15" customFormat="1" customHeight="1" s="408">
      <c r="A70" s="407" t="n"/>
      <c r="B70" s="407" t="n"/>
      <c r="C70" s="407" t="n"/>
      <c r="D70" s="407" t="n"/>
      <c r="E70" s="407" t="n"/>
      <c r="F70" s="407" t="n"/>
      <c r="G70" s="407" t="n"/>
      <c r="H70" s="407" t="n"/>
      <c r="I70" s="407" t="n"/>
      <c r="L70" s="443" t="n"/>
      <c r="M70" s="443" t="n"/>
      <c r="N70" s="443" t="n"/>
      <c r="O70" s="443" t="n"/>
      <c r="W70" s="407" t="n"/>
      <c r="X70" s="407" t="n"/>
      <c r="Y70" s="407" t="n"/>
      <c r="Z70" s="407" t="n"/>
    </row>
    <row r="71" ht="15" customFormat="1" customHeight="1" s="408">
      <c r="A71" s="407" t="n"/>
      <c r="B71" s="407" t="n"/>
      <c r="C71" s="407" t="n"/>
      <c r="D71" s="407" t="n"/>
      <c r="E71" s="407" t="n"/>
      <c r="F71" s="407" t="n"/>
      <c r="G71" s="407" t="n"/>
      <c r="H71" s="407" t="n"/>
      <c r="I71" s="407" t="n"/>
      <c r="L71" s="443" t="n"/>
      <c r="M71" s="443" t="n"/>
      <c r="N71" s="443" t="n"/>
      <c r="O71" s="443" t="n"/>
      <c r="W71" s="407" t="n"/>
      <c r="X71" s="407" t="n"/>
      <c r="Y71" s="407" t="n"/>
      <c r="Z71" s="407" t="n"/>
    </row>
    <row r="72" ht="15" customFormat="1" customHeight="1" s="408">
      <c r="A72" s="407" t="n"/>
      <c r="B72" s="407" t="n"/>
      <c r="C72" s="407" t="n"/>
      <c r="D72" s="407" t="n"/>
      <c r="E72" s="407" t="n"/>
      <c r="F72" s="407" t="n"/>
      <c r="G72" s="407" t="n"/>
      <c r="H72" s="407" t="n"/>
      <c r="I72" s="407" t="n"/>
      <c r="L72" s="443" t="n"/>
      <c r="M72" s="443" t="n"/>
      <c r="N72" s="443" t="n"/>
      <c r="O72" s="443" t="n"/>
      <c r="W72" s="407" t="n"/>
      <c r="X72" s="407" t="n"/>
      <c r="Y72" s="407" t="n"/>
      <c r="Z72" s="407" t="n"/>
    </row>
    <row r="73" ht="15" customFormat="1" customHeight="1" s="408">
      <c r="A73" s="407" t="n"/>
      <c r="B73" s="407" t="n"/>
      <c r="C73" s="407" t="n"/>
      <c r="D73" s="407" t="n"/>
      <c r="E73" s="407" t="n"/>
      <c r="F73" s="407" t="n"/>
      <c r="G73" s="407" t="n"/>
      <c r="H73" s="407" t="n"/>
      <c r="I73" s="407" t="n"/>
      <c r="L73" s="443" t="n"/>
      <c r="M73" s="443" t="n"/>
      <c r="N73" s="443" t="n"/>
      <c r="O73" s="443" t="n"/>
      <c r="W73" s="407" t="n"/>
      <c r="X73" s="407" t="n"/>
      <c r="Y73" s="407" t="n"/>
      <c r="Z73" s="407" t="n"/>
    </row>
    <row r="74" ht="15" customFormat="1" customHeight="1" s="408">
      <c r="A74" s="407" t="n"/>
      <c r="B74" s="407" t="n"/>
      <c r="C74" s="407" t="n"/>
      <c r="D74" s="407" t="n"/>
      <c r="E74" s="407" t="n"/>
      <c r="F74" s="407" t="n"/>
      <c r="G74" s="407" t="n"/>
      <c r="H74" s="407" t="n"/>
      <c r="I74" s="407" t="n"/>
      <c r="L74" s="443" t="n"/>
      <c r="M74" s="443" t="n"/>
      <c r="N74" s="443" t="n"/>
      <c r="O74" s="443" t="n"/>
      <c r="W74" s="407" t="n"/>
      <c r="X74" s="407" t="n"/>
      <c r="Y74" s="407" t="n"/>
      <c r="Z74" s="407" t="n"/>
    </row>
    <row r="75" ht="15" customFormat="1" customHeight="1" s="408">
      <c r="A75" s="407" t="n"/>
      <c r="B75" s="407" t="n"/>
      <c r="C75" s="407" t="n"/>
      <c r="D75" s="407" t="n"/>
      <c r="E75" s="407" t="n"/>
      <c r="F75" s="407" t="n"/>
      <c r="G75" s="407" t="n"/>
      <c r="H75" s="407" t="n"/>
      <c r="I75" s="407" t="n"/>
      <c r="L75" s="443" t="n"/>
      <c r="M75" s="443" t="n"/>
      <c r="N75" s="443" t="n"/>
      <c r="O75" s="443" t="n"/>
      <c r="W75" s="407" t="n"/>
      <c r="X75" s="407" t="n"/>
      <c r="Y75" s="407" t="n"/>
      <c r="Z75" s="407" t="n"/>
    </row>
    <row r="76" ht="15" customFormat="1" customHeight="1" s="408">
      <c r="A76" s="407" t="n"/>
      <c r="B76" s="407" t="n"/>
      <c r="C76" s="407" t="n"/>
      <c r="D76" s="407" t="n"/>
      <c r="E76" s="407" t="n"/>
      <c r="F76" s="407" t="n"/>
      <c r="G76" s="407" t="n"/>
      <c r="H76" s="407" t="n"/>
      <c r="I76" s="407" t="n"/>
      <c r="L76" s="443" t="n"/>
      <c r="M76" s="443" t="n"/>
      <c r="N76" s="443" t="n"/>
      <c r="O76" s="443" t="n"/>
      <c r="W76" s="407" t="n"/>
      <c r="X76" s="407" t="n"/>
      <c r="Y76" s="407" t="n"/>
      <c r="Z76" s="407" t="n"/>
    </row>
    <row r="77" ht="15" customFormat="1" customHeight="1" s="408">
      <c r="A77" s="407" t="n"/>
      <c r="B77" s="407" t="n"/>
      <c r="C77" s="407" t="n"/>
      <c r="D77" s="407" t="n"/>
      <c r="E77" s="407" t="n"/>
      <c r="F77" s="407" t="n"/>
      <c r="G77" s="407" t="n"/>
      <c r="H77" s="407" t="n"/>
      <c r="I77" s="407" t="n"/>
      <c r="L77" s="443" t="n"/>
      <c r="M77" s="443" t="n"/>
      <c r="N77" s="443" t="n"/>
      <c r="O77" s="443" t="n"/>
      <c r="W77" s="407" t="n"/>
      <c r="X77" s="407" t="n"/>
      <c r="Y77" s="407" t="n"/>
      <c r="Z77" s="407" t="n"/>
    </row>
    <row r="78" ht="15" customFormat="1" customHeight="1" s="408">
      <c r="A78" s="407" t="n"/>
      <c r="B78" s="407" t="n"/>
      <c r="C78" s="407" t="n"/>
      <c r="D78" s="407" t="n"/>
      <c r="E78" s="407" t="n"/>
      <c r="F78" s="407" t="n"/>
      <c r="G78" s="407" t="n"/>
      <c r="H78" s="407" t="n"/>
      <c r="I78" s="407" t="n"/>
      <c r="L78" s="443" t="n"/>
      <c r="M78" s="443" t="n"/>
      <c r="N78" s="443" t="n"/>
      <c r="O78" s="443" t="n"/>
      <c r="W78" s="407" t="n"/>
      <c r="X78" s="407" t="n"/>
      <c r="Y78" s="407" t="n"/>
      <c r="Z78" s="407" t="n"/>
    </row>
    <row r="79" ht="15" customFormat="1" customHeight="1" s="408">
      <c r="A79" s="407" t="n"/>
      <c r="B79" s="407" t="n"/>
      <c r="C79" s="407" t="n"/>
      <c r="D79" s="407" t="n"/>
      <c r="E79" s="407" t="n"/>
      <c r="F79" s="407" t="n"/>
      <c r="G79" s="407" t="n"/>
      <c r="H79" s="407" t="n"/>
      <c r="I79" s="407" t="n"/>
      <c r="L79" s="443" t="n"/>
      <c r="M79" s="443" t="n"/>
      <c r="N79" s="443" t="n"/>
      <c r="O79" s="443" t="n"/>
      <c r="W79" s="407" t="n"/>
      <c r="X79" s="407" t="n"/>
      <c r="Y79" s="407" t="n"/>
      <c r="Z79" s="407" t="n"/>
    </row>
    <row r="80" ht="15" customFormat="1" customHeight="1" s="408">
      <c r="A80" s="407" t="n"/>
      <c r="B80" s="407" t="n"/>
      <c r="C80" s="407" t="n"/>
      <c r="D80" s="407" t="n"/>
      <c r="E80" s="407" t="n"/>
      <c r="F80" s="407" t="n"/>
      <c r="G80" s="407" t="n"/>
      <c r="H80" s="407" t="n"/>
      <c r="I80" s="407" t="n"/>
      <c r="L80" s="443" t="n"/>
      <c r="M80" s="443" t="n"/>
      <c r="N80" s="443" t="n"/>
      <c r="O80" s="443" t="n"/>
      <c r="W80" s="407" t="n"/>
      <c r="X80" s="407" t="n"/>
      <c r="Y80" s="407" t="n"/>
      <c r="Z80" s="407" t="n"/>
    </row>
    <row r="81" ht="15" customFormat="1" customHeight="1" s="408">
      <c r="A81" s="407" t="n"/>
      <c r="B81" s="407" t="n"/>
      <c r="C81" s="407" t="n"/>
      <c r="D81" s="407" t="n"/>
      <c r="E81" s="407" t="n"/>
      <c r="F81" s="407" t="n"/>
      <c r="G81" s="407" t="n"/>
      <c r="H81" s="407" t="n"/>
      <c r="I81" s="407" t="n"/>
      <c r="L81" s="443" t="n"/>
      <c r="M81" s="443" t="n"/>
      <c r="N81" s="443" t="n"/>
      <c r="O81" s="443" t="n"/>
      <c r="W81" s="407" t="n"/>
      <c r="X81" s="407" t="n"/>
      <c r="Y81" s="407" t="n"/>
      <c r="Z81" s="407" t="n"/>
    </row>
    <row r="82" ht="15" customFormat="1" customHeight="1" s="408">
      <c r="A82" s="407" t="n"/>
      <c r="B82" s="407" t="n"/>
      <c r="C82" s="407" t="n"/>
      <c r="D82" s="407" t="n"/>
      <c r="E82" s="407" t="n"/>
      <c r="F82" s="407" t="n"/>
      <c r="G82" s="407" t="n"/>
      <c r="H82" s="407" t="n"/>
      <c r="I82" s="407" t="n"/>
      <c r="L82" s="443" t="n"/>
      <c r="M82" s="443" t="n"/>
      <c r="N82" s="443" t="n"/>
      <c r="O82" s="443" t="n"/>
      <c r="W82" s="407" t="n"/>
      <c r="X82" s="407" t="n"/>
      <c r="Y82" s="407" t="n"/>
      <c r="Z82" s="407" t="n"/>
    </row>
    <row r="83" ht="15" customFormat="1" customHeight="1" s="408">
      <c r="A83" s="407" t="n"/>
      <c r="B83" s="407" t="n"/>
      <c r="C83" s="407" t="n"/>
      <c r="D83" s="407" t="n"/>
      <c r="E83" s="407" t="n"/>
      <c r="F83" s="407" t="n"/>
      <c r="G83" s="407" t="n"/>
      <c r="H83" s="407" t="n"/>
      <c r="I83" s="407" t="n"/>
      <c r="L83" s="443" t="n"/>
      <c r="M83" s="443" t="n"/>
      <c r="N83" s="443" t="n"/>
      <c r="O83" s="443" t="n"/>
      <c r="W83" s="407" t="n"/>
      <c r="X83" s="407" t="n"/>
      <c r="Y83" s="407" t="n"/>
      <c r="Z83" s="407" t="n"/>
    </row>
    <row r="84" ht="15" customFormat="1" customHeight="1" s="408">
      <c r="A84" s="407" t="n"/>
      <c r="B84" s="407" t="n"/>
      <c r="C84" s="407" t="n"/>
      <c r="D84" s="407" t="n"/>
      <c r="E84" s="407" t="n"/>
      <c r="F84" s="407" t="n"/>
      <c r="G84" s="407" t="n"/>
      <c r="H84" s="407" t="n"/>
      <c r="I84" s="407" t="n"/>
      <c r="L84" s="443" t="n"/>
      <c r="M84" s="443" t="n"/>
      <c r="N84" s="443" t="n"/>
      <c r="O84" s="443" t="n"/>
      <c r="W84" s="407" t="n"/>
      <c r="X84" s="407" t="n"/>
      <c r="Y84" s="407" t="n"/>
      <c r="Z84" s="407" t="n"/>
    </row>
    <row r="85" ht="15" customFormat="1" customHeight="1" s="408">
      <c r="A85" s="407" t="n"/>
      <c r="B85" s="407" t="n"/>
      <c r="C85" s="407" t="n"/>
      <c r="D85" s="407" t="n"/>
      <c r="E85" s="407" t="n"/>
      <c r="F85" s="407" t="n"/>
      <c r="G85" s="407" t="n"/>
      <c r="H85" s="407" t="n"/>
      <c r="I85" s="407" t="n"/>
      <c r="L85" s="443" t="n"/>
      <c r="M85" s="443" t="n"/>
      <c r="N85" s="443" t="n"/>
      <c r="O85" s="443" t="n"/>
      <c r="W85" s="407" t="n"/>
      <c r="X85" s="407" t="n"/>
      <c r="Y85" s="407" t="n"/>
      <c r="Z85" s="407" t="n"/>
    </row>
    <row r="86" ht="15" customFormat="1" customHeight="1" s="408">
      <c r="A86" s="407" t="n"/>
      <c r="B86" s="407" t="n"/>
      <c r="C86" s="407" t="n"/>
      <c r="D86" s="407" t="n"/>
      <c r="E86" s="407" t="n"/>
      <c r="F86" s="407" t="n"/>
      <c r="G86" s="407" t="n"/>
      <c r="H86" s="407" t="n"/>
      <c r="I86" s="407" t="n"/>
      <c r="L86" s="443" t="n"/>
      <c r="M86" s="443" t="n"/>
      <c r="N86" s="443" t="n"/>
      <c r="O86" s="443" t="n"/>
      <c r="W86" s="407" t="n"/>
      <c r="X86" s="407" t="n"/>
      <c r="Y86" s="407" t="n"/>
      <c r="Z86" s="407" t="n"/>
    </row>
    <row r="87" ht="15" customFormat="1" customHeight="1" s="408">
      <c r="A87" s="407" t="n"/>
      <c r="B87" s="407" t="n"/>
      <c r="C87" s="407" t="n"/>
      <c r="D87" s="407" t="n"/>
      <c r="E87" s="407" t="n"/>
      <c r="F87" s="407" t="n"/>
      <c r="G87" s="407" t="n"/>
      <c r="H87" s="407" t="n"/>
      <c r="I87" s="407" t="n"/>
      <c r="L87" s="443" t="n"/>
      <c r="M87" s="443" t="n"/>
      <c r="N87" s="443" t="n"/>
      <c r="O87" s="443" t="n"/>
      <c r="W87" s="407" t="n"/>
      <c r="X87" s="407" t="n"/>
      <c r="Y87" s="407" t="n"/>
      <c r="Z87" s="407" t="n"/>
    </row>
    <row r="88" ht="15" customFormat="1" customHeight="1" s="408">
      <c r="A88" s="407" t="n"/>
      <c r="B88" s="407" t="n"/>
      <c r="C88" s="407" t="n"/>
      <c r="D88" s="407" t="n"/>
      <c r="E88" s="407" t="n"/>
      <c r="F88" s="407" t="n"/>
      <c r="G88" s="407" t="n"/>
      <c r="H88" s="407" t="n"/>
      <c r="I88" s="407" t="n"/>
      <c r="L88" s="443" t="n"/>
      <c r="M88" s="443" t="n"/>
      <c r="N88" s="443" t="n"/>
      <c r="O88" s="443" t="n"/>
      <c r="W88" s="407" t="n"/>
      <c r="X88" s="407" t="n"/>
      <c r="Y88" s="407" t="n"/>
      <c r="Z88" s="407" t="n"/>
    </row>
    <row r="89" ht="15" customFormat="1" customHeight="1" s="408">
      <c r="A89" s="407" t="n"/>
      <c r="B89" s="407" t="n"/>
      <c r="C89" s="407" t="n"/>
      <c r="D89" s="407" t="n"/>
      <c r="E89" s="407" t="n"/>
      <c r="F89" s="407" t="n"/>
      <c r="G89" s="407" t="n"/>
      <c r="H89" s="407" t="n"/>
      <c r="I89" s="407" t="n"/>
      <c r="L89" s="443" t="n"/>
      <c r="M89" s="443" t="n"/>
      <c r="N89" s="443" t="n"/>
      <c r="O89" s="443" t="n"/>
      <c r="W89" s="407" t="n"/>
      <c r="X89" s="407" t="n"/>
      <c r="Y89" s="407" t="n"/>
      <c r="Z89" s="407" t="n"/>
    </row>
    <row r="90" ht="15" customFormat="1" customHeight="1" s="408">
      <c r="A90" s="407" t="n"/>
      <c r="B90" s="407" t="n"/>
      <c r="C90" s="407" t="n"/>
      <c r="D90" s="407" t="n"/>
      <c r="E90" s="407" t="n"/>
      <c r="F90" s="407" t="n"/>
      <c r="G90" s="407" t="n"/>
      <c r="H90" s="407" t="n"/>
      <c r="I90" s="407" t="n"/>
      <c r="L90" s="443" t="n"/>
      <c r="M90" s="443" t="n"/>
      <c r="N90" s="443" t="n"/>
      <c r="O90" s="443" t="n"/>
      <c r="W90" s="407" t="n"/>
      <c r="X90" s="407" t="n"/>
      <c r="Y90" s="407" t="n"/>
      <c r="Z90" s="407" t="n"/>
    </row>
    <row r="91" ht="15" customFormat="1" customHeight="1" s="408">
      <c r="A91" s="407" t="n"/>
      <c r="B91" s="407" t="n"/>
      <c r="C91" s="407" t="n"/>
      <c r="D91" s="407" t="n"/>
      <c r="E91" s="407" t="n"/>
      <c r="F91" s="407" t="n"/>
      <c r="G91" s="407" t="n"/>
      <c r="H91" s="407" t="n"/>
      <c r="I91" s="407" t="n"/>
      <c r="L91" s="443" t="n"/>
      <c r="M91" s="443" t="n"/>
      <c r="N91" s="443" t="n"/>
      <c r="O91" s="443" t="n"/>
      <c r="W91" s="407" t="n"/>
      <c r="X91" s="407" t="n"/>
      <c r="Y91" s="407" t="n"/>
      <c r="Z91" s="407" t="n"/>
    </row>
    <row r="92" ht="15" customFormat="1" customHeight="1" s="408">
      <c r="A92" s="407" t="n"/>
      <c r="B92" s="407" t="n"/>
      <c r="C92" s="407" t="n"/>
      <c r="D92" s="407" t="n"/>
      <c r="E92" s="407" t="n"/>
      <c r="F92" s="407" t="n"/>
      <c r="G92" s="407" t="n"/>
      <c r="H92" s="407" t="n"/>
      <c r="I92" s="407" t="n"/>
      <c r="L92" s="443" t="n"/>
      <c r="M92" s="443" t="n"/>
      <c r="N92" s="443" t="n"/>
      <c r="O92" s="443" t="n"/>
      <c r="W92" s="407" t="n"/>
      <c r="X92" s="407" t="n"/>
      <c r="Y92" s="407" t="n"/>
      <c r="Z92" s="407" t="n"/>
    </row>
    <row r="93" ht="15" customFormat="1" customHeight="1" s="408">
      <c r="A93" s="407" t="n"/>
      <c r="B93" s="407" t="n"/>
      <c r="C93" s="407" t="n"/>
      <c r="D93" s="407" t="n"/>
      <c r="E93" s="407" t="n"/>
      <c r="F93" s="407" t="n"/>
      <c r="G93" s="407" t="n"/>
      <c r="H93" s="407" t="n"/>
      <c r="I93" s="407" t="n"/>
      <c r="L93" s="443" t="n"/>
      <c r="M93" s="443" t="n"/>
      <c r="N93" s="443" t="n"/>
      <c r="O93" s="443" t="n"/>
      <c r="W93" s="407" t="n"/>
      <c r="X93" s="407" t="n"/>
      <c r="Y93" s="407" t="n"/>
      <c r="Z93" s="407" t="n"/>
    </row>
    <row r="94" ht="15" customFormat="1" customHeight="1" s="408">
      <c r="A94" s="407" t="n"/>
      <c r="B94" s="407" t="n"/>
      <c r="C94" s="407" t="n"/>
      <c r="D94" s="407" t="n"/>
      <c r="E94" s="407" t="n"/>
      <c r="F94" s="407" t="n"/>
      <c r="G94" s="407" t="n"/>
      <c r="H94" s="407" t="n"/>
      <c r="I94" s="407" t="n"/>
      <c r="L94" s="443" t="n"/>
      <c r="M94" s="443" t="n"/>
      <c r="N94" s="443" t="n"/>
      <c r="O94" s="443" t="n"/>
      <c r="W94" s="407" t="n"/>
      <c r="X94" s="407" t="n"/>
      <c r="Y94" s="407" t="n"/>
      <c r="Z94" s="407" t="n"/>
    </row>
    <row r="95" ht="15" customFormat="1" customHeight="1" s="408">
      <c r="A95" s="407" t="n"/>
      <c r="B95" s="407" t="n"/>
      <c r="C95" s="407" t="n"/>
      <c r="D95" s="407" t="n"/>
      <c r="E95" s="407" t="n"/>
      <c r="F95" s="407" t="n"/>
      <c r="G95" s="407" t="n"/>
      <c r="H95" s="407" t="n"/>
      <c r="I95" s="407" t="n"/>
      <c r="L95" s="443" t="n"/>
      <c r="M95" s="443" t="n"/>
      <c r="N95" s="443" t="n"/>
      <c r="O95" s="443" t="n"/>
      <c r="W95" s="407" t="n"/>
      <c r="X95" s="407" t="n"/>
      <c r="Y95" s="407" t="n"/>
      <c r="Z95" s="407" t="n"/>
    </row>
    <row r="96" ht="15" customFormat="1" customHeight="1" s="408">
      <c r="A96" s="407" t="n"/>
      <c r="B96" s="407" t="n"/>
      <c r="C96" s="407" t="n"/>
      <c r="D96" s="407" t="n"/>
      <c r="E96" s="407" t="n"/>
      <c r="F96" s="407" t="n"/>
      <c r="G96" s="407" t="n"/>
      <c r="H96" s="407" t="n"/>
      <c r="I96" s="407" t="n"/>
      <c r="L96" s="443" t="n"/>
      <c r="M96" s="443" t="n"/>
      <c r="N96" s="443" t="n"/>
      <c r="O96" s="443" t="n"/>
      <c r="W96" s="407" t="n"/>
      <c r="X96" s="407" t="n"/>
      <c r="Y96" s="407" t="n"/>
      <c r="Z96" s="407" t="n"/>
    </row>
    <row r="97" ht="15" customFormat="1" customHeight="1" s="408">
      <c r="A97" s="407" t="n"/>
      <c r="B97" s="407" t="n"/>
      <c r="C97" s="407" t="n"/>
      <c r="D97" s="407" t="n"/>
      <c r="E97" s="407" t="n"/>
      <c r="F97" s="407" t="n"/>
      <c r="G97" s="407" t="n"/>
      <c r="H97" s="407" t="n"/>
      <c r="I97" s="407" t="n"/>
      <c r="L97" s="443" t="n"/>
      <c r="M97" s="443" t="n"/>
      <c r="N97" s="443" t="n"/>
      <c r="O97" s="443" t="n"/>
      <c r="W97" s="407" t="n"/>
      <c r="X97" s="407" t="n"/>
      <c r="Y97" s="407" t="n"/>
      <c r="Z97" s="407" t="n"/>
    </row>
    <row r="98" ht="15" customFormat="1" customHeight="1" s="408">
      <c r="A98" s="407" t="n"/>
      <c r="B98" s="407" t="n"/>
      <c r="C98" s="407" t="n"/>
      <c r="D98" s="407" t="n"/>
      <c r="E98" s="407" t="n"/>
      <c r="F98" s="407" t="n"/>
      <c r="G98" s="407" t="n"/>
      <c r="H98" s="407" t="n"/>
      <c r="I98" s="407" t="n"/>
      <c r="L98" s="443" t="n"/>
      <c r="M98" s="443" t="n"/>
      <c r="N98" s="443" t="n"/>
      <c r="O98" s="443" t="n"/>
      <c r="W98" s="407" t="n"/>
      <c r="X98" s="407" t="n"/>
      <c r="Y98" s="407" t="n"/>
      <c r="Z98" s="407" t="n"/>
    </row>
    <row r="99" ht="15" customFormat="1" customHeight="1" s="408">
      <c r="A99" s="407" t="n"/>
      <c r="B99" s="407" t="n"/>
      <c r="C99" s="407" t="n"/>
      <c r="D99" s="407" t="n"/>
      <c r="E99" s="407" t="n"/>
      <c r="F99" s="407" t="n"/>
      <c r="G99" s="407" t="n"/>
      <c r="H99" s="407" t="n"/>
      <c r="I99" s="407" t="n"/>
      <c r="L99" s="443" t="n"/>
      <c r="M99" s="443" t="n"/>
      <c r="N99" s="443" t="n"/>
      <c r="O99" s="443" t="n"/>
      <c r="W99" s="407" t="n"/>
      <c r="X99" s="407" t="n"/>
      <c r="Y99" s="407" t="n"/>
      <c r="Z99" s="407" t="n"/>
    </row>
    <row r="100" ht="15" customFormat="1" customHeight="1" s="408">
      <c r="A100" s="407" t="n"/>
      <c r="B100" s="407" t="n"/>
      <c r="C100" s="407" t="n"/>
      <c r="D100" s="407" t="n"/>
      <c r="E100" s="407" t="n"/>
      <c r="F100" s="407" t="n"/>
      <c r="G100" s="407" t="n"/>
      <c r="H100" s="407" t="n"/>
      <c r="I100" s="407" t="n"/>
      <c r="L100" s="443" t="n"/>
      <c r="M100" s="443" t="n"/>
      <c r="N100" s="443" t="n"/>
      <c r="O100" s="443" t="n"/>
      <c r="W100" s="407" t="n"/>
      <c r="X100" s="407" t="n"/>
      <c r="Y100" s="407" t="n"/>
      <c r="Z100" s="407" t="n"/>
    </row>
    <row r="101" ht="15" customFormat="1" customHeight="1" s="408">
      <c r="A101" s="407" t="n"/>
      <c r="B101" s="407" t="n"/>
      <c r="C101" s="407" t="n"/>
      <c r="D101" s="407" t="n"/>
      <c r="E101" s="407" t="n"/>
      <c r="F101" s="407" t="n"/>
      <c r="G101" s="407" t="n"/>
      <c r="H101" s="407" t="n"/>
      <c r="I101" s="407" t="n"/>
      <c r="L101" s="443" t="n"/>
      <c r="M101" s="443" t="n"/>
      <c r="N101" s="443" t="n"/>
      <c r="O101" s="443" t="n"/>
      <c r="W101" s="407" t="n"/>
      <c r="X101" s="407" t="n"/>
      <c r="Y101" s="407" t="n"/>
      <c r="Z101" s="407" t="n"/>
    </row>
    <row r="102" ht="15" customFormat="1" customHeight="1" s="408">
      <c r="A102" s="407" t="n"/>
      <c r="B102" s="407" t="n"/>
      <c r="C102" s="407" t="n"/>
      <c r="D102" s="407" t="n"/>
      <c r="E102" s="407" t="n"/>
      <c r="F102" s="407" t="n"/>
      <c r="G102" s="407" t="n"/>
      <c r="H102" s="407" t="n"/>
      <c r="I102" s="407" t="n"/>
      <c r="L102" s="443" t="n"/>
      <c r="M102" s="443" t="n"/>
      <c r="N102" s="443" t="n"/>
      <c r="O102" s="443" t="n"/>
      <c r="W102" s="407" t="n"/>
      <c r="X102" s="407" t="n"/>
      <c r="Y102" s="407" t="n"/>
      <c r="Z102" s="407" t="n"/>
    </row>
    <row r="103" ht="15" customFormat="1" customHeight="1" s="408">
      <c r="A103" s="407" t="n"/>
      <c r="B103" s="407" t="n"/>
      <c r="C103" s="407" t="n"/>
      <c r="D103" s="407" t="n"/>
      <c r="E103" s="407" t="n"/>
      <c r="F103" s="407" t="n"/>
      <c r="G103" s="407" t="n"/>
      <c r="H103" s="407" t="n"/>
      <c r="I103" s="407" t="n"/>
      <c r="L103" s="443" t="n"/>
      <c r="M103" s="443" t="n"/>
      <c r="N103" s="443" t="n"/>
      <c r="O103" s="443" t="n"/>
      <c r="W103" s="407" t="n"/>
      <c r="X103" s="407" t="n"/>
      <c r="Y103" s="407" t="n"/>
      <c r="Z103" s="407" t="n"/>
    </row>
    <row r="104" ht="15" customFormat="1" customHeight="1" s="408">
      <c r="A104" s="407" t="n"/>
      <c r="B104" s="407" t="n"/>
      <c r="C104" s="407" t="n"/>
      <c r="D104" s="407" t="n"/>
      <c r="E104" s="407" t="n"/>
      <c r="F104" s="407" t="n"/>
      <c r="G104" s="407" t="n"/>
      <c r="H104" s="407" t="n"/>
      <c r="I104" s="407" t="n"/>
      <c r="L104" s="443" t="n"/>
      <c r="M104" s="443" t="n"/>
      <c r="N104" s="443" t="n"/>
      <c r="O104" s="443" t="n"/>
      <c r="W104" s="407" t="n"/>
      <c r="X104" s="407" t="n"/>
      <c r="Y104" s="407" t="n"/>
      <c r="Z104" s="407" t="n"/>
    </row>
    <row r="105" ht="15" customFormat="1" customHeight="1" s="408">
      <c r="A105" s="407" t="n"/>
      <c r="B105" s="407" t="n"/>
      <c r="C105" s="407" t="n"/>
      <c r="D105" s="407" t="n"/>
      <c r="E105" s="407" t="n"/>
      <c r="F105" s="407" t="n"/>
      <c r="G105" s="407" t="n"/>
      <c r="H105" s="407" t="n"/>
      <c r="I105" s="407" t="n"/>
      <c r="L105" s="443" t="n"/>
      <c r="M105" s="443" t="n"/>
      <c r="N105" s="443" t="n"/>
      <c r="O105" s="443" t="n"/>
      <c r="W105" s="407" t="n"/>
      <c r="X105" s="407" t="n"/>
      <c r="Y105" s="407" t="n"/>
      <c r="Z105" s="407" t="n"/>
    </row>
    <row r="106" ht="15" customFormat="1" customHeight="1" s="408">
      <c r="A106" s="407" t="n"/>
      <c r="B106" s="407" t="n"/>
      <c r="C106" s="407" t="n"/>
      <c r="D106" s="407" t="n"/>
      <c r="E106" s="407" t="n"/>
      <c r="F106" s="407" t="n"/>
      <c r="G106" s="407" t="n"/>
      <c r="H106" s="407" t="n"/>
      <c r="I106" s="407" t="n"/>
      <c r="L106" s="443" t="n"/>
      <c r="M106" s="443" t="n"/>
      <c r="N106" s="443" t="n"/>
      <c r="O106" s="443" t="n"/>
      <c r="W106" s="407" t="n"/>
      <c r="X106" s="407" t="n"/>
      <c r="Y106" s="407" t="n"/>
      <c r="Z106" s="407" t="n"/>
    </row>
    <row r="107" ht="15" customFormat="1" customHeight="1" s="408">
      <c r="A107" s="407" t="n"/>
      <c r="B107" s="407" t="n"/>
      <c r="C107" s="407" t="n"/>
      <c r="D107" s="407" t="n"/>
      <c r="E107" s="407" t="n"/>
      <c r="F107" s="407" t="n"/>
      <c r="G107" s="407" t="n"/>
      <c r="H107" s="407" t="n"/>
      <c r="I107" s="407" t="n"/>
      <c r="L107" s="443" t="n"/>
      <c r="M107" s="443" t="n"/>
      <c r="N107" s="443" t="n"/>
      <c r="O107" s="443" t="n"/>
      <c r="W107" s="407" t="n"/>
      <c r="X107" s="407" t="n"/>
      <c r="Y107" s="407" t="n"/>
      <c r="Z107" s="407" t="n"/>
    </row>
    <row r="108" ht="15" customFormat="1" customHeight="1" s="408">
      <c r="A108" s="407" t="n"/>
      <c r="B108" s="407" t="n"/>
      <c r="C108" s="407" t="n"/>
      <c r="D108" s="407" t="n"/>
      <c r="E108" s="407" t="n"/>
      <c r="F108" s="407" t="n"/>
      <c r="G108" s="407" t="n"/>
      <c r="H108" s="407" t="n"/>
      <c r="I108" s="407" t="n"/>
      <c r="L108" s="443" t="n"/>
      <c r="M108" s="443" t="n"/>
      <c r="N108" s="443" t="n"/>
      <c r="O108" s="443" t="n"/>
      <c r="W108" s="407" t="n"/>
      <c r="X108" s="407" t="n"/>
      <c r="Y108" s="407" t="n"/>
      <c r="Z108" s="407" t="n"/>
    </row>
    <row r="109" ht="15" customFormat="1" customHeight="1" s="408">
      <c r="A109" s="407" t="n"/>
      <c r="B109" s="407" t="n"/>
      <c r="C109" s="407" t="n"/>
      <c r="D109" s="407" t="n"/>
      <c r="E109" s="407" t="n"/>
      <c r="F109" s="407" t="n"/>
      <c r="G109" s="407" t="n"/>
      <c r="H109" s="407" t="n"/>
      <c r="I109" s="407" t="n"/>
      <c r="L109" s="443" t="n"/>
      <c r="M109" s="443" t="n"/>
      <c r="N109" s="443" t="n"/>
      <c r="O109" s="443" t="n"/>
      <c r="W109" s="407" t="n"/>
      <c r="X109" s="407" t="n"/>
      <c r="Y109" s="407" t="n"/>
      <c r="Z109" s="407" t="n"/>
    </row>
    <row r="110" ht="15" customFormat="1" customHeight="1" s="408">
      <c r="A110" s="407" t="n"/>
      <c r="B110" s="407" t="n"/>
      <c r="C110" s="407" t="n"/>
      <c r="D110" s="407" t="n"/>
      <c r="E110" s="407" t="n"/>
      <c r="F110" s="407" t="n"/>
      <c r="G110" s="407" t="n"/>
      <c r="H110" s="407" t="n"/>
      <c r="I110" s="407" t="n"/>
      <c r="L110" s="443" t="n"/>
      <c r="M110" s="443" t="n"/>
      <c r="N110" s="443" t="n"/>
      <c r="O110" s="443" t="n"/>
      <c r="W110" s="407" t="n"/>
      <c r="X110" s="407" t="n"/>
      <c r="Y110" s="407" t="n"/>
      <c r="Z110" s="407" t="n"/>
    </row>
    <row r="111" ht="15" customFormat="1" customHeight="1" s="408">
      <c r="A111" s="407" t="n"/>
      <c r="B111" s="407" t="n"/>
      <c r="C111" s="407" t="n"/>
      <c r="D111" s="407" t="n"/>
      <c r="E111" s="407" t="n"/>
      <c r="F111" s="407" t="n"/>
      <c r="G111" s="407" t="n"/>
      <c r="H111" s="407" t="n"/>
      <c r="I111" s="407" t="n"/>
      <c r="L111" s="443" t="n"/>
      <c r="M111" s="443" t="n"/>
      <c r="N111" s="443" t="n"/>
      <c r="O111" s="443" t="n"/>
      <c r="W111" s="407" t="n"/>
      <c r="X111" s="407" t="n"/>
      <c r="Y111" s="407" t="n"/>
      <c r="Z111" s="407" t="n"/>
    </row>
    <row r="112" ht="15" customFormat="1" customHeight="1" s="408">
      <c r="A112" s="407" t="n"/>
      <c r="B112" s="407" t="n"/>
      <c r="C112" s="407" t="n"/>
      <c r="D112" s="407" t="n"/>
      <c r="E112" s="407" t="n"/>
      <c r="F112" s="407" t="n"/>
      <c r="G112" s="407" t="n"/>
      <c r="H112" s="407" t="n"/>
      <c r="I112" s="407" t="n"/>
      <c r="L112" s="443" t="n"/>
      <c r="M112" s="443" t="n"/>
      <c r="N112" s="443" t="n"/>
      <c r="O112" s="443" t="n"/>
      <c r="W112" s="407" t="n"/>
      <c r="X112" s="407" t="n"/>
      <c r="Y112" s="407" t="n"/>
      <c r="Z112" s="407" t="n"/>
    </row>
    <row r="113" ht="15" customFormat="1" customHeight="1" s="408">
      <c r="A113" s="407" t="n"/>
      <c r="B113" s="407" t="n"/>
      <c r="C113" s="407" t="n"/>
      <c r="D113" s="407" t="n"/>
      <c r="E113" s="407" t="n"/>
      <c r="F113" s="407" t="n"/>
      <c r="G113" s="407" t="n"/>
      <c r="H113" s="407" t="n"/>
      <c r="I113" s="407" t="n"/>
      <c r="L113" s="443" t="n"/>
      <c r="M113" s="443" t="n"/>
      <c r="N113" s="443" t="n"/>
      <c r="O113" s="443" t="n"/>
      <c r="W113" s="407" t="n"/>
      <c r="X113" s="407" t="n"/>
      <c r="Y113" s="407" t="n"/>
      <c r="Z113" s="407" t="n"/>
    </row>
    <row r="114" ht="15" customFormat="1" customHeight="1" s="408">
      <c r="A114" s="407" t="n"/>
      <c r="B114" s="407" t="n"/>
      <c r="C114" s="407" t="n"/>
      <c r="D114" s="407" t="n"/>
      <c r="E114" s="407" t="n"/>
      <c r="F114" s="407" t="n"/>
      <c r="G114" s="407" t="n"/>
      <c r="H114" s="407" t="n"/>
      <c r="I114" s="407" t="n"/>
      <c r="L114" s="443" t="n"/>
      <c r="M114" s="443" t="n"/>
      <c r="N114" s="443" t="n"/>
      <c r="O114" s="443" t="n"/>
      <c r="W114" s="407" t="n"/>
      <c r="X114" s="407" t="n"/>
      <c r="Y114" s="407" t="n"/>
      <c r="Z114" s="407" t="n"/>
    </row>
    <row r="115" ht="15" customFormat="1" customHeight="1" s="408">
      <c r="A115" s="407" t="n"/>
      <c r="B115" s="407" t="n"/>
      <c r="C115" s="407" t="n"/>
      <c r="D115" s="407" t="n"/>
      <c r="E115" s="407" t="n"/>
      <c r="F115" s="407" t="n"/>
      <c r="G115" s="407" t="n"/>
      <c r="H115" s="407" t="n"/>
      <c r="I115" s="407" t="n"/>
      <c r="L115" s="443" t="n"/>
      <c r="M115" s="443" t="n"/>
      <c r="N115" s="443" t="n"/>
      <c r="O115" s="443" t="n"/>
      <c r="W115" s="407" t="n"/>
      <c r="X115" s="407" t="n"/>
      <c r="Y115" s="407" t="n"/>
      <c r="Z115" s="407" t="n"/>
    </row>
    <row r="116" ht="15" customFormat="1" customHeight="1" s="408">
      <c r="A116" s="407" t="n"/>
      <c r="B116" s="407" t="n"/>
      <c r="C116" s="407" t="n"/>
      <c r="D116" s="407" t="n"/>
      <c r="E116" s="407" t="n"/>
      <c r="F116" s="407" t="n"/>
      <c r="G116" s="407" t="n"/>
      <c r="H116" s="407" t="n"/>
      <c r="I116" s="407" t="n"/>
      <c r="L116" s="443" t="n"/>
      <c r="M116" s="443" t="n"/>
      <c r="N116" s="443" t="n"/>
      <c r="O116" s="443" t="n"/>
      <c r="W116" s="407" t="n"/>
      <c r="X116" s="407" t="n"/>
      <c r="Y116" s="407" t="n"/>
      <c r="Z116" s="407" t="n"/>
    </row>
    <row r="117" ht="15" customFormat="1" customHeight="1" s="408">
      <c r="A117" s="407" t="n"/>
      <c r="B117" s="407" t="n"/>
      <c r="C117" s="407" t="n"/>
      <c r="D117" s="407" t="n"/>
      <c r="E117" s="407" t="n"/>
      <c r="F117" s="407" t="n"/>
      <c r="G117" s="407" t="n"/>
      <c r="H117" s="407" t="n"/>
      <c r="I117" s="407" t="n"/>
      <c r="L117" s="443" t="n"/>
      <c r="M117" s="443" t="n"/>
      <c r="N117" s="443" t="n"/>
      <c r="O117" s="443" t="n"/>
      <c r="W117" s="407" t="n"/>
      <c r="X117" s="407" t="n"/>
      <c r="Y117" s="407" t="n"/>
      <c r="Z117" s="407" t="n"/>
    </row>
    <row r="118" ht="15" customFormat="1" customHeight="1" s="408">
      <c r="A118" s="407" t="n"/>
      <c r="B118" s="407" t="n"/>
      <c r="C118" s="407" t="n"/>
      <c r="D118" s="407" t="n"/>
      <c r="E118" s="407" t="n"/>
      <c r="F118" s="407" t="n"/>
      <c r="G118" s="407" t="n"/>
      <c r="H118" s="407" t="n"/>
      <c r="I118" s="407" t="n"/>
      <c r="L118" s="443" t="n"/>
      <c r="M118" s="443" t="n"/>
      <c r="N118" s="443" t="n"/>
      <c r="O118" s="443" t="n"/>
      <c r="W118" s="407" t="n"/>
      <c r="X118" s="407" t="n"/>
      <c r="Y118" s="407" t="n"/>
      <c r="Z118" s="407" t="n"/>
    </row>
    <row r="119" ht="15" customFormat="1" customHeight="1" s="408">
      <c r="A119" s="407" t="n"/>
      <c r="B119" s="407" t="n"/>
      <c r="C119" s="407" t="n"/>
      <c r="D119" s="407" t="n"/>
      <c r="E119" s="407" t="n"/>
      <c r="F119" s="407" t="n"/>
      <c r="G119" s="407" t="n"/>
      <c r="H119" s="407" t="n"/>
      <c r="I119" s="407" t="n"/>
      <c r="L119" s="443" t="n"/>
      <c r="M119" s="443" t="n"/>
      <c r="N119" s="443" t="n"/>
      <c r="O119" s="443" t="n"/>
      <c r="W119" s="407" t="n"/>
      <c r="X119" s="407" t="n"/>
      <c r="Y119" s="407" t="n"/>
      <c r="Z119" s="407" t="n"/>
    </row>
    <row r="120" ht="15" customFormat="1" customHeight="1" s="408">
      <c r="A120" s="407" t="n"/>
      <c r="B120" s="407" t="n"/>
      <c r="C120" s="407" t="n"/>
      <c r="D120" s="407" t="n"/>
      <c r="E120" s="407" t="n"/>
      <c r="F120" s="407" t="n"/>
      <c r="G120" s="407" t="n"/>
      <c r="H120" s="407" t="n"/>
      <c r="I120" s="407" t="n"/>
      <c r="L120" s="443" t="n"/>
      <c r="M120" s="443" t="n"/>
      <c r="N120" s="443" t="n"/>
      <c r="O120" s="443" t="n"/>
      <c r="W120" s="407" t="n"/>
      <c r="X120" s="407" t="n"/>
      <c r="Y120" s="407" t="n"/>
      <c r="Z120" s="407" t="n"/>
    </row>
    <row r="121" ht="15" customFormat="1" customHeight="1" s="408">
      <c r="A121" s="407" t="n"/>
      <c r="B121" s="407" t="n"/>
      <c r="C121" s="407" t="n"/>
      <c r="D121" s="407" t="n"/>
      <c r="E121" s="407" t="n"/>
      <c r="F121" s="407" t="n"/>
      <c r="G121" s="407" t="n"/>
      <c r="H121" s="407" t="n"/>
      <c r="I121" s="407" t="n"/>
      <c r="L121" s="443" t="n"/>
      <c r="M121" s="443" t="n"/>
      <c r="N121" s="443" t="n"/>
      <c r="O121" s="443" t="n"/>
      <c r="W121" s="407" t="n"/>
      <c r="X121" s="407" t="n"/>
      <c r="Y121" s="407" t="n"/>
      <c r="Z121" s="407" t="n"/>
    </row>
    <row r="122" ht="15" customFormat="1" customHeight="1" s="408">
      <c r="A122" s="407" t="n"/>
      <c r="B122" s="407" t="n"/>
      <c r="C122" s="407" t="n"/>
      <c r="D122" s="407" t="n"/>
      <c r="E122" s="407" t="n"/>
      <c r="F122" s="407" t="n"/>
      <c r="G122" s="407" t="n"/>
      <c r="H122" s="407" t="n"/>
      <c r="I122" s="407" t="n"/>
      <c r="L122" s="443" t="n"/>
      <c r="M122" s="443" t="n"/>
      <c r="N122" s="443" t="n"/>
      <c r="O122" s="443" t="n"/>
      <c r="W122" s="407" t="n"/>
      <c r="X122" s="407" t="n"/>
      <c r="Y122" s="407" t="n"/>
      <c r="Z122" s="407" t="n"/>
    </row>
    <row r="123" ht="15" customFormat="1" customHeight="1" s="408">
      <c r="A123" s="407" t="n"/>
      <c r="B123" s="407" t="n"/>
      <c r="C123" s="407" t="n"/>
      <c r="D123" s="407" t="n"/>
      <c r="E123" s="407" t="n"/>
      <c r="F123" s="407" t="n"/>
      <c r="G123" s="407" t="n"/>
      <c r="H123" s="407" t="n"/>
      <c r="I123" s="407" t="n"/>
      <c r="L123" s="443" t="n"/>
      <c r="M123" s="443" t="n"/>
      <c r="N123" s="443" t="n"/>
      <c r="O123" s="443" t="n"/>
      <c r="W123" s="407" t="n"/>
      <c r="X123" s="407" t="n"/>
      <c r="Y123" s="407" t="n"/>
      <c r="Z123" s="407" t="n"/>
    </row>
    <row r="124" ht="15" customFormat="1" customHeight="1" s="408">
      <c r="A124" s="407" t="n"/>
      <c r="B124" s="407" t="n"/>
      <c r="C124" s="407" t="n"/>
      <c r="D124" s="407" t="n"/>
      <c r="E124" s="407" t="n"/>
      <c r="F124" s="407" t="n"/>
      <c r="G124" s="407" t="n"/>
      <c r="H124" s="407" t="n"/>
      <c r="I124" s="407" t="n"/>
      <c r="L124" s="443" t="n"/>
      <c r="M124" s="443" t="n"/>
      <c r="N124" s="443" t="n"/>
      <c r="O124" s="443" t="n"/>
      <c r="W124" s="407" t="n"/>
      <c r="X124" s="407" t="n"/>
      <c r="Y124" s="407" t="n"/>
      <c r="Z124" s="407" t="n"/>
    </row>
    <row r="125" ht="15" customFormat="1" customHeight="1" s="408">
      <c r="A125" s="407" t="n"/>
      <c r="B125" s="407" t="n"/>
      <c r="C125" s="407" t="n"/>
      <c r="D125" s="407" t="n"/>
      <c r="E125" s="407" t="n"/>
      <c r="F125" s="407" t="n"/>
      <c r="G125" s="407" t="n"/>
      <c r="H125" s="407" t="n"/>
      <c r="I125" s="407" t="n"/>
      <c r="L125" s="443" t="n"/>
      <c r="M125" s="443" t="n"/>
      <c r="N125" s="443" t="n"/>
      <c r="O125" s="443" t="n"/>
      <c r="W125" s="407" t="n"/>
      <c r="X125" s="407" t="n"/>
      <c r="Y125" s="407" t="n"/>
      <c r="Z125" s="407" t="n"/>
    </row>
    <row r="126" ht="15" customFormat="1" customHeight="1" s="408">
      <c r="A126" s="407" t="n"/>
      <c r="B126" s="407" t="n"/>
      <c r="C126" s="407" t="n"/>
      <c r="D126" s="407" t="n"/>
      <c r="E126" s="407" t="n"/>
      <c r="F126" s="407" t="n"/>
      <c r="G126" s="407" t="n"/>
      <c r="H126" s="407" t="n"/>
      <c r="I126" s="407" t="n"/>
      <c r="L126" s="443" t="n"/>
      <c r="M126" s="443" t="n"/>
      <c r="N126" s="443" t="n"/>
      <c r="O126" s="443" t="n"/>
      <c r="W126" s="407" t="n"/>
      <c r="X126" s="407" t="n"/>
      <c r="Y126" s="407" t="n"/>
      <c r="Z126" s="407" t="n"/>
    </row>
    <row r="127" ht="15" customFormat="1" customHeight="1" s="408">
      <c r="A127" s="407" t="n"/>
      <c r="B127" s="407" t="n"/>
      <c r="C127" s="407" t="n"/>
      <c r="D127" s="407" t="n"/>
      <c r="E127" s="407" t="n"/>
      <c r="F127" s="407" t="n"/>
      <c r="G127" s="407" t="n"/>
      <c r="H127" s="407" t="n"/>
      <c r="I127" s="407" t="n"/>
      <c r="L127" s="443" t="n"/>
      <c r="M127" s="443" t="n"/>
      <c r="N127" s="443" t="n"/>
      <c r="O127" s="443" t="n"/>
      <c r="W127" s="407" t="n"/>
      <c r="X127" s="407" t="n"/>
      <c r="Y127" s="407" t="n"/>
      <c r="Z127" s="407" t="n"/>
    </row>
    <row r="128" ht="15" customFormat="1" customHeight="1" s="408">
      <c r="A128" s="407" t="n"/>
      <c r="B128" s="407" t="n"/>
      <c r="C128" s="407" t="n"/>
      <c r="D128" s="407" t="n"/>
      <c r="E128" s="407" t="n"/>
      <c r="F128" s="407" t="n"/>
      <c r="G128" s="407" t="n"/>
      <c r="H128" s="407" t="n"/>
      <c r="I128" s="407" t="n"/>
      <c r="L128" s="443" t="n"/>
      <c r="M128" s="443" t="n"/>
      <c r="N128" s="443" t="n"/>
      <c r="O128" s="443" t="n"/>
      <c r="W128" s="407" t="n"/>
      <c r="X128" s="407" t="n"/>
      <c r="Y128" s="407" t="n"/>
      <c r="Z128" s="407" t="n"/>
    </row>
    <row r="129" ht="15" customFormat="1" customHeight="1" s="408">
      <c r="A129" s="407" t="n"/>
      <c r="B129" s="407" t="n"/>
      <c r="C129" s="407" t="n"/>
      <c r="D129" s="407" t="n"/>
      <c r="E129" s="407" t="n"/>
      <c r="F129" s="407" t="n"/>
      <c r="G129" s="407" t="n"/>
      <c r="H129" s="407" t="n"/>
      <c r="I129" s="407" t="n"/>
      <c r="L129" s="443" t="n"/>
      <c r="M129" s="443" t="n"/>
      <c r="N129" s="443" t="n"/>
      <c r="O129" s="443" t="n"/>
      <c r="W129" s="407" t="n"/>
      <c r="X129" s="407" t="n"/>
      <c r="Y129" s="407" t="n"/>
      <c r="Z129" s="407" t="n"/>
    </row>
    <row r="130" ht="15" customFormat="1" customHeight="1" s="408">
      <c r="A130" s="407" t="n"/>
      <c r="B130" s="407" t="n"/>
      <c r="C130" s="407" t="n"/>
      <c r="D130" s="407" t="n"/>
      <c r="E130" s="407" t="n"/>
      <c r="F130" s="407" t="n"/>
      <c r="G130" s="407" t="n"/>
      <c r="H130" s="407" t="n"/>
      <c r="I130" s="407" t="n"/>
      <c r="L130" s="443" t="n"/>
      <c r="M130" s="443" t="n"/>
      <c r="N130" s="443" t="n"/>
      <c r="O130" s="443" t="n"/>
      <c r="W130" s="407" t="n"/>
      <c r="X130" s="407" t="n"/>
      <c r="Y130" s="407" t="n"/>
      <c r="Z130" s="407" t="n"/>
    </row>
    <row r="131" ht="15" customFormat="1" customHeight="1" s="408">
      <c r="A131" s="407" t="n"/>
      <c r="B131" s="407" t="n"/>
      <c r="C131" s="407" t="n"/>
      <c r="D131" s="407" t="n"/>
      <c r="E131" s="407" t="n"/>
      <c r="F131" s="407" t="n"/>
      <c r="G131" s="407" t="n"/>
      <c r="H131" s="407" t="n"/>
      <c r="I131" s="407" t="n"/>
      <c r="L131" s="443" t="n"/>
      <c r="M131" s="443" t="n"/>
      <c r="N131" s="443" t="n"/>
      <c r="O131" s="443" t="n"/>
      <c r="W131" s="407" t="n"/>
      <c r="X131" s="407" t="n"/>
      <c r="Y131" s="407" t="n"/>
      <c r="Z131" s="407" t="n"/>
    </row>
    <row r="132" ht="15" customFormat="1" customHeight="1" s="408">
      <c r="A132" s="407" t="n"/>
      <c r="B132" s="407" t="n"/>
      <c r="C132" s="407" t="n"/>
      <c r="D132" s="407" t="n"/>
      <c r="E132" s="407" t="n"/>
      <c r="F132" s="407" t="n"/>
      <c r="G132" s="407" t="n"/>
      <c r="H132" s="407" t="n"/>
      <c r="I132" s="407" t="n"/>
      <c r="L132" s="443" t="n"/>
      <c r="M132" s="443" t="n"/>
      <c r="N132" s="443" t="n"/>
      <c r="O132" s="443" t="n"/>
      <c r="W132" s="407" t="n"/>
      <c r="X132" s="407" t="n"/>
      <c r="Y132" s="407" t="n"/>
      <c r="Z132" s="407" t="n"/>
    </row>
    <row r="133" ht="15" customFormat="1" customHeight="1" s="408">
      <c r="A133" s="407" t="n"/>
      <c r="B133" s="407" t="n"/>
      <c r="C133" s="407" t="n"/>
      <c r="D133" s="407" t="n"/>
      <c r="E133" s="407" t="n"/>
      <c r="F133" s="407" t="n"/>
      <c r="G133" s="407" t="n"/>
      <c r="H133" s="407" t="n"/>
      <c r="I133" s="407" t="n"/>
      <c r="L133" s="443" t="n"/>
      <c r="M133" s="443" t="n"/>
      <c r="N133" s="443" t="n"/>
      <c r="O133" s="443" t="n"/>
      <c r="W133" s="407" t="n"/>
      <c r="X133" s="407" t="n"/>
      <c r="Y133" s="407" t="n"/>
      <c r="Z133" s="407" t="n"/>
    </row>
    <row r="134" ht="15" customFormat="1" customHeight="1" s="408">
      <c r="A134" s="407" t="n"/>
      <c r="B134" s="407" t="n"/>
      <c r="C134" s="407" t="n"/>
      <c r="D134" s="407" t="n"/>
      <c r="E134" s="407" t="n"/>
      <c r="F134" s="407" t="n"/>
      <c r="G134" s="407" t="n"/>
      <c r="H134" s="407" t="n"/>
      <c r="I134" s="407" t="n"/>
      <c r="L134" s="443" t="n"/>
      <c r="M134" s="443" t="n"/>
      <c r="N134" s="443" t="n"/>
      <c r="O134" s="443" t="n"/>
      <c r="W134" s="407" t="n"/>
      <c r="X134" s="407" t="n"/>
      <c r="Y134" s="407" t="n"/>
      <c r="Z134" s="407" t="n"/>
    </row>
    <row r="135" ht="15" customFormat="1" customHeight="1" s="408">
      <c r="A135" s="407" t="n"/>
      <c r="B135" s="407" t="n"/>
      <c r="C135" s="407" t="n"/>
      <c r="D135" s="407" t="n"/>
      <c r="E135" s="407" t="n"/>
      <c r="F135" s="407" t="n"/>
      <c r="G135" s="407" t="n"/>
      <c r="H135" s="407" t="n"/>
      <c r="I135" s="407" t="n"/>
      <c r="L135" s="443" t="n"/>
      <c r="M135" s="443" t="n"/>
      <c r="N135" s="443" t="n"/>
      <c r="O135" s="443" t="n"/>
      <c r="W135" s="407" t="n"/>
      <c r="X135" s="407" t="n"/>
      <c r="Y135" s="407" t="n"/>
      <c r="Z135" s="407" t="n"/>
    </row>
    <row r="136" ht="15" customFormat="1" customHeight="1" s="408">
      <c r="A136" s="407" t="n"/>
      <c r="B136" s="407" t="n"/>
      <c r="C136" s="407" t="n"/>
      <c r="D136" s="407" t="n"/>
      <c r="E136" s="407" t="n"/>
      <c r="F136" s="407" t="n"/>
      <c r="G136" s="407" t="n"/>
      <c r="H136" s="407" t="n"/>
      <c r="I136" s="407" t="n"/>
      <c r="L136" s="443" t="n"/>
      <c r="M136" s="443" t="n"/>
      <c r="N136" s="443" t="n"/>
      <c r="O136" s="443" t="n"/>
      <c r="W136" s="407" t="n"/>
      <c r="X136" s="407" t="n"/>
      <c r="Y136" s="407" t="n"/>
      <c r="Z136" s="407" t="n"/>
    </row>
    <row r="137" ht="15" customFormat="1" customHeight="1" s="408">
      <c r="A137" s="407" t="n"/>
      <c r="B137" s="407" t="n"/>
      <c r="C137" s="407" t="n"/>
      <c r="D137" s="407" t="n"/>
      <c r="E137" s="407" t="n"/>
      <c r="F137" s="407" t="n"/>
      <c r="G137" s="407" t="n"/>
      <c r="H137" s="407" t="n"/>
      <c r="I137" s="407" t="n"/>
      <c r="L137" s="443" t="n"/>
      <c r="M137" s="443" t="n"/>
      <c r="N137" s="443" t="n"/>
      <c r="O137" s="443" t="n"/>
      <c r="W137" s="407" t="n"/>
      <c r="X137" s="407" t="n"/>
      <c r="Y137" s="407" t="n"/>
      <c r="Z137" s="407" t="n"/>
    </row>
    <row r="138" ht="15" customFormat="1" customHeight="1" s="408">
      <c r="A138" s="407" t="n"/>
      <c r="B138" s="407" t="n"/>
      <c r="C138" s="407" t="n"/>
      <c r="D138" s="407" t="n"/>
      <c r="E138" s="407" t="n"/>
      <c r="F138" s="407" t="n"/>
      <c r="G138" s="407" t="n"/>
      <c r="H138" s="407" t="n"/>
      <c r="I138" s="407" t="n"/>
      <c r="L138" s="443" t="n"/>
      <c r="M138" s="443" t="n"/>
      <c r="N138" s="443" t="n"/>
      <c r="O138" s="443" t="n"/>
      <c r="W138" s="407" t="n"/>
      <c r="X138" s="407" t="n"/>
      <c r="Y138" s="407" t="n"/>
      <c r="Z138" s="407" t="n"/>
    </row>
    <row r="139" ht="15" customFormat="1" customHeight="1" s="408">
      <c r="A139" s="407" t="n"/>
      <c r="B139" s="407" t="n"/>
      <c r="C139" s="407" t="n"/>
      <c r="D139" s="407" t="n"/>
      <c r="E139" s="407" t="n"/>
      <c r="F139" s="407" t="n"/>
      <c r="G139" s="407" t="n"/>
      <c r="H139" s="407" t="n"/>
      <c r="I139" s="407" t="n"/>
      <c r="L139" s="443" t="n"/>
      <c r="M139" s="443" t="n"/>
      <c r="N139" s="443" t="n"/>
      <c r="O139" s="443" t="n"/>
      <c r="W139" s="407" t="n"/>
      <c r="X139" s="407" t="n"/>
      <c r="Y139" s="407" t="n"/>
      <c r="Z139" s="407" t="n"/>
    </row>
    <row r="140" ht="15" customFormat="1" customHeight="1" s="408">
      <c r="A140" s="407" t="n"/>
      <c r="B140" s="407" t="n"/>
      <c r="C140" s="407" t="n"/>
      <c r="D140" s="407" t="n"/>
      <c r="E140" s="407" t="n"/>
      <c r="F140" s="407" t="n"/>
      <c r="G140" s="407" t="n"/>
      <c r="H140" s="407" t="n"/>
      <c r="I140" s="407" t="n"/>
      <c r="L140" s="443" t="n"/>
      <c r="M140" s="443" t="n"/>
      <c r="N140" s="443" t="n"/>
      <c r="O140" s="443" t="n"/>
      <c r="W140" s="407" t="n"/>
      <c r="X140" s="407" t="n"/>
      <c r="Y140" s="407" t="n"/>
      <c r="Z140" s="407" t="n"/>
    </row>
    <row r="141" ht="15" customFormat="1" customHeight="1" s="408">
      <c r="A141" s="407" t="n"/>
      <c r="B141" s="407" t="n"/>
      <c r="C141" s="407" t="n"/>
      <c r="D141" s="407" t="n"/>
      <c r="E141" s="407" t="n"/>
      <c r="F141" s="407" t="n"/>
      <c r="G141" s="407" t="n"/>
      <c r="H141" s="407" t="n"/>
      <c r="I141" s="407" t="n"/>
      <c r="L141" s="443" t="n"/>
      <c r="M141" s="443" t="n"/>
      <c r="N141" s="443" t="n"/>
      <c r="O141" s="443" t="n"/>
      <c r="W141" s="407" t="n"/>
      <c r="X141" s="407" t="n"/>
      <c r="Y141" s="407" t="n"/>
      <c r="Z141" s="407" t="n"/>
    </row>
    <row r="142" ht="15" customFormat="1" customHeight="1" s="408">
      <c r="A142" s="407" t="n"/>
      <c r="B142" s="407" t="n"/>
      <c r="C142" s="407" t="n"/>
      <c r="D142" s="407" t="n"/>
      <c r="E142" s="407" t="n"/>
      <c r="F142" s="407" t="n"/>
      <c r="G142" s="407" t="n"/>
      <c r="H142" s="407" t="n"/>
      <c r="I142" s="407" t="n"/>
      <c r="L142" s="443" t="n"/>
      <c r="M142" s="443" t="n"/>
      <c r="N142" s="443" t="n"/>
      <c r="O142" s="443" t="n"/>
      <c r="W142" s="407" t="n"/>
      <c r="X142" s="407" t="n"/>
      <c r="Y142" s="407" t="n"/>
      <c r="Z142" s="407" t="n"/>
    </row>
    <row r="143" ht="15" customFormat="1" customHeight="1" s="408">
      <c r="A143" s="407" t="n"/>
      <c r="B143" s="407" t="n"/>
      <c r="C143" s="407" t="n"/>
      <c r="D143" s="407" t="n"/>
      <c r="E143" s="407" t="n"/>
      <c r="F143" s="407" t="n"/>
      <c r="G143" s="407" t="n"/>
      <c r="H143" s="407" t="n"/>
      <c r="I143" s="407" t="n"/>
      <c r="L143" s="443" t="n"/>
      <c r="M143" s="443" t="n"/>
      <c r="N143" s="443" t="n"/>
      <c r="O143" s="443" t="n"/>
      <c r="W143" s="407" t="n"/>
      <c r="X143" s="407" t="n"/>
      <c r="Y143" s="407" t="n"/>
      <c r="Z143" s="407" t="n"/>
    </row>
    <row r="144" ht="15" customFormat="1" customHeight="1" s="408">
      <c r="A144" s="407" t="n"/>
      <c r="B144" s="407" t="n"/>
      <c r="C144" s="407" t="n"/>
      <c r="D144" s="407" t="n"/>
      <c r="E144" s="407" t="n"/>
      <c r="F144" s="407" t="n"/>
      <c r="G144" s="407" t="n"/>
      <c r="H144" s="407" t="n"/>
      <c r="I144" s="407" t="n"/>
      <c r="L144" s="443" t="n"/>
      <c r="M144" s="443" t="n"/>
      <c r="N144" s="443" t="n"/>
      <c r="O144" s="443" t="n"/>
      <c r="W144" s="407" t="n"/>
      <c r="X144" s="407" t="n"/>
      <c r="Y144" s="407" t="n"/>
      <c r="Z144" s="407" t="n"/>
    </row>
    <row r="145" ht="15" customFormat="1" customHeight="1" s="408">
      <c r="A145" s="407" t="n"/>
      <c r="B145" s="407" t="n"/>
      <c r="C145" s="407" t="n"/>
      <c r="D145" s="407" t="n"/>
      <c r="E145" s="407" t="n"/>
      <c r="F145" s="407" t="n"/>
      <c r="G145" s="407" t="n"/>
      <c r="H145" s="407" t="n"/>
      <c r="I145" s="407" t="n"/>
      <c r="L145" s="443" t="n"/>
      <c r="M145" s="443" t="n"/>
      <c r="N145" s="443" t="n"/>
      <c r="O145" s="443" t="n"/>
      <c r="W145" s="407" t="n"/>
      <c r="X145" s="407" t="n"/>
      <c r="Y145" s="407" t="n"/>
      <c r="Z145" s="407" t="n"/>
    </row>
    <row r="146" ht="15" customFormat="1" customHeight="1" s="408">
      <c r="A146" s="407" t="n"/>
      <c r="B146" s="407" t="n"/>
      <c r="C146" s="407" t="n"/>
      <c r="D146" s="407" t="n"/>
      <c r="E146" s="407" t="n"/>
      <c r="F146" s="407" t="n"/>
      <c r="G146" s="407" t="n"/>
      <c r="H146" s="407" t="n"/>
      <c r="I146" s="407" t="n"/>
      <c r="L146" s="443" t="n"/>
      <c r="M146" s="443" t="n"/>
      <c r="N146" s="443" t="n"/>
      <c r="O146" s="443" t="n"/>
      <c r="W146" s="407" t="n"/>
      <c r="X146" s="407" t="n"/>
      <c r="Y146" s="407" t="n"/>
      <c r="Z146" s="407" t="n"/>
    </row>
    <row r="147" ht="15" customFormat="1" customHeight="1" s="408">
      <c r="A147" s="407" t="n"/>
      <c r="B147" s="407" t="n"/>
      <c r="C147" s="407" t="n"/>
      <c r="D147" s="407" t="n"/>
      <c r="E147" s="407" t="n"/>
      <c r="F147" s="407" t="n"/>
      <c r="G147" s="407" t="n"/>
      <c r="H147" s="407" t="n"/>
      <c r="I147" s="407" t="n"/>
      <c r="L147" s="443" t="n"/>
      <c r="M147" s="443" t="n"/>
      <c r="N147" s="443" t="n"/>
      <c r="O147" s="443" t="n"/>
      <c r="W147" s="407" t="n"/>
      <c r="X147" s="407" t="n"/>
      <c r="Y147" s="407" t="n"/>
      <c r="Z147" s="407" t="n"/>
    </row>
    <row r="148" ht="15" customFormat="1" customHeight="1" s="408">
      <c r="A148" s="407" t="n"/>
      <c r="B148" s="407" t="n"/>
      <c r="C148" s="407" t="n"/>
      <c r="D148" s="407" t="n"/>
      <c r="E148" s="407" t="n"/>
      <c r="F148" s="407" t="n"/>
      <c r="G148" s="407" t="n"/>
      <c r="H148" s="407" t="n"/>
      <c r="I148" s="407" t="n"/>
      <c r="L148" s="443" t="n"/>
      <c r="M148" s="443" t="n"/>
      <c r="N148" s="443" t="n"/>
      <c r="O148" s="443" t="n"/>
      <c r="W148" s="407" t="n"/>
      <c r="X148" s="407" t="n"/>
      <c r="Y148" s="407" t="n"/>
      <c r="Z148" s="407" t="n"/>
    </row>
    <row r="149" ht="15" customFormat="1" customHeight="1" s="408">
      <c r="A149" s="407" t="n"/>
      <c r="B149" s="407" t="n"/>
      <c r="C149" s="407" t="n"/>
      <c r="D149" s="407" t="n"/>
      <c r="E149" s="407" t="n"/>
      <c r="F149" s="407" t="n"/>
      <c r="G149" s="407" t="n"/>
      <c r="H149" s="407" t="n"/>
      <c r="I149" s="407" t="n"/>
      <c r="L149" s="443" t="n"/>
      <c r="M149" s="443" t="n"/>
      <c r="N149" s="443" t="n"/>
      <c r="O149" s="443" t="n"/>
      <c r="W149" s="407" t="n"/>
      <c r="X149" s="407" t="n"/>
      <c r="Y149" s="407" t="n"/>
      <c r="Z149" s="407" t="n"/>
    </row>
    <row r="150" ht="15" customFormat="1" customHeight="1" s="408">
      <c r="A150" s="407" t="n"/>
      <c r="B150" s="407" t="n"/>
      <c r="C150" s="407" t="n"/>
      <c r="D150" s="407" t="n"/>
      <c r="E150" s="407" t="n"/>
      <c r="F150" s="407" t="n"/>
      <c r="G150" s="407" t="n"/>
      <c r="H150" s="407" t="n"/>
      <c r="I150" s="407" t="n"/>
      <c r="L150" s="443" t="n"/>
      <c r="M150" s="443" t="n"/>
      <c r="N150" s="443" t="n"/>
      <c r="O150" s="443" t="n"/>
      <c r="W150" s="407" t="n"/>
      <c r="X150" s="407" t="n"/>
      <c r="Y150" s="407" t="n"/>
      <c r="Z150" s="407" t="n"/>
    </row>
    <row r="151" ht="15" customFormat="1" customHeight="1" s="408">
      <c r="A151" s="407" t="n"/>
      <c r="B151" s="407" t="n"/>
      <c r="C151" s="407" t="n"/>
      <c r="D151" s="407" t="n"/>
      <c r="E151" s="407" t="n"/>
      <c r="F151" s="407" t="n"/>
      <c r="G151" s="407" t="n"/>
      <c r="H151" s="407" t="n"/>
      <c r="I151" s="407" t="n"/>
      <c r="L151" s="443" t="n"/>
      <c r="M151" s="443" t="n"/>
      <c r="N151" s="443" t="n"/>
      <c r="O151" s="443" t="n"/>
      <c r="W151" s="407" t="n"/>
      <c r="X151" s="407" t="n"/>
      <c r="Y151" s="407" t="n"/>
      <c r="Z151" s="407" t="n"/>
    </row>
    <row r="152" ht="15" customFormat="1" customHeight="1" s="408">
      <c r="A152" s="407" t="n"/>
      <c r="B152" s="407" t="n"/>
      <c r="C152" s="407" t="n"/>
      <c r="D152" s="407" t="n"/>
      <c r="E152" s="407" t="n"/>
      <c r="F152" s="407" t="n"/>
      <c r="G152" s="407" t="n"/>
      <c r="H152" s="407" t="n"/>
      <c r="I152" s="407" t="n"/>
      <c r="L152" s="443" t="n"/>
      <c r="M152" s="443" t="n"/>
      <c r="N152" s="443" t="n"/>
      <c r="O152" s="443" t="n"/>
      <c r="W152" s="407" t="n"/>
      <c r="X152" s="407" t="n"/>
      <c r="Y152" s="407" t="n"/>
      <c r="Z152" s="407" t="n"/>
    </row>
    <row r="153" ht="15" customFormat="1" customHeight="1" s="408">
      <c r="A153" s="407" t="n"/>
      <c r="B153" s="407" t="n"/>
      <c r="C153" s="407" t="n"/>
      <c r="D153" s="407" t="n"/>
      <c r="E153" s="407" t="n"/>
      <c r="F153" s="407" t="n"/>
      <c r="G153" s="407" t="n"/>
      <c r="H153" s="407" t="n"/>
      <c r="I153" s="407" t="n"/>
      <c r="L153" s="443" t="n"/>
      <c r="M153" s="443" t="n"/>
      <c r="N153" s="443" t="n"/>
      <c r="O153" s="443" t="n"/>
      <c r="W153" s="407" t="n"/>
      <c r="X153" s="407" t="n"/>
      <c r="Y153" s="407" t="n"/>
      <c r="Z153" s="407" t="n"/>
    </row>
    <row r="154" ht="15" customFormat="1" customHeight="1" s="408">
      <c r="A154" s="407" t="n"/>
      <c r="B154" s="407" t="n"/>
      <c r="C154" s="407" t="n"/>
      <c r="D154" s="407" t="n"/>
      <c r="E154" s="407" t="n"/>
      <c r="F154" s="407" t="n"/>
      <c r="G154" s="407" t="n"/>
      <c r="H154" s="407" t="n"/>
      <c r="I154" s="407" t="n"/>
      <c r="L154" s="443" t="n"/>
      <c r="M154" s="443" t="n"/>
      <c r="N154" s="443" t="n"/>
      <c r="O154" s="443" t="n"/>
      <c r="W154" s="407" t="n"/>
      <c r="X154" s="407" t="n"/>
      <c r="Y154" s="407" t="n"/>
      <c r="Z154" s="407" t="n"/>
    </row>
    <row r="155" ht="15" customFormat="1" customHeight="1" s="408">
      <c r="A155" s="407" t="n"/>
      <c r="B155" s="407" t="n"/>
      <c r="C155" s="407" t="n"/>
      <c r="D155" s="407" t="n"/>
      <c r="E155" s="407" t="n"/>
      <c r="F155" s="407" t="n"/>
      <c r="G155" s="407" t="n"/>
      <c r="H155" s="407" t="n"/>
      <c r="I155" s="407" t="n"/>
      <c r="L155" s="443" t="n"/>
      <c r="M155" s="443" t="n"/>
      <c r="N155" s="443" t="n"/>
      <c r="O155" s="443" t="n"/>
      <c r="W155" s="407" t="n"/>
      <c r="X155" s="407" t="n"/>
      <c r="Y155" s="407" t="n"/>
      <c r="Z155" s="407" t="n"/>
    </row>
    <row r="156" ht="15" customFormat="1" customHeight="1" s="408">
      <c r="A156" s="407" t="n"/>
      <c r="B156" s="407" t="n"/>
      <c r="C156" s="407" t="n"/>
      <c r="D156" s="407" t="n"/>
      <c r="E156" s="407" t="n"/>
      <c r="F156" s="407" t="n"/>
      <c r="G156" s="407" t="n"/>
      <c r="H156" s="407" t="n"/>
      <c r="I156" s="407" t="n"/>
      <c r="L156" s="443" t="n"/>
      <c r="M156" s="443" t="n"/>
      <c r="N156" s="443" t="n"/>
      <c r="O156" s="443" t="n"/>
      <c r="W156" s="407" t="n"/>
      <c r="X156" s="407" t="n"/>
      <c r="Y156" s="407" t="n"/>
      <c r="Z156" s="407" t="n"/>
    </row>
    <row r="157" ht="15" customFormat="1" customHeight="1" s="408">
      <c r="A157" s="407" t="n"/>
      <c r="B157" s="407" t="n"/>
      <c r="C157" s="407" t="n"/>
      <c r="D157" s="407" t="n"/>
      <c r="E157" s="407" t="n"/>
      <c r="F157" s="407" t="n"/>
      <c r="G157" s="407" t="n"/>
      <c r="H157" s="407" t="n"/>
      <c r="I157" s="407" t="n"/>
      <c r="L157" s="443" t="n"/>
      <c r="M157" s="443" t="n"/>
      <c r="N157" s="443" t="n"/>
      <c r="O157" s="443" t="n"/>
      <c r="W157" s="407" t="n"/>
      <c r="X157" s="407" t="n"/>
      <c r="Y157" s="407" t="n"/>
      <c r="Z157" s="407" t="n"/>
    </row>
    <row r="158" ht="15" customFormat="1" customHeight="1" s="408">
      <c r="A158" s="407" t="n"/>
      <c r="B158" s="407" t="n"/>
      <c r="C158" s="407" t="n"/>
      <c r="D158" s="407" t="n"/>
      <c r="E158" s="407" t="n"/>
      <c r="F158" s="407" t="n"/>
      <c r="G158" s="407" t="n"/>
      <c r="H158" s="407" t="n"/>
      <c r="I158" s="407" t="n"/>
      <c r="L158" s="443" t="n"/>
      <c r="M158" s="443" t="n"/>
      <c r="N158" s="443" t="n"/>
      <c r="O158" s="443" t="n"/>
      <c r="W158" s="407" t="n"/>
      <c r="X158" s="407" t="n"/>
      <c r="Y158" s="407" t="n"/>
      <c r="Z158" s="407" t="n"/>
    </row>
    <row r="159" ht="15" customFormat="1" customHeight="1" s="408">
      <c r="A159" s="407" t="n"/>
      <c r="B159" s="407" t="n"/>
      <c r="C159" s="407" t="n"/>
      <c r="D159" s="407" t="n"/>
      <c r="E159" s="407" t="n"/>
      <c r="F159" s="407" t="n"/>
      <c r="G159" s="407" t="n"/>
      <c r="H159" s="407" t="n"/>
      <c r="I159" s="407" t="n"/>
      <c r="L159" s="443" t="n"/>
      <c r="M159" s="443" t="n"/>
      <c r="N159" s="443" t="n"/>
      <c r="O159" s="443" t="n"/>
      <c r="W159" s="407" t="n"/>
      <c r="X159" s="407" t="n"/>
      <c r="Y159" s="407" t="n"/>
      <c r="Z159" s="407" t="n"/>
    </row>
    <row r="160" ht="15" customFormat="1" customHeight="1" s="408">
      <c r="A160" s="407" t="n"/>
      <c r="B160" s="407" t="n"/>
      <c r="C160" s="407" t="n"/>
      <c r="D160" s="407" t="n"/>
      <c r="E160" s="407" t="n"/>
      <c r="F160" s="407" t="n"/>
      <c r="G160" s="407" t="n"/>
      <c r="H160" s="407" t="n"/>
      <c r="I160" s="407" t="n"/>
      <c r="L160" s="443" t="n"/>
      <c r="M160" s="443" t="n"/>
      <c r="N160" s="443" t="n"/>
      <c r="O160" s="443" t="n"/>
      <c r="W160" s="407" t="n"/>
      <c r="X160" s="407" t="n"/>
      <c r="Y160" s="407" t="n"/>
      <c r="Z160" s="407" t="n"/>
    </row>
    <row r="161" ht="15" customFormat="1" customHeight="1" s="408">
      <c r="A161" s="407" t="n"/>
      <c r="B161" s="407" t="n"/>
      <c r="C161" s="407" t="n"/>
      <c r="D161" s="407" t="n"/>
      <c r="E161" s="407" t="n"/>
      <c r="F161" s="407" t="n"/>
      <c r="G161" s="407" t="n"/>
      <c r="H161" s="407" t="n"/>
      <c r="I161" s="407" t="n"/>
      <c r="L161" s="443" t="n"/>
      <c r="M161" s="443" t="n"/>
      <c r="N161" s="443" t="n"/>
      <c r="O161" s="443" t="n"/>
      <c r="W161" s="407" t="n"/>
      <c r="X161" s="407" t="n"/>
      <c r="Y161" s="407" t="n"/>
      <c r="Z161" s="407" t="n"/>
    </row>
    <row r="162" ht="15" customFormat="1" customHeight="1" s="408">
      <c r="A162" s="407" t="n"/>
      <c r="B162" s="407" t="n"/>
      <c r="C162" s="407" t="n"/>
      <c r="D162" s="407" t="n"/>
      <c r="E162" s="407" t="n"/>
      <c r="F162" s="407" t="n"/>
      <c r="G162" s="407" t="n"/>
      <c r="H162" s="407" t="n"/>
      <c r="I162" s="407" t="n"/>
      <c r="L162" s="443" t="n"/>
      <c r="M162" s="443" t="n"/>
      <c r="N162" s="443" t="n"/>
      <c r="O162" s="443" t="n"/>
      <c r="W162" s="407" t="n"/>
      <c r="X162" s="407" t="n"/>
      <c r="Y162" s="407" t="n"/>
      <c r="Z162" s="407" t="n"/>
    </row>
    <row r="163" ht="15" customFormat="1" customHeight="1" s="408">
      <c r="A163" s="407" t="n"/>
      <c r="B163" s="407" t="n"/>
      <c r="C163" s="407" t="n"/>
      <c r="D163" s="407" t="n"/>
      <c r="E163" s="407" t="n"/>
      <c r="F163" s="407" t="n"/>
      <c r="G163" s="407" t="n"/>
      <c r="H163" s="407" t="n"/>
      <c r="I163" s="407" t="n"/>
      <c r="L163" s="443" t="n"/>
      <c r="M163" s="443" t="n"/>
      <c r="N163" s="443" t="n"/>
      <c r="O163" s="443" t="n"/>
      <c r="W163" s="407" t="n"/>
      <c r="X163" s="407" t="n"/>
      <c r="Y163" s="407" t="n"/>
      <c r="Z163" s="407" t="n"/>
    </row>
    <row r="164" ht="15" customFormat="1" customHeight="1" s="408">
      <c r="A164" s="407" t="n"/>
      <c r="B164" s="407" t="n"/>
      <c r="C164" s="407" t="n"/>
      <c r="D164" s="407" t="n"/>
      <c r="E164" s="407" t="n"/>
      <c r="F164" s="407" t="n"/>
      <c r="G164" s="407" t="n"/>
      <c r="H164" s="407" t="n"/>
      <c r="I164" s="407" t="n"/>
      <c r="L164" s="443" t="n"/>
      <c r="M164" s="443" t="n"/>
      <c r="N164" s="443" t="n"/>
      <c r="O164" s="443" t="n"/>
      <c r="W164" s="407" t="n"/>
      <c r="X164" s="407" t="n"/>
      <c r="Y164" s="407" t="n"/>
      <c r="Z164" s="407" t="n"/>
    </row>
    <row r="165" ht="15" customFormat="1" customHeight="1" s="408">
      <c r="A165" s="407" t="n"/>
      <c r="B165" s="407" t="n"/>
      <c r="C165" s="407" t="n"/>
      <c r="D165" s="407" t="n"/>
      <c r="E165" s="407" t="n"/>
      <c r="F165" s="407" t="n"/>
      <c r="G165" s="407" t="n"/>
      <c r="H165" s="407" t="n"/>
      <c r="I165" s="407" t="n"/>
      <c r="L165" s="443" t="n"/>
      <c r="M165" s="443" t="n"/>
      <c r="N165" s="443" t="n"/>
      <c r="O165" s="443" t="n"/>
      <c r="W165" s="407" t="n"/>
      <c r="X165" s="407" t="n"/>
      <c r="Y165" s="407" t="n"/>
      <c r="Z165" s="407" t="n"/>
    </row>
    <row r="166" ht="15" customFormat="1" customHeight="1" s="408">
      <c r="A166" s="407" t="n"/>
      <c r="B166" s="407" t="n"/>
      <c r="C166" s="407" t="n"/>
      <c r="D166" s="407" t="n"/>
      <c r="E166" s="407" t="n"/>
      <c r="F166" s="407" t="n"/>
      <c r="G166" s="407" t="n"/>
      <c r="H166" s="407" t="n"/>
      <c r="I166" s="407" t="n"/>
      <c r="L166" s="443" t="n"/>
      <c r="M166" s="443" t="n"/>
      <c r="N166" s="443" t="n"/>
      <c r="O166" s="443" t="n"/>
      <c r="W166" s="407" t="n"/>
      <c r="X166" s="407" t="n"/>
      <c r="Y166" s="407" t="n"/>
      <c r="Z166" s="407" t="n"/>
    </row>
    <row r="167" ht="15" customFormat="1" customHeight="1" s="408">
      <c r="A167" s="407" t="n"/>
      <c r="B167" s="407" t="n"/>
      <c r="C167" s="407" t="n"/>
      <c r="D167" s="407" t="n"/>
      <c r="E167" s="407" t="n"/>
      <c r="F167" s="407" t="n"/>
      <c r="G167" s="407" t="n"/>
      <c r="H167" s="407" t="n"/>
      <c r="I167" s="407" t="n"/>
      <c r="L167" s="443" t="n"/>
      <c r="M167" s="443" t="n"/>
      <c r="N167" s="443" t="n"/>
      <c r="O167" s="443" t="n"/>
      <c r="W167" s="407" t="n"/>
      <c r="X167" s="407" t="n"/>
      <c r="Y167" s="407" t="n"/>
      <c r="Z167" s="407" t="n"/>
    </row>
    <row r="168" ht="15" customFormat="1" customHeight="1" s="408">
      <c r="A168" s="407" t="n"/>
      <c r="B168" s="407" t="n"/>
      <c r="C168" s="407" t="n"/>
      <c r="D168" s="407" t="n"/>
      <c r="E168" s="407" t="n"/>
      <c r="F168" s="407" t="n"/>
      <c r="G168" s="407" t="n"/>
      <c r="H168" s="407" t="n"/>
      <c r="I168" s="407" t="n"/>
      <c r="L168" s="443" t="n"/>
      <c r="M168" s="443" t="n"/>
      <c r="N168" s="443" t="n"/>
      <c r="O168" s="443" t="n"/>
      <c r="W168" s="407" t="n"/>
      <c r="X168" s="407" t="n"/>
      <c r="Y168" s="407" t="n"/>
      <c r="Z168" s="407" t="n"/>
    </row>
    <row r="169" ht="15" customFormat="1" customHeight="1" s="408">
      <c r="A169" s="407" t="n"/>
      <c r="B169" s="407" t="n"/>
      <c r="C169" s="407" t="n"/>
      <c r="D169" s="407" t="n"/>
      <c r="E169" s="407" t="n"/>
      <c r="F169" s="407" t="n"/>
      <c r="G169" s="407" t="n"/>
      <c r="H169" s="407" t="n"/>
      <c r="I169" s="407" t="n"/>
      <c r="L169" s="443" t="n"/>
      <c r="M169" s="443" t="n"/>
      <c r="N169" s="443" t="n"/>
      <c r="O169" s="443" t="n"/>
      <c r="W169" s="407" t="n"/>
      <c r="X169" s="407" t="n"/>
      <c r="Y169" s="407" t="n"/>
      <c r="Z169" s="407" t="n"/>
    </row>
    <row r="170" ht="15" customFormat="1" customHeight="1" s="408">
      <c r="A170" s="407" t="n"/>
      <c r="B170" s="407" t="n"/>
      <c r="C170" s="407" t="n"/>
      <c r="D170" s="407" t="n"/>
      <c r="E170" s="407" t="n"/>
      <c r="F170" s="407" t="n"/>
      <c r="G170" s="407" t="n"/>
      <c r="H170" s="407" t="n"/>
      <c r="I170" s="407" t="n"/>
      <c r="L170" s="443" t="n"/>
      <c r="M170" s="443" t="n"/>
      <c r="N170" s="443" t="n"/>
      <c r="O170" s="443" t="n"/>
      <c r="W170" s="407" t="n"/>
      <c r="X170" s="407" t="n"/>
      <c r="Y170" s="407" t="n"/>
      <c r="Z170" s="407" t="n"/>
    </row>
    <row r="171" ht="15" customFormat="1" customHeight="1" s="408">
      <c r="A171" s="407" t="n"/>
      <c r="B171" s="407" t="n"/>
      <c r="C171" s="407" t="n"/>
      <c r="D171" s="407" t="n"/>
      <c r="E171" s="407" t="n"/>
      <c r="F171" s="407" t="n"/>
      <c r="G171" s="407" t="n"/>
      <c r="H171" s="407" t="n"/>
      <c r="I171" s="407" t="n"/>
      <c r="L171" s="443" t="n"/>
      <c r="M171" s="443" t="n"/>
      <c r="N171" s="443" t="n"/>
      <c r="O171" s="443" t="n"/>
      <c r="W171" s="407" t="n"/>
      <c r="X171" s="407" t="n"/>
      <c r="Y171" s="407" t="n"/>
      <c r="Z171" s="407" t="n"/>
    </row>
    <row r="172" ht="15" customFormat="1" customHeight="1" s="408">
      <c r="A172" s="407" t="n"/>
      <c r="B172" s="407" t="n"/>
      <c r="C172" s="407" t="n"/>
      <c r="D172" s="407" t="n"/>
      <c r="E172" s="407" t="n"/>
      <c r="F172" s="407" t="n"/>
      <c r="G172" s="407" t="n"/>
      <c r="H172" s="407" t="n"/>
      <c r="I172" s="407" t="n"/>
      <c r="L172" s="443" t="n"/>
      <c r="M172" s="443" t="n"/>
      <c r="N172" s="443" t="n"/>
      <c r="O172" s="443" t="n"/>
      <c r="W172" s="407" t="n"/>
      <c r="X172" s="407" t="n"/>
      <c r="Y172" s="407" t="n"/>
      <c r="Z172" s="407" t="n"/>
    </row>
    <row r="173" ht="15" customFormat="1" customHeight="1" s="408">
      <c r="A173" s="407" t="n"/>
      <c r="B173" s="407" t="n"/>
      <c r="C173" s="407" t="n"/>
      <c r="D173" s="407" t="n"/>
      <c r="E173" s="407" t="n"/>
      <c r="F173" s="407" t="n"/>
      <c r="G173" s="407" t="n"/>
      <c r="H173" s="407" t="n"/>
      <c r="I173" s="407" t="n"/>
      <c r="L173" s="443" t="n"/>
      <c r="M173" s="443" t="n"/>
      <c r="N173" s="443" t="n"/>
      <c r="O173" s="443" t="n"/>
      <c r="W173" s="407" t="n"/>
      <c r="X173" s="407" t="n"/>
      <c r="Y173" s="407" t="n"/>
      <c r="Z173" s="407" t="n"/>
    </row>
    <row r="174" ht="15" customFormat="1" customHeight="1" s="408">
      <c r="A174" s="407" t="n"/>
      <c r="B174" s="407" t="n"/>
      <c r="C174" s="407" t="n"/>
      <c r="D174" s="407" t="n"/>
      <c r="E174" s="407" t="n"/>
      <c r="F174" s="407" t="n"/>
      <c r="G174" s="407" t="n"/>
      <c r="H174" s="407" t="n"/>
      <c r="I174" s="407" t="n"/>
      <c r="L174" s="443" t="n"/>
      <c r="M174" s="443" t="n"/>
      <c r="N174" s="443" t="n"/>
      <c r="O174" s="443" t="n"/>
      <c r="W174" s="407" t="n"/>
      <c r="X174" s="407" t="n"/>
      <c r="Y174" s="407" t="n"/>
      <c r="Z174" s="407" t="n"/>
    </row>
    <row r="175" ht="15" customFormat="1" customHeight="1" s="408">
      <c r="A175" s="407" t="n"/>
      <c r="B175" s="407" t="n"/>
      <c r="C175" s="407" t="n"/>
      <c r="D175" s="407" t="n"/>
      <c r="E175" s="407" t="n"/>
      <c r="F175" s="407" t="n"/>
      <c r="G175" s="407" t="n"/>
      <c r="H175" s="407" t="n"/>
      <c r="I175" s="407" t="n"/>
      <c r="L175" s="443" t="n"/>
      <c r="M175" s="443" t="n"/>
      <c r="N175" s="443" t="n"/>
      <c r="O175" s="443" t="n"/>
      <c r="W175" s="407" t="n"/>
      <c r="X175" s="407" t="n"/>
      <c r="Y175" s="407" t="n"/>
      <c r="Z175" s="407" t="n"/>
    </row>
    <row r="176" ht="15" customFormat="1" customHeight="1" s="408">
      <c r="A176" s="407" t="n"/>
      <c r="B176" s="407" t="n"/>
      <c r="C176" s="407" t="n"/>
      <c r="D176" s="407" t="n"/>
      <c r="E176" s="407" t="n"/>
      <c r="F176" s="407" t="n"/>
      <c r="G176" s="407" t="n"/>
      <c r="H176" s="407" t="n"/>
      <c r="I176" s="407" t="n"/>
      <c r="L176" s="443" t="n"/>
      <c r="M176" s="443" t="n"/>
      <c r="N176" s="443" t="n"/>
      <c r="O176" s="443" t="n"/>
      <c r="W176" s="407" t="n"/>
      <c r="X176" s="407" t="n"/>
      <c r="Y176" s="407" t="n"/>
      <c r="Z176" s="407" t="n"/>
    </row>
    <row r="177" ht="15" customFormat="1" customHeight="1" s="408">
      <c r="A177" s="407" t="n"/>
      <c r="B177" s="407" t="n"/>
      <c r="C177" s="407" t="n"/>
      <c r="D177" s="407" t="n"/>
      <c r="E177" s="407" t="n"/>
      <c r="F177" s="407" t="n"/>
      <c r="G177" s="407" t="n"/>
      <c r="H177" s="407" t="n"/>
      <c r="I177" s="407" t="n"/>
      <c r="L177" s="443" t="n"/>
      <c r="M177" s="443" t="n"/>
      <c r="N177" s="443" t="n"/>
      <c r="O177" s="443" t="n"/>
      <c r="W177" s="407" t="n"/>
      <c r="X177" s="407" t="n"/>
      <c r="Y177" s="407" t="n"/>
      <c r="Z177" s="407" t="n"/>
    </row>
    <row r="178" ht="15" customFormat="1" customHeight="1" s="408">
      <c r="A178" s="407" t="n"/>
      <c r="B178" s="407" t="n"/>
      <c r="C178" s="407" t="n"/>
      <c r="D178" s="407" t="n"/>
      <c r="E178" s="407" t="n"/>
      <c r="F178" s="407" t="n"/>
      <c r="G178" s="407" t="n"/>
      <c r="H178" s="407" t="n"/>
      <c r="I178" s="407" t="n"/>
      <c r="L178" s="443" t="n"/>
      <c r="M178" s="443" t="n"/>
      <c r="N178" s="443" t="n"/>
      <c r="O178" s="443" t="n"/>
      <c r="W178" s="407" t="n"/>
      <c r="X178" s="407" t="n"/>
      <c r="Y178" s="407" t="n"/>
      <c r="Z178" s="407" t="n"/>
    </row>
    <row r="179" ht="15" customFormat="1" customHeight="1" s="408">
      <c r="A179" s="407" t="n"/>
      <c r="B179" s="407" t="n"/>
      <c r="C179" s="407" t="n"/>
      <c r="D179" s="407" t="n"/>
      <c r="E179" s="407" t="n"/>
      <c r="F179" s="407" t="n"/>
      <c r="G179" s="407" t="n"/>
      <c r="H179" s="407" t="n"/>
      <c r="I179" s="407" t="n"/>
      <c r="L179" s="443" t="n"/>
      <c r="M179" s="443" t="n"/>
      <c r="N179" s="443" t="n"/>
      <c r="O179" s="443" t="n"/>
      <c r="W179" s="407" t="n"/>
      <c r="X179" s="407" t="n"/>
      <c r="Y179" s="407" t="n"/>
      <c r="Z179" s="407" t="n"/>
    </row>
    <row r="180" ht="15" customFormat="1" customHeight="1" s="408">
      <c r="A180" s="407" t="n"/>
      <c r="B180" s="407" t="n"/>
      <c r="C180" s="407" t="n"/>
      <c r="D180" s="407" t="n"/>
      <c r="E180" s="407" t="n"/>
      <c r="F180" s="407" t="n"/>
      <c r="G180" s="407" t="n"/>
      <c r="H180" s="407" t="n"/>
      <c r="I180" s="407" t="n"/>
      <c r="L180" s="443" t="n"/>
      <c r="M180" s="443" t="n"/>
      <c r="N180" s="443" t="n"/>
      <c r="O180" s="443" t="n"/>
      <c r="W180" s="407" t="n"/>
      <c r="X180" s="407" t="n"/>
      <c r="Y180" s="407" t="n"/>
      <c r="Z180" s="407" t="n"/>
    </row>
    <row r="181" ht="15" customFormat="1" customHeight="1" s="408">
      <c r="A181" s="407" t="n"/>
      <c r="B181" s="407" t="n"/>
      <c r="C181" s="407" t="n"/>
      <c r="D181" s="407" t="n"/>
      <c r="E181" s="407" t="n"/>
      <c r="F181" s="407" t="n"/>
      <c r="G181" s="407" t="n"/>
      <c r="H181" s="407" t="n"/>
      <c r="I181" s="407" t="n"/>
      <c r="L181" s="443" t="n"/>
      <c r="M181" s="443" t="n"/>
      <c r="N181" s="443" t="n"/>
      <c r="O181" s="443" t="n"/>
      <c r="W181" s="407" t="n"/>
      <c r="X181" s="407" t="n"/>
      <c r="Y181" s="407" t="n"/>
      <c r="Z181" s="407" t="n"/>
    </row>
    <row r="182" ht="15" customFormat="1" customHeight="1" s="408">
      <c r="A182" s="407" t="n"/>
      <c r="B182" s="407" t="n"/>
      <c r="C182" s="407" t="n"/>
      <c r="D182" s="407" t="n"/>
      <c r="E182" s="407" t="n"/>
      <c r="F182" s="407" t="n"/>
      <c r="G182" s="407" t="n"/>
      <c r="H182" s="407" t="n"/>
      <c r="I182" s="407" t="n"/>
      <c r="L182" s="443" t="n"/>
      <c r="M182" s="443" t="n"/>
      <c r="N182" s="443" t="n"/>
      <c r="O182" s="443" t="n"/>
      <c r="W182" s="407" t="n"/>
      <c r="X182" s="407" t="n"/>
      <c r="Y182" s="407" t="n"/>
      <c r="Z182" s="407" t="n"/>
    </row>
    <row r="183" ht="15" customFormat="1" customHeight="1" s="408">
      <c r="A183" s="407" t="n"/>
      <c r="B183" s="407" t="n"/>
      <c r="C183" s="407" t="n"/>
      <c r="D183" s="407" t="n"/>
      <c r="E183" s="407" t="n"/>
      <c r="F183" s="407" t="n"/>
      <c r="G183" s="407" t="n"/>
      <c r="H183" s="407" t="n"/>
      <c r="I183" s="407" t="n"/>
      <c r="L183" s="443" t="n"/>
      <c r="M183" s="443" t="n"/>
      <c r="N183" s="443" t="n"/>
      <c r="O183" s="443" t="n"/>
      <c r="W183" s="407" t="n"/>
      <c r="X183" s="407" t="n"/>
      <c r="Y183" s="407" t="n"/>
      <c r="Z183" s="407" t="n"/>
    </row>
    <row r="184" ht="15" customFormat="1" customHeight="1" s="408">
      <c r="A184" s="407" t="n"/>
      <c r="B184" s="407" t="n"/>
      <c r="C184" s="407" t="n"/>
      <c r="D184" s="407" t="n"/>
      <c r="E184" s="407" t="n"/>
      <c r="F184" s="407" t="n"/>
      <c r="G184" s="407" t="n"/>
      <c r="H184" s="407" t="n"/>
      <c r="I184" s="407" t="n"/>
      <c r="L184" s="443" t="n"/>
      <c r="M184" s="443" t="n"/>
      <c r="N184" s="443" t="n"/>
      <c r="O184" s="443" t="n"/>
      <c r="W184" s="407" t="n"/>
      <c r="X184" s="407" t="n"/>
      <c r="Y184" s="407" t="n"/>
      <c r="Z184" s="407" t="n"/>
    </row>
    <row r="185" ht="15" customFormat="1" customHeight="1" s="408">
      <c r="A185" s="407" t="n"/>
      <c r="B185" s="407" t="n"/>
      <c r="C185" s="407" t="n"/>
      <c r="D185" s="407" t="n"/>
      <c r="E185" s="407" t="n"/>
      <c r="F185" s="407" t="n"/>
      <c r="G185" s="407" t="n"/>
      <c r="H185" s="407" t="n"/>
      <c r="I185" s="407" t="n"/>
      <c r="L185" s="443" t="n"/>
      <c r="M185" s="443" t="n"/>
      <c r="N185" s="443" t="n"/>
      <c r="O185" s="443" t="n"/>
      <c r="W185" s="407" t="n"/>
      <c r="X185" s="407" t="n"/>
      <c r="Y185" s="407" t="n"/>
      <c r="Z185" s="407" t="n"/>
    </row>
    <row r="186" ht="15" customFormat="1" customHeight="1" s="408">
      <c r="A186" s="407" t="n"/>
      <c r="B186" s="407" t="n"/>
      <c r="C186" s="407" t="n"/>
      <c r="D186" s="407" t="n"/>
      <c r="E186" s="407" t="n"/>
      <c r="F186" s="407" t="n"/>
      <c r="G186" s="407" t="n"/>
      <c r="H186" s="407" t="n"/>
      <c r="I186" s="407" t="n"/>
      <c r="L186" s="443" t="n"/>
      <c r="M186" s="443" t="n"/>
      <c r="N186" s="443" t="n"/>
      <c r="O186" s="443" t="n"/>
      <c r="W186" s="407" t="n"/>
      <c r="X186" s="407" t="n"/>
      <c r="Y186" s="407" t="n"/>
      <c r="Z186" s="407" t="n"/>
    </row>
    <row r="187" ht="15" customFormat="1" customHeight="1" s="408">
      <c r="A187" s="407" t="n"/>
      <c r="B187" s="407" t="n"/>
      <c r="C187" s="407" t="n"/>
      <c r="D187" s="407" t="n"/>
      <c r="E187" s="407" t="n"/>
      <c r="F187" s="407" t="n"/>
      <c r="G187" s="407" t="n"/>
      <c r="H187" s="407" t="n"/>
      <c r="I187" s="407" t="n"/>
      <c r="L187" s="443" t="n"/>
      <c r="M187" s="443" t="n"/>
      <c r="N187" s="443" t="n"/>
      <c r="O187" s="443" t="n"/>
      <c r="W187" s="407" t="n"/>
      <c r="X187" s="407" t="n"/>
      <c r="Y187" s="407" t="n"/>
      <c r="Z187" s="407" t="n"/>
    </row>
    <row r="188" ht="15" customFormat="1" customHeight="1" s="408">
      <c r="A188" s="407" t="n"/>
      <c r="B188" s="407" t="n"/>
      <c r="C188" s="407" t="n"/>
      <c r="D188" s="407" t="n"/>
      <c r="E188" s="407" t="n"/>
      <c r="F188" s="407" t="n"/>
      <c r="G188" s="407" t="n"/>
      <c r="H188" s="407" t="n"/>
      <c r="I188" s="407" t="n"/>
      <c r="L188" s="443" t="n"/>
      <c r="M188" s="443" t="n"/>
      <c r="N188" s="443" t="n"/>
      <c r="O188" s="443" t="n"/>
      <c r="W188" s="407" t="n"/>
      <c r="X188" s="407" t="n"/>
      <c r="Y188" s="407" t="n"/>
      <c r="Z188" s="407" t="n"/>
    </row>
    <row r="189" ht="15" customFormat="1" customHeight="1" s="408">
      <c r="A189" s="407" t="n"/>
      <c r="B189" s="407" t="n"/>
      <c r="C189" s="407" t="n"/>
      <c r="D189" s="407" t="n"/>
      <c r="E189" s="407" t="n"/>
      <c r="F189" s="407" t="n"/>
      <c r="G189" s="407" t="n"/>
      <c r="H189" s="407" t="n"/>
      <c r="I189" s="407" t="n"/>
      <c r="L189" s="443" t="n"/>
      <c r="M189" s="443" t="n"/>
      <c r="N189" s="443" t="n"/>
      <c r="O189" s="443" t="n"/>
      <c r="W189" s="407" t="n"/>
      <c r="X189" s="407" t="n"/>
      <c r="Y189" s="407" t="n"/>
      <c r="Z189" s="407" t="n"/>
    </row>
    <row r="190" ht="15" customFormat="1" customHeight="1" s="408">
      <c r="A190" s="407" t="n"/>
      <c r="B190" s="407" t="n"/>
      <c r="C190" s="407" t="n"/>
      <c r="D190" s="407" t="n"/>
      <c r="E190" s="407" t="n"/>
      <c r="F190" s="407" t="n"/>
      <c r="G190" s="407" t="n"/>
      <c r="H190" s="407" t="n"/>
      <c r="I190" s="407" t="n"/>
      <c r="L190" s="443" t="n"/>
      <c r="M190" s="443" t="n"/>
      <c r="N190" s="443" t="n"/>
      <c r="O190" s="443" t="n"/>
      <c r="W190" s="407" t="n"/>
      <c r="X190" s="407" t="n"/>
      <c r="Y190" s="407" t="n"/>
      <c r="Z190" s="407" t="n"/>
    </row>
    <row r="191" ht="15" customFormat="1" customHeight="1" s="408">
      <c r="A191" s="407" t="n"/>
      <c r="B191" s="407" t="n"/>
      <c r="C191" s="407" t="n"/>
      <c r="D191" s="407" t="n"/>
      <c r="E191" s="407" t="n"/>
      <c r="F191" s="407" t="n"/>
      <c r="G191" s="407" t="n"/>
      <c r="H191" s="407" t="n"/>
      <c r="I191" s="407" t="n"/>
      <c r="L191" s="443" t="n"/>
      <c r="M191" s="443" t="n"/>
      <c r="N191" s="443" t="n"/>
      <c r="O191" s="443" t="n"/>
      <c r="W191" s="407" t="n"/>
      <c r="X191" s="407" t="n"/>
      <c r="Y191" s="407" t="n"/>
      <c r="Z191" s="407" t="n"/>
    </row>
    <row r="192" ht="15" customFormat="1" customHeight="1" s="408">
      <c r="A192" s="407" t="n"/>
      <c r="B192" s="407" t="n"/>
      <c r="C192" s="407" t="n"/>
      <c r="D192" s="407" t="n"/>
      <c r="E192" s="407" t="n"/>
      <c r="F192" s="407" t="n"/>
      <c r="G192" s="407" t="n"/>
      <c r="H192" s="407" t="n"/>
      <c r="I192" s="407" t="n"/>
      <c r="L192" s="443" t="n"/>
      <c r="M192" s="443" t="n"/>
      <c r="N192" s="443" t="n"/>
      <c r="O192" s="443" t="n"/>
      <c r="W192" s="407" t="n"/>
      <c r="X192" s="407" t="n"/>
      <c r="Y192" s="407" t="n"/>
      <c r="Z192" s="407" t="n"/>
    </row>
    <row r="193" ht="15" customFormat="1" customHeight="1" s="408">
      <c r="A193" s="407" t="n"/>
      <c r="B193" s="407" t="n"/>
      <c r="C193" s="407" t="n"/>
      <c r="D193" s="407" t="n"/>
      <c r="E193" s="407" t="n"/>
      <c r="F193" s="407" t="n"/>
      <c r="G193" s="407" t="n"/>
      <c r="H193" s="407" t="n"/>
      <c r="I193" s="407" t="n"/>
      <c r="L193" s="443" t="n"/>
      <c r="M193" s="443" t="n"/>
      <c r="N193" s="443" t="n"/>
      <c r="O193" s="443" t="n"/>
      <c r="W193" s="407" t="n"/>
      <c r="X193" s="407" t="n"/>
      <c r="Y193" s="407" t="n"/>
      <c r="Z193" s="407" t="n"/>
    </row>
    <row r="194" ht="15" customFormat="1" customHeight="1" s="408">
      <c r="A194" s="407" t="n"/>
      <c r="B194" s="407" t="n"/>
      <c r="C194" s="407" t="n"/>
      <c r="D194" s="407" t="n"/>
      <c r="E194" s="407" t="n"/>
      <c r="F194" s="407" t="n"/>
      <c r="G194" s="407" t="n"/>
      <c r="H194" s="407" t="n"/>
      <c r="I194" s="407" t="n"/>
      <c r="L194" s="443" t="n"/>
      <c r="M194" s="443" t="n"/>
      <c r="N194" s="443" t="n"/>
      <c r="O194" s="443" t="n"/>
      <c r="W194" s="407" t="n"/>
      <c r="X194" s="407" t="n"/>
      <c r="Y194" s="407" t="n"/>
      <c r="Z194" s="407" t="n"/>
    </row>
    <row r="195" ht="15" customFormat="1" customHeight="1" s="408">
      <c r="A195" s="407" t="n"/>
      <c r="B195" s="407" t="n"/>
      <c r="C195" s="407" t="n"/>
      <c r="D195" s="407" t="n"/>
      <c r="E195" s="407" t="n"/>
      <c r="F195" s="407" t="n"/>
      <c r="G195" s="407" t="n"/>
      <c r="H195" s="407" t="n"/>
      <c r="I195" s="407" t="n"/>
      <c r="L195" s="443" t="n"/>
      <c r="M195" s="443" t="n"/>
      <c r="N195" s="443" t="n"/>
      <c r="O195" s="443" t="n"/>
      <c r="W195" s="407" t="n"/>
      <c r="X195" s="407" t="n"/>
      <c r="Y195" s="407" t="n"/>
      <c r="Z195" s="407" t="n"/>
    </row>
    <row r="196" ht="15" customFormat="1" customHeight="1" s="408">
      <c r="A196" s="407" t="n"/>
      <c r="B196" s="407" t="n"/>
      <c r="C196" s="407" t="n"/>
      <c r="D196" s="407" t="n"/>
      <c r="E196" s="407" t="n"/>
      <c r="F196" s="407" t="n"/>
      <c r="G196" s="407" t="n"/>
      <c r="H196" s="407" t="n"/>
      <c r="I196" s="407" t="n"/>
      <c r="L196" s="443" t="n"/>
      <c r="M196" s="443" t="n"/>
      <c r="N196" s="443" t="n"/>
      <c r="O196" s="443" t="n"/>
      <c r="W196" s="407" t="n"/>
      <c r="X196" s="407" t="n"/>
      <c r="Y196" s="407" t="n"/>
      <c r="Z196" s="407" t="n"/>
    </row>
    <row r="197" ht="15" customFormat="1" customHeight="1" s="408">
      <c r="A197" s="407" t="n"/>
      <c r="B197" s="407" t="n"/>
      <c r="C197" s="407" t="n"/>
      <c r="D197" s="407" t="n"/>
      <c r="E197" s="407" t="n"/>
      <c r="F197" s="407" t="n"/>
      <c r="G197" s="407" t="n"/>
      <c r="H197" s="407" t="n"/>
      <c r="I197" s="407" t="n"/>
      <c r="L197" s="443" t="n"/>
      <c r="M197" s="443" t="n"/>
      <c r="N197" s="443" t="n"/>
      <c r="O197" s="443" t="n"/>
      <c r="W197" s="407" t="n"/>
      <c r="X197" s="407" t="n"/>
      <c r="Y197" s="407" t="n"/>
      <c r="Z197" s="407" t="n"/>
    </row>
    <row r="198" ht="15" customFormat="1" customHeight="1" s="408">
      <c r="A198" s="407" t="n"/>
      <c r="B198" s="407" t="n"/>
      <c r="C198" s="407" t="n"/>
      <c r="D198" s="407" t="n"/>
      <c r="E198" s="407" t="n"/>
      <c r="F198" s="407" t="n"/>
      <c r="G198" s="407" t="n"/>
      <c r="H198" s="407" t="n"/>
      <c r="I198" s="407" t="n"/>
      <c r="L198" s="443" t="n"/>
      <c r="M198" s="443" t="n"/>
      <c r="N198" s="443" t="n"/>
      <c r="O198" s="443" t="n"/>
      <c r="W198" s="407" t="n"/>
      <c r="X198" s="407" t="n"/>
      <c r="Y198" s="407" t="n"/>
      <c r="Z198" s="407" t="n"/>
    </row>
    <row r="199" ht="15" customFormat="1" customHeight="1" s="408">
      <c r="A199" s="407" t="n"/>
      <c r="B199" s="407" t="n"/>
      <c r="C199" s="407" t="n"/>
      <c r="D199" s="407" t="n"/>
      <c r="E199" s="407" t="n"/>
      <c r="F199" s="407" t="n"/>
      <c r="G199" s="407" t="n"/>
      <c r="H199" s="407" t="n"/>
      <c r="I199" s="407" t="n"/>
      <c r="L199" s="443" t="n"/>
      <c r="M199" s="443" t="n"/>
      <c r="N199" s="443" t="n"/>
      <c r="O199" s="443" t="n"/>
      <c r="W199" s="407" t="n"/>
      <c r="X199" s="407" t="n"/>
      <c r="Y199" s="407" t="n"/>
      <c r="Z199" s="407" t="n"/>
    </row>
    <row r="200" ht="15" customFormat="1" customHeight="1" s="408">
      <c r="A200" s="407" t="n"/>
      <c r="B200" s="407" t="n"/>
      <c r="C200" s="407" t="n"/>
      <c r="D200" s="407" t="n"/>
      <c r="E200" s="407" t="n"/>
      <c r="F200" s="407" t="n"/>
      <c r="G200" s="407" t="n"/>
      <c r="H200" s="407" t="n"/>
      <c r="I200" s="407" t="n"/>
      <c r="L200" s="443" t="n"/>
      <c r="M200" s="443" t="n"/>
      <c r="N200" s="443" t="n"/>
      <c r="O200" s="443" t="n"/>
      <c r="W200" s="407" t="n"/>
      <c r="X200" s="407" t="n"/>
      <c r="Y200" s="407" t="n"/>
      <c r="Z200" s="407" t="n"/>
    </row>
    <row r="201" ht="15" customFormat="1" customHeight="1" s="408">
      <c r="A201" s="407" t="n"/>
      <c r="B201" s="407" t="n"/>
      <c r="C201" s="407" t="n"/>
      <c r="D201" s="407" t="n"/>
      <c r="E201" s="407" t="n"/>
      <c r="F201" s="407" t="n"/>
      <c r="G201" s="407" t="n"/>
      <c r="H201" s="407" t="n"/>
      <c r="I201" s="407" t="n"/>
      <c r="L201" s="443" t="n"/>
      <c r="M201" s="443" t="n"/>
      <c r="N201" s="443" t="n"/>
      <c r="O201" s="443" t="n"/>
      <c r="W201" s="407" t="n"/>
      <c r="X201" s="407" t="n"/>
      <c r="Y201" s="407" t="n"/>
      <c r="Z201" s="407" t="n"/>
    </row>
    <row r="202" ht="15" customFormat="1" customHeight="1" s="408">
      <c r="A202" s="407" t="n"/>
      <c r="B202" s="407" t="n"/>
      <c r="C202" s="407" t="n"/>
      <c r="D202" s="407" t="n"/>
      <c r="E202" s="407" t="n"/>
      <c r="F202" s="407" t="n"/>
      <c r="G202" s="407" t="n"/>
      <c r="H202" s="407" t="n"/>
      <c r="I202" s="407" t="n"/>
      <c r="L202" s="443" t="n"/>
      <c r="M202" s="443" t="n"/>
      <c r="N202" s="443" t="n"/>
      <c r="O202" s="443" t="n"/>
      <c r="W202" s="407" t="n"/>
      <c r="X202" s="407" t="n"/>
      <c r="Y202" s="407" t="n"/>
      <c r="Z202" s="407" t="n"/>
    </row>
    <row r="203" ht="15" customFormat="1" customHeight="1" s="408">
      <c r="A203" s="407" t="n"/>
      <c r="B203" s="407" t="n"/>
      <c r="C203" s="407" t="n"/>
      <c r="D203" s="407" t="n"/>
      <c r="E203" s="407" t="n"/>
      <c r="F203" s="407" t="n"/>
      <c r="G203" s="407" t="n"/>
      <c r="H203" s="407" t="n"/>
      <c r="I203" s="407" t="n"/>
      <c r="L203" s="443" t="n"/>
      <c r="M203" s="443" t="n"/>
      <c r="N203" s="443" t="n"/>
      <c r="O203" s="443" t="n"/>
      <c r="W203" s="407" t="n"/>
      <c r="X203" s="407" t="n"/>
      <c r="Y203" s="407" t="n"/>
      <c r="Z203" s="407" t="n"/>
    </row>
    <row r="204" ht="15" customFormat="1" customHeight="1" s="408">
      <c r="A204" s="407" t="n"/>
      <c r="B204" s="407" t="n"/>
      <c r="C204" s="407" t="n"/>
      <c r="D204" s="407" t="n"/>
      <c r="E204" s="407" t="n"/>
      <c r="F204" s="407" t="n"/>
      <c r="G204" s="407" t="n"/>
      <c r="H204" s="407" t="n"/>
      <c r="I204" s="407" t="n"/>
      <c r="L204" s="443" t="n"/>
      <c r="M204" s="443" t="n"/>
      <c r="N204" s="443" t="n"/>
      <c r="O204" s="443" t="n"/>
      <c r="W204" s="407" t="n"/>
      <c r="X204" s="407" t="n"/>
      <c r="Y204" s="407" t="n"/>
      <c r="Z204" s="407" t="n"/>
    </row>
    <row r="205" ht="15" customFormat="1" customHeight="1" s="408">
      <c r="A205" s="407" t="n"/>
      <c r="B205" s="407" t="n"/>
      <c r="C205" s="407" t="n"/>
      <c r="D205" s="407" t="n"/>
      <c r="E205" s="407" t="n"/>
      <c r="F205" s="407" t="n"/>
      <c r="G205" s="407" t="n"/>
      <c r="H205" s="407" t="n"/>
      <c r="I205" s="407" t="n"/>
      <c r="L205" s="443" t="n"/>
      <c r="M205" s="443" t="n"/>
      <c r="N205" s="443" t="n"/>
      <c r="O205" s="443" t="n"/>
      <c r="W205" s="407" t="n"/>
      <c r="X205" s="407" t="n"/>
      <c r="Y205" s="407" t="n"/>
      <c r="Z205" s="407" t="n"/>
    </row>
    <row r="206" ht="15" customFormat="1" customHeight="1" s="408">
      <c r="A206" s="407" t="n"/>
      <c r="B206" s="407" t="n"/>
      <c r="C206" s="407" t="n"/>
      <c r="D206" s="407" t="n"/>
      <c r="E206" s="407" t="n"/>
      <c r="F206" s="407" t="n"/>
      <c r="G206" s="407" t="n"/>
      <c r="H206" s="407" t="n"/>
      <c r="I206" s="407" t="n"/>
      <c r="L206" s="443" t="n"/>
      <c r="M206" s="443" t="n"/>
      <c r="N206" s="443" t="n"/>
      <c r="O206" s="443" t="n"/>
      <c r="W206" s="407" t="n"/>
      <c r="X206" s="407" t="n"/>
      <c r="Y206" s="407" t="n"/>
      <c r="Z206" s="407" t="n"/>
    </row>
    <row r="207" ht="15" customFormat="1" customHeight="1" s="408">
      <c r="A207" s="407" t="n"/>
      <c r="B207" s="407" t="n"/>
      <c r="C207" s="407" t="n"/>
      <c r="D207" s="407" t="n"/>
      <c r="E207" s="407" t="n"/>
      <c r="F207" s="407" t="n"/>
      <c r="G207" s="407" t="n"/>
      <c r="H207" s="407" t="n"/>
      <c r="I207" s="407" t="n"/>
      <c r="L207" s="443" t="n"/>
      <c r="M207" s="443" t="n"/>
      <c r="N207" s="443" t="n"/>
      <c r="O207" s="443" t="n"/>
      <c r="W207" s="407" t="n"/>
      <c r="X207" s="407" t="n"/>
      <c r="Y207" s="407" t="n"/>
      <c r="Z207" s="407" t="n"/>
    </row>
    <row r="208" ht="15" customFormat="1" customHeight="1" s="408">
      <c r="A208" s="407" t="n"/>
      <c r="B208" s="407" t="n"/>
      <c r="C208" s="407" t="n"/>
      <c r="D208" s="407" t="n"/>
      <c r="E208" s="407" t="n"/>
      <c r="F208" s="407" t="n"/>
      <c r="G208" s="407" t="n"/>
      <c r="H208" s="407" t="n"/>
      <c r="I208" s="407" t="n"/>
      <c r="L208" s="443" t="n"/>
      <c r="M208" s="443" t="n"/>
      <c r="N208" s="443" t="n"/>
      <c r="O208" s="443" t="n"/>
      <c r="W208" s="407" t="n"/>
      <c r="X208" s="407" t="n"/>
      <c r="Y208" s="407" t="n"/>
      <c r="Z208" s="407" t="n"/>
    </row>
    <row r="209" ht="15" customFormat="1" customHeight="1" s="408">
      <c r="A209" s="407" t="n"/>
      <c r="B209" s="407" t="n"/>
      <c r="C209" s="407" t="n"/>
      <c r="D209" s="407" t="n"/>
      <c r="E209" s="407" t="n"/>
      <c r="F209" s="407" t="n"/>
      <c r="G209" s="407" t="n"/>
      <c r="H209" s="407" t="n"/>
      <c r="I209" s="407" t="n"/>
      <c r="L209" s="443" t="n"/>
      <c r="M209" s="443" t="n"/>
      <c r="N209" s="443" t="n"/>
      <c r="O209" s="443" t="n"/>
      <c r="W209" s="407" t="n"/>
      <c r="X209" s="407" t="n"/>
      <c r="Y209" s="407" t="n"/>
      <c r="Z209" s="407" t="n"/>
    </row>
    <row r="210" ht="15" customFormat="1" customHeight="1" s="408">
      <c r="A210" s="407" t="n"/>
      <c r="B210" s="407" t="n"/>
      <c r="C210" s="407" t="n"/>
      <c r="D210" s="407" t="n"/>
      <c r="E210" s="407" t="n"/>
      <c r="F210" s="407" t="n"/>
      <c r="G210" s="407" t="n"/>
      <c r="H210" s="407" t="n"/>
      <c r="I210" s="407" t="n"/>
      <c r="L210" s="443" t="n"/>
      <c r="M210" s="443" t="n"/>
      <c r="N210" s="443" t="n"/>
      <c r="O210" s="443" t="n"/>
      <c r="W210" s="407" t="n"/>
      <c r="X210" s="407" t="n"/>
      <c r="Y210" s="407" t="n"/>
      <c r="Z210" s="407" t="n"/>
    </row>
    <row r="211" ht="15" customFormat="1" customHeight="1" s="408">
      <c r="A211" s="407" t="n"/>
      <c r="B211" s="407" t="n"/>
      <c r="C211" s="407" t="n"/>
      <c r="D211" s="407" t="n"/>
      <c r="E211" s="407" t="n"/>
      <c r="F211" s="407" t="n"/>
      <c r="G211" s="407" t="n"/>
      <c r="H211" s="407" t="n"/>
      <c r="I211" s="407" t="n"/>
      <c r="L211" s="443" t="n"/>
      <c r="M211" s="443" t="n"/>
      <c r="N211" s="443" t="n"/>
      <c r="O211" s="443" t="n"/>
      <c r="W211" s="407" t="n"/>
      <c r="X211" s="407" t="n"/>
      <c r="Y211" s="407" t="n"/>
      <c r="Z211" s="407" t="n"/>
    </row>
    <row r="212" ht="15" customFormat="1" customHeight="1" s="408">
      <c r="A212" s="407" t="n"/>
      <c r="B212" s="407" t="n"/>
      <c r="C212" s="407" t="n"/>
      <c r="D212" s="407" t="n"/>
      <c r="E212" s="407" t="n"/>
      <c r="F212" s="407" t="n"/>
      <c r="G212" s="407" t="n"/>
      <c r="H212" s="407" t="n"/>
      <c r="I212" s="407" t="n"/>
      <c r="L212" s="443" t="n"/>
      <c r="M212" s="443" t="n"/>
      <c r="N212" s="443" t="n"/>
      <c r="O212" s="443" t="n"/>
      <c r="W212" s="407" t="n"/>
      <c r="X212" s="407" t="n"/>
      <c r="Y212" s="407" t="n"/>
      <c r="Z212" s="407" t="n"/>
    </row>
    <row r="213" ht="15" customFormat="1" customHeight="1" s="408">
      <c r="A213" s="407" t="n"/>
      <c r="B213" s="407" t="n"/>
      <c r="C213" s="407" t="n"/>
      <c r="D213" s="407" t="n"/>
      <c r="E213" s="407" t="n"/>
      <c r="F213" s="407" t="n"/>
      <c r="G213" s="407" t="n"/>
      <c r="H213" s="407" t="n"/>
      <c r="I213" s="407" t="n"/>
      <c r="L213" s="443" t="n"/>
      <c r="M213" s="443" t="n"/>
      <c r="N213" s="443" t="n"/>
      <c r="O213" s="443" t="n"/>
      <c r="W213" s="407" t="n"/>
      <c r="X213" s="407" t="n"/>
      <c r="Y213" s="407" t="n"/>
      <c r="Z213" s="407" t="n"/>
    </row>
    <row r="214" ht="15" customFormat="1" customHeight="1" s="408">
      <c r="A214" s="407" t="n"/>
      <c r="B214" s="407" t="n"/>
      <c r="C214" s="407" t="n"/>
      <c r="D214" s="407" t="n"/>
      <c r="E214" s="407" t="n"/>
      <c r="F214" s="407" t="n"/>
      <c r="G214" s="407" t="n"/>
      <c r="H214" s="407" t="n"/>
      <c r="I214" s="407" t="n"/>
      <c r="L214" s="443" t="n"/>
      <c r="M214" s="443" t="n"/>
      <c r="N214" s="443" t="n"/>
      <c r="O214" s="443" t="n"/>
      <c r="W214" s="407" t="n"/>
      <c r="X214" s="407" t="n"/>
      <c r="Y214" s="407" t="n"/>
      <c r="Z214" s="407" t="n"/>
    </row>
    <row r="215" ht="15" customFormat="1" customHeight="1" s="408">
      <c r="A215" s="407" t="n"/>
      <c r="B215" s="407" t="n"/>
      <c r="C215" s="407" t="n"/>
      <c r="D215" s="407" t="n"/>
      <c r="E215" s="407" t="n"/>
      <c r="F215" s="407" t="n"/>
      <c r="G215" s="407" t="n"/>
      <c r="H215" s="407" t="n"/>
      <c r="I215" s="407" t="n"/>
      <c r="L215" s="443" t="n"/>
      <c r="M215" s="443" t="n"/>
      <c r="N215" s="443" t="n"/>
      <c r="O215" s="443" t="n"/>
      <c r="W215" s="407" t="n"/>
      <c r="X215" s="407" t="n"/>
      <c r="Y215" s="407" t="n"/>
      <c r="Z215" s="407" t="n"/>
    </row>
    <row r="216" ht="15" customFormat="1" customHeight="1" s="408">
      <c r="A216" s="407" t="n"/>
      <c r="B216" s="407" t="n"/>
      <c r="C216" s="407" t="n"/>
      <c r="D216" s="407" t="n"/>
      <c r="E216" s="407" t="n"/>
      <c r="F216" s="407" t="n"/>
      <c r="G216" s="407" t="n"/>
      <c r="H216" s="407" t="n"/>
      <c r="I216" s="407" t="n"/>
      <c r="L216" s="443" t="n"/>
      <c r="M216" s="443" t="n"/>
      <c r="N216" s="443" t="n"/>
      <c r="O216" s="443" t="n"/>
      <c r="W216" s="407" t="n"/>
      <c r="X216" s="407" t="n"/>
      <c r="Y216" s="407" t="n"/>
      <c r="Z216" s="407" t="n"/>
    </row>
    <row r="217" ht="15" customFormat="1" customHeight="1" s="408">
      <c r="A217" s="407" t="n"/>
      <c r="B217" s="407" t="n"/>
      <c r="C217" s="407" t="n"/>
      <c r="D217" s="407" t="n"/>
      <c r="E217" s="407" t="n"/>
      <c r="F217" s="407" t="n"/>
      <c r="G217" s="407" t="n"/>
      <c r="H217" s="407" t="n"/>
      <c r="I217" s="407" t="n"/>
      <c r="L217" s="443" t="n"/>
      <c r="M217" s="443" t="n"/>
      <c r="N217" s="443" t="n"/>
      <c r="O217" s="443" t="n"/>
      <c r="W217" s="407" t="n"/>
      <c r="X217" s="407" t="n"/>
      <c r="Y217" s="407" t="n"/>
      <c r="Z217" s="407" t="n"/>
    </row>
    <row r="218" ht="15" customFormat="1" customHeight="1" s="408">
      <c r="A218" s="407" t="n"/>
      <c r="B218" s="407" t="n"/>
      <c r="C218" s="407" t="n"/>
      <c r="D218" s="407" t="n"/>
      <c r="E218" s="407" t="n"/>
      <c r="F218" s="407" t="n"/>
      <c r="G218" s="407" t="n"/>
      <c r="H218" s="407" t="n"/>
      <c r="I218" s="407" t="n"/>
      <c r="L218" s="443" t="n"/>
      <c r="M218" s="443" t="n"/>
      <c r="N218" s="443" t="n"/>
      <c r="O218" s="443" t="n"/>
      <c r="W218" s="407" t="n"/>
      <c r="X218" s="407" t="n"/>
      <c r="Y218" s="407" t="n"/>
      <c r="Z218" s="407" t="n"/>
    </row>
    <row r="219" ht="15" customFormat="1" customHeight="1" s="408">
      <c r="A219" s="407" t="n"/>
      <c r="B219" s="407" t="n"/>
      <c r="C219" s="407" t="n"/>
      <c r="D219" s="407" t="n"/>
      <c r="E219" s="407" t="n"/>
      <c r="F219" s="407" t="n"/>
      <c r="G219" s="407" t="n"/>
      <c r="H219" s="407" t="n"/>
      <c r="I219" s="407" t="n"/>
      <c r="L219" s="443" t="n"/>
      <c r="M219" s="443" t="n"/>
      <c r="N219" s="443" t="n"/>
      <c r="O219" s="443" t="n"/>
      <c r="W219" s="407" t="n"/>
      <c r="X219" s="407" t="n"/>
      <c r="Y219" s="407" t="n"/>
      <c r="Z219" s="407" t="n"/>
    </row>
    <row r="220" ht="15" customFormat="1" customHeight="1" s="408">
      <c r="A220" s="407" t="n"/>
      <c r="B220" s="407" t="n"/>
      <c r="C220" s="407" t="n"/>
      <c r="D220" s="407" t="n"/>
      <c r="E220" s="407" t="n"/>
      <c r="F220" s="407" t="n"/>
      <c r="G220" s="407" t="n"/>
      <c r="H220" s="407" t="n"/>
      <c r="I220" s="407" t="n"/>
      <c r="L220" s="443" t="n"/>
      <c r="M220" s="443" t="n"/>
      <c r="N220" s="443" t="n"/>
      <c r="O220" s="443" t="n"/>
      <c r="W220" s="407" t="n"/>
      <c r="X220" s="407" t="n"/>
      <c r="Y220" s="407" t="n"/>
      <c r="Z220" s="407" t="n"/>
    </row>
    <row r="221" ht="15" customFormat="1" customHeight="1" s="408">
      <c r="A221" s="407" t="n"/>
      <c r="B221" s="407" t="n"/>
      <c r="C221" s="407" t="n"/>
      <c r="D221" s="407" t="n"/>
      <c r="E221" s="407" t="n"/>
      <c r="F221" s="407" t="n"/>
      <c r="G221" s="407" t="n"/>
      <c r="H221" s="407" t="n"/>
      <c r="I221" s="407" t="n"/>
      <c r="L221" s="443" t="n"/>
      <c r="M221" s="443" t="n"/>
      <c r="N221" s="443" t="n"/>
      <c r="O221" s="443" t="n"/>
      <c r="W221" s="407" t="n"/>
      <c r="X221" s="407" t="n"/>
      <c r="Y221" s="407" t="n"/>
      <c r="Z221" s="407" t="n"/>
    </row>
    <row r="222" ht="15" customFormat="1" customHeight="1" s="408">
      <c r="A222" s="407" t="n"/>
      <c r="B222" s="407" t="n"/>
      <c r="C222" s="407" t="n"/>
      <c r="D222" s="407" t="n"/>
      <c r="E222" s="407" t="n"/>
      <c r="F222" s="407" t="n"/>
      <c r="G222" s="407" t="n"/>
      <c r="H222" s="407" t="n"/>
      <c r="I222" s="407" t="n"/>
      <c r="L222" s="443" t="n"/>
      <c r="M222" s="443" t="n"/>
      <c r="N222" s="443" t="n"/>
      <c r="O222" s="443" t="n"/>
      <c r="W222" s="407" t="n"/>
      <c r="X222" s="407" t="n"/>
      <c r="Y222" s="407" t="n"/>
      <c r="Z222" s="407" t="n"/>
    </row>
    <row r="223" ht="15" customFormat="1" customHeight="1" s="408">
      <c r="A223" s="407" t="n"/>
      <c r="B223" s="407" t="n"/>
      <c r="C223" s="407" t="n"/>
      <c r="D223" s="407" t="n"/>
      <c r="E223" s="407" t="n"/>
      <c r="F223" s="407" t="n"/>
      <c r="G223" s="407" t="n"/>
      <c r="H223" s="407" t="n"/>
      <c r="I223" s="407" t="n"/>
      <c r="L223" s="443" t="n"/>
      <c r="M223" s="443" t="n"/>
      <c r="N223" s="443" t="n"/>
      <c r="O223" s="443" t="n"/>
      <c r="W223" s="407" t="n"/>
      <c r="X223" s="407" t="n"/>
      <c r="Y223" s="407" t="n"/>
      <c r="Z223" s="407" t="n"/>
    </row>
    <row r="224" ht="15" customFormat="1" customHeight="1" s="408">
      <c r="A224" s="407" t="n"/>
      <c r="B224" s="407" t="n"/>
      <c r="C224" s="407" t="n"/>
      <c r="D224" s="407" t="n"/>
      <c r="E224" s="407" t="n"/>
      <c r="F224" s="407" t="n"/>
      <c r="G224" s="407" t="n"/>
      <c r="H224" s="407" t="n"/>
      <c r="I224" s="407" t="n"/>
      <c r="L224" s="443" t="n"/>
      <c r="M224" s="443" t="n"/>
      <c r="N224" s="443" t="n"/>
      <c r="O224" s="443" t="n"/>
      <c r="W224" s="407" t="n"/>
      <c r="X224" s="407" t="n"/>
      <c r="Y224" s="407" t="n"/>
      <c r="Z224" s="407" t="n"/>
    </row>
    <row r="225" ht="15" customFormat="1" customHeight="1" s="408">
      <c r="A225" s="407" t="n"/>
      <c r="B225" s="407" t="n"/>
      <c r="C225" s="407" t="n"/>
      <c r="D225" s="407" t="n"/>
      <c r="E225" s="407" t="n"/>
      <c r="F225" s="407" t="n"/>
      <c r="G225" s="407" t="n"/>
      <c r="H225" s="407" t="n"/>
      <c r="I225" s="407" t="n"/>
      <c r="L225" s="443" t="n"/>
      <c r="M225" s="443" t="n"/>
      <c r="N225" s="443" t="n"/>
      <c r="O225" s="443" t="n"/>
      <c r="W225" s="407" t="n"/>
      <c r="X225" s="407" t="n"/>
      <c r="Y225" s="407" t="n"/>
      <c r="Z225" s="407" t="n"/>
    </row>
    <row r="226" ht="15" customFormat="1" customHeight="1" s="408">
      <c r="A226" s="407" t="n"/>
      <c r="B226" s="407" t="n"/>
      <c r="C226" s="407" t="n"/>
      <c r="D226" s="407" t="n"/>
      <c r="E226" s="407" t="n"/>
      <c r="F226" s="407" t="n"/>
      <c r="G226" s="407" t="n"/>
      <c r="H226" s="407" t="n"/>
      <c r="I226" s="407" t="n"/>
      <c r="L226" s="443" t="n"/>
      <c r="M226" s="443" t="n"/>
      <c r="N226" s="443" t="n"/>
      <c r="O226" s="443" t="n"/>
      <c r="W226" s="407" t="n"/>
      <c r="X226" s="407" t="n"/>
      <c r="Y226" s="407" t="n"/>
      <c r="Z226" s="407" t="n"/>
    </row>
    <row r="227" ht="15" customFormat="1" customHeight="1" s="408">
      <c r="A227" s="407" t="n"/>
      <c r="B227" s="407" t="n"/>
      <c r="C227" s="407" t="n"/>
      <c r="D227" s="407" t="n"/>
      <c r="E227" s="407" t="n"/>
      <c r="F227" s="407" t="n"/>
      <c r="G227" s="407" t="n"/>
      <c r="H227" s="407" t="n"/>
      <c r="I227" s="407" t="n"/>
      <c r="L227" s="443" t="n"/>
      <c r="M227" s="443" t="n"/>
      <c r="N227" s="443" t="n"/>
      <c r="O227" s="443" t="n"/>
      <c r="W227" s="407" t="n"/>
      <c r="X227" s="407" t="n"/>
      <c r="Y227" s="407" t="n"/>
      <c r="Z227" s="407" t="n"/>
    </row>
    <row r="228" ht="15" customFormat="1" customHeight="1" s="408">
      <c r="A228" s="407" t="n"/>
      <c r="B228" s="407" t="n"/>
      <c r="C228" s="407" t="n"/>
      <c r="D228" s="407" t="n"/>
      <c r="E228" s="407" t="n"/>
      <c r="F228" s="407" t="n"/>
      <c r="G228" s="407" t="n"/>
      <c r="H228" s="407" t="n"/>
      <c r="I228" s="407" t="n"/>
      <c r="L228" s="443" t="n"/>
      <c r="M228" s="443" t="n"/>
      <c r="N228" s="443" t="n"/>
      <c r="O228" s="443" t="n"/>
      <c r="W228" s="407" t="n"/>
      <c r="X228" s="407" t="n"/>
      <c r="Y228" s="407" t="n"/>
      <c r="Z228" s="407" t="n"/>
    </row>
    <row r="229" ht="15" customFormat="1" customHeight="1" s="408">
      <c r="A229" s="407" t="n"/>
      <c r="B229" s="407" t="n"/>
      <c r="C229" s="407" t="n"/>
      <c r="D229" s="407" t="n"/>
      <c r="E229" s="407" t="n"/>
      <c r="F229" s="407" t="n"/>
      <c r="G229" s="407" t="n"/>
      <c r="H229" s="407" t="n"/>
      <c r="I229" s="407" t="n"/>
      <c r="L229" s="443" t="n"/>
      <c r="M229" s="443" t="n"/>
      <c r="N229" s="443" t="n"/>
      <c r="O229" s="443" t="n"/>
      <c r="W229" s="407" t="n"/>
      <c r="X229" s="407" t="n"/>
      <c r="Y229" s="407" t="n"/>
      <c r="Z229" s="407" t="n"/>
    </row>
    <row r="230" ht="15" customFormat="1" customHeight="1" s="408">
      <c r="A230" s="407" t="n"/>
      <c r="B230" s="407" t="n"/>
      <c r="C230" s="407" t="n"/>
      <c r="D230" s="407" t="n"/>
      <c r="E230" s="407" t="n"/>
      <c r="F230" s="407" t="n"/>
      <c r="G230" s="407" t="n"/>
      <c r="H230" s="407" t="n"/>
      <c r="I230" s="407" t="n"/>
      <c r="L230" s="443" t="n"/>
      <c r="M230" s="443" t="n"/>
      <c r="N230" s="443" t="n"/>
      <c r="O230" s="443" t="n"/>
      <c r="W230" s="407" t="n"/>
      <c r="X230" s="407" t="n"/>
      <c r="Y230" s="407" t="n"/>
      <c r="Z230" s="407" t="n"/>
    </row>
    <row r="231" ht="15" customFormat="1" customHeight="1" s="408">
      <c r="A231" s="407" t="n"/>
      <c r="B231" s="407" t="n"/>
      <c r="C231" s="407" t="n"/>
      <c r="D231" s="407" t="n"/>
      <c r="E231" s="407" t="n"/>
      <c r="F231" s="407" t="n"/>
      <c r="G231" s="407" t="n"/>
      <c r="H231" s="407" t="n"/>
      <c r="I231" s="407" t="n"/>
      <c r="L231" s="443" t="n"/>
      <c r="M231" s="443" t="n"/>
      <c r="N231" s="443" t="n"/>
      <c r="O231" s="443" t="n"/>
      <c r="W231" s="407" t="n"/>
      <c r="X231" s="407" t="n"/>
      <c r="Y231" s="407" t="n"/>
      <c r="Z231" s="407" t="n"/>
    </row>
    <row r="232" ht="15" customFormat="1" customHeight="1" s="408">
      <c r="A232" s="407" t="n"/>
      <c r="B232" s="407" t="n"/>
      <c r="C232" s="407" t="n"/>
      <c r="D232" s="407" t="n"/>
      <c r="E232" s="407" t="n"/>
      <c r="F232" s="407" t="n"/>
      <c r="G232" s="407" t="n"/>
      <c r="H232" s="407" t="n"/>
      <c r="I232" s="407" t="n"/>
      <c r="L232" s="443" t="n"/>
      <c r="M232" s="443" t="n"/>
      <c r="N232" s="443" t="n"/>
      <c r="O232" s="443" t="n"/>
      <c r="W232" s="407" t="n"/>
      <c r="X232" s="407" t="n"/>
      <c r="Y232" s="407" t="n"/>
      <c r="Z232" s="407" t="n"/>
    </row>
    <row r="233" ht="15" customFormat="1" customHeight="1" s="408">
      <c r="A233" s="407" t="n"/>
      <c r="B233" s="407" t="n"/>
      <c r="C233" s="407" t="n"/>
      <c r="D233" s="407" t="n"/>
      <c r="E233" s="407" t="n"/>
      <c r="F233" s="407" t="n"/>
      <c r="G233" s="407" t="n"/>
      <c r="H233" s="407" t="n"/>
      <c r="I233" s="407" t="n"/>
      <c r="L233" s="443" t="n"/>
      <c r="M233" s="443" t="n"/>
      <c r="N233" s="443" t="n"/>
      <c r="O233" s="443" t="n"/>
      <c r="W233" s="407" t="n"/>
      <c r="X233" s="407" t="n"/>
      <c r="Y233" s="407" t="n"/>
      <c r="Z233" s="407" t="n"/>
    </row>
    <row r="234" ht="15" customFormat="1" customHeight="1" s="408">
      <c r="A234" s="407" t="n"/>
      <c r="B234" s="407" t="n"/>
      <c r="C234" s="407" t="n"/>
      <c r="D234" s="407" t="n"/>
      <c r="E234" s="407" t="n"/>
      <c r="F234" s="407" t="n"/>
      <c r="G234" s="407" t="n"/>
      <c r="H234" s="407" t="n"/>
      <c r="I234" s="407" t="n"/>
      <c r="L234" s="443" t="n"/>
      <c r="M234" s="443" t="n"/>
      <c r="N234" s="443" t="n"/>
      <c r="O234" s="443" t="n"/>
      <c r="W234" s="407" t="n"/>
      <c r="X234" s="407" t="n"/>
      <c r="Y234" s="407" t="n"/>
      <c r="Z234" s="407" t="n"/>
    </row>
    <row r="235" ht="15" customFormat="1" customHeight="1" s="408">
      <c r="A235" s="407" t="n"/>
      <c r="B235" s="407" t="n"/>
      <c r="C235" s="407" t="n"/>
      <c r="D235" s="407" t="n"/>
      <c r="E235" s="407" t="n"/>
      <c r="F235" s="407" t="n"/>
      <c r="G235" s="407" t="n"/>
      <c r="H235" s="407" t="n"/>
      <c r="I235" s="407" t="n"/>
      <c r="L235" s="443" t="n"/>
      <c r="M235" s="443" t="n"/>
      <c r="N235" s="443" t="n"/>
      <c r="O235" s="443" t="n"/>
      <c r="W235" s="407" t="n"/>
      <c r="X235" s="407" t="n"/>
      <c r="Y235" s="407" t="n"/>
      <c r="Z235" s="407" t="n"/>
    </row>
    <row r="236" ht="15" customFormat="1" customHeight="1" s="408">
      <c r="A236" s="407" t="n"/>
      <c r="B236" s="407" t="n"/>
      <c r="C236" s="407" t="n"/>
      <c r="D236" s="407" t="n"/>
      <c r="E236" s="407" t="n"/>
      <c r="F236" s="407" t="n"/>
      <c r="G236" s="407" t="n"/>
      <c r="H236" s="407" t="n"/>
      <c r="I236" s="407" t="n"/>
      <c r="L236" s="443" t="n"/>
      <c r="M236" s="443" t="n"/>
      <c r="N236" s="443" t="n"/>
      <c r="O236" s="443" t="n"/>
      <c r="W236" s="407" t="n"/>
      <c r="X236" s="407" t="n"/>
      <c r="Y236" s="407" t="n"/>
      <c r="Z236" s="407" t="n"/>
    </row>
    <row r="237" ht="15" customFormat="1" customHeight="1" s="408">
      <c r="A237" s="407" t="n"/>
      <c r="B237" s="407" t="n"/>
      <c r="C237" s="407" t="n"/>
      <c r="D237" s="407" t="n"/>
      <c r="E237" s="407" t="n"/>
      <c r="F237" s="407" t="n"/>
      <c r="G237" s="407" t="n"/>
      <c r="H237" s="407" t="n"/>
      <c r="I237" s="407" t="n"/>
      <c r="L237" s="443" t="n"/>
      <c r="M237" s="443" t="n"/>
      <c r="N237" s="443" t="n"/>
      <c r="O237" s="443" t="n"/>
      <c r="W237" s="407" t="n"/>
      <c r="X237" s="407" t="n"/>
      <c r="Y237" s="407" t="n"/>
      <c r="Z237" s="407" t="n"/>
    </row>
    <row r="238" ht="15" customFormat="1" customHeight="1" s="408">
      <c r="A238" s="407" t="n"/>
      <c r="B238" s="407" t="n"/>
      <c r="C238" s="407" t="n"/>
      <c r="D238" s="407" t="n"/>
      <c r="E238" s="407" t="n"/>
      <c r="F238" s="407" t="n"/>
      <c r="G238" s="407" t="n"/>
      <c r="H238" s="407" t="n"/>
      <c r="I238" s="407" t="n"/>
      <c r="L238" s="443" t="n"/>
      <c r="M238" s="443" t="n"/>
      <c r="N238" s="443" t="n"/>
      <c r="O238" s="443" t="n"/>
      <c r="W238" s="407" t="n"/>
      <c r="X238" s="407" t="n"/>
      <c r="Y238" s="407" t="n"/>
      <c r="Z238" s="407" t="n"/>
    </row>
    <row r="239" ht="15" customFormat="1" customHeight="1" s="408">
      <c r="A239" s="407" t="n"/>
      <c r="B239" s="407" t="n"/>
      <c r="C239" s="407" t="n"/>
      <c r="D239" s="407" t="n"/>
      <c r="E239" s="407" t="n"/>
      <c r="F239" s="407" t="n"/>
      <c r="G239" s="407" t="n"/>
      <c r="H239" s="407" t="n"/>
      <c r="I239" s="407" t="n"/>
      <c r="L239" s="443" t="n"/>
      <c r="M239" s="443" t="n"/>
      <c r="N239" s="443" t="n"/>
      <c r="O239" s="443" t="n"/>
      <c r="W239" s="407" t="n"/>
      <c r="X239" s="407" t="n"/>
      <c r="Y239" s="407" t="n"/>
      <c r="Z239" s="407" t="n"/>
    </row>
    <row r="240" ht="15" customFormat="1" customHeight="1" s="408">
      <c r="A240" s="407" t="n"/>
      <c r="B240" s="407" t="n"/>
      <c r="C240" s="407" t="n"/>
      <c r="D240" s="407" t="n"/>
      <c r="E240" s="407" t="n"/>
      <c r="F240" s="407" t="n"/>
      <c r="G240" s="407" t="n"/>
      <c r="H240" s="407" t="n"/>
      <c r="I240" s="407" t="n"/>
      <c r="L240" s="443" t="n"/>
      <c r="M240" s="443" t="n"/>
      <c r="N240" s="443" t="n"/>
      <c r="O240" s="443" t="n"/>
      <c r="W240" s="407" t="n"/>
      <c r="X240" s="407" t="n"/>
      <c r="Y240" s="407" t="n"/>
      <c r="Z240" s="407" t="n"/>
    </row>
    <row r="241" ht="15" customFormat="1" customHeight="1" s="408">
      <c r="A241" s="407" t="n"/>
      <c r="B241" s="407" t="n"/>
      <c r="C241" s="407" t="n"/>
      <c r="D241" s="407" t="n"/>
      <c r="E241" s="407" t="n"/>
      <c r="F241" s="407" t="n"/>
      <c r="G241" s="407" t="n"/>
      <c r="H241" s="407" t="n"/>
      <c r="I241" s="407" t="n"/>
      <c r="L241" s="443" t="n"/>
      <c r="M241" s="443" t="n"/>
      <c r="N241" s="443" t="n"/>
      <c r="O241" s="443" t="n"/>
      <c r="W241" s="407" t="n"/>
      <c r="X241" s="407" t="n"/>
      <c r="Y241" s="407" t="n"/>
      <c r="Z241" s="407" t="n"/>
    </row>
    <row r="242" ht="15" customFormat="1" customHeight="1" s="408">
      <c r="A242" s="407" t="n"/>
      <c r="B242" s="407" t="n"/>
      <c r="C242" s="407" t="n"/>
      <c r="D242" s="407" t="n"/>
      <c r="E242" s="407" t="n"/>
      <c r="F242" s="407" t="n"/>
      <c r="G242" s="407" t="n"/>
      <c r="H242" s="407" t="n"/>
      <c r="I242" s="407" t="n"/>
      <c r="L242" s="443" t="n"/>
      <c r="M242" s="443" t="n"/>
      <c r="N242" s="443" t="n"/>
      <c r="O242" s="443" t="n"/>
      <c r="W242" s="407" t="n"/>
      <c r="X242" s="407" t="n"/>
      <c r="Y242" s="407" t="n"/>
      <c r="Z242" s="407" t="n"/>
    </row>
    <row r="243" ht="15" customFormat="1" customHeight="1" s="408">
      <c r="A243" s="407" t="n"/>
      <c r="B243" s="407" t="n"/>
      <c r="C243" s="407" t="n"/>
      <c r="D243" s="407" t="n"/>
      <c r="E243" s="407" t="n"/>
      <c r="F243" s="407" t="n"/>
      <c r="G243" s="407" t="n"/>
      <c r="H243" s="407" t="n"/>
      <c r="I243" s="407" t="n"/>
      <c r="L243" s="443" t="n"/>
      <c r="M243" s="443" t="n"/>
      <c r="N243" s="443" t="n"/>
      <c r="O243" s="443" t="n"/>
      <c r="W243" s="407" t="n"/>
      <c r="X243" s="407" t="n"/>
      <c r="Y243" s="407" t="n"/>
      <c r="Z243" s="407" t="n"/>
    </row>
    <row r="244" ht="15" customFormat="1" customHeight="1" s="408">
      <c r="A244" s="407" t="n"/>
      <c r="B244" s="407" t="n"/>
      <c r="C244" s="407" t="n"/>
      <c r="D244" s="407" t="n"/>
      <c r="E244" s="407" t="n"/>
      <c r="F244" s="407" t="n"/>
      <c r="G244" s="407" t="n"/>
      <c r="H244" s="407" t="n"/>
      <c r="I244" s="407" t="n"/>
      <c r="L244" s="443" t="n"/>
      <c r="M244" s="443" t="n"/>
      <c r="N244" s="443" t="n"/>
      <c r="O244" s="443" t="n"/>
      <c r="W244" s="407" t="n"/>
      <c r="X244" s="407" t="n"/>
      <c r="Y244" s="407" t="n"/>
      <c r="Z244" s="407" t="n"/>
    </row>
    <row r="245" ht="15" customFormat="1" customHeight="1" s="408">
      <c r="A245" s="407" t="n"/>
      <c r="B245" s="407" t="n"/>
      <c r="C245" s="407" t="n"/>
      <c r="D245" s="407" t="n"/>
      <c r="E245" s="407" t="n"/>
      <c r="F245" s="407" t="n"/>
      <c r="G245" s="407" t="n"/>
      <c r="H245" s="407" t="n"/>
      <c r="I245" s="407" t="n"/>
      <c r="L245" s="443" t="n"/>
      <c r="M245" s="443" t="n"/>
      <c r="N245" s="443" t="n"/>
      <c r="O245" s="443" t="n"/>
      <c r="W245" s="407" t="n"/>
      <c r="X245" s="407" t="n"/>
      <c r="Y245" s="407" t="n"/>
      <c r="Z245" s="407" t="n"/>
    </row>
    <row r="246" ht="15" customFormat="1" customHeight="1" s="408">
      <c r="A246" s="407" t="n"/>
      <c r="B246" s="407" t="n"/>
      <c r="C246" s="407" t="n"/>
      <c r="D246" s="407" t="n"/>
      <c r="E246" s="407" t="n"/>
      <c r="F246" s="407" t="n"/>
      <c r="G246" s="407" t="n"/>
      <c r="H246" s="407" t="n"/>
      <c r="I246" s="407" t="n"/>
      <c r="L246" s="443" t="n"/>
      <c r="M246" s="443" t="n"/>
      <c r="N246" s="443" t="n"/>
      <c r="O246" s="443" t="n"/>
      <c r="W246" s="407" t="n"/>
      <c r="X246" s="407" t="n"/>
      <c r="Y246" s="407" t="n"/>
      <c r="Z246" s="407" t="n"/>
    </row>
    <row r="247" ht="15" customFormat="1" customHeight="1" s="408">
      <c r="A247" s="407" t="n"/>
      <c r="B247" s="407" t="n"/>
      <c r="C247" s="407" t="n"/>
      <c r="D247" s="407" t="n"/>
      <c r="E247" s="407" t="n"/>
      <c r="F247" s="407" t="n"/>
      <c r="G247" s="407" t="n"/>
      <c r="H247" s="407" t="n"/>
      <c r="I247" s="407" t="n"/>
      <c r="L247" s="443" t="n"/>
      <c r="M247" s="443" t="n"/>
      <c r="N247" s="443" t="n"/>
      <c r="O247" s="443" t="n"/>
      <c r="W247" s="407" t="n"/>
      <c r="X247" s="407" t="n"/>
      <c r="Y247" s="407" t="n"/>
      <c r="Z247" s="407" t="n"/>
    </row>
    <row r="248" ht="15" customFormat="1" customHeight="1" s="408">
      <c r="A248" s="407" t="n"/>
      <c r="B248" s="407" t="n"/>
      <c r="C248" s="407" t="n"/>
      <c r="D248" s="407" t="n"/>
      <c r="E248" s="407" t="n"/>
      <c r="F248" s="407" t="n"/>
      <c r="G248" s="407" t="n"/>
      <c r="H248" s="407" t="n"/>
      <c r="I248" s="407" t="n"/>
      <c r="L248" s="443" t="n"/>
      <c r="M248" s="443" t="n"/>
      <c r="N248" s="443" t="n"/>
      <c r="O248" s="443" t="n"/>
      <c r="W248" s="407" t="n"/>
      <c r="X248" s="407" t="n"/>
      <c r="Y248" s="407" t="n"/>
      <c r="Z248" s="407" t="n"/>
    </row>
    <row r="249" ht="15" customFormat="1" customHeight="1" s="408">
      <c r="A249" s="407" t="n"/>
      <c r="B249" s="407" t="n"/>
      <c r="C249" s="407" t="n"/>
      <c r="D249" s="407" t="n"/>
      <c r="E249" s="407" t="n"/>
      <c r="F249" s="407" t="n"/>
      <c r="G249" s="407" t="n"/>
      <c r="H249" s="407" t="n"/>
      <c r="I249" s="407" t="n"/>
      <c r="L249" s="443" t="n"/>
      <c r="M249" s="443" t="n"/>
      <c r="N249" s="443" t="n"/>
      <c r="O249" s="443" t="n"/>
      <c r="W249" s="407" t="n"/>
      <c r="X249" s="407" t="n"/>
      <c r="Y249" s="407" t="n"/>
      <c r="Z249" s="407" t="n"/>
    </row>
    <row r="250" ht="15" customFormat="1" customHeight="1" s="408">
      <c r="A250" s="407" t="n"/>
      <c r="B250" s="407" t="n"/>
      <c r="C250" s="407" t="n"/>
      <c r="D250" s="407" t="n"/>
      <c r="E250" s="407" t="n"/>
      <c r="F250" s="407" t="n"/>
      <c r="G250" s="407" t="n"/>
      <c r="H250" s="407" t="n"/>
      <c r="I250" s="407" t="n"/>
      <c r="L250" s="443" t="n"/>
      <c r="M250" s="443" t="n"/>
      <c r="N250" s="443" t="n"/>
      <c r="O250" s="443" t="n"/>
      <c r="W250" s="407" t="n"/>
      <c r="X250" s="407" t="n"/>
      <c r="Y250" s="407" t="n"/>
      <c r="Z250" s="407" t="n"/>
    </row>
    <row r="251" ht="15" customFormat="1" customHeight="1" s="408">
      <c r="A251" s="407" t="n"/>
      <c r="B251" s="407" t="n"/>
      <c r="C251" s="407" t="n"/>
      <c r="D251" s="407" t="n"/>
      <c r="E251" s="407" t="n"/>
      <c r="F251" s="407" t="n"/>
      <c r="G251" s="407" t="n"/>
      <c r="H251" s="407" t="n"/>
      <c r="I251" s="407" t="n"/>
      <c r="L251" s="443" t="n"/>
      <c r="M251" s="443" t="n"/>
      <c r="N251" s="443" t="n"/>
      <c r="O251" s="443" t="n"/>
      <c r="W251" s="407" t="n"/>
      <c r="X251" s="407" t="n"/>
      <c r="Y251" s="407" t="n"/>
      <c r="Z251" s="407" t="n"/>
    </row>
    <row r="252" ht="15" customFormat="1" customHeight="1" s="408">
      <c r="A252" s="407" t="n"/>
      <c r="B252" s="407" t="n"/>
      <c r="C252" s="407" t="n"/>
      <c r="D252" s="407" t="n"/>
      <c r="E252" s="407" t="n"/>
      <c r="F252" s="407" t="n"/>
      <c r="G252" s="407" t="n"/>
      <c r="H252" s="407" t="n"/>
      <c r="I252" s="407" t="n"/>
      <c r="L252" s="443" t="n"/>
      <c r="M252" s="443" t="n"/>
      <c r="N252" s="443" t="n"/>
      <c r="O252" s="443" t="n"/>
      <c r="W252" s="407" t="n"/>
      <c r="X252" s="407" t="n"/>
      <c r="Y252" s="407" t="n"/>
      <c r="Z252" s="407" t="n"/>
    </row>
    <row r="253" ht="15" customFormat="1" customHeight="1" s="408">
      <c r="A253" s="407" t="n"/>
      <c r="B253" s="407" t="n"/>
      <c r="C253" s="407" t="n"/>
      <c r="D253" s="407" t="n"/>
      <c r="E253" s="407" t="n"/>
      <c r="F253" s="407" t="n"/>
      <c r="G253" s="407" t="n"/>
      <c r="H253" s="407" t="n"/>
      <c r="I253" s="407" t="n"/>
      <c r="L253" s="443" t="n"/>
      <c r="M253" s="443" t="n"/>
      <c r="N253" s="443" t="n"/>
      <c r="O253" s="443" t="n"/>
      <c r="W253" s="407" t="n"/>
      <c r="X253" s="407" t="n"/>
      <c r="Y253" s="407" t="n"/>
      <c r="Z253" s="407" t="n"/>
    </row>
    <row r="254" ht="15" customFormat="1" customHeight="1" s="408">
      <c r="A254" s="407" t="n"/>
      <c r="B254" s="407" t="n"/>
      <c r="C254" s="407" t="n"/>
      <c r="D254" s="407" t="n"/>
      <c r="E254" s="407" t="n"/>
      <c r="F254" s="407" t="n"/>
      <c r="G254" s="407" t="n"/>
      <c r="H254" s="407" t="n"/>
      <c r="I254" s="407" t="n"/>
      <c r="L254" s="443" t="n"/>
      <c r="M254" s="443" t="n"/>
      <c r="N254" s="443" t="n"/>
      <c r="O254" s="443" t="n"/>
      <c r="W254" s="407" t="n"/>
      <c r="X254" s="407" t="n"/>
      <c r="Y254" s="407" t="n"/>
      <c r="Z254" s="407" t="n"/>
    </row>
    <row r="255" ht="15" customFormat="1" customHeight="1" s="408">
      <c r="A255" s="407" t="n"/>
      <c r="B255" s="407" t="n"/>
      <c r="C255" s="407" t="n"/>
      <c r="D255" s="407" t="n"/>
      <c r="E255" s="407" t="n"/>
      <c r="F255" s="407" t="n"/>
      <c r="G255" s="407" t="n"/>
      <c r="H255" s="407" t="n"/>
      <c r="I255" s="407" t="n"/>
      <c r="L255" s="443" t="n"/>
      <c r="M255" s="443" t="n"/>
      <c r="N255" s="443" t="n"/>
      <c r="O255" s="443" t="n"/>
      <c r="W255" s="407" t="n"/>
      <c r="X255" s="407" t="n"/>
      <c r="Y255" s="407" t="n"/>
      <c r="Z255" s="407" t="n"/>
    </row>
    <row r="256" ht="15" customFormat="1" customHeight="1" s="408">
      <c r="A256" s="407" t="n"/>
      <c r="B256" s="407" t="n"/>
      <c r="C256" s="407" t="n"/>
      <c r="D256" s="407" t="n"/>
      <c r="E256" s="407" t="n"/>
      <c r="F256" s="407" t="n"/>
      <c r="G256" s="407" t="n"/>
      <c r="H256" s="407" t="n"/>
      <c r="I256" s="407" t="n"/>
      <c r="L256" s="443" t="n"/>
      <c r="M256" s="443" t="n"/>
      <c r="N256" s="443" t="n"/>
      <c r="O256" s="443" t="n"/>
      <c r="W256" s="407" t="n"/>
      <c r="X256" s="407" t="n"/>
      <c r="Y256" s="407" t="n"/>
      <c r="Z256" s="407" t="n"/>
    </row>
    <row r="257" ht="15" customFormat="1" customHeight="1" s="408">
      <c r="A257" s="407" t="n"/>
      <c r="B257" s="407" t="n"/>
      <c r="C257" s="407" t="n"/>
      <c r="D257" s="407" t="n"/>
      <c r="E257" s="407" t="n"/>
      <c r="F257" s="407" t="n"/>
      <c r="G257" s="407" t="n"/>
      <c r="H257" s="407" t="n"/>
      <c r="I257" s="407" t="n"/>
      <c r="L257" s="443" t="n"/>
      <c r="M257" s="443" t="n"/>
      <c r="N257" s="443" t="n"/>
      <c r="O257" s="443" t="n"/>
      <c r="W257" s="407" t="n"/>
      <c r="X257" s="407" t="n"/>
      <c r="Y257" s="407" t="n"/>
      <c r="Z257" s="407" t="n"/>
    </row>
    <row r="258" ht="15" customFormat="1" customHeight="1" s="408">
      <c r="A258" s="407" t="n"/>
      <c r="B258" s="407" t="n"/>
      <c r="C258" s="407" t="n"/>
      <c r="D258" s="407" t="n"/>
      <c r="E258" s="407" t="n"/>
      <c r="F258" s="407" t="n"/>
      <c r="G258" s="407" t="n"/>
      <c r="H258" s="407" t="n"/>
      <c r="I258" s="407" t="n"/>
      <c r="L258" s="443" t="n"/>
      <c r="M258" s="443" t="n"/>
      <c r="N258" s="443" t="n"/>
      <c r="O258" s="443" t="n"/>
      <c r="W258" s="407" t="n"/>
      <c r="X258" s="407" t="n"/>
      <c r="Y258" s="407" t="n"/>
      <c r="Z258" s="407" t="n"/>
    </row>
    <row r="259" ht="15" customFormat="1" customHeight="1" s="408">
      <c r="A259" s="407" t="n"/>
      <c r="B259" s="407" t="n"/>
      <c r="C259" s="407" t="n"/>
      <c r="D259" s="407" t="n"/>
      <c r="E259" s="407" t="n"/>
      <c r="F259" s="407" t="n"/>
      <c r="G259" s="407" t="n"/>
      <c r="H259" s="407" t="n"/>
      <c r="I259" s="407" t="n"/>
      <c r="L259" s="443" t="n"/>
      <c r="M259" s="443" t="n"/>
      <c r="N259" s="443" t="n"/>
      <c r="O259" s="443" t="n"/>
      <c r="W259" s="407" t="n"/>
      <c r="X259" s="407" t="n"/>
      <c r="Y259" s="407" t="n"/>
      <c r="Z259" s="407" t="n"/>
    </row>
    <row r="260" ht="15" customFormat="1" customHeight="1" s="408">
      <c r="A260" s="407" t="n"/>
      <c r="B260" s="407" t="n"/>
      <c r="C260" s="407" t="n"/>
      <c r="D260" s="407" t="n"/>
      <c r="E260" s="407" t="n"/>
      <c r="F260" s="407" t="n"/>
      <c r="G260" s="407" t="n"/>
      <c r="H260" s="407" t="n"/>
      <c r="I260" s="407" t="n"/>
      <c r="L260" s="443" t="n"/>
      <c r="M260" s="443" t="n"/>
      <c r="N260" s="443" t="n"/>
      <c r="O260" s="443" t="n"/>
      <c r="W260" s="407" t="n"/>
      <c r="X260" s="407" t="n"/>
      <c r="Y260" s="407" t="n"/>
      <c r="Z260" s="407" t="n"/>
    </row>
    <row r="261" ht="15" customFormat="1" customHeight="1" s="408">
      <c r="A261" s="407" t="n"/>
      <c r="B261" s="407" t="n"/>
      <c r="C261" s="407" t="n"/>
      <c r="D261" s="407" t="n"/>
      <c r="E261" s="407" t="n"/>
      <c r="F261" s="407" t="n"/>
      <c r="G261" s="407" t="n"/>
      <c r="H261" s="407" t="n"/>
      <c r="I261" s="407" t="n"/>
      <c r="L261" s="443" t="n"/>
      <c r="M261" s="443" t="n"/>
      <c r="N261" s="443" t="n"/>
      <c r="O261" s="443" t="n"/>
      <c r="W261" s="407" t="n"/>
      <c r="X261" s="407" t="n"/>
      <c r="Y261" s="407" t="n"/>
      <c r="Z261" s="407" t="n"/>
    </row>
    <row r="262" ht="15" customFormat="1" customHeight="1" s="408">
      <c r="A262" s="407" t="n"/>
      <c r="B262" s="407" t="n"/>
      <c r="C262" s="407" t="n"/>
      <c r="D262" s="407" t="n"/>
      <c r="E262" s="407" t="n"/>
      <c r="F262" s="407" t="n"/>
      <c r="G262" s="407" t="n"/>
      <c r="H262" s="407" t="n"/>
      <c r="I262" s="407" t="n"/>
      <c r="L262" s="443" t="n"/>
      <c r="M262" s="443" t="n"/>
      <c r="N262" s="443" t="n"/>
      <c r="O262" s="443" t="n"/>
      <c r="W262" s="407" t="n"/>
      <c r="X262" s="407" t="n"/>
      <c r="Y262" s="407" t="n"/>
      <c r="Z262" s="407" t="n"/>
    </row>
    <row r="263" ht="15" customFormat="1" customHeight="1" s="408">
      <c r="A263" s="407" t="n"/>
      <c r="B263" s="407" t="n"/>
      <c r="C263" s="407" t="n"/>
      <c r="D263" s="407" t="n"/>
      <c r="E263" s="407" t="n"/>
      <c r="F263" s="407" t="n"/>
      <c r="G263" s="407" t="n"/>
      <c r="H263" s="407" t="n"/>
      <c r="I263" s="407" t="n"/>
      <c r="L263" s="443" t="n"/>
      <c r="M263" s="443" t="n"/>
      <c r="N263" s="443" t="n"/>
      <c r="O263" s="443" t="n"/>
      <c r="W263" s="407" t="n"/>
      <c r="X263" s="407" t="n"/>
      <c r="Y263" s="407" t="n"/>
      <c r="Z263" s="407" t="n"/>
    </row>
    <row r="264" ht="15" customFormat="1" customHeight="1" s="408">
      <c r="A264" s="407" t="n"/>
      <c r="B264" s="407" t="n"/>
      <c r="C264" s="407" t="n"/>
      <c r="D264" s="407" t="n"/>
      <c r="E264" s="407" t="n"/>
      <c r="F264" s="407" t="n"/>
      <c r="G264" s="407" t="n"/>
      <c r="H264" s="407" t="n"/>
      <c r="I264" s="407" t="n"/>
      <c r="L264" s="443" t="n"/>
      <c r="M264" s="443" t="n"/>
      <c r="N264" s="443" t="n"/>
      <c r="O264" s="443" t="n"/>
      <c r="W264" s="407" t="n"/>
      <c r="X264" s="407" t="n"/>
      <c r="Y264" s="407" t="n"/>
      <c r="Z264" s="407" t="n"/>
    </row>
    <row r="265" ht="15" customFormat="1" customHeight="1" s="408">
      <c r="A265" s="407" t="n"/>
      <c r="B265" s="407" t="n"/>
      <c r="C265" s="407" t="n"/>
      <c r="D265" s="407" t="n"/>
      <c r="E265" s="407" t="n"/>
      <c r="F265" s="407" t="n"/>
      <c r="G265" s="407" t="n"/>
      <c r="H265" s="407" t="n"/>
      <c r="I265" s="407" t="n"/>
      <c r="L265" s="443" t="n"/>
      <c r="M265" s="443" t="n"/>
      <c r="N265" s="443" t="n"/>
      <c r="O265" s="443" t="n"/>
      <c r="W265" s="407" t="n"/>
      <c r="X265" s="407" t="n"/>
      <c r="Y265" s="407" t="n"/>
      <c r="Z265" s="407" t="n"/>
    </row>
    <row r="266" ht="15" customFormat="1" customHeight="1" s="408">
      <c r="A266" s="407" t="n"/>
      <c r="B266" s="407" t="n"/>
      <c r="C266" s="407" t="n"/>
      <c r="D266" s="407" t="n"/>
      <c r="E266" s="407" t="n"/>
      <c r="F266" s="407" t="n"/>
      <c r="G266" s="407" t="n"/>
      <c r="H266" s="407" t="n"/>
      <c r="I266" s="407" t="n"/>
      <c r="L266" s="443" t="n"/>
      <c r="M266" s="443" t="n"/>
      <c r="N266" s="443" t="n"/>
      <c r="O266" s="443" t="n"/>
      <c r="W266" s="407" t="n"/>
      <c r="X266" s="407" t="n"/>
      <c r="Y266" s="407" t="n"/>
      <c r="Z266" s="407" t="n"/>
    </row>
    <row r="267" ht="15" customFormat="1" customHeight="1" s="408">
      <c r="A267" s="407" t="n"/>
      <c r="B267" s="407" t="n"/>
      <c r="C267" s="407" t="n"/>
      <c r="D267" s="407" t="n"/>
      <c r="E267" s="407" t="n"/>
      <c r="F267" s="407" t="n"/>
      <c r="G267" s="407" t="n"/>
      <c r="H267" s="407" t="n"/>
      <c r="I267" s="407" t="n"/>
      <c r="L267" s="443" t="n"/>
      <c r="M267" s="443" t="n"/>
      <c r="N267" s="443" t="n"/>
      <c r="O267" s="443" t="n"/>
      <c r="W267" s="407" t="n"/>
      <c r="X267" s="407" t="n"/>
      <c r="Y267" s="407" t="n"/>
      <c r="Z267" s="407" t="n"/>
    </row>
    <row r="268" ht="15" customFormat="1" customHeight="1" s="408">
      <c r="A268" s="407" t="n"/>
      <c r="B268" s="407" t="n"/>
      <c r="C268" s="407" t="n"/>
      <c r="D268" s="407" t="n"/>
      <c r="E268" s="407" t="n"/>
      <c r="F268" s="407" t="n"/>
      <c r="G268" s="407" t="n"/>
      <c r="H268" s="407" t="n"/>
      <c r="I268" s="407" t="n"/>
      <c r="L268" s="443" t="n"/>
      <c r="M268" s="443" t="n"/>
      <c r="N268" s="443" t="n"/>
      <c r="O268" s="443" t="n"/>
      <c r="W268" s="407" t="n"/>
      <c r="X268" s="407" t="n"/>
      <c r="Y268" s="407" t="n"/>
      <c r="Z268" s="407" t="n"/>
    </row>
    <row r="269" ht="15" customFormat="1" customHeight="1" s="408">
      <c r="A269" s="407" t="n"/>
      <c r="B269" s="407" t="n"/>
      <c r="C269" s="407" t="n"/>
      <c r="D269" s="407" t="n"/>
      <c r="E269" s="407" t="n"/>
      <c r="F269" s="407" t="n"/>
      <c r="G269" s="407" t="n"/>
      <c r="H269" s="407" t="n"/>
      <c r="I269" s="407" t="n"/>
      <c r="L269" s="443" t="n"/>
      <c r="M269" s="443" t="n"/>
      <c r="N269" s="443" t="n"/>
      <c r="O269" s="443" t="n"/>
      <c r="W269" s="407" t="n"/>
      <c r="X269" s="407" t="n"/>
      <c r="Y269" s="407" t="n"/>
      <c r="Z269" s="407" t="n"/>
    </row>
    <row r="270" ht="15" customFormat="1" customHeight="1" s="408">
      <c r="A270" s="407" t="n"/>
      <c r="B270" s="407" t="n"/>
      <c r="C270" s="407" t="n"/>
      <c r="D270" s="407" t="n"/>
      <c r="E270" s="407" t="n"/>
      <c r="F270" s="407" t="n"/>
      <c r="G270" s="407" t="n"/>
      <c r="H270" s="407" t="n"/>
      <c r="I270" s="407" t="n"/>
      <c r="L270" s="443" t="n"/>
      <c r="M270" s="443" t="n"/>
      <c r="N270" s="443" t="n"/>
      <c r="O270" s="443" t="n"/>
      <c r="W270" s="407" t="n"/>
      <c r="X270" s="407" t="n"/>
      <c r="Y270" s="407" t="n"/>
      <c r="Z270" s="407" t="n"/>
    </row>
    <row r="271" ht="15" customFormat="1" customHeight="1" s="408">
      <c r="A271" s="407" t="n"/>
      <c r="B271" s="407" t="n"/>
      <c r="C271" s="407" t="n"/>
      <c r="D271" s="407" t="n"/>
      <c r="E271" s="407" t="n"/>
      <c r="F271" s="407" t="n"/>
      <c r="G271" s="407" t="n"/>
      <c r="H271" s="407" t="n"/>
      <c r="I271" s="407" t="n"/>
      <c r="L271" s="443" t="n"/>
      <c r="M271" s="443" t="n"/>
      <c r="N271" s="443" t="n"/>
      <c r="O271" s="443" t="n"/>
      <c r="W271" s="407" t="n"/>
      <c r="X271" s="407" t="n"/>
      <c r="Y271" s="407" t="n"/>
      <c r="Z271" s="407" t="n"/>
    </row>
    <row r="272" ht="15" customFormat="1" customHeight="1" s="408">
      <c r="A272" s="407" t="n"/>
      <c r="B272" s="407" t="n"/>
      <c r="C272" s="407" t="n"/>
      <c r="D272" s="407" t="n"/>
      <c r="E272" s="407" t="n"/>
      <c r="F272" s="407" t="n"/>
      <c r="G272" s="407" t="n"/>
      <c r="H272" s="407" t="n"/>
      <c r="I272" s="407" t="n"/>
      <c r="L272" s="443" t="n"/>
      <c r="M272" s="443" t="n"/>
      <c r="N272" s="443" t="n"/>
      <c r="O272" s="443" t="n"/>
      <c r="W272" s="407" t="n"/>
      <c r="X272" s="407" t="n"/>
      <c r="Y272" s="407" t="n"/>
      <c r="Z272" s="407" t="n"/>
    </row>
    <row r="273" ht="15" customFormat="1" customHeight="1" s="408">
      <c r="A273" s="407" t="n"/>
      <c r="B273" s="407" t="n"/>
      <c r="C273" s="407" t="n"/>
      <c r="D273" s="407" t="n"/>
      <c r="E273" s="407" t="n"/>
      <c r="F273" s="407" t="n"/>
      <c r="G273" s="407" t="n"/>
      <c r="H273" s="407" t="n"/>
      <c r="I273" s="407" t="n"/>
      <c r="L273" s="443" t="n"/>
      <c r="M273" s="443" t="n"/>
      <c r="N273" s="443" t="n"/>
      <c r="O273" s="443" t="n"/>
      <c r="W273" s="407" t="n"/>
      <c r="X273" s="407" t="n"/>
      <c r="Y273" s="407" t="n"/>
      <c r="Z273" s="407" t="n"/>
    </row>
  </sheetData>
  <mergeCells count="24">
    <mergeCell ref="C4:C5"/>
    <mergeCell ref="V4:V5"/>
    <mergeCell ref="E4:E5"/>
    <mergeCell ref="J51:P51"/>
    <mergeCell ref="A26:F26"/>
    <mergeCell ref="A1:W1"/>
    <mergeCell ref="A45:W45"/>
    <mergeCell ref="M4:P4"/>
    <mergeCell ref="D4:D5"/>
    <mergeCell ref="J4:J5"/>
    <mergeCell ref="L4:L5"/>
    <mergeCell ref="Q4:U4"/>
    <mergeCell ref="A4:A5"/>
    <mergeCell ref="G4:G5"/>
    <mergeCell ref="I4:I5"/>
    <mergeCell ref="A3:W3"/>
    <mergeCell ref="K4:K5"/>
    <mergeCell ref="A40:F40"/>
    <mergeCell ref="A2:W2"/>
    <mergeCell ref="A39:F39"/>
    <mergeCell ref="B4:B5"/>
    <mergeCell ref="W4:W5"/>
    <mergeCell ref="F4:F5"/>
    <mergeCell ref="H4:H5"/>
  </mergeCells>
  <printOptions horizontalCentered="0" verticalCentered="0" headings="0" gridLines="0" gridLinesSet="1"/>
  <pageMargins left="0.511805555555555" right="0.511805555555555" top="0.747916666666667" bottom="0.747916666666667" header="0.511805555555555" footer="0.511805555555555"/>
  <pageSetup orientation="landscape" paperSize="9" scale="6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0"/>
  </sheetPr>
  <dimension ref="A1:H39"/>
  <sheetViews>
    <sheetView showFormulas="0" showGridLines="1" showRowColHeaders="1" showZeros="1" rightToLeft="0" tabSelected="0" showOutlineSymbols="1" defaultGridColor="1" view="pageBreakPreview" topLeftCell="A1" colorId="64" zoomScale="100" zoomScaleNormal="100" zoomScalePageLayoutView="100" workbookViewId="0">
      <selection pane="topLeft" activeCell="H14" activeCellId="0" sqref="H14"/>
    </sheetView>
  </sheetViews>
  <sheetFormatPr baseColWidth="8" defaultColWidth="9.1484375" defaultRowHeight="12.75" zeroHeight="0" outlineLevelRow="0"/>
  <cols>
    <col width="5.43" customWidth="1" style="527" min="1" max="1"/>
    <col width="32.57" customWidth="1" style="527" min="2" max="2"/>
    <col width="14.28" customWidth="1" style="527" min="3" max="3"/>
    <col width="29.42" customWidth="1" style="527" min="4" max="4"/>
    <col width="12.29" customWidth="1" style="527" min="5" max="5"/>
    <col width="16" customWidth="1" style="527" min="6" max="6"/>
    <col width="9.130000000000001" customWidth="1" style="527" min="7" max="7"/>
    <col width="29.29" customWidth="1" style="527" min="8" max="8"/>
    <col width="9.130000000000001" customWidth="1" style="527" min="9" max="255"/>
    <col width="5.43" customWidth="1" style="527" min="256" max="256"/>
    <col width="8.289999999999999" customWidth="1" style="527" min="257" max="257"/>
    <col width="12.57" customWidth="1" style="527" min="258" max="258"/>
    <col width="14.28" customWidth="1" style="527" min="259" max="259"/>
    <col width="32" customWidth="1" style="527" min="260" max="260"/>
    <col width="21.14" customWidth="1" style="527" min="261" max="261"/>
    <col width="16" customWidth="1" style="527" min="262" max="262"/>
    <col width="9.130000000000001" customWidth="1" style="527" min="263" max="511"/>
    <col width="5.43" customWidth="1" style="527" min="512" max="512"/>
    <col width="8.289999999999999" customWidth="1" style="527" min="513" max="513"/>
    <col width="12.57" customWidth="1" style="527" min="514" max="514"/>
    <col width="14.28" customWidth="1" style="527" min="515" max="515"/>
    <col width="32" customWidth="1" style="527" min="516" max="516"/>
    <col width="21.14" customWidth="1" style="527" min="517" max="517"/>
    <col width="16" customWidth="1" style="527" min="518" max="518"/>
    <col width="9.130000000000001" customWidth="1" style="527" min="519" max="767"/>
    <col width="5.43" customWidth="1" style="527" min="768" max="768"/>
    <col width="8.289999999999999" customWidth="1" style="527" min="769" max="769"/>
    <col width="12.57" customWidth="1" style="527" min="770" max="770"/>
    <col width="14.28" customWidth="1" style="527" min="771" max="771"/>
    <col width="32" customWidth="1" style="527" min="772" max="772"/>
    <col width="21.14" customWidth="1" style="527" min="773" max="773"/>
    <col width="16" customWidth="1" style="527" min="774" max="774"/>
    <col width="9.130000000000001" customWidth="1" style="527" min="775" max="1023"/>
    <col width="5.43" customWidth="1" style="527" min="1024" max="1024"/>
  </cols>
  <sheetData>
    <row r="1" ht="12.75" customHeight="1" s="369">
      <c r="A1" s="528" t="inlineStr">
        <is>
          <t>HINDUSTAN AERONAUTICS LTD</t>
        </is>
      </c>
    </row>
    <row r="2" ht="12.75" customHeight="1" s="369">
      <c r="A2" s="528" t="inlineStr">
        <is>
          <t>ENGINE DIVISION, KORAPUT</t>
        </is>
      </c>
    </row>
    <row r="3" ht="12.75" customFormat="1" customHeight="1" s="527">
      <c r="A3" s="529" t="inlineStr">
        <is>
          <t>No:-HAL/KPT/FNNO/2024/70</t>
        </is>
      </c>
      <c r="C3" s="530" t="n"/>
      <c r="D3" s="530" t="n"/>
      <c r="E3" s="531" t="inlineStr">
        <is>
          <t>DT 18/03/2024</t>
        </is>
      </c>
    </row>
    <row r="4" ht="15" customHeight="1" s="369">
      <c r="A4" s="532" t="n">
        <v>1</v>
      </c>
      <c r="B4" s="533" t="inlineStr">
        <is>
          <t>Contract No</t>
        </is>
      </c>
      <c r="C4" s="534" t="inlineStr">
        <is>
          <t>22SNCJO-373</t>
        </is>
      </c>
      <c r="D4" s="317" t="n"/>
      <c r="E4" s="318" t="n"/>
    </row>
    <row r="5" ht="90.75" customHeight="1" s="369">
      <c r="A5" s="532" t="n">
        <v>2</v>
      </c>
      <c r="B5" s="533" t="inlineStr">
        <is>
          <t>Name of the Work :</t>
        </is>
      </c>
      <c r="C5" s="535" t="inlineStr">
        <is>
          <t>MANPOWER OUTSOURCING FOR MECHANICAL &amp; ELECTRICAL MAINTENANCE OF AERO ENGINE TEST RIGS,EQUIPMENTS &amp; MACHINES OF OVERHAUL SHOP, MF RIGROOM, MACHINE SHOP, RD-33 F/S, KSA BAY, TG BAY, GP21 &amp; ASSEMBLY SHOP IN ENGINE DIVISION AND FOR MECHANICAL MAINTENANCE OF TEST CELLS (CELL-1, CELL-2, CELL-4 &amp; CELL-10) OF ENGINE DIVISION.</t>
        </is>
      </c>
      <c r="D5" s="317" t="n"/>
      <c r="E5" s="318" t="n"/>
    </row>
    <row r="6" ht="24.75" customHeight="1" s="369">
      <c r="A6" s="532" t="n">
        <v>3</v>
      </c>
      <c r="B6" s="533" t="inlineStr">
        <is>
          <t xml:space="preserve">Name of the Vendor : </t>
        </is>
      </c>
      <c r="C6" s="534" t="inlineStr">
        <is>
          <t xml:space="preserve"> M/S SPRYSOFT TECHNOLOGIES PRIVATE LIMITED, HYDERABAD.</t>
        </is>
      </c>
      <c r="D6" s="317" t="n"/>
      <c r="E6" s="318" t="n"/>
    </row>
    <row r="7" ht="12.75" customHeight="1" s="369">
      <c r="A7" s="532" t="n">
        <v>4</v>
      </c>
      <c r="B7" s="536" t="inlineStr">
        <is>
          <t>RAR No</t>
        </is>
      </c>
      <c r="C7" s="536" t="inlineStr">
        <is>
          <t>7 th RAR (01/02/2024 to 29/02/2024)</t>
        </is>
      </c>
      <c r="D7" s="317" t="n"/>
      <c r="E7" s="318" t="n"/>
    </row>
    <row r="8" ht="12.75" customHeight="1" s="369">
      <c r="A8" s="532" t="n">
        <v>5</v>
      </c>
      <c r="B8" s="535" t="inlineStr">
        <is>
          <t>IFS Gate Entry No &amp; Date</t>
        </is>
      </c>
      <c r="C8" s="536" t="inlineStr">
        <is>
          <t>97614 Dt 18.03.2024</t>
        </is>
      </c>
      <c r="D8" s="317" t="n"/>
      <c r="E8" s="318" t="n"/>
    </row>
    <row r="9" ht="12.75" customHeight="1" s="369">
      <c r="A9" s="532" t="n">
        <v>6</v>
      </c>
      <c r="B9" s="536" t="inlineStr">
        <is>
          <t>IFS RR No &amp; Date</t>
        </is>
      </c>
      <c r="C9" s="536" t="inlineStr">
        <is>
          <t>23RAR-11302 Dt 18.03.2024</t>
        </is>
      </c>
      <c r="D9" s="317" t="n"/>
      <c r="E9" s="318" t="n"/>
    </row>
    <row r="10" ht="14.25" customHeight="1" s="369">
      <c r="A10" s="532" t="n">
        <v>7</v>
      </c>
      <c r="B10" s="535" t="inlineStr">
        <is>
          <t>Charges Approved as per PO Lines</t>
        </is>
      </c>
      <c r="C10" s="537" t="inlineStr">
        <is>
          <t>Yes</t>
        </is>
      </c>
      <c r="D10" s="317" t="n"/>
      <c r="E10" s="318" t="n"/>
    </row>
    <row r="11" ht="12.75" customHeight="1" s="369">
      <c r="A11" s="538" t="n">
        <v>8</v>
      </c>
      <c r="B11" s="539" t="inlineStr">
        <is>
          <t>RR Received Amount</t>
        </is>
      </c>
      <c r="C11" s="535" t="inlineStr">
        <is>
          <t>Base Amount</t>
        </is>
      </c>
      <c r="D11" s="318" t="n"/>
      <c r="E11" s="540">
        <f>'RAR FEB 24 '!N34</f>
        <v/>
      </c>
    </row>
    <row r="12" ht="12.75" customHeight="1" s="369">
      <c r="A12" s="489" t="n"/>
      <c r="B12" s="489" t="n"/>
      <c r="C12" s="535" t="inlineStr">
        <is>
          <t>Charges Approved amount</t>
        </is>
      </c>
      <c r="D12" s="318" t="n"/>
      <c r="E12" s="540">
        <f>'RAR FEB 24 '!O34</f>
        <v/>
      </c>
    </row>
    <row r="13" ht="12.75" customHeight="1" s="369">
      <c r="A13" s="418" t="n"/>
      <c r="B13" s="418" t="n"/>
      <c r="C13" s="535" t="inlineStr">
        <is>
          <t xml:space="preserve"> Total Amount</t>
        </is>
      </c>
      <c r="D13" s="318" t="n"/>
      <c r="E13" s="540">
        <f>SUM(E11:E12)</f>
        <v/>
      </c>
    </row>
    <row r="14" ht="24" customHeight="1" s="369">
      <c r="A14" s="532" t="n">
        <v>9</v>
      </c>
      <c r="B14" s="535" t="inlineStr">
        <is>
          <t>Date &amp; Amount of Invoice As Entered in IFS</t>
        </is>
      </c>
      <c r="C14" s="536" t="inlineStr">
        <is>
          <t>Date:17-03-2024, Amount:Rs 5,54,576.52/-</t>
        </is>
      </c>
      <c r="D14" s="317" t="n"/>
      <c r="E14" s="318" t="n"/>
    </row>
    <row r="15" ht="25.5" customHeight="1" s="369">
      <c r="A15" s="532" t="n">
        <v>10</v>
      </c>
      <c r="B15" s="535" t="inlineStr">
        <is>
          <t>Vendor's original invoice amount (including taxes)</t>
        </is>
      </c>
      <c r="C15" s="536" t="inlineStr">
        <is>
          <t>Rs 5,54,576.52/-</t>
        </is>
      </c>
      <c r="D15" s="317" t="n"/>
      <c r="E15" s="318" t="n"/>
    </row>
    <row r="16" ht="25.5" customHeight="1" s="369">
      <c r="A16" s="532" t="n">
        <v>11</v>
      </c>
      <c r="B16" s="535" t="inlineStr">
        <is>
          <t>Is original invoice amount and IFS entered invoice amount equal</t>
        </is>
      </c>
      <c r="C16" s="536" t="inlineStr">
        <is>
          <t>Yes</t>
        </is>
      </c>
      <c r="D16" s="317" t="n"/>
      <c r="E16" s="318" t="n"/>
    </row>
    <row r="17" ht="12.75" customHeight="1" s="369">
      <c r="A17" s="538" t="n">
        <v>12</v>
      </c>
      <c r="B17" s="541" t="inlineStr">
        <is>
          <t>Deduction Details</t>
        </is>
      </c>
      <c r="C17" s="536" t="inlineStr">
        <is>
          <t>Retention Money</t>
        </is>
      </c>
      <c r="D17" s="318" t="n"/>
      <c r="E17" s="542" t="n">
        <v>0</v>
      </c>
      <c r="F17" s="543" t="n"/>
    </row>
    <row r="18" ht="12.75" customHeight="1" s="369">
      <c r="A18" s="489" t="n"/>
      <c r="B18" s="489" t="n"/>
      <c r="C18" s="536" t="inlineStr">
        <is>
          <t>Keepback</t>
        </is>
      </c>
      <c r="D18" s="318" t="n"/>
      <c r="E18" s="542" t="n">
        <v>0</v>
      </c>
    </row>
    <row r="19" ht="12.75" customHeight="1" s="369">
      <c r="A19" s="489" t="n"/>
      <c r="B19" s="489" t="n"/>
      <c r="C19" s="536" t="inlineStr">
        <is>
          <t>Penalty</t>
        </is>
      </c>
      <c r="D19" s="318" t="n"/>
      <c r="E19" s="542" t="n">
        <v>0</v>
      </c>
    </row>
    <row r="20" ht="12.75" customHeight="1" s="369">
      <c r="A20" s="489" t="n"/>
      <c r="B20" s="489" t="n"/>
      <c r="C20" s="536" t="inlineStr">
        <is>
          <t>Other Deductions, if any</t>
        </is>
      </c>
      <c r="D20" s="318" t="n"/>
      <c r="E20" s="542" t="n">
        <v>0</v>
      </c>
      <c r="F20" s="543" t="n"/>
      <c r="H20" s="544" t="n"/>
    </row>
    <row r="21" ht="12.75" customHeight="1" s="369">
      <c r="A21" s="489" t="n"/>
      <c r="B21" s="489" t="n"/>
      <c r="C21" s="536" t="inlineStr">
        <is>
          <t>Rents (Quarter/Electricity/Water):Rs.</t>
        </is>
      </c>
      <c r="D21" s="318" t="n"/>
      <c r="E21" s="542" t="n">
        <v>0</v>
      </c>
      <c r="F21" s="543" t="n"/>
      <c r="H21" s="544" t="n"/>
    </row>
    <row r="22" ht="12.75" customHeight="1" s="369">
      <c r="A22" s="418" t="n"/>
      <c r="B22" s="418" t="n"/>
      <c r="C22" s="536" t="inlineStr">
        <is>
          <t>Total Deduction</t>
        </is>
      </c>
      <c r="D22" s="318" t="n"/>
      <c r="E22" s="542">
        <f>SUM(E17:E20)</f>
        <v/>
      </c>
      <c r="F22" s="544" t="n"/>
    </row>
    <row r="23" ht="26.25" customHeight="1" s="369">
      <c r="A23" s="538" t="n">
        <v>13</v>
      </c>
      <c r="B23" s="535" t="inlineStr">
        <is>
          <t>Net Amount Recommended by EIC for Payment (After Deduction) in Rs</t>
        </is>
      </c>
      <c r="C23" s="545">
        <f>C15</f>
        <v/>
      </c>
      <c r="D23" s="317" t="n"/>
      <c r="E23" s="318" t="n"/>
      <c r="F23" s="544" t="n"/>
    </row>
    <row r="24" ht="30.75" customHeight="1" s="369">
      <c r="A24" s="532" t="n">
        <v>14</v>
      </c>
      <c r="B24" s="535" t="inlineStr">
        <is>
          <t>Original invoice received by dept of  EIC with inward no &amp; date</t>
        </is>
      </c>
      <c r="C24" s="537" t="inlineStr">
        <is>
          <t>Yes</t>
        </is>
      </c>
      <c r="D24" s="317" t="n"/>
      <c r="E24" s="318" t="n"/>
    </row>
    <row r="25" ht="40.5" customHeight="1" s="369">
      <c r="A25" s="532" t="n">
        <v>15</v>
      </c>
      <c r="B25" s="535" t="inlineStr">
        <is>
          <t>IFS gate entry no &amp; date manually written on the vendor's invoice and endorsed by EIC</t>
        </is>
      </c>
      <c r="C25" s="536" t="inlineStr">
        <is>
          <t>Yes</t>
        </is>
      </c>
      <c r="D25" s="317" t="n"/>
      <c r="E25" s="318" t="n"/>
    </row>
    <row r="26" ht="54" customHeight="1" s="369">
      <c r="A26" s="532" t="n">
        <v>16</v>
      </c>
      <c r="B26" s="535" t="inlineStr">
        <is>
          <t>Bank details, PAN no &amp; GST no mentioned in vendor's invoice is matching with credentials in IFS against the vendor</t>
        </is>
      </c>
      <c r="C26" s="536" t="inlineStr">
        <is>
          <t>Yes</t>
        </is>
      </c>
      <c r="D26" s="317" t="n"/>
      <c r="E26" s="318" t="n"/>
    </row>
    <row r="27" ht="12.75" customHeight="1" s="369">
      <c r="A27" s="531" t="n">
        <v>17</v>
      </c>
      <c r="B27" s="546" t="inlineStr">
        <is>
          <t>Enclosures</t>
        </is>
      </c>
      <c r="C27" s="546" t="n"/>
      <c r="D27" s="317" t="n"/>
      <c r="E27" s="318" t="n"/>
    </row>
    <row r="28" ht="12.75" customHeight="1" s="369">
      <c r="A28" s="532" t="n">
        <v>17.1</v>
      </c>
      <c r="B28" s="547" t="inlineStr">
        <is>
          <t>ORIGINAL INVOICE ( WITH INVOICE NO HIGHLIGHTED)</t>
        </is>
      </c>
      <c r="C28" s="317" t="n"/>
      <c r="D28" s="318" t="n"/>
      <c r="E28" s="548" t="inlineStr">
        <is>
          <t>Yes</t>
        </is>
      </c>
    </row>
    <row r="29" ht="12.75" customHeight="1" s="369">
      <c r="A29" s="532" t="n">
        <v>17.2</v>
      </c>
      <c r="B29" s="547" t="inlineStr">
        <is>
          <t>PAYMENT CHECK LIST</t>
        </is>
      </c>
      <c r="C29" s="317" t="n"/>
      <c r="D29" s="318" t="n"/>
      <c r="E29" s="548" t="inlineStr">
        <is>
          <t>Yes</t>
        </is>
      </c>
    </row>
    <row r="30" ht="15.75" customHeight="1" s="369">
      <c r="A30" s="532" t="n">
        <v>17.3</v>
      </c>
      <c r="B30" s="547" t="inlineStr">
        <is>
          <t>RAR PAYMENT ABSTRACT (WITH DEDUCTIONS, IF ANY) DULY SIGNED BY ALL CONCERNED</t>
        </is>
      </c>
      <c r="C30" s="317" t="n"/>
      <c r="D30" s="318" t="n"/>
      <c r="E30" s="548" t="inlineStr">
        <is>
          <t>Yes</t>
        </is>
      </c>
    </row>
    <row r="31" ht="12.75" customHeight="1" s="369">
      <c r="A31" s="532" t="n">
        <v>17.4</v>
      </c>
      <c r="B31" s="547" t="inlineStr">
        <is>
          <t>DETAILED CATEGORY WISE WAGE CLACULATION SHEET</t>
        </is>
      </c>
      <c r="C31" s="317" t="n"/>
      <c r="D31" s="318" t="n"/>
      <c r="E31" s="548" t="inlineStr">
        <is>
          <t>Yes</t>
        </is>
      </c>
    </row>
    <row r="32" ht="16.5" customHeight="1" s="369">
      <c r="A32" s="532" t="n">
        <v>17.5</v>
      </c>
      <c r="B32" s="547" t="inlineStr">
        <is>
          <t>LABOUR CATEGORY WISE SUMMARY SHEET AS PER PO LINES</t>
        </is>
      </c>
      <c r="C32" s="317" t="n"/>
      <c r="D32" s="318" t="n"/>
      <c r="E32" s="548" t="inlineStr">
        <is>
          <t>Yes</t>
        </is>
      </c>
    </row>
    <row r="33" ht="12.75" customHeight="1" s="369">
      <c r="A33" s="532" t="n">
        <v>17.6</v>
      </c>
      <c r="B33" s="547" t="inlineStr">
        <is>
          <t>MB ABSTRACT FOR WORKS CONTRACT</t>
        </is>
      </c>
      <c r="C33" s="317" t="n"/>
      <c r="D33" s="318" t="n"/>
      <c r="E33" s="548" t="inlineStr">
        <is>
          <t>Yes</t>
        </is>
      </c>
    </row>
    <row r="34" ht="28.5" customHeight="1" s="369">
      <c r="A34" s="532" t="n">
        <v>18</v>
      </c>
      <c r="B34" s="547" t="inlineStr">
        <is>
          <t>REMARKS: (difference in Vendor's invoice qty/amount and IFS received qty/amount, or any other remarks)</t>
        </is>
      </c>
      <c r="C34" s="317" t="n"/>
      <c r="D34" s="318" t="n"/>
      <c r="E34" s="549" t="inlineStr">
        <is>
          <t>Vendor has rounded invoice amount</t>
        </is>
      </c>
    </row>
    <row r="35" ht="45.75" customHeight="1" s="369">
      <c r="A35" s="538" t="n">
        <v>19</v>
      </c>
      <c r="B35" s="550" t="inlineStr">
        <is>
          <t>It is certified that all the statutory contractual obligations under this contract are  fully complied by the contractor. It is further confirmed that all such payment related original documents are retained by the undersigned for Audit &amp; scrutiny purpose.</t>
        </is>
      </c>
      <c r="C35" s="317" t="n"/>
      <c r="D35" s="317" t="n"/>
      <c r="E35" s="318" t="n"/>
    </row>
    <row r="37" ht="25.5" customHeight="1" s="369"/>
    <row r="38" ht="12.75" customHeight="1" s="369">
      <c r="B38" s="531" t="inlineStr">
        <is>
          <t>M.R.SEKHAR</t>
        </is>
      </c>
      <c r="D38" s="531" t="inlineStr">
        <is>
          <t>P.K.PANDA</t>
        </is>
      </c>
    </row>
    <row r="39" ht="12.75" customHeight="1" s="369">
      <c r="B39" s="531" t="inlineStr">
        <is>
          <t>Ch.MANAGER (MAINT.)</t>
        </is>
      </c>
      <c r="D39" s="531" t="inlineStr">
        <is>
          <t>DGM (MAINT.)</t>
        </is>
      </c>
    </row>
  </sheetData>
  <mergeCells count="39">
    <mergeCell ref="C16:E16"/>
    <mergeCell ref="C9:E9"/>
    <mergeCell ref="A1:E1"/>
    <mergeCell ref="B29:D29"/>
    <mergeCell ref="B34:D34"/>
    <mergeCell ref="C20:D20"/>
    <mergeCell ref="B28:D28"/>
    <mergeCell ref="C27:E27"/>
    <mergeCell ref="B35:E35"/>
    <mergeCell ref="B17:B22"/>
    <mergeCell ref="C23:E23"/>
    <mergeCell ref="C8:E8"/>
    <mergeCell ref="C22:D22"/>
    <mergeCell ref="B30:D30"/>
    <mergeCell ref="C7:E7"/>
    <mergeCell ref="A3:B3"/>
    <mergeCell ref="B33:D33"/>
    <mergeCell ref="C12:D12"/>
    <mergeCell ref="C21:D21"/>
    <mergeCell ref="A2:E2"/>
    <mergeCell ref="C11:D11"/>
    <mergeCell ref="B32:D32"/>
    <mergeCell ref="A11:A13"/>
    <mergeCell ref="B11:B13"/>
    <mergeCell ref="C17:D17"/>
    <mergeCell ref="C15:E15"/>
    <mergeCell ref="C6:E6"/>
    <mergeCell ref="C24:E24"/>
    <mergeCell ref="C14:E14"/>
    <mergeCell ref="A17:A22"/>
    <mergeCell ref="C5:E5"/>
    <mergeCell ref="B31:D31"/>
    <mergeCell ref="C19:D19"/>
    <mergeCell ref="C4:E4"/>
    <mergeCell ref="C26:E26"/>
    <mergeCell ref="C13:D13"/>
    <mergeCell ref="C18:D18"/>
    <mergeCell ref="C25:E25"/>
    <mergeCell ref="C10:E10"/>
  </mergeCells>
  <printOptions horizontalCentered="0" verticalCentered="0" headings="0" gridLines="0" gridLinesSet="1"/>
  <pageMargins left="0.6402777777777779" right="0.157638888888889" top="0.747916666666667" bottom="0.747916666666667" header="0.511805555555555" footer="0.511805555555555"/>
  <pageSetup orientation="portrait" paperSize="9" scale="95"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0"/>
  </sheetPr>
  <dimension ref="A1:C51"/>
  <sheetViews>
    <sheetView showFormulas="0" showGridLines="1" showRowColHeaders="1" showZeros="1" rightToLeft="0" tabSelected="1" showOutlineSymbols="1" defaultGridColor="1" view="pageBreakPreview" topLeftCell="A1" colorId="64" zoomScale="100" zoomScaleNormal="100" zoomScalePageLayoutView="100" workbookViewId="0">
      <selection pane="topLeft" activeCell="B11" activeCellId="0" sqref="B11"/>
    </sheetView>
  </sheetViews>
  <sheetFormatPr baseColWidth="8" defaultColWidth="9.171875" defaultRowHeight="15" zeroHeight="0" outlineLevelRow="0"/>
  <cols>
    <col width="17.29" customWidth="1" style="407" min="1" max="1"/>
    <col width="55.57" customWidth="1" style="407" min="2" max="2"/>
    <col width="54.98" customWidth="1" style="407" min="3" max="3"/>
  </cols>
  <sheetData>
    <row r="1" ht="22.5" customHeight="1" s="369">
      <c r="A1" s="551" t="inlineStr">
        <is>
          <t>CHECK LIST FOR BILL</t>
        </is>
      </c>
      <c r="B1" s="317" t="n"/>
      <c r="C1" s="318" t="n"/>
    </row>
    <row r="2" ht="41.25" customHeight="1" s="369">
      <c r="A2" s="552" t="inlineStr">
        <is>
          <t>SUBJECT   : MANPOWER OUTSOURCING FOR MECHANICAL &amp; ELECTRICAL MAINTENANCE OF AERO ENGINE TEST RIGS,EQUIPMENTS &amp; MACHINES OF OVERHAUL SHOP, MF RIGROOM, MACHINE SHOP, RD-33 F/S, KSA BAY, TG BAY, GP21 &amp; ASSEMBLY SHOP IN ENGINE DIVISION AND FOR MECHANICAL MAINTENANCE OF TEST CELLS (CELL-1, CELL-2, CELL-4 &amp; CELL-10) OF ENGINE DIVISION.</t>
        </is>
      </c>
      <c r="B2" s="317" t="n"/>
      <c r="C2" s="318" t="n"/>
    </row>
    <row r="3" ht="18" customHeight="1" s="369">
      <c r="A3" s="553" t="inlineStr">
        <is>
          <t>CONTRACTOR   : M/S SPRYSOFT TECHNOLOGIES PRIVATE LIMITED, HYDERABAD.</t>
        </is>
      </c>
      <c r="B3" s="317" t="n"/>
      <c r="C3" s="318" t="n"/>
    </row>
    <row r="4" ht="15" customHeight="1" s="369">
      <c r="A4" s="553" t="inlineStr">
        <is>
          <t>CONTRACT NO   :22SNCJO-373(GEMC-511687704648297, DT: 31-JUL-2023)</t>
        </is>
      </c>
      <c r="B4" s="317" t="n"/>
      <c r="C4" s="318" t="n"/>
    </row>
    <row r="5" ht="15" customHeight="1" s="369">
      <c r="A5" s="554" t="inlineStr">
        <is>
          <t>RAR/FINAL BILL   :23RAR-14532,Dt: 03-10-2024;Invoice No- STPL/HAL/ED/07,Dt: 03-10-2024 (RAR-8)</t>
        </is>
      </c>
      <c r="B5" s="317" t="n"/>
      <c r="C5" s="318" t="n"/>
    </row>
    <row r="6" ht="16.5" customHeight="1" s="369">
      <c r="A6" s="555" t="n"/>
      <c r="B6" s="555" t="n"/>
      <c r="C6" s="556" t="n"/>
    </row>
    <row r="7" ht="16.5" customHeight="1" s="369">
      <c r="A7" s="557" t="inlineStr">
        <is>
          <t>Sl. No.</t>
        </is>
      </c>
      <c r="B7" s="557" t="inlineStr">
        <is>
          <t>Documents</t>
        </is>
      </c>
      <c r="C7" s="557" t="inlineStr">
        <is>
          <t>Remarks</t>
        </is>
      </c>
    </row>
    <row r="8" ht="15" customHeight="1" s="369">
      <c r="A8" s="558" t="n">
        <v>1</v>
      </c>
      <c r="B8" s="559" t="inlineStr">
        <is>
          <t>Agreement</t>
        </is>
      </c>
      <c r="C8" s="558" t="inlineStr">
        <is>
          <t>SUBMITTED IN 1STRAR-31/08/2023</t>
        </is>
      </c>
    </row>
    <row r="9" ht="15" customHeight="1" s="369">
      <c r="A9" s="558" t="n">
        <v>2</v>
      </c>
      <c r="B9" s="559" t="inlineStr">
        <is>
          <t>Security Deposit furnished &amp; detail</t>
        </is>
      </c>
      <c r="C9" s="558" t="inlineStr">
        <is>
          <t>Rs. 7,40,388.00, Bgno.-0505523BG0002857, dt:-16/09/2023</t>
        </is>
      </c>
    </row>
    <row r="10" ht="33" customHeight="1" s="369">
      <c r="A10" s="560" t="n">
        <v>3</v>
      </c>
      <c r="B10" s="559" t="inlineStr">
        <is>
          <t>Date of Acceptance letter / Accepted Amount</t>
        </is>
      </c>
      <c r="C10" s="561" t="inlineStr">
        <is>
          <t>HAL/KPT/SNC/08/JO-373/2023/848, Dated: 22-08-2023                                                                Rs 1,48,07,761.70/-</t>
        </is>
      </c>
    </row>
    <row r="11" ht="15" customHeight="1" s="369">
      <c r="A11" s="558" t="n">
        <v>4</v>
      </c>
      <c r="B11" s="559" t="inlineStr">
        <is>
          <t xml:space="preserve">Date of commencement as per WO </t>
        </is>
      </c>
      <c r="C11" s="562" t="inlineStr">
        <is>
          <t>14-08-2023</t>
        </is>
      </c>
    </row>
    <row r="12" ht="15" customHeight="1" s="369">
      <c r="A12" s="558" t="n">
        <v>5</v>
      </c>
      <c r="B12" s="559" t="inlineStr">
        <is>
          <t>Date of completion as per WO</t>
        </is>
      </c>
      <c r="C12" s="562" t="inlineStr">
        <is>
          <t>13-08-2025</t>
        </is>
      </c>
    </row>
    <row r="13" ht="15" customHeight="1" s="369">
      <c r="A13" s="558" t="n">
        <v>6</v>
      </c>
      <c r="B13" s="559" t="inlineStr">
        <is>
          <t>Actual date of completion (As given by EIC)</t>
        </is>
      </c>
      <c r="C13" s="563" t="inlineStr">
        <is>
          <t>(RUNNING)</t>
        </is>
      </c>
    </row>
    <row r="14" ht="15" customHeight="1" s="369">
      <c r="A14" s="558" t="n">
        <v>7</v>
      </c>
      <c r="B14" s="559" t="inlineStr">
        <is>
          <t>ESI contribution paid</t>
        </is>
      </c>
      <c r="C14" s="560" t="inlineStr">
        <is>
          <t>YES</t>
        </is>
      </c>
    </row>
    <row r="15" ht="15" customHeight="1" s="369">
      <c r="A15" s="558" t="n">
        <v>8</v>
      </c>
      <c r="B15" s="559" t="inlineStr">
        <is>
          <t>PF contribution paid</t>
        </is>
      </c>
      <c r="C15" s="560" t="inlineStr">
        <is>
          <t>YES</t>
        </is>
      </c>
    </row>
    <row r="16" ht="15" customHeight="1" s="369">
      <c r="A16" s="558" t="n">
        <v>9</v>
      </c>
      <c r="B16" s="564" t="inlineStr">
        <is>
          <t>Wage certificate along with wage calculation sheet</t>
        </is>
      </c>
      <c r="C16" s="560" t="inlineStr">
        <is>
          <t>YES</t>
        </is>
      </c>
    </row>
    <row r="17" ht="28.5" customHeight="1" s="369">
      <c r="A17" s="558" t="n">
        <v>10</v>
      </c>
      <c r="B17" s="564" t="inlineStr">
        <is>
          <t>Duly signed MB Extract  Certification of EIC 100% &amp; 10% checking by OIC in MB / Bill Copy</t>
        </is>
      </c>
      <c r="C17" s="558" t="inlineStr">
        <is>
          <t>YES</t>
        </is>
      </c>
    </row>
    <row r="18" ht="28.5" customHeight="1" s="369">
      <c r="A18" s="558" t="n">
        <v>11</v>
      </c>
      <c r="B18" s="564" t="inlineStr">
        <is>
          <t>Deployment of Engineer for supervising the work as per 
contract terms</t>
        </is>
      </c>
      <c r="C18" s="565" t="inlineStr">
        <is>
          <t>NA</t>
        </is>
      </c>
    </row>
    <row r="19" ht="15" customHeight="1" s="369">
      <c r="A19" s="566" t="n">
        <v>12</v>
      </c>
      <c r="B19" s="559" t="inlineStr">
        <is>
          <t>Water and Electricity charges</t>
        </is>
      </c>
      <c r="C19" s="560" t="inlineStr">
        <is>
          <t>NA</t>
        </is>
      </c>
    </row>
    <row r="20" ht="15" customHeight="1" s="369">
      <c r="A20" s="558" t="n">
        <v>13</v>
      </c>
      <c r="B20" s="564" t="inlineStr">
        <is>
          <t>Quantities are within BOQ Qty or DO Quantitites</t>
        </is>
      </c>
      <c r="C20" s="558" t="inlineStr">
        <is>
          <t>YES</t>
        </is>
      </c>
    </row>
    <row r="21" ht="15" customHeight="1" s="369">
      <c r="A21" s="558" t="n">
        <v>14</v>
      </c>
      <c r="B21" s="559" t="inlineStr">
        <is>
          <t>Material brought statement for material advance</t>
        </is>
      </c>
      <c r="C21" s="558" t="inlineStr">
        <is>
          <t>NA</t>
        </is>
      </c>
    </row>
    <row r="22" ht="15" customHeight="1" s="369">
      <c r="A22" s="558" t="n">
        <v>15</v>
      </c>
      <c r="B22" s="559" t="inlineStr">
        <is>
          <t>Test checked certificate certified by EIC</t>
        </is>
      </c>
      <c r="C22" s="558" t="inlineStr">
        <is>
          <t>NA</t>
        </is>
      </c>
    </row>
    <row r="23" ht="15" customHeight="1" s="369">
      <c r="A23" s="566" t="n">
        <v>16</v>
      </c>
      <c r="B23" s="559" t="inlineStr">
        <is>
          <t xml:space="preserve">NTI approval if claimed and Approval of FDO </t>
        </is>
      </c>
      <c r="C23" s="558" t="inlineStr">
        <is>
          <t>NA</t>
        </is>
      </c>
    </row>
    <row r="24" ht="15" customHeight="1" s="369">
      <c r="A24" s="558" t="n">
        <v>17</v>
      </c>
      <c r="B24" s="559" t="inlineStr">
        <is>
          <t>Extension of Time Approval</t>
        </is>
      </c>
      <c r="C24" s="562" t="inlineStr">
        <is>
          <t>NA</t>
        </is>
      </c>
    </row>
    <row r="25" ht="15" customHeight="1" s="369">
      <c r="A25" s="558" t="n">
        <v>18</v>
      </c>
      <c r="B25" s="559" t="inlineStr">
        <is>
          <t>Amendment to Contract agreement</t>
        </is>
      </c>
      <c r="C25" s="562" t="inlineStr">
        <is>
          <t>NA</t>
        </is>
      </c>
    </row>
    <row r="26" ht="28.5" customHeight="1" s="369">
      <c r="A26" s="558" t="n">
        <v>19</v>
      </c>
      <c r="B26" s="564" t="inlineStr">
        <is>
          <t>Service guarantee certificate for specified jobs viz., water proofing, Anti termite</t>
        </is>
      </c>
      <c r="C26" s="558" t="inlineStr">
        <is>
          <t>NA</t>
        </is>
      </c>
    </row>
    <row r="27" ht="30.75" customHeight="1" s="369">
      <c r="A27" s="566" t="n">
        <v>20</v>
      </c>
      <c r="B27" s="564" t="inlineStr">
        <is>
          <t>Insurance coverage for the work as per contract conditions 
(CAR POLICY)</t>
        </is>
      </c>
      <c r="C27" s="558" t="inlineStr">
        <is>
          <t>NA</t>
        </is>
      </c>
    </row>
    <row r="28" ht="15" customHeight="1" s="369">
      <c r="A28" s="558" t="n">
        <v>21</v>
      </c>
      <c r="B28" s="559" t="inlineStr">
        <is>
          <t>Indemnity Bond / Undertaking if any</t>
        </is>
      </c>
      <c r="C28" s="558" t="inlineStr">
        <is>
          <t>SUBMITTED DURING 1ST RAR-25/09/2023</t>
        </is>
      </c>
    </row>
    <row r="29" ht="15" customHeight="1" s="369">
      <c r="A29" s="558" t="n">
        <v>22</v>
      </c>
      <c r="B29" s="559" t="inlineStr">
        <is>
          <t>Workmen Compensation Bond</t>
        </is>
      </c>
      <c r="C29" s="558" t="inlineStr">
        <is>
          <t>NA</t>
        </is>
      </c>
    </row>
    <row r="30" ht="15" customHeight="1" s="369">
      <c r="A30" s="558" t="n">
        <v>23</v>
      </c>
      <c r="B30" s="559" t="inlineStr">
        <is>
          <t>Labour licence</t>
        </is>
      </c>
      <c r="C30" s="558" t="inlineStr">
        <is>
          <t>SUBMITTED ON 12/10/2023</t>
        </is>
      </c>
    </row>
    <row r="31" ht="15" customHeight="1" s="369">
      <c r="A31" s="566" t="n">
        <v>24</v>
      </c>
      <c r="B31" s="559" t="inlineStr">
        <is>
          <t>Insurance coverage for Material Advance</t>
        </is>
      </c>
      <c r="C31" s="558" t="inlineStr">
        <is>
          <t>NA</t>
        </is>
      </c>
    </row>
    <row r="32" ht="15" customHeight="1" s="369">
      <c r="A32" s="558" t="n">
        <v>25</v>
      </c>
      <c r="B32" s="559" t="inlineStr">
        <is>
          <t>Rate for material advance recommended</t>
        </is>
      </c>
      <c r="C32" s="558" t="inlineStr">
        <is>
          <t>NA</t>
        </is>
      </c>
    </row>
    <row r="33" ht="28.5" customHeight="1" s="369">
      <c r="A33" s="558" t="n">
        <v>26</v>
      </c>
      <c r="B33" s="564" t="inlineStr">
        <is>
          <t>Reconciliation statement
Cement / Steel / Paint / Bitumen</t>
        </is>
      </c>
      <c r="C33" s="558" t="inlineStr">
        <is>
          <t>NA</t>
        </is>
      </c>
    </row>
    <row r="34" ht="15" customHeight="1" s="369">
      <c r="A34" s="558" t="n">
        <v>27</v>
      </c>
      <c r="B34" s="559" t="inlineStr">
        <is>
          <t>No claim certificate in case of Final Bill</t>
        </is>
      </c>
      <c r="C34" s="558" t="inlineStr">
        <is>
          <t>RUNNING</t>
        </is>
      </c>
    </row>
    <row r="35" ht="15" customHeight="1" s="369">
      <c r="A35" s="566" t="n">
        <v>28</v>
      </c>
      <c r="B35" s="559" t="inlineStr">
        <is>
          <t>Completion certificate issued by EIC</t>
        </is>
      </c>
      <c r="C35" s="558" t="inlineStr">
        <is>
          <t>RUNNING</t>
        </is>
      </c>
    </row>
    <row r="36" ht="15" customHeight="1" s="369">
      <c r="A36" s="558" t="n">
        <v>29</v>
      </c>
      <c r="B36" s="559" t="inlineStr">
        <is>
          <t>Attendance Entry</t>
        </is>
      </c>
      <c r="C36" s="558" t="inlineStr">
        <is>
          <t>YES</t>
        </is>
      </c>
    </row>
    <row r="37" ht="28.5" customHeight="1" s="369">
      <c r="A37" s="558" t="n">
        <v>30</v>
      </c>
      <c r="B37" s="564" t="inlineStr">
        <is>
          <t>CL Days &amp; Holiday to be checked 
(CL limit should not cross monthwise)</t>
        </is>
      </c>
      <c r="C37" s="558" t="inlineStr">
        <is>
          <t>NA</t>
        </is>
      </c>
    </row>
    <row r="38" ht="15" customHeight="1" s="369">
      <c r="A38" s="558" t="n">
        <v>31</v>
      </c>
      <c r="B38" s="559" t="inlineStr">
        <is>
          <t>Checking of mandays calculation</t>
        </is>
      </c>
      <c r="C38" s="558" t="inlineStr">
        <is>
          <t>YES</t>
        </is>
      </c>
    </row>
    <row r="39" ht="45" customHeight="1" s="369">
      <c r="A39" s="566" t="n">
        <v>32</v>
      </c>
      <c r="B39" s="564" t="inlineStr">
        <is>
          <t>Contractor calculation sheet to be checked with our calculations (compare the calculation as par with contractor calculation, and whichever is less that amount recommended for payment)</t>
        </is>
      </c>
      <c r="C39" s="560" t="inlineStr">
        <is>
          <t>YES</t>
        </is>
      </c>
    </row>
    <row r="40" ht="15" customHeight="1" s="369">
      <c r="A40" s="558" t="n">
        <v>33</v>
      </c>
      <c r="B40" s="559" t="inlineStr">
        <is>
          <t>Professional Tax challan &amp; Breakup to be checked</t>
        </is>
      </c>
      <c r="C40" s="560" t="inlineStr">
        <is>
          <t>NA</t>
        </is>
      </c>
    </row>
    <row r="41" ht="15" customHeight="1" s="369">
      <c r="A41" s="558" t="n">
        <v>34</v>
      </c>
      <c r="B41" s="559" t="inlineStr">
        <is>
          <t>GST challan &amp; Breakup to be checked</t>
        </is>
      </c>
      <c r="C41" s="567" t="inlineStr">
        <is>
          <t>YES</t>
        </is>
      </c>
    </row>
    <row r="42" ht="15" customHeight="1" s="369">
      <c r="A42" s="558" t="n">
        <v>35</v>
      </c>
      <c r="B42" s="559" t="inlineStr">
        <is>
          <t xml:space="preserve">Bank Statement should be matched with our calculation </t>
        </is>
      </c>
      <c r="C42" s="567" t="inlineStr">
        <is>
          <t>YES</t>
        </is>
      </c>
    </row>
    <row r="43" ht="15" customHeight="1" s="369">
      <c r="A43" s="566" t="n">
        <v>36</v>
      </c>
      <c r="B43" s="559" t="inlineStr">
        <is>
          <t>Wage Register should be signed by SCLs</t>
        </is>
      </c>
      <c r="C43" s="567" t="inlineStr">
        <is>
          <t>YES</t>
        </is>
      </c>
    </row>
    <row r="44" ht="28.5" customHeight="1" s="369">
      <c r="A44" s="558" t="n">
        <v>37</v>
      </c>
      <c r="B44" s="564" t="inlineStr">
        <is>
          <t>Whether salary paid on or before 7th of that particular month to be checked other wise penalty is applicable</t>
        </is>
      </c>
      <c r="C44" s="560" t="inlineStr">
        <is>
          <t>YES</t>
        </is>
      </c>
    </row>
    <row r="45" ht="42.75" customHeight="1" s="369">
      <c r="A45" s="558" t="n">
        <v>38</v>
      </c>
      <c r="B45" s="568" t="inlineStr">
        <is>
          <t>If there is any amendment is there for VDA or Contract extension amendment contract agreement to be received within time limit specified in contract terms</t>
        </is>
      </c>
      <c r="C45" s="569" t="inlineStr">
        <is>
          <t>NO</t>
        </is>
      </c>
    </row>
    <row r="46" ht="15" customHeight="1" s="369">
      <c r="A46" s="570" t="n"/>
      <c r="B46" s="570" t="n"/>
      <c r="C46" s="571" t="n"/>
    </row>
    <row r="47" ht="15" customHeight="1" s="369">
      <c r="A47" s="570" t="n"/>
      <c r="B47" s="570" t="n"/>
      <c r="C47" s="571" t="n"/>
    </row>
    <row r="48" ht="15" customHeight="1" s="369">
      <c r="A48" s="570" t="n"/>
      <c r="B48" s="570" t="n"/>
      <c r="C48" s="571" t="n"/>
    </row>
    <row r="49" ht="16.5" customHeight="1" s="369">
      <c r="A49" s="572" t="n"/>
      <c r="B49" s="572" t="inlineStr">
        <is>
          <t xml:space="preserve"> ___________________________</t>
        </is>
      </c>
      <c r="C49" s="573" t="inlineStr">
        <is>
          <t>_____________________________</t>
        </is>
      </c>
    </row>
    <row r="50" ht="16.5" customHeight="1" s="369">
      <c r="A50" s="572" t="n"/>
      <c r="B50" s="574" t="inlineStr">
        <is>
          <t xml:space="preserve">          Checked By</t>
        </is>
      </c>
      <c r="C50" s="575" t="inlineStr">
        <is>
          <t xml:space="preserve">          Approved  By</t>
        </is>
      </c>
    </row>
    <row r="51" ht="15" customHeight="1" s="369">
      <c r="C51" s="408" t="n"/>
    </row>
  </sheetData>
  <mergeCells count="5">
    <mergeCell ref="A1:C1"/>
    <mergeCell ref="A5:C5"/>
    <mergeCell ref="A3:C3"/>
    <mergeCell ref="A4:C4"/>
    <mergeCell ref="A2:C2"/>
  </mergeCells>
  <printOptions horizontalCentered="0" verticalCentered="0" headings="0" gridLines="0" gridLinesSet="1"/>
  <pageMargins left="0.7" right="0.7" top="0.75" bottom="0.75" header="0.511805555555555" footer="0.511805555555555"/>
  <pageSetup orientation="portrait" paperSize="1" scale="7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0"/>
  </sheetPr>
  <dimension ref="A1:G47"/>
  <sheetViews>
    <sheetView showFormulas="0" showGridLines="1" showRowColHeaders="1" showZeros="1" rightToLeft="0" tabSelected="0" showOutlineSymbols="1" defaultGridColor="1" view="pageBreakPreview" topLeftCell="A1" colorId="64" zoomScale="100" zoomScaleNormal="100" zoomScalePageLayoutView="100" workbookViewId="0">
      <selection pane="topLeft" activeCell="F21" activeCellId="0" sqref="F21"/>
    </sheetView>
  </sheetViews>
  <sheetFormatPr baseColWidth="8" defaultColWidth="9.171875" defaultRowHeight="15" zeroHeight="0" outlineLevelRow="0"/>
  <cols>
    <col width="24" customWidth="1" style="407" min="2" max="2"/>
    <col width="18.13" customWidth="1" style="407" min="3" max="3"/>
    <col width="14.86" customWidth="1" style="407" min="4" max="4"/>
    <col width="15.57" customWidth="1" style="407" min="6" max="6"/>
    <col width="13.02" customWidth="1" style="407" min="7" max="7"/>
  </cols>
  <sheetData>
    <row r="1" ht="15" customHeight="1" s="369">
      <c r="A1" s="576" t="inlineStr">
        <is>
          <t>Annexure-2</t>
        </is>
      </c>
      <c r="B1" s="577" t="n"/>
      <c r="C1" s="577" t="n"/>
      <c r="D1" s="577" t="n"/>
      <c r="E1" s="577" t="n"/>
      <c r="F1" s="578" t="n"/>
    </row>
    <row r="2" ht="15" customHeight="1" s="369">
      <c r="A2" s="579" t="inlineStr">
        <is>
          <t>Format for Wage Calculation</t>
        </is>
      </c>
      <c r="F2" s="580" t="n"/>
    </row>
    <row r="3" ht="15" customHeight="1" s="369">
      <c r="A3" s="581" t="n"/>
      <c r="F3" s="580" t="n"/>
    </row>
    <row r="4" ht="15" customHeight="1" s="369">
      <c r="A4" s="581" t="inlineStr">
        <is>
          <t xml:space="preserve">Contract Reference: 22SNCJO-373                                 </t>
        </is>
      </c>
      <c r="F4" s="580" t="n"/>
    </row>
    <row r="5" ht="15" customHeight="1" s="369">
      <c r="A5" s="581" t="inlineStr">
        <is>
          <t>Service Provider: M/S SPRYSOFT TECHNOLOGIES PRIVATE LIMITED, HYDERABAD.</t>
        </is>
      </c>
      <c r="F5" s="580" t="n"/>
    </row>
    <row r="6" ht="15.75" customHeight="1" s="369">
      <c r="A6" s="582" t="inlineStr">
        <is>
          <t>Month: FEB-2024</t>
        </is>
      </c>
      <c r="B6" s="583" t="n"/>
      <c r="C6" s="583" t="n"/>
      <c r="D6" s="583" t="n"/>
      <c r="E6" s="583" t="n"/>
      <c r="F6" s="584" t="n"/>
    </row>
    <row r="7" ht="26.25" customHeight="1" s="369">
      <c r="A7" s="582" t="inlineStr">
        <is>
          <t>Sl.No</t>
        </is>
      </c>
      <c r="B7" s="585" t="inlineStr">
        <is>
          <t>Description</t>
        </is>
      </c>
      <c r="C7" s="586" t="inlineStr">
        <is>
          <t>Wage rate</t>
        </is>
      </c>
      <c r="D7" s="586" t="inlineStr">
        <is>
          <t>Total Attendance mandays</t>
        </is>
      </c>
      <c r="E7" s="586" t="inlineStr">
        <is>
          <t>Mandays for PF</t>
        </is>
      </c>
      <c r="F7" s="586" t="inlineStr">
        <is>
          <t>Total Gross Salary Amount</t>
        </is>
      </c>
    </row>
    <row r="8" ht="15.75" customHeight="1" s="369">
      <c r="A8" s="587" t="n">
        <v>1</v>
      </c>
      <c r="B8" s="588" t="inlineStr">
        <is>
          <t>Unskilled</t>
        </is>
      </c>
      <c r="C8" s="589" t="n">
        <v>504</v>
      </c>
      <c r="D8" s="589">
        <f>PF_ESI!C39</f>
        <v/>
      </c>
      <c r="E8" s="589">
        <f>D8</f>
        <v/>
      </c>
      <c r="F8" s="590">
        <f>C8*D8</f>
        <v/>
      </c>
    </row>
    <row r="9" ht="15.75" customHeight="1" s="369">
      <c r="A9" s="587" t="n">
        <v>2</v>
      </c>
      <c r="B9" s="588" t="inlineStr">
        <is>
          <t>Semiskilled</t>
        </is>
      </c>
      <c r="C9" s="589" t="n">
        <v>589</v>
      </c>
      <c r="D9" s="589">
        <f>PF_ESI!C26</f>
        <v/>
      </c>
      <c r="E9" s="589">
        <f>D9</f>
        <v/>
      </c>
      <c r="F9" s="590">
        <f>C9*D9</f>
        <v/>
      </c>
    </row>
    <row r="10" ht="15.75" customHeight="1" s="369">
      <c r="A10" s="587" t="n">
        <v>3</v>
      </c>
      <c r="B10" s="588" t="inlineStr">
        <is>
          <t>Skilled</t>
        </is>
      </c>
      <c r="C10" s="589" t="n">
        <v>709</v>
      </c>
      <c r="D10" s="589">
        <f>PF_ESI!C16</f>
        <v/>
      </c>
      <c r="E10" s="589">
        <f>D10</f>
        <v/>
      </c>
      <c r="F10" s="590">
        <f>C10*D10</f>
        <v/>
      </c>
    </row>
    <row r="11" ht="26.25" customHeight="1" s="369">
      <c r="A11" s="587" t="n">
        <v>4</v>
      </c>
      <c r="B11" s="588" t="inlineStr">
        <is>
          <t>Any other category (to specify)</t>
        </is>
      </c>
      <c r="C11" s="589" t="inlineStr">
        <is>
          <t>NIL</t>
        </is>
      </c>
      <c r="D11" s="589" t="inlineStr">
        <is>
          <t>NIL</t>
        </is>
      </c>
      <c r="E11" s="589">
        <f>D11</f>
        <v/>
      </c>
      <c r="F11" s="591" t="inlineStr">
        <is>
          <t>NIL</t>
        </is>
      </c>
    </row>
    <row r="12" ht="15.75" customHeight="1" s="369">
      <c r="A12" s="587" t="n">
        <v>5</v>
      </c>
      <c r="B12" s="588" t="inlineStr">
        <is>
          <t>OT</t>
        </is>
      </c>
      <c r="C12" s="589" t="inlineStr">
        <is>
          <t>NIL</t>
        </is>
      </c>
      <c r="D12" s="589" t="inlineStr">
        <is>
          <t>NIL</t>
        </is>
      </c>
      <c r="E12" s="589">
        <f>D12</f>
        <v/>
      </c>
      <c r="F12" s="591" t="inlineStr">
        <is>
          <t>NIL</t>
        </is>
      </c>
    </row>
    <row r="13" ht="15.75" customHeight="1" s="369">
      <c r="A13" s="592" t="n">
        <v>6</v>
      </c>
      <c r="B13" s="592" t="inlineStr">
        <is>
          <t>Paid CL/Holiday</t>
        </is>
      </c>
      <c r="C13" s="589" t="n">
        <v>504</v>
      </c>
      <c r="D13" s="589" t="n">
        <v>0</v>
      </c>
      <c r="E13" s="589">
        <f>D13</f>
        <v/>
      </c>
      <c r="F13" s="591">
        <f>C13*D13</f>
        <v/>
      </c>
    </row>
    <row r="14" ht="15.75" customHeight="1" s="369">
      <c r="A14" s="593" t="n"/>
      <c r="B14" s="593" t="n"/>
      <c r="C14" s="589" t="n">
        <v>589</v>
      </c>
      <c r="D14" s="589" t="n">
        <v>0</v>
      </c>
      <c r="E14" s="589">
        <f>D14</f>
        <v/>
      </c>
      <c r="F14" s="591">
        <f>C14*D14</f>
        <v/>
      </c>
    </row>
    <row r="15" ht="15.75" customHeight="1" s="369">
      <c r="A15" s="594" t="n"/>
      <c r="B15" s="594" t="n"/>
      <c r="C15" s="589" t="n">
        <v>709</v>
      </c>
      <c r="D15" s="589" t="n">
        <v>0</v>
      </c>
      <c r="E15" s="589">
        <f>D15</f>
        <v/>
      </c>
      <c r="F15" s="591">
        <f>C15*D15</f>
        <v/>
      </c>
    </row>
    <row r="16" ht="15.75" customHeight="1" s="369">
      <c r="A16" s="587" t="n">
        <v>7</v>
      </c>
      <c r="B16" s="588" t="inlineStr">
        <is>
          <t>PF</t>
        </is>
      </c>
      <c r="C16" s="595" t="n">
        <v>0.125</v>
      </c>
      <c r="D16" s="589" t="n"/>
      <c r="E16" s="589" t="n"/>
      <c r="F16" s="590">
        <f>PF_ESI!M40</f>
        <v/>
      </c>
    </row>
    <row r="17" ht="15.75" customHeight="1" s="369">
      <c r="A17" s="587" t="n">
        <v>8</v>
      </c>
      <c r="B17" s="588" t="inlineStr">
        <is>
          <t>ESI</t>
        </is>
      </c>
      <c r="C17" s="595" t="n">
        <v>0.0325</v>
      </c>
      <c r="D17" s="589" t="n"/>
      <c r="E17" s="589" t="n"/>
      <c r="F17" s="590">
        <f>PF_ESI!P40</f>
        <v/>
      </c>
    </row>
    <row r="18" ht="15.75" customHeight="1" s="369">
      <c r="A18" s="587" t="n">
        <v>9</v>
      </c>
      <c r="B18" s="588" t="inlineStr">
        <is>
          <t>EDLI</t>
        </is>
      </c>
      <c r="C18" s="595" t="n">
        <v>0.005</v>
      </c>
      <c r="D18" s="589" t="n"/>
      <c r="E18" s="589" t="n"/>
      <c r="F18" s="590">
        <f>PF_ESI!N40</f>
        <v/>
      </c>
    </row>
    <row r="19" ht="15.75" customHeight="1" s="369">
      <c r="A19" s="587" t="n">
        <v>10</v>
      </c>
      <c r="B19" s="588" t="inlineStr">
        <is>
          <t>Any other as per actual</t>
        </is>
      </c>
      <c r="C19" s="589" t="n"/>
      <c r="D19" s="589" t="n"/>
      <c r="E19" s="589" t="n"/>
      <c r="F19" s="591" t="n"/>
    </row>
    <row r="20" ht="26.25" customHeight="1" s="369">
      <c r="A20" s="587" t="n">
        <v>11</v>
      </c>
      <c r="B20" s="588" t="inlineStr">
        <is>
          <t>Add for service charges, profit etc.</t>
        </is>
      </c>
      <c r="C20" s="589" t="n"/>
      <c r="D20" s="589" t="n"/>
      <c r="E20" s="589" t="n"/>
      <c r="F20" s="590">
        <f>(19.69*Wage_Calculation!D8)+(23*Wage_Calculation!D9)+(27.49*Wage_Calculation!D10)</f>
        <v/>
      </c>
      <c r="G20" s="596" t="n"/>
    </row>
    <row r="21" ht="15.75" customHeight="1" s="369">
      <c r="A21" s="587" t="n">
        <v>12</v>
      </c>
      <c r="B21" s="588" t="inlineStr">
        <is>
          <t>GST</t>
        </is>
      </c>
      <c r="C21" s="597" t="n">
        <v>0.18</v>
      </c>
      <c r="D21" s="589" t="n"/>
      <c r="E21" s="589" t="n"/>
      <c r="F21" s="590">
        <f>18%*SUM(F8:F20)</f>
        <v/>
      </c>
    </row>
    <row r="22" ht="15.75" customHeight="1" s="369">
      <c r="A22" s="598" t="inlineStr">
        <is>
          <t>A</t>
        </is>
      </c>
      <c r="B22" s="585" t="inlineStr">
        <is>
          <t>TOTAL Gross Invoice</t>
        </is>
      </c>
      <c r="C22" s="589" t="n"/>
      <c r="D22" s="589" t="n"/>
      <c r="E22" s="589" t="n"/>
      <c r="F22" s="590">
        <f>F8+F9+F10+F16+F17+F18+F20+F21+F13+F14+F15</f>
        <v/>
      </c>
    </row>
    <row r="23" ht="15.75" customHeight="1" s="369">
      <c r="A23" s="587" t="n"/>
      <c r="B23" s="588" t="inlineStr">
        <is>
          <t>LD</t>
        </is>
      </c>
      <c r="C23" s="589" t="inlineStr">
        <is>
          <t>NIL</t>
        </is>
      </c>
      <c r="D23" s="589" t="inlineStr">
        <is>
          <t>NIL</t>
        </is>
      </c>
      <c r="E23" s="589" t="inlineStr">
        <is>
          <t>NIL</t>
        </is>
      </c>
      <c r="F23" s="591" t="inlineStr">
        <is>
          <t>NIL</t>
        </is>
      </c>
    </row>
    <row r="24" ht="15.75" customHeight="1" s="369">
      <c r="A24" s="587" t="n"/>
      <c r="B24" s="588" t="inlineStr">
        <is>
          <t>Penalty</t>
        </is>
      </c>
      <c r="C24" s="589" t="inlineStr">
        <is>
          <t>NIL</t>
        </is>
      </c>
      <c r="D24" s="589" t="inlineStr">
        <is>
          <t>NIL</t>
        </is>
      </c>
      <c r="E24" s="589" t="inlineStr">
        <is>
          <t>NIL</t>
        </is>
      </c>
      <c r="F24" s="591" t="inlineStr">
        <is>
          <t>NIL</t>
        </is>
      </c>
    </row>
    <row r="25" ht="15.75" customHeight="1" s="369">
      <c r="A25" s="587" t="n"/>
      <c r="B25" s="588" t="inlineStr">
        <is>
          <t>Taxes</t>
        </is>
      </c>
      <c r="C25" s="597" t="n"/>
      <c r="D25" s="589" t="n"/>
      <c r="E25" s="589" t="n"/>
      <c r="F25" s="590" t="n"/>
    </row>
    <row r="26" ht="26.25" customHeight="1" s="369">
      <c r="A26" s="587" t="n"/>
      <c r="B26" s="588" t="inlineStr">
        <is>
          <t>Another recovery (to be indicated)</t>
        </is>
      </c>
      <c r="C26" s="589" t="n"/>
      <c r="D26" s="589" t="n"/>
      <c r="E26" s="589" t="n"/>
      <c r="F26" s="589" t="n"/>
    </row>
    <row r="27" ht="15.75" customHeight="1" s="369">
      <c r="A27" s="598" t="inlineStr">
        <is>
          <t>B</t>
        </is>
      </c>
      <c r="B27" s="585" t="inlineStr">
        <is>
          <t>Total Recoveries</t>
        </is>
      </c>
      <c r="C27" s="588" t="n"/>
      <c r="D27" s="588" t="n"/>
      <c r="E27" s="588" t="n"/>
      <c r="F27" s="588" t="n"/>
    </row>
    <row r="28" ht="15.75" customHeight="1" s="369">
      <c r="A28" s="598" t="inlineStr">
        <is>
          <t>C</t>
        </is>
      </c>
      <c r="B28" s="585" t="inlineStr">
        <is>
          <t>Net payable (A-B)</t>
        </is>
      </c>
      <c r="C28" s="588" t="n"/>
      <c r="D28" s="588" t="n"/>
      <c r="E28" s="588" t="n"/>
      <c r="F28" s="599">
        <f>F22-F27</f>
        <v/>
      </c>
    </row>
    <row r="29" hidden="1" ht="39" customHeight="1" s="369">
      <c r="A29" s="600" t="n"/>
      <c r="B29" s="588" t="inlineStr">
        <is>
          <t>Note: Net payable to match with vendors invoice and RR, PRR</t>
        </is>
      </c>
      <c r="C29" s="588" t="n"/>
      <c r="D29" s="588" t="n"/>
      <c r="E29" s="588" t="n"/>
      <c r="F29" s="588" t="n"/>
    </row>
    <row r="30" hidden="1" ht="39" customHeight="1" s="369">
      <c r="A30" s="600" t="n"/>
      <c r="B30" s="588" t="inlineStr">
        <is>
          <t>In case of difference reconciliation statement to be provided.</t>
        </is>
      </c>
      <c r="C30" s="588" t="n"/>
      <c r="D30" s="588" t="n"/>
      <c r="E30" s="588" t="n"/>
      <c r="F30" s="588" t="n"/>
    </row>
    <row r="31" ht="15" customHeight="1" s="369">
      <c r="A31" s="601" t="inlineStr">
        <is>
          <t>The following is duly certified:</t>
        </is>
      </c>
      <c r="B31" s="577" t="n"/>
      <c r="C31" s="577" t="n"/>
      <c r="D31" s="577" t="n"/>
      <c r="E31" s="577" t="n"/>
      <c r="F31" s="578" t="n"/>
    </row>
    <row r="32" ht="15" customHeight="1" s="369">
      <c r="A32" s="602" t="n"/>
      <c r="F32" s="580" t="n"/>
    </row>
    <row r="33" ht="14.25" customHeight="1" s="369">
      <c r="A33" s="602" t="inlineStr">
        <is>
          <t>(i) ESI &amp; PF Remittance is in line with the Contract terms &amp; conditions</t>
        </is>
      </c>
      <c r="F33" s="580" t="n"/>
    </row>
    <row r="34" ht="18" customHeight="1" s="369">
      <c r="A34" s="602" t="inlineStr">
        <is>
          <t>(ii)Wages paid to contract manpower within timelines as per contract terms and conditions</t>
        </is>
      </c>
      <c r="F34" s="580" t="n"/>
    </row>
    <row r="35" ht="29.25" customHeight="1" s="369">
      <c r="A35" s="602" t="inlineStr">
        <is>
          <t>(iii) The above information on amount payable is in line with verified wage sheets and attendance details and all relevant documents &amp; records are maintained in Division.</t>
        </is>
      </c>
      <c r="F35" s="580" t="n"/>
    </row>
    <row r="36" ht="15" customHeight="1" s="369">
      <c r="A36" s="602" t="n"/>
      <c r="F36" s="580" t="n"/>
    </row>
    <row r="37" ht="15" customHeight="1" s="369">
      <c r="A37" s="602" t="inlineStr">
        <is>
          <t xml:space="preserve">       M.R. SEKHAR, 8143                                                                           P.K.PANDA, 6875</t>
        </is>
      </c>
      <c r="F37" s="580" t="n"/>
    </row>
    <row r="38" ht="11.25" customHeight="1" s="369">
      <c r="A38" s="602" t="inlineStr">
        <is>
          <t xml:space="preserve">    E-I-C (Name &amp; EID No.)                                                                      O-I-C (Name &amp; EID no.)</t>
        </is>
      </c>
      <c r="F38" s="580" t="n"/>
    </row>
    <row r="39" ht="15" customHeight="1" s="369">
      <c r="A39" s="602" t="n"/>
      <c r="F39" s="580" t="n"/>
    </row>
    <row r="40" ht="15" customHeight="1" s="369">
      <c r="A40" s="602" t="n"/>
      <c r="F40" s="580" t="n"/>
    </row>
    <row r="41" ht="15" customHeight="1" s="369">
      <c r="A41" s="602" t="n"/>
      <c r="F41" s="580" t="n"/>
    </row>
    <row r="42" ht="15" customHeight="1" s="369">
      <c r="A42" s="602" t="inlineStr">
        <is>
          <t xml:space="preserve">    Maker of PRR (Name &amp; EID No.)</t>
        </is>
      </c>
      <c r="F42" s="580" t="n"/>
    </row>
    <row r="43" ht="15" customHeight="1" s="369">
      <c r="A43" s="602" t="n"/>
      <c r="F43" s="580" t="n"/>
    </row>
    <row r="44" ht="15" customHeight="1" s="369">
      <c r="A44" s="602" t="n"/>
      <c r="F44" s="580" t="n"/>
    </row>
    <row r="45" ht="15" customHeight="1" s="369">
      <c r="A45" s="602" t="n"/>
      <c r="F45" s="580" t="n"/>
    </row>
    <row r="46" ht="27.75" customHeight="1" s="369">
      <c r="A46" s="602" t="inlineStr">
        <is>
          <t xml:space="preserve"> Authoriser1 of PRR (With EID, Seal &amp; Signature)              Authoriser2 of PRR  (With EID, Seal &amp; Signature)</t>
        </is>
      </c>
      <c r="F46" s="580" t="n"/>
    </row>
    <row r="47" ht="15.75" customHeight="1" s="369">
      <c r="A47" s="600" t="n"/>
      <c r="B47" s="583" t="n"/>
      <c r="C47" s="583" t="n"/>
      <c r="D47" s="583" t="n"/>
      <c r="E47" s="583" t="n"/>
      <c r="F47" s="584" t="n"/>
    </row>
  </sheetData>
  <mergeCells count="25">
    <mergeCell ref="A41:F41"/>
    <mergeCell ref="A46:F46"/>
    <mergeCell ref="A37:F37"/>
    <mergeCell ref="A3:F3"/>
    <mergeCell ref="A13:A15"/>
    <mergeCell ref="A2:F2"/>
    <mergeCell ref="A33:F33"/>
    <mergeCell ref="A47:F47"/>
    <mergeCell ref="A42:F42"/>
    <mergeCell ref="A5:F5"/>
    <mergeCell ref="A32:F32"/>
    <mergeCell ref="A35:F35"/>
    <mergeCell ref="A4:F4"/>
    <mergeCell ref="A43:F43"/>
    <mergeCell ref="A38:F38"/>
    <mergeCell ref="A44:F44"/>
    <mergeCell ref="A31:F31"/>
    <mergeCell ref="A34:F34"/>
    <mergeCell ref="A40:F40"/>
    <mergeCell ref="A39:F39"/>
    <mergeCell ref="A36:F36"/>
    <mergeCell ref="A1:F1"/>
    <mergeCell ref="B13:B15"/>
    <mergeCell ref="A45:F45"/>
    <mergeCell ref="A6:F6"/>
  </mergeCells>
  <printOptions horizontalCentered="1" verticalCentered="0" headings="0" gridLines="0" gridLinesSet="1"/>
  <pageMargins left="0.7" right="0.7" top="0.75" bottom="0.75" header="0.511805555555555" footer="0.511805555555555"/>
  <pageSetup orientation="portrait" paperSize="9" scale="96"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0"/>
  </sheetPr>
  <dimension ref="A1:I11"/>
  <sheetViews>
    <sheetView showFormulas="0" showGridLines="1" showRowColHeaders="1" showZeros="1" rightToLeft="0" tabSelected="0" showOutlineSymbols="1" defaultGridColor="1" view="pageBreakPreview" topLeftCell="A4" colorId="64" zoomScale="100" zoomScaleNormal="100" zoomScalePageLayoutView="100" workbookViewId="0">
      <selection pane="topLeft" activeCell="A9" activeCellId="0" sqref="A9"/>
    </sheetView>
  </sheetViews>
  <sheetFormatPr baseColWidth="8" defaultColWidth="9.171875" defaultRowHeight="15" zeroHeight="0" outlineLevelRow="0"/>
  <cols>
    <col width="17.13" customWidth="1" style="407" min="9" max="9"/>
  </cols>
  <sheetData>
    <row r="1" ht="44.25" customHeight="1" s="369">
      <c r="A1" s="603" t="inlineStr">
        <is>
          <t>Acceptance Report of Services 
(For all Job Contracts, Service Contracts &amp; AMCs)</t>
        </is>
      </c>
      <c r="B1" s="317" t="n"/>
      <c r="C1" s="317" t="n"/>
      <c r="D1" s="317" t="n"/>
      <c r="E1" s="317" t="n"/>
      <c r="F1" s="317" t="n"/>
      <c r="G1" s="317" t="n"/>
      <c r="H1" s="317" t="n"/>
      <c r="I1" s="318" t="n"/>
    </row>
    <row r="2" ht="15" customHeight="1" s="369">
      <c r="A2" s="357" t="n"/>
      <c r="B2" s="317" t="n"/>
      <c r="C2" s="317" t="n"/>
      <c r="D2" s="317" t="n"/>
      <c r="E2" s="317" t="n"/>
      <c r="F2" s="317" t="n"/>
      <c r="G2" s="317" t="n"/>
      <c r="H2" s="317" t="n"/>
      <c r="I2" s="318" t="n"/>
    </row>
    <row r="3" ht="72.75" customHeight="1" s="369">
      <c r="A3" s="547" t="inlineStr">
        <is>
          <t>Name of Service/Contract: MANPOWER OUTSOURCING FOR MECHANICAL &amp; ELECTRICAL MAINTENANCE OF AERO ENGINE TEST RIGS,EQUIPMENTS &amp; MACHINES OF OVERHAUL SHOP, MF RIGROOM, MACHINE SHOP, RD-33 F/S, KSA BAY, TG BAY, GP21 &amp; ASSEMBLY SHOP IN ENGINE DIVISION AND FOR MECHANICAL MAINTENANCE OF TEST CELLS (CELL-1, CELL-2, CELL-4 &amp; CELL-10) OF ENGINE DIVISION.</t>
        </is>
      </c>
      <c r="B3" s="317" t="n"/>
      <c r="C3" s="317" t="n"/>
      <c r="D3" s="317" t="n"/>
      <c r="E3" s="317" t="n"/>
      <c r="F3" s="317" t="n"/>
      <c r="G3" s="317" t="n"/>
      <c r="H3" s="317" t="n"/>
      <c r="I3" s="318" t="n"/>
    </row>
    <row r="4" ht="27" customHeight="1" s="369">
      <c r="A4" s="547" t="inlineStr">
        <is>
          <t>Name of Vendor/Contractor/Agency: M/S SPRYSOFT TECHNOLOGIES PRIVATE LIMITED, HYDERABAD.</t>
        </is>
      </c>
      <c r="B4" s="317" t="n"/>
      <c r="C4" s="317" t="n"/>
      <c r="D4" s="317" t="n"/>
      <c r="E4" s="317" t="n"/>
      <c r="F4" s="317" t="n"/>
      <c r="G4" s="317" t="n"/>
      <c r="H4" s="317" t="n"/>
      <c r="I4" s="318" t="n"/>
    </row>
    <row r="5" ht="21" customHeight="1" s="369">
      <c r="A5" s="604" t="inlineStr">
        <is>
          <t>Reference Contract/PO/Letter No:22SNCJO-373</t>
        </is>
      </c>
      <c r="B5" s="317" t="n"/>
      <c r="C5" s="317" t="n"/>
      <c r="D5" s="317" t="n"/>
      <c r="E5" s="317" t="n"/>
      <c r="F5" s="317" t="n"/>
      <c r="G5" s="317" t="n"/>
      <c r="H5" s="317" t="n"/>
      <c r="I5" s="318" t="n"/>
    </row>
    <row r="6" ht="22.5" customHeight="1" s="369">
      <c r="A6" s="604" t="inlineStr">
        <is>
          <t>Contract/PO Validity till: Dt 13-08-2025</t>
        </is>
      </c>
      <c r="B6" s="317" t="n"/>
      <c r="C6" s="317" t="n"/>
      <c r="D6" s="317" t="n"/>
      <c r="E6" s="317" t="n"/>
      <c r="F6" s="317" t="n"/>
      <c r="G6" s="317" t="n"/>
      <c r="H6" s="317" t="n"/>
      <c r="I6" s="318" t="n"/>
    </row>
    <row r="7" ht="24" customHeight="1" s="369">
      <c r="A7" s="604" t="inlineStr">
        <is>
          <t>Bill Period : 01-02-2024 to 29-02-2024</t>
        </is>
      </c>
      <c r="B7" s="317" t="n"/>
      <c r="C7" s="317" t="n"/>
      <c r="D7" s="317" t="n"/>
      <c r="E7" s="317" t="n"/>
      <c r="F7" s="317" t="n"/>
      <c r="G7" s="317" t="n"/>
      <c r="H7" s="317" t="n"/>
      <c r="I7" s="318" t="n"/>
    </row>
    <row r="8" ht="15" customHeight="1" s="369">
      <c r="A8" s="604" t="n"/>
      <c r="B8" s="317" t="n"/>
      <c r="C8" s="317" t="n"/>
      <c r="D8" s="317" t="n"/>
      <c r="E8" s="317" t="n"/>
      <c r="F8" s="317" t="n"/>
      <c r="G8" s="317" t="n"/>
      <c r="H8" s="317" t="n"/>
      <c r="I8" s="318" t="n"/>
    </row>
    <row r="9" ht="99" customHeight="1" s="369">
      <c r="A9" s="547" t="inlineStr">
        <is>
          <t>The services as per contract/PO No-22SNCJO-373  has been completed for the month FEB-2024 (From 01-02-2024 to 29-02-2024) by : M/S SPRYSOFT TECHNOLOGIES PRIVATE LIMITED, HYDERABAD. and is accepted on behalf of HAL. The RR Line is created based on acceptance. It is confirmed that required documentation for the acceptance report is available at the Division.
a. There is no penalty due to non-compliance as per the contract..√
b.Penalty is applicable and the penalty amount of Rs has been advised in the PRR.</t>
        </is>
      </c>
      <c r="B9" s="317" t="n"/>
      <c r="C9" s="317" t="n"/>
      <c r="D9" s="317" t="n"/>
      <c r="E9" s="317" t="n"/>
      <c r="F9" s="317" t="n"/>
      <c r="G9" s="317" t="n"/>
      <c r="H9" s="317" t="n"/>
      <c r="I9" s="318" t="n"/>
    </row>
    <row r="10" ht="15" customHeight="1" s="369">
      <c r="A10" s="357" t="n"/>
      <c r="B10" s="317" t="n"/>
      <c r="C10" s="317" t="n"/>
      <c r="D10" s="317" t="n"/>
      <c r="E10" s="317" t="n"/>
      <c r="F10" s="317" t="n"/>
      <c r="G10" s="317" t="n"/>
      <c r="H10" s="317" t="n"/>
      <c r="I10" s="318" t="n"/>
    </row>
    <row r="11" ht="15" customHeight="1" s="369">
      <c r="A11" s="357" t="n"/>
      <c r="B11" s="317" t="n"/>
      <c r="C11" s="317" t="n"/>
      <c r="D11" s="317" t="n"/>
      <c r="E11" s="317" t="n"/>
      <c r="F11" s="317" t="n"/>
      <c r="G11" s="317" t="n"/>
      <c r="H11" s="317" t="n"/>
      <c r="I11" s="318" t="n"/>
    </row>
  </sheetData>
  <mergeCells count="11">
    <mergeCell ref="A7:I7"/>
    <mergeCell ref="A2:I2"/>
    <mergeCell ref="A11:I11"/>
    <mergeCell ref="A10:I10"/>
    <mergeCell ref="A5:I5"/>
    <mergeCell ref="A1:I1"/>
    <mergeCell ref="A9:I9"/>
    <mergeCell ref="A8:I8"/>
    <mergeCell ref="A3:I3"/>
    <mergeCell ref="A6:I6"/>
    <mergeCell ref="A4:I4"/>
  </mergeCells>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language xmlns:dc="http://purl.org/dc/elements/1.1/">en-US</dc:language>
  <dcterms:created xmlns:dcterms="http://purl.org/dc/terms/" xmlns:xsi="http://www.w3.org/2001/XMLSchema-instance" xsi:type="dcterms:W3CDTF">2006-09-16T00:00:00Z</dcterms:created>
  <dcterms:modified xmlns:dcterms="http://purl.org/dc/terms/" xmlns:xsi="http://www.w3.org/2001/XMLSchema-instance" xsi:type="dcterms:W3CDTF">2024-04-01T15:47:38Z</dcterms:modified>
  <cp:revision>2</cp:revision>
</cp:coreProperties>
</file>

<file path=docProps/custom.xml><?xml version="1.0" encoding="utf-8"?>
<Properties xmlns="http://schemas.openxmlformats.org/officeDocument/2006/custom-properties">
  <property name="AppVersion" fmtid="{D5CDD505-2E9C-101B-9397-08002B2CF9AE}" pid="2">
    <vt:lpwstr xmlns:vt="http://schemas.openxmlformats.org/officeDocument/2006/docPropsVTypes">12.0000</vt:lpwstr>
  </property>
  <property name="DocSecurity" fmtid="{D5CDD505-2E9C-101B-9397-08002B2CF9AE}" pid="3">
    <vt:i4 xmlns:vt="http://schemas.openxmlformats.org/officeDocument/2006/docPropsVTypes">0</vt:i4>
  </property>
  <property name="HyperlinksChanged" fmtid="{D5CDD505-2E9C-101B-9397-08002B2CF9AE}" pid="4">
    <vt:bool xmlns:vt="http://schemas.openxmlformats.org/officeDocument/2006/docPropsVTypes">0</vt:bool>
  </property>
  <property name="LinksUpToDate" fmtid="{D5CDD505-2E9C-101B-9397-08002B2CF9AE}" pid="5">
    <vt:bool xmlns:vt="http://schemas.openxmlformats.org/officeDocument/2006/docPropsVTypes">0</vt:bool>
  </property>
  <property name="ScaleCrop" fmtid="{D5CDD505-2E9C-101B-9397-08002B2CF9AE}" pid="6">
    <vt:bool xmlns:vt="http://schemas.openxmlformats.org/officeDocument/2006/docPropsVTypes">0</vt:bool>
  </property>
  <property name="ShareDoc" fmtid="{D5CDD505-2E9C-101B-9397-08002B2CF9AE}" pid="7">
    <vt:bool xmlns:vt="http://schemas.openxmlformats.org/officeDocument/2006/docPropsVTypes">0</vt:bool>
  </property>
</Properties>
</file>