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3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TTENDANCE" sheetId="1" state="visible" r:id="rId2"/>
    <sheet name="PF_ESI" sheetId="2" state="visible" r:id="rId3"/>
    <sheet name="Wage_Calculation" sheetId="3" state="visible" r:id="rId4"/>
    <sheet name="RAR" sheetId="4" state="visible" r:id="rId5"/>
  </sheets>
  <externalReferences>
    <externalReference r:id="rId6"/>
    <externalReference r:id="rId7"/>
    <externalReference r:id="rId8"/>
  </externalReferences>
  <definedNames>
    <definedName function="false" hidden="false" localSheetId="0" name="_xlnm.Print_Area" vbProcedure="false">ATTENDANCE!$A$1:$AJ$46</definedName>
    <definedName function="false" hidden="false" localSheetId="0" name="_xlnm.Print_Titles" vbProcedure="false">ATTENDANCE!$8:$8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<sst xmlns="http://schemas.openxmlformats.org/spreadsheetml/2006/main" count="218" uniqueCount="168">
  <si>
    <t xml:space="preserve">    HINDUSTAN AERONAUTICS LTD,ENGINE DIVISION,KORAPUT,SUNABEDA                                                        ANNEXURE-I</t>
  </si>
  <si>
    <t xml:space="preserve">ATTENDANCE ABSTRACT</t>
  </si>
  <si>
    <t xml:space="preserve">FROM</t>
  </si>
  <si>
    <t xml:space="preserve">01-02-2024</t>
  </si>
  <si>
    <t xml:space="preserve">TO</t>
  </si>
  <si>
    <t xml:space="preserve">29-02-2024</t>
  </si>
  <si>
    <t xml:space="preserve">NAME OF THE WORK</t>
  </si>
  <si>
    <t xml:space="preserve">MANPOWER OUTSOURCING FOR MECHANICAL &amp; ELECTRICAL MAINTENANCE OF AERO ENGINE TEST RIGS,EQUIPMENTS &amp; MACHINES OF OVERHAUL SHOP, MF RIGROOM, MACHINE SHOP, RD-33 F/S, KSA BAY, TG BAY, GP21 &amp; ASSEMBLY SHOP IN ENGINE DIVISION AND FOR MECHANICAL MAINTENANCE OF TEST CELLS (CELL-1, CELL-2, CELL-4 &amp; CELL-10) OF ENGINE DIVISION.</t>
  </si>
  <si>
    <t xml:space="preserve">DEPARTMENT NAME &amp; NO.</t>
  </si>
  <si>
    <t xml:space="preserve">FNNP-25</t>
  </si>
  <si>
    <t xml:space="preserve">DEPT CONTACT NO.</t>
  </si>
  <si>
    <t xml:space="preserve">NAME OF THE CONTRACTOR</t>
  </si>
  <si>
    <t xml:space="preserve"> M/S SPRYSOFT TECHNOLOGIES PRIVATE LIMITED, HYDERABAD.</t>
  </si>
  <si>
    <t xml:space="preserve">WORK ORDER NO.</t>
  </si>
  <si>
    <t xml:space="preserve">HAL/KPT/SNC/08/JO-373/2023/848  </t>
  </si>
  <si>
    <t xml:space="preserve"> GEM CONTRACT  NO.</t>
  </si>
  <si>
    <t xml:space="preserve">GEMC-511687704648297, DT: 31-JUL-2023</t>
  </si>
  <si>
    <t xml:space="preserve">VALIDITY OF WORK ORDER</t>
  </si>
  <si>
    <t xml:space="preserve">FOR THE PERIOD</t>
  </si>
  <si>
    <t xml:space="preserve">14-08-2023</t>
  </si>
  <si>
    <t xml:space="preserve">13-08-2025</t>
  </si>
  <si>
    <t xml:space="preserve">SL NO</t>
  </si>
  <si>
    <t xml:space="preserve">CATEGORY OF SKILLNESS</t>
  </si>
  <si>
    <t xml:space="preserve">NAME OF CONTRACT PERSONNEL</t>
  </si>
  <si>
    <t xml:space="preserve">TOTAL PAY DAYS</t>
  </si>
  <si>
    <t xml:space="preserve">NH DAY</t>
  </si>
  <si>
    <t xml:space="preserve">SKILLED</t>
  </si>
  <si>
    <t xml:space="preserve">NITYA SUNDAR MUDULI</t>
  </si>
  <si>
    <t xml:space="preserve">S</t>
  </si>
  <si>
    <t xml:space="preserve">X</t>
  </si>
  <si>
    <t xml:space="preserve">SEMI-SKILLED</t>
  </si>
  <si>
    <t xml:space="preserve">JAGANNATH SAHU</t>
  </si>
  <si>
    <t xml:space="preserve">UNSKILLED</t>
  </si>
  <si>
    <t xml:space="preserve">DANA MAJHI</t>
  </si>
  <si>
    <t xml:space="preserve">*</t>
  </si>
  <si>
    <t xml:space="preserve">"1"- Means Present, "0"- Means Absent, "0.5"-Means Halfday Present</t>
  </si>
  <si>
    <t xml:space="preserve">TOTAL</t>
  </si>
  <si>
    <t xml:space="preserve">PREPARED BY</t>
  </si>
  <si>
    <t xml:space="preserve">ACCEPTED BY CONTRACTOR</t>
  </si>
  <si>
    <t xml:space="preserve">HEAD OF DEPT.</t>
  </si>
  <si>
    <t xml:space="preserve">PF AND ESI CALCULATION DETAILS </t>
  </si>
  <si>
    <t xml:space="preserve">Due Wage Month:Feb-2024 from 01-02-2024 to 29-02-2024</t>
  </si>
  <si>
    <t xml:space="preserve">Name of Contractor :  M/S SPRYSOFT TECHNOLOGIES PRIVATE LIMITED, HYDERABAD.</t>
  </si>
  <si>
    <t xml:space="preserve">Sl NO</t>
  </si>
  <si>
    <t xml:space="preserve">Name</t>
  </si>
  <si>
    <t xml:space="preserve">Days Present</t>
  </si>
  <si>
    <t xml:space="preserve">NH Days </t>
  </si>
  <si>
    <t xml:space="preserve">Wage
per day</t>
  </si>
  <si>
    <t xml:space="preserve">Gross Wage</t>
  </si>
  <si>
    <t xml:space="preserve">NH Wage</t>
  </si>
  <si>
    <t xml:space="preserve">Gross Wage(For PF)</t>
  </si>
  <si>
    <t xml:space="preserve">Employee Contribution</t>
  </si>
  <si>
    <t xml:space="preserve">Employer</t>
  </si>
  <si>
    <t xml:space="preserve">Net Pay (Pay Day)</t>
  </si>
  <si>
    <t xml:space="preserve">EPF
(12%)</t>
  </si>
  <si>
    <t xml:space="preserve">ESIC
(0.75%)</t>
  </si>
  <si>
    <t xml:space="preserve">Professional tax</t>
  </si>
  <si>
    <t xml:space="preserve">EPF &amp; ESIC TOTAL</t>
  </si>
  <si>
    <t xml:space="preserve">EPF
(12.5%)</t>
  </si>
  <si>
    <t xml:space="preserve">EDLI
(0.5%)</t>
  </si>
  <si>
    <t xml:space="preserve">EPF+EDLI</t>
  </si>
  <si>
    <t xml:space="preserve">ESI
(3.25%)</t>
  </si>
  <si>
    <t xml:space="preserve">TOTAL (EPF + ESIC + EDLI)</t>
  </si>
  <si>
    <t xml:space="preserve">SKILLED TOTAL</t>
  </si>
  <si>
    <t xml:space="preserve">SEMI-SKILLED TOTAL</t>
  </si>
  <si>
    <t xml:space="preserve">UNSKILLED TOTAL</t>
  </si>
  <si>
    <t xml:space="preserve">Annexure-2</t>
  </si>
  <si>
    <t xml:space="preserve">Format for Wage Calculation</t>
  </si>
  <si>
    <t xml:space="preserve">Contract Reference: 22SNCJO-373</t>
  </si>
  <si>
    <t xml:space="preserve">Service Provider:  M/S SPRYSOFT TECHNOLOGIES PRIVATE LIMITED, HYDERABAD.</t>
  </si>
  <si>
    <t xml:space="preserve">Month: Feb-2024</t>
  </si>
  <si>
    <t xml:space="preserve">Sl.No</t>
  </si>
  <si>
    <t xml:space="preserve">Description</t>
  </si>
  <si>
    <t xml:space="preserve">Wage rate</t>
  </si>
  <si>
    <t xml:space="preserve">Total Attendance mandays</t>
  </si>
  <si>
    <t xml:space="preserve">Mandays for PF</t>
  </si>
  <si>
    <t xml:space="preserve">Total Gross Salary Amount</t>
  </si>
  <si>
    <t xml:space="preserve">Unskilled</t>
  </si>
  <si>
    <t xml:space="preserve">Semiskilled</t>
  </si>
  <si>
    <t xml:space="preserve">Skilled</t>
  </si>
  <si>
    <t xml:space="preserve">Any other category (to specify)</t>
  </si>
  <si>
    <t xml:space="preserve">NIL</t>
  </si>
  <si>
    <t xml:space="preserve">OT</t>
  </si>
  <si>
    <t xml:space="preserve">Paid CL/Holiday</t>
  </si>
  <si>
    <t xml:space="preserve">PF</t>
  </si>
  <si>
    <t xml:space="preserve">ESI</t>
  </si>
  <si>
    <t xml:space="preserve">EDLI</t>
  </si>
  <si>
    <t xml:space="preserve">Any other as per actual</t>
  </si>
  <si>
    <t xml:space="preserve">Add for service charges, profit etc.</t>
  </si>
  <si>
    <t xml:space="preserve">GST</t>
  </si>
  <si>
    <t xml:space="preserve">A</t>
  </si>
  <si>
    <t xml:space="preserve">TOTAL Gross Invoice</t>
  </si>
  <si>
    <t xml:space="preserve">LD</t>
  </si>
  <si>
    <t xml:space="preserve">Penalty</t>
  </si>
  <si>
    <t xml:space="preserve">Taxes</t>
  </si>
  <si>
    <t xml:space="preserve">Another recovery (to be indicated)</t>
  </si>
  <si>
    <t xml:space="preserve">B</t>
  </si>
  <si>
    <t xml:space="preserve">Total Recoveries</t>
  </si>
  <si>
    <t xml:space="preserve">C</t>
  </si>
  <si>
    <t xml:space="preserve">Net payable (A-B)</t>
  </si>
  <si>
    <t xml:space="preserve">Note: Net payable to match with vendors invoice and RR, PRR</t>
  </si>
  <si>
    <t xml:space="preserve">In case of difference reconciliation statement to be provided.</t>
  </si>
  <si>
    <t xml:space="preserve">The following is duly certified:</t>
  </si>
  <si>
    <t xml:space="preserve">(i) ESI &amp; PF Remittance is in line with the Contract terms &amp; conditions</t>
  </si>
  <si>
    <t xml:space="preserve">(ii)Wages paid to contract manpower within timelines as per contract terms and conditions</t>
  </si>
  <si>
    <t xml:space="preserve">(iii) The above information on amount payable is in line with verified wage sheets and attendance details and all relevant documents &amp; records are maintained in Division.</t>
  </si>
  <si>
    <t xml:space="preserve">       M.R. SEKHAR, 8143                                                                           P.K.PANDA, 6875</t>
  </si>
  <si>
    <t xml:space="preserve">    E-I-C (Name &amp; EID No.)                                                                      O-I-C (Name &amp; EID no.)</t>
  </si>
  <si>
    <t xml:space="preserve">    Maker of PRR (Name &amp; EID No.)</t>
  </si>
  <si>
    <t xml:space="preserve"> Authoriser1 of PRR (With EID, Seal &amp; Signature)              Authoriser2 of PRR  (With EID, Seal &amp; Signature)</t>
  </si>
  <si>
    <t xml:space="preserve">MEASUREMENT BOOK FOR THE MONTH OF FEB-2024</t>
  </si>
  <si>
    <t xml:space="preserve">NAME OF THE CONTRACTOR : M/S SPRYSOFT TECHNOLOGIES PRIVATE LIMITED, HYDERABAD.</t>
  </si>
  <si>
    <t xml:space="preserve">BILL : SUPPLIER /CONTRACTOR GST NO:36AAJCS9496G1ZM</t>
  </si>
  <si>
    <t xml:space="preserve">HAL/KORAPUT  GST NO: 21AAACH3641R1ZJ</t>
  </si>
  <si>
    <t xml:space="preserve">PLACE OF SUPPLY/ SERVICES SUNABEDA-ODISHA</t>
  </si>
  <si>
    <t xml:space="preserve">BILLING ADRESS</t>
  </si>
  <si>
    <t xml:space="preserve">SHIPPING ADDRESS</t>
  </si>
  <si>
    <t xml:space="preserve">HAL SUNABEDA </t>
  </si>
  <si>
    <t xml:space="preserve">M/S SPRYSOFT TECHNOLOGIES PRIVATE LIMITED, HYDERABAD.</t>
  </si>
  <si>
    <t xml:space="preserve">DIST: KORAPUT (ODISHA)</t>
  </si>
  <si>
    <t xml:space="preserve">8-3-833/A, B 408, USHA ENCLAVE, NAVODAYA COLONY, SRINAGAR COLONY POST, HYDERABAD TELANGANA-500073</t>
  </si>
  <si>
    <t xml:space="preserve">PIN :763002</t>
  </si>
  <si>
    <t xml:space="preserve">GEM Contract No:-GEMC-511687704648297 Dt 31-Jul-2023</t>
  </si>
  <si>
    <t xml:space="preserve">NATURE OF THE WORK </t>
  </si>
  <si>
    <t xml:space="preserve">ORDER NO:-HAL/KPT/SNC/08/JO-373/2023/848  </t>
  </si>
  <si>
    <t xml:space="preserve">Order Date</t>
  </si>
  <si>
    <t xml:space="preserve">CONTRACT PERIOD</t>
  </si>
  <si>
    <t xml:space="preserve">14-08-2023    TO     13-08-2025</t>
  </si>
  <si>
    <t xml:space="preserve">CONTRACTOR CONTACT NO.</t>
  </si>
  <si>
    <t xml:space="preserve">EPF CODE</t>
  </si>
  <si>
    <t xml:space="preserve">APHYD0053720000</t>
  </si>
  <si>
    <t xml:space="preserve">ESIC CODE</t>
  </si>
  <si>
    <t xml:space="preserve">INVOICE NO- STPL/HAL/ED/07</t>
  </si>
  <si>
    <t xml:space="preserve">7 th RAR Bill</t>
  </si>
  <si>
    <t xml:space="preserve">DATE OF SUBMIT OF BILL</t>
  </si>
  <si>
    <t xml:space="preserve">AS PER  ORDER</t>
  </si>
  <si>
    <t xml:space="preserve">UPTO DATE MEASURMENT(CUMULATIVE)</t>
  </si>
  <si>
    <t xml:space="preserve">PREVIOUS MEASURMENT</t>
  </si>
  <si>
    <t xml:space="preserve">PRESENT MEASURMENT</t>
  </si>
  <si>
    <t xml:space="preserve">SL NO.</t>
  </si>
  <si>
    <t xml:space="preserve">DESCRIPTION</t>
  </si>
  <si>
    <t xml:space="preserve">QTY</t>
  </si>
  <si>
    <t xml:space="preserve">UNIT</t>
  </si>
  <si>
    <t xml:space="preserve">RATE</t>
  </si>
  <si>
    <t xml:space="preserve">AMOUNT</t>
  </si>
  <si>
    <t xml:space="preserve">QTY EXECUTED</t>
  </si>
  <si>
    <t xml:space="preserve">QTY PASSED</t>
  </si>
  <si>
    <t xml:space="preserve">AMOUNT(Rs.)</t>
  </si>
  <si>
    <t xml:space="preserve"> QTY</t>
  </si>
  <si>
    <t xml:space="preserve">Number of working days in per Month</t>
  </si>
  <si>
    <t xml:space="preserve">Tenure/ Duration of Employment (in months)</t>
  </si>
  <si>
    <t xml:space="preserve">Nos of Manpower Skilled Category</t>
  </si>
  <si>
    <t xml:space="preserve">Nos of Manpower Semi Skilled Category</t>
  </si>
  <si>
    <t xml:space="preserve">Nos of Manpower Un Skilled Category</t>
  </si>
  <si>
    <t xml:space="preserve">Minimum wages for Skilled category</t>
  </si>
  <si>
    <t xml:space="preserve">Mandays</t>
  </si>
  <si>
    <t xml:space="preserve">Minimum wages for Semi Skilled category</t>
  </si>
  <si>
    <t xml:space="preserve">Minimum wages for Un Skilled category</t>
  </si>
  <si>
    <t xml:space="preserve">PF + EDLI + PF Admin Charges (Normal Mandays)</t>
  </si>
  <si>
    <t xml:space="preserve">LS</t>
  </si>
  <si>
    <t xml:space="preserve">NH Wages</t>
  </si>
  <si>
    <t xml:space="preserve">Leave Wages</t>
  </si>
  <si>
    <t xml:space="preserve">Service charges for Skilled category</t>
  </si>
  <si>
    <t xml:space="preserve">Service charges for Semi Skilled category</t>
  </si>
  <si>
    <t xml:space="preserve">Service charges for Un Skilled category</t>
  </si>
  <si>
    <t xml:space="preserve"> SUB TOTAL</t>
  </si>
  <si>
    <t xml:space="preserve">IGST @18%</t>
  </si>
  <si>
    <t xml:space="preserve">TOTAL WORKCONTENT INCLUDING GST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</si>
</sst>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&quot;₹ &quot;#,##0.00"/>
    <numFmt numFmtId="167" formatCode="0.00%"/>
    <numFmt numFmtId="168" formatCode="0%"/>
    <numFmt numFmtId="169" formatCode="#,##0.00"/>
    <numFmt numFmtId="170" formatCode="m/d/yyyy"/>
    <numFmt numFmtId="171" formatCode="0"/>
    <numFmt numFmtId="172" formatCode="#,##0.0"/>
    <numFmt numFmtId="173" formatCode="#,##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name val="Calibri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8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2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3" borderId="2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1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3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2" xfId="20"/>
    <cellStyle name="Normal 2" xfId="21"/>
    <cellStyle name="Normal 3" xfId="22"/>
    <cellStyle name="Normal 4" xfId="23"/>
    <cellStyle name="Normal 4 2" xfId="24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Relationship Id="rId9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12-OH%20&amp;%20TH%20-%20Rajsekhar%20+S%20K%20Behera%20&amp;%20Kaushal/19-AMC/AMC%202023-25/Manpower%20contract%2023-25/Work%20order%20doc/Payment/Payment%20SEP-2023/Abstract/JO-373%20payment%20SEP%202023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2-OH%20&amp;%20TH%20-%20Rajsekhar%20+S%20K%20Behera%20&amp;%20Kaushal/19-AMC/AMC%202023-25/Manpower%20contract%2023-25/Work%20order%20doc/Payment/Payment%20JAN-2024/Abstract/JO-373%20payment%20JAN%202024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bill_templates/attendance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R SEP 23"/>
      <sheetName val="Invoice SEP 23"/>
      <sheetName val="ATTENDANCE-SEP 23"/>
      <sheetName val="PF ESI SEP 23"/>
      <sheetName val="PR SHEET SEP 23"/>
      <sheetName val="CHECKLIST SEP 23"/>
      <sheetName val="Wage Calculation SEP 23"/>
      <sheetName val="Acceptance Report SEP 23"/>
    </sheetNames>
    <sheetDataSet>
      <sheetData sheetId="0">
        <row r="21">
          <cell r="H21">
            <v>298</v>
          </cell>
        </row>
        <row r="22">
          <cell r="H22">
            <v>298</v>
          </cell>
        </row>
        <row r="23">
          <cell r="H23">
            <v>364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AR JAN 24 "/>
      <sheetName val="Invoice JAN 24"/>
      <sheetName val="PF ESI JAN 24"/>
      <sheetName val="PR SHEET JAN 24"/>
      <sheetName val="CHECKLIST JAN 24"/>
      <sheetName val="Wage Calculation JAN 24"/>
      <sheetName val="Acceptance Report SEP 23"/>
      <sheetName val="ATTENDANCE-JAN 24"/>
      <sheetName val="PaymentStatement JAN 24"/>
      <sheetName val="Leave Wages 2023"/>
    </sheetNames>
    <sheetDataSet>
      <sheetData sheetId="0">
        <row r="24">
          <cell r="H24">
            <v>274119.5</v>
          </cell>
        </row>
        <row r="25">
          <cell r="H25">
            <v>68870.98</v>
          </cell>
        </row>
        <row r="26">
          <cell r="H26">
            <v>51549</v>
          </cell>
        </row>
        <row r="27">
          <cell r="H27">
            <v>67327</v>
          </cell>
        </row>
        <row r="28">
          <cell r="H28">
            <v>1150</v>
          </cell>
        </row>
        <row r="29">
          <cell r="H29">
            <v>1075.5</v>
          </cell>
        </row>
        <row r="30">
          <cell r="H30">
            <v>1352.5</v>
          </cell>
        </row>
        <row r="31">
          <cell r="H31">
            <v>852</v>
          </cell>
        </row>
        <row r="32">
          <cell r="H32">
            <v>777.5</v>
          </cell>
        </row>
        <row r="33">
          <cell r="H33">
            <v>988.5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AR FEB 24 "/>
      <sheetName val="Invoice FEB 24"/>
      <sheetName val="PF_ESI"/>
      <sheetName val="ATTENDANCE"/>
      <sheetName val="PaymentStatement FEB 24"/>
      <sheetName val="PR SHEET FEB 24"/>
      <sheetName val="CHECKLIST JAN 24"/>
      <sheetName val="Wage_Calculation"/>
      <sheetName val="Acceptance Report FEB 24"/>
    </sheetNames>
    <sheetDataSet>
      <sheetData sheetId="0"/>
      <sheetData sheetId="1"/>
      <sheetData sheetId="2">
        <row r="16">
          <cell r="C16">
            <v>208</v>
          </cell>
        </row>
        <row r="26">
          <cell r="C26">
            <v>193.5</v>
          </cell>
        </row>
        <row r="39">
          <cell r="C39">
            <v>259.5</v>
          </cell>
        </row>
        <row r="40">
          <cell r="G40">
            <v>0</v>
          </cell>
        </row>
        <row r="40">
          <cell r="O40">
            <v>49723.04</v>
          </cell>
          <cell r="P40">
            <v>12747.59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47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A2" activeCellId="0" sqref="A2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2" width="15"/>
    <col collapsed="false" customWidth="true" hidden="false" outlineLevel="0" max="3" min="3" style="1" width="25.2"/>
    <col collapsed="false" customWidth="true" hidden="false" outlineLevel="0" max="34" min="4" style="1" width="3.71"/>
    <col collapsed="false" customWidth="true" hidden="false" outlineLevel="0" max="35" min="35" style="1" width="11.14"/>
    <col collapsed="false" customWidth="true" hidden="false" outlineLevel="0" max="36" min="36" style="1" width="6.42"/>
    <col collapsed="false" customWidth="false" hidden="false" outlineLevel="0" max="1024" min="37" style="2" width="9.13"/>
  </cols>
  <sheetData>
    <row r="1" s="4" customFormat="true" ht="12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="7" customFormat="true" ht="14.25" hidden="false" customHeight="true" outlineLevel="0" collapsed="false">
      <c r="A2" s="5" t="s">
        <v>1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5" t="s">
        <v>2</v>
      </c>
      <c r="V2" s="5"/>
      <c r="W2" s="5"/>
      <c r="X2" s="5"/>
      <c r="Y2" s="5" t="s">
        <v>3</v>
      </c>
      <c r="Z2" s="5"/>
      <c r="AA2" s="5"/>
      <c r="AB2" s="5"/>
      <c r="AC2" s="5"/>
      <c r="AD2" s="5" t="s">
        <v>4</v>
      </c>
      <c r="AE2" s="5"/>
      <c r="AF2" s="5"/>
      <c r="AG2" s="5"/>
      <c r="AH2" s="5" t="s">
        <v>5</v>
      </c>
      <c r="AI2" s="5"/>
      <c r="AJ2" s="5"/>
    </row>
    <row r="3" s="4" customFormat="true" ht="38.25" hidden="false" customHeight="true" outlineLevel="0" collapsed="false">
      <c r="A3" s="8" t="s">
        <v>6</v>
      </c>
      <c r="B3" s="8"/>
      <c r="C3" s="8"/>
      <c r="D3" s="3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="4" customFormat="true" ht="13.5" hidden="false" customHeight="true" outlineLevel="0" collapsed="false">
      <c r="A4" s="8" t="s">
        <v>8</v>
      </c>
      <c r="B4" s="8"/>
      <c r="C4" s="8"/>
      <c r="D4" s="3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 t="s">
        <v>10</v>
      </c>
      <c r="V4" s="3"/>
      <c r="W4" s="3"/>
      <c r="X4" s="3"/>
      <c r="Y4" s="3"/>
      <c r="Z4" s="3"/>
      <c r="AA4" s="3"/>
      <c r="AB4" s="9" t="n">
        <v>2874</v>
      </c>
      <c r="AC4" s="9"/>
      <c r="AD4" s="9"/>
      <c r="AE4" s="9"/>
      <c r="AF4" s="9"/>
      <c r="AG4" s="9"/>
      <c r="AH4" s="9"/>
      <c r="AI4" s="9"/>
      <c r="AJ4" s="9"/>
    </row>
    <row r="5" s="4" customFormat="true" ht="12.75" hidden="false" customHeight="true" outlineLevel="0" collapsed="false">
      <c r="A5" s="8" t="s">
        <v>11</v>
      </c>
      <c r="B5" s="8"/>
      <c r="C5" s="8"/>
      <c r="D5" s="3" t="s">
        <v>12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="4" customFormat="true" ht="12.75" hidden="false" customHeight="true" outlineLevel="0" collapsed="false">
      <c r="A6" s="10" t="s">
        <v>13</v>
      </c>
      <c r="B6" s="10"/>
      <c r="C6" s="10"/>
      <c r="D6" s="3" t="s">
        <v>14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 t="s">
        <v>15</v>
      </c>
      <c r="T6" s="3"/>
      <c r="U6" s="3"/>
      <c r="V6" s="3"/>
      <c r="W6" s="3"/>
      <c r="X6" s="3"/>
      <c r="Y6" s="3"/>
      <c r="Z6" s="3"/>
      <c r="AA6" s="3" t="s">
        <v>16</v>
      </c>
      <c r="AB6" s="3"/>
      <c r="AC6" s="3"/>
      <c r="AD6" s="3"/>
      <c r="AE6" s="3"/>
      <c r="AF6" s="3"/>
      <c r="AG6" s="3"/>
      <c r="AH6" s="3"/>
      <c r="AI6" s="3"/>
      <c r="AJ6" s="3"/>
    </row>
    <row r="7" s="4" customFormat="true" ht="12" hidden="false" customHeight="true" outlineLevel="0" collapsed="false">
      <c r="A7" s="8" t="s">
        <v>17</v>
      </c>
      <c r="B7" s="8"/>
      <c r="C7" s="8"/>
      <c r="D7" s="3" t="s">
        <v>18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 t="s">
        <v>2</v>
      </c>
      <c r="V7" s="3"/>
      <c r="W7" s="3"/>
      <c r="X7" s="3"/>
      <c r="Y7" s="3" t="s">
        <v>19</v>
      </c>
      <c r="Z7" s="3"/>
      <c r="AA7" s="3"/>
      <c r="AB7" s="3"/>
      <c r="AC7" s="3"/>
      <c r="AD7" s="3" t="s">
        <v>4</v>
      </c>
      <c r="AE7" s="3"/>
      <c r="AF7" s="3"/>
      <c r="AG7" s="3"/>
      <c r="AH7" s="3" t="s">
        <v>20</v>
      </c>
      <c r="AI7" s="3"/>
      <c r="AJ7" s="3"/>
    </row>
    <row r="8" s="11" customFormat="true" ht="33" hidden="false" customHeight="true" outlineLevel="0" collapsed="false">
      <c r="A8" s="11" t="s">
        <v>21</v>
      </c>
      <c r="B8" s="11" t="s">
        <v>22</v>
      </c>
      <c r="C8" s="11" t="s">
        <v>23</v>
      </c>
      <c r="D8" s="11" t="n">
        <v>1</v>
      </c>
      <c r="E8" s="11" t="n">
        <v>2</v>
      </c>
      <c r="F8" s="11" t="n">
        <v>3</v>
      </c>
      <c r="G8" s="11" t="n">
        <v>4</v>
      </c>
      <c r="H8" s="11" t="n">
        <v>5</v>
      </c>
      <c r="I8" s="11" t="n">
        <v>6</v>
      </c>
      <c r="J8" s="11" t="n">
        <v>7</v>
      </c>
      <c r="K8" s="11" t="n">
        <v>8</v>
      </c>
      <c r="L8" s="11" t="n">
        <v>9</v>
      </c>
      <c r="M8" s="11" t="n">
        <v>10</v>
      </c>
      <c r="N8" s="11" t="n">
        <v>11</v>
      </c>
      <c r="O8" s="11" t="n">
        <v>12</v>
      </c>
      <c r="P8" s="11" t="n">
        <v>13</v>
      </c>
      <c r="Q8" s="11" t="n">
        <v>14</v>
      </c>
      <c r="R8" s="11" t="n">
        <v>15</v>
      </c>
      <c r="S8" s="11" t="n">
        <v>16</v>
      </c>
      <c r="T8" s="11" t="n">
        <v>17</v>
      </c>
      <c r="U8" s="11" t="n">
        <v>18</v>
      </c>
      <c r="V8" s="11" t="n">
        <v>19</v>
      </c>
      <c r="W8" s="11" t="n">
        <v>20</v>
      </c>
      <c r="X8" s="11" t="n">
        <v>21</v>
      </c>
      <c r="Y8" s="11" t="n">
        <v>22</v>
      </c>
      <c r="Z8" s="11" t="n">
        <v>23</v>
      </c>
      <c r="AA8" s="11" t="n">
        <v>24</v>
      </c>
      <c r="AB8" s="11" t="n">
        <v>25</v>
      </c>
      <c r="AC8" s="11" t="n">
        <v>26</v>
      </c>
      <c r="AD8" s="11" t="n">
        <v>27</v>
      </c>
      <c r="AE8" s="11" t="n">
        <v>28</v>
      </c>
      <c r="AF8" s="11" t="n">
        <v>29</v>
      </c>
      <c r="AG8" s="11" t="n">
        <v>30</v>
      </c>
      <c r="AH8" s="11" t="n">
        <v>31</v>
      </c>
      <c r="AI8" s="11" t="s">
        <v>24</v>
      </c>
      <c r="AJ8" s="11" t="s">
        <v>25</v>
      </c>
    </row>
    <row r="9" s="11" customFormat="true" ht="15" hidden="false" customHeight="true" outlineLevel="0" collapsed="false">
      <c r="A9" s="12" t="n">
        <v>1</v>
      </c>
      <c r="B9" s="13" t="s">
        <v>26</v>
      </c>
      <c r="C9" s="13" t="s">
        <v>27</v>
      </c>
      <c r="D9" s="14" t="n">
        <v>1</v>
      </c>
      <c r="E9" s="12" t="n">
        <v>1</v>
      </c>
      <c r="F9" s="12" t="n">
        <v>1</v>
      </c>
      <c r="G9" s="12" t="s">
        <v>28</v>
      </c>
      <c r="H9" s="12" t="n">
        <v>1</v>
      </c>
      <c r="I9" s="12" t="n">
        <v>1</v>
      </c>
      <c r="J9" s="12" t="n">
        <v>1</v>
      </c>
      <c r="K9" s="12" t="n">
        <v>1</v>
      </c>
      <c r="L9" s="12" t="n">
        <v>1</v>
      </c>
      <c r="M9" s="12" t="n">
        <v>1</v>
      </c>
      <c r="N9" s="12" t="s">
        <v>28</v>
      </c>
      <c r="O9" s="12" t="n">
        <v>1</v>
      </c>
      <c r="P9" s="12" t="n">
        <v>1</v>
      </c>
      <c r="Q9" s="12" t="n">
        <v>0.5</v>
      </c>
      <c r="R9" s="12" t="n">
        <v>1</v>
      </c>
      <c r="S9" s="14" t="n">
        <v>1</v>
      </c>
      <c r="T9" s="12" t="n">
        <v>1</v>
      </c>
      <c r="U9" s="12" t="n">
        <v>1</v>
      </c>
      <c r="V9" s="12" t="n">
        <v>1</v>
      </c>
      <c r="W9" s="12" t="n">
        <v>1</v>
      </c>
      <c r="X9" s="12" t="n">
        <v>1</v>
      </c>
      <c r="Y9" s="12" t="n">
        <v>1</v>
      </c>
      <c r="Z9" s="14" t="n">
        <v>1</v>
      </c>
      <c r="AA9" s="12" t="n">
        <v>1</v>
      </c>
      <c r="AB9" s="12" t="n">
        <v>0.5</v>
      </c>
      <c r="AC9" s="12" t="n">
        <v>1</v>
      </c>
      <c r="AD9" s="12" t="n">
        <v>1</v>
      </c>
      <c r="AE9" s="12" t="n">
        <v>1</v>
      </c>
      <c r="AF9" s="12" t="n">
        <v>1</v>
      </c>
      <c r="AG9" s="12" t="s">
        <v>29</v>
      </c>
      <c r="AH9" s="12" t="s">
        <v>29</v>
      </c>
      <c r="AI9" s="14" t="n">
        <v>26</v>
      </c>
      <c r="AJ9" s="12" t="n">
        <v>1</v>
      </c>
    </row>
    <row r="10" s="11" customFormat="true" ht="15" hidden="false" customHeight="true" outlineLevel="0" collapsed="false">
      <c r="A10" s="14" t="n">
        <v>2</v>
      </c>
      <c r="B10" s="15" t="s">
        <v>30</v>
      </c>
      <c r="C10" s="15" t="s">
        <v>31</v>
      </c>
      <c r="D10" s="14" t="n">
        <v>1</v>
      </c>
      <c r="E10" s="14" t="n">
        <v>1</v>
      </c>
      <c r="F10" s="14" t="n">
        <v>1</v>
      </c>
      <c r="G10" s="16" t="n">
        <v>0.5</v>
      </c>
      <c r="H10" s="14" t="n">
        <v>1</v>
      </c>
      <c r="I10" s="14" t="n">
        <v>1</v>
      </c>
      <c r="J10" s="14" t="n">
        <v>1</v>
      </c>
      <c r="K10" s="14" t="n">
        <v>1</v>
      </c>
      <c r="L10" s="14" t="n">
        <v>1</v>
      </c>
      <c r="M10" s="14" t="n">
        <v>1</v>
      </c>
      <c r="N10" s="16" t="s">
        <v>28</v>
      </c>
      <c r="O10" s="14" t="n">
        <v>1</v>
      </c>
      <c r="P10" s="14" t="n">
        <v>1</v>
      </c>
      <c r="Q10" s="14" t="n">
        <v>1</v>
      </c>
      <c r="R10" s="14" t="n">
        <v>1</v>
      </c>
      <c r="S10" s="14" t="n">
        <v>1</v>
      </c>
      <c r="T10" s="14" t="n">
        <v>1</v>
      </c>
      <c r="U10" s="16" t="s">
        <v>28</v>
      </c>
      <c r="V10" s="14" t="n">
        <v>1</v>
      </c>
      <c r="W10" s="14" t="n">
        <v>1</v>
      </c>
      <c r="X10" s="14" t="n">
        <v>1</v>
      </c>
      <c r="Y10" s="14" t="n">
        <v>1</v>
      </c>
      <c r="Z10" s="14" t="n">
        <v>1</v>
      </c>
      <c r="AA10" s="14" t="n">
        <v>1</v>
      </c>
      <c r="AB10" s="16" t="s">
        <v>28</v>
      </c>
      <c r="AC10" s="14" t="n">
        <v>1</v>
      </c>
      <c r="AD10" s="14" t="n">
        <v>1</v>
      </c>
      <c r="AE10" s="14" t="n">
        <v>1</v>
      </c>
      <c r="AF10" s="14" t="n">
        <v>1</v>
      </c>
      <c r="AG10" s="14" t="s">
        <v>29</v>
      </c>
      <c r="AH10" s="14" t="s">
        <v>29</v>
      </c>
      <c r="AI10" s="14" t="n">
        <v>25.5</v>
      </c>
      <c r="AJ10" s="14" t="n">
        <v>1</v>
      </c>
    </row>
    <row r="11" s="11" customFormat="true" ht="15" hidden="false" customHeight="true" outlineLevel="0" collapsed="false">
      <c r="A11" s="14" t="n">
        <v>3</v>
      </c>
      <c r="B11" s="15" t="s">
        <v>32</v>
      </c>
      <c r="C11" s="15" t="s">
        <v>33</v>
      </c>
      <c r="D11" s="14" t="n">
        <v>1</v>
      </c>
      <c r="E11" s="14" t="n">
        <v>1</v>
      </c>
      <c r="F11" s="14" t="n">
        <v>1</v>
      </c>
      <c r="G11" s="16" t="s">
        <v>28</v>
      </c>
      <c r="H11" s="14" t="n">
        <v>1</v>
      </c>
      <c r="I11" s="14" t="n">
        <v>1</v>
      </c>
      <c r="J11" s="14" t="n">
        <v>1</v>
      </c>
      <c r="K11" s="14" t="n">
        <v>1</v>
      </c>
      <c r="L11" s="14" t="n">
        <v>1</v>
      </c>
      <c r="M11" s="14" t="n">
        <v>1</v>
      </c>
      <c r="N11" s="16" t="s">
        <v>28</v>
      </c>
      <c r="O11" s="14" t="n">
        <v>1</v>
      </c>
      <c r="P11" s="14" t="n">
        <v>0.5</v>
      </c>
      <c r="Q11" s="14" t="n">
        <v>1</v>
      </c>
      <c r="R11" s="14" t="n">
        <v>1</v>
      </c>
      <c r="S11" s="14" t="n">
        <v>1</v>
      </c>
      <c r="T11" s="14" t="n">
        <v>1</v>
      </c>
      <c r="U11" s="16" t="s">
        <v>28</v>
      </c>
      <c r="V11" s="14" t="n">
        <v>1</v>
      </c>
      <c r="W11" s="14" t="n">
        <v>1</v>
      </c>
      <c r="X11" s="14" t="n">
        <v>1</v>
      </c>
      <c r="Y11" s="14" t="n">
        <v>1</v>
      </c>
      <c r="Z11" s="14" t="n">
        <v>1</v>
      </c>
      <c r="AA11" s="14" t="n">
        <v>1</v>
      </c>
      <c r="AB11" s="16" t="s">
        <v>28</v>
      </c>
      <c r="AC11" s="14" t="n">
        <v>1</v>
      </c>
      <c r="AD11" s="14" t="n">
        <v>1</v>
      </c>
      <c r="AE11" s="14" t="n">
        <v>1</v>
      </c>
      <c r="AF11" s="14" t="n">
        <v>1</v>
      </c>
      <c r="AG11" s="14" t="s">
        <v>29</v>
      </c>
      <c r="AH11" s="14" t="s">
        <v>29</v>
      </c>
      <c r="AI11" s="14" t="n">
        <v>24.5</v>
      </c>
      <c r="AJ11" s="14" t="n">
        <v>1</v>
      </c>
    </row>
    <row r="12" s="11" customFormat="true" ht="15" hidden="false" customHeight="true" outlineLevel="0" collapsed="false">
      <c r="A12" s="17" t="s">
        <v>34</v>
      </c>
      <c r="B12" s="17" t="s">
        <v>35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</row>
    <row r="13" s="11" customFormat="true" ht="15" hidden="false" customHeight="true" outlineLevel="0" collapsed="false">
      <c r="A13" s="17" t="s">
        <v>36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4" t="n">
        <v>76</v>
      </c>
      <c r="AJ13" s="14" t="n">
        <v>0</v>
      </c>
    </row>
    <row r="14" s="11" customFormat="true" ht="15" hidden="false" customHeight="tru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="11" customFormat="true" ht="15" hidden="false" customHeight="tru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="11" customFormat="true" ht="15" hidden="false" customHeight="tru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="11" customFormat="true" ht="15" hidden="false" customHeight="tru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="11" customFormat="true" ht="15" hidden="false" customHeight="true" outlineLevel="0" collapsed="false">
      <c r="A18" s="17" t="s">
        <v>37</v>
      </c>
      <c r="B18" s="17"/>
      <c r="C18" s="17"/>
      <c r="D18" s="17"/>
      <c r="E18" s="17"/>
      <c r="F18" s="17"/>
      <c r="G18" s="17"/>
      <c r="H18" s="17"/>
      <c r="I18" s="17"/>
      <c r="J18" s="17" t="s">
        <v>38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 t="s">
        <v>39</v>
      </c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  <row r="19" s="11" customFormat="true" ht="15" hidden="false" customHeight="true" outlineLevel="0" collapsed="false"/>
    <row r="20" s="11" customFormat="true" ht="15" hidden="false" customHeight="true" outlineLevel="0" collapsed="false"/>
    <row r="21" s="11" customFormat="true" ht="15" hidden="false" customHeight="true" outlineLevel="0" collapsed="false"/>
    <row r="22" s="11" customFormat="true" ht="15" hidden="false" customHeight="true" outlineLevel="0" collapsed="false"/>
    <row r="23" s="11" customFormat="true" ht="15" hidden="false" customHeight="true" outlineLevel="0" collapsed="false"/>
    <row r="24" s="11" customFormat="true" ht="15" hidden="false" customHeight="true" outlineLevel="0" collapsed="false"/>
    <row r="25" s="11" customFormat="true" ht="15" hidden="false" customHeight="true" outlineLevel="0" collapsed="false"/>
    <row r="26" s="11" customFormat="true" ht="15" hidden="false" customHeight="true" outlineLevel="0" collapsed="false"/>
    <row r="27" s="11" customFormat="true" ht="15" hidden="false" customHeight="true" outlineLevel="0" collapsed="false"/>
    <row r="28" s="11" customFormat="true" ht="15" hidden="false" customHeight="true" outlineLevel="0" collapsed="false"/>
    <row r="29" s="11" customFormat="true" ht="15" hidden="false" customHeight="true" outlineLevel="0" collapsed="false"/>
    <row r="30" s="11" customFormat="true" ht="15" hidden="false" customHeight="true" outlineLevel="0" collapsed="false"/>
    <row r="31" s="11" customFormat="true" ht="15" hidden="false" customHeight="true" outlineLevel="0" collapsed="false"/>
    <row r="32" s="11" customFormat="true" ht="15" hidden="false" customHeight="true" outlineLevel="0" collapsed="false"/>
    <row r="33" s="11" customFormat="true" ht="15" hidden="false" customHeight="true" outlineLevel="0" collapsed="false"/>
    <row r="34" s="11" customFormat="true" ht="15" hidden="false" customHeight="true" outlineLevel="0" collapsed="false"/>
    <row r="35" s="11" customFormat="true" ht="15" hidden="false" customHeight="true" outlineLevel="0" collapsed="false"/>
    <row r="36" s="11" customFormat="true" ht="15" hidden="false" customHeight="true" outlineLevel="0" collapsed="false"/>
    <row r="37" s="11" customFormat="true" ht="15" hidden="false" customHeight="true" outlineLevel="0" collapsed="false"/>
    <row r="38" s="11" customFormat="true" ht="15" hidden="false" customHeight="true" outlineLevel="0" collapsed="false"/>
    <row r="39" s="11" customFormat="true" ht="15" hidden="false" customHeight="true" outlineLevel="0" collapsed="false"/>
    <row r="40" s="11" customFormat="true" ht="15" hidden="false" customHeight="true" outlineLevel="0" collapsed="false"/>
    <row r="41" s="2" customFormat="true" ht="17.25" hidden="false" customHeight="true" outlineLevel="0" collapsed="false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</row>
    <row r="42" customFormat="false" ht="12.75" hidden="false" customHeight="true" outlineLevel="0" collapsed="false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</row>
    <row r="43" customFormat="false" ht="12.75" hidden="false" customHeight="true" outlineLevel="0" collapsed="false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</row>
    <row r="44" customFormat="false" ht="8.25" hidden="false" customHeight="true" outlineLevel="0" collapsed="false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</row>
    <row r="45" customFormat="false" ht="10.5" hidden="false" customHeight="true" outlineLevel="0" collapsed="false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customFormat="false" ht="14.25" hidden="false" customHeight="true" outlineLevel="0" collapsed="false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</row>
    <row r="47" customFormat="false" ht="12.75" hidden="false" customHeight="true" outlineLevel="0" collapsed="false"/>
  </sheetData>
  <mergeCells count="40">
    <mergeCell ref="A1:AJ1"/>
    <mergeCell ref="A2:C2"/>
    <mergeCell ref="D2:T2"/>
    <mergeCell ref="U2:X2"/>
    <mergeCell ref="Y2:AC2"/>
    <mergeCell ref="AD2:AG2"/>
    <mergeCell ref="AH2:AJ2"/>
    <mergeCell ref="A3:C3"/>
    <mergeCell ref="D3:AJ3"/>
    <mergeCell ref="A4:C4"/>
    <mergeCell ref="D4:T4"/>
    <mergeCell ref="U4:AA4"/>
    <mergeCell ref="AB4:AJ4"/>
    <mergeCell ref="A5:C5"/>
    <mergeCell ref="D5:AJ5"/>
    <mergeCell ref="A6:C6"/>
    <mergeCell ref="D6:R6"/>
    <mergeCell ref="S6:Z6"/>
    <mergeCell ref="AA6:AJ6"/>
    <mergeCell ref="A7:C7"/>
    <mergeCell ref="D7:T7"/>
    <mergeCell ref="U7:X7"/>
    <mergeCell ref="Y7:AC7"/>
    <mergeCell ref="AD7:AG7"/>
    <mergeCell ref="AH7:AJ7"/>
    <mergeCell ref="B12:AH12"/>
    <mergeCell ref="A13:AH13"/>
    <mergeCell ref="A14:I17"/>
    <mergeCell ref="J14:Y17"/>
    <mergeCell ref="Z14:AJ17"/>
    <mergeCell ref="A18:I18"/>
    <mergeCell ref="J18:Y18"/>
    <mergeCell ref="Z18:AJ18"/>
    <mergeCell ref="A41:AH41"/>
    <mergeCell ref="A42:I45"/>
    <mergeCell ref="J42:X45"/>
    <mergeCell ref="Y42:AJ45"/>
    <mergeCell ref="A46:I46"/>
    <mergeCell ref="J46:X46"/>
    <mergeCell ref="Y46:AJ46"/>
  </mergeCells>
  <printOptions headings="false" gridLines="false" gridLinesSet="true" horizontalCentered="false" verticalCentered="false"/>
  <pageMargins left="0.196527777777778" right="0.275694444444444" top="0.354166666666667" bottom="0.708333333333333" header="0.511805555555555" footer="0.511805555555555"/>
  <pageSetup paperSize="9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9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6.15"/>
    <col collapsed="false" customWidth="true" hidden="false" outlineLevel="0" max="2" min="2" style="0" width="25.2"/>
    <col collapsed="false" customWidth="true" hidden="false" outlineLevel="0" max="3" min="3" style="0" width="7.71"/>
    <col collapsed="false" customWidth="true" hidden="false" outlineLevel="0" max="4" min="4" style="0" width="6.87"/>
    <col collapsed="false" customWidth="true" hidden="false" outlineLevel="0" max="5" min="5" style="0" width="9.13"/>
    <col collapsed="false" customWidth="true" hidden="false" outlineLevel="0" max="6" min="6" style="0" width="11.3"/>
    <col collapsed="false" customWidth="true" hidden="false" outlineLevel="0" max="7" min="7" style="0" width="7.41"/>
    <col collapsed="false" customWidth="true" hidden="false" outlineLevel="0" max="8" min="8" style="0" width="9.85"/>
    <col collapsed="false" customWidth="true" hidden="false" outlineLevel="0" max="9" min="9" style="0" width="9.13"/>
    <col collapsed="false" customWidth="true" hidden="false" outlineLevel="0" max="10" min="10" style="0" width="8.41"/>
    <col collapsed="false" customWidth="true" hidden="false" outlineLevel="0" max="11" min="11" style="0" width="9.13"/>
    <col collapsed="false" customWidth="true" hidden="false" outlineLevel="0" max="12" min="12" style="0" width="10"/>
    <col collapsed="false" customWidth="true" hidden="false" outlineLevel="0" max="13" min="13" style="0" width="9.29"/>
    <col collapsed="false" customWidth="true" hidden="false" outlineLevel="0" max="14" min="14" style="0" width="13.01"/>
    <col collapsed="false" customWidth="true" hidden="false" outlineLevel="0" max="15" min="15" style="0" width="9.71"/>
    <col collapsed="false" customWidth="true" hidden="false" outlineLevel="0" max="16" min="16" style="0" width="10.58"/>
    <col collapsed="false" customWidth="true" hidden="false" outlineLevel="0" max="17" min="17" style="0" width="10.29"/>
    <col collapsed="false" customWidth="true" hidden="false" outlineLevel="0" max="18" min="18" style="0" width="10.13"/>
  </cols>
  <sheetData>
    <row r="1" customFormat="false" ht="18.75" hidden="false" customHeight="true" outlineLevel="0" collapsed="false">
      <c r="A1" s="20" t="s">
        <v>40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customFormat="false" ht="14.25" hidden="false" customHeight="true" outlineLevel="0" collapsed="false">
      <c r="A2" s="21" t="s">
        <v>41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customFormat="false" ht="18.75" hidden="false" customHeight="true" outlineLevel="0" collapsed="false">
      <c r="A3" s="21" t="s">
        <v>42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customFormat="false" ht="16.5" hidden="false" customHeight="true" outlineLevel="0" collapsed="false">
      <c r="A4" s="22" t="s">
        <v>43</v>
      </c>
      <c r="B4" s="22" t="s">
        <v>44</v>
      </c>
      <c r="C4" s="22" t="s">
        <v>45</v>
      </c>
      <c r="D4" s="22" t="s">
        <v>46</v>
      </c>
      <c r="E4" s="22" t="s">
        <v>47</v>
      </c>
      <c r="F4" s="22" t="s">
        <v>48</v>
      </c>
      <c r="G4" s="22" t="s">
        <v>49</v>
      </c>
      <c r="H4" s="23" t="s">
        <v>50</v>
      </c>
      <c r="I4" s="23" t="s">
        <v>51</v>
      </c>
      <c r="J4" s="23"/>
      <c r="K4" s="23"/>
      <c r="L4" s="23"/>
      <c r="M4" s="22" t="s">
        <v>52</v>
      </c>
      <c r="N4" s="22"/>
      <c r="O4" s="22"/>
      <c r="P4" s="22"/>
      <c r="Q4" s="22"/>
      <c r="R4" s="22" t="s">
        <v>53</v>
      </c>
    </row>
    <row r="5" customFormat="false" ht="33" hidden="false" customHeight="true" outlineLevel="0" collapsed="false">
      <c r="A5" s="22"/>
      <c r="B5" s="22"/>
      <c r="C5" s="22"/>
      <c r="D5" s="22"/>
      <c r="E5" s="22"/>
      <c r="F5" s="22"/>
      <c r="G5" s="22"/>
      <c r="H5" s="22"/>
      <c r="I5" s="23" t="s">
        <v>54</v>
      </c>
      <c r="J5" s="23" t="s">
        <v>55</v>
      </c>
      <c r="K5" s="23" t="s">
        <v>56</v>
      </c>
      <c r="L5" s="23" t="s">
        <v>57</v>
      </c>
      <c r="M5" s="22" t="s">
        <v>58</v>
      </c>
      <c r="N5" s="22" t="s">
        <v>59</v>
      </c>
      <c r="O5" s="24" t="s">
        <v>60</v>
      </c>
      <c r="P5" s="22" t="s">
        <v>61</v>
      </c>
      <c r="Q5" s="25" t="s">
        <v>62</v>
      </c>
      <c r="R5" s="22"/>
    </row>
    <row r="6" customFormat="false" ht="18.75" hidden="false" customHeight="true" outlineLevel="0" collapsed="false">
      <c r="A6" s="14" t="n">
        <v>1</v>
      </c>
      <c r="B6" s="26" t="s">
        <v>27</v>
      </c>
      <c r="C6" s="27" t="n">
        <v>26</v>
      </c>
      <c r="D6" s="27" t="n">
        <v>1</v>
      </c>
      <c r="E6" s="27" t="n">
        <v>709</v>
      </c>
      <c r="F6" s="27" t="n">
        <v>18434</v>
      </c>
      <c r="G6" s="27" t="n">
        <v>709</v>
      </c>
      <c r="H6" s="27" t="n">
        <v>15000</v>
      </c>
      <c r="I6" s="27" t="n">
        <v>1800</v>
      </c>
      <c r="J6" s="27" t="n">
        <v>138.26</v>
      </c>
      <c r="K6" s="27" t="n">
        <v>150</v>
      </c>
      <c r="L6" s="27" t="n">
        <v>1938.26</v>
      </c>
      <c r="M6" s="27" t="n">
        <v>1875</v>
      </c>
      <c r="N6" s="27" t="n">
        <v>75</v>
      </c>
      <c r="O6" s="27" t="n">
        <v>1950</v>
      </c>
      <c r="P6" s="27" t="n">
        <v>599.1</v>
      </c>
      <c r="Q6" s="27" t="n">
        <v>2549.1</v>
      </c>
      <c r="R6" s="27" t="n">
        <v>17054.74</v>
      </c>
    </row>
    <row r="7" customFormat="false" ht="18.75" hidden="false" customHeight="true" outlineLevel="0" collapsed="false">
      <c r="A7" s="16"/>
      <c r="B7" s="28" t="s">
        <v>63</v>
      </c>
      <c r="C7" s="29" t="n">
        <v>26</v>
      </c>
      <c r="D7" s="29" t="n">
        <v>1</v>
      </c>
      <c r="E7" s="29"/>
      <c r="F7" s="29" t="n">
        <v>18434</v>
      </c>
      <c r="G7" s="29"/>
      <c r="H7" s="29" t="n">
        <v>15000</v>
      </c>
      <c r="I7" s="29" t="n">
        <v>1800</v>
      </c>
      <c r="J7" s="29" t="n">
        <v>138.26</v>
      </c>
      <c r="K7" s="29" t="n">
        <v>150</v>
      </c>
      <c r="L7" s="29" t="n">
        <v>1938.26</v>
      </c>
      <c r="M7" s="29" t="n">
        <v>1875</v>
      </c>
      <c r="N7" s="29" t="n">
        <v>75</v>
      </c>
      <c r="O7" s="29" t="n">
        <v>1950</v>
      </c>
      <c r="P7" s="29" t="n">
        <v>599.1</v>
      </c>
      <c r="Q7" s="29" t="n">
        <v>2549.1</v>
      </c>
      <c r="R7" s="29" t="n">
        <v>17054.74</v>
      </c>
    </row>
    <row r="8" customFormat="false" ht="18.75" hidden="false" customHeight="true" outlineLevel="0" collapsed="false">
      <c r="A8" s="14" t="n">
        <v>2</v>
      </c>
      <c r="B8" s="26" t="s">
        <v>31</v>
      </c>
      <c r="C8" s="27" t="n">
        <v>25.5</v>
      </c>
      <c r="D8" s="27" t="n">
        <v>1</v>
      </c>
      <c r="E8" s="27" t="n">
        <v>589</v>
      </c>
      <c r="F8" s="27" t="n">
        <v>15019.5</v>
      </c>
      <c r="G8" s="27" t="n">
        <v>589</v>
      </c>
      <c r="H8" s="27" t="n">
        <v>15000</v>
      </c>
      <c r="I8" s="27" t="n">
        <v>1800</v>
      </c>
      <c r="J8" s="27" t="n">
        <v>112.65</v>
      </c>
      <c r="K8" s="27" t="n">
        <v>150</v>
      </c>
      <c r="L8" s="27" t="n">
        <v>1912.65</v>
      </c>
      <c r="M8" s="27" t="n">
        <v>1875</v>
      </c>
      <c r="N8" s="27" t="n">
        <v>75</v>
      </c>
      <c r="O8" s="27" t="n">
        <v>1950</v>
      </c>
      <c r="P8" s="27" t="n">
        <v>488.13</v>
      </c>
      <c r="Q8" s="27" t="n">
        <v>2438.13</v>
      </c>
      <c r="R8" s="27" t="n">
        <v>13545.85</v>
      </c>
    </row>
    <row r="9" customFormat="false" ht="18.75" hidden="false" customHeight="true" outlineLevel="0" collapsed="false">
      <c r="A9" s="16"/>
      <c r="B9" s="28" t="s">
        <v>64</v>
      </c>
      <c r="C9" s="29" t="n">
        <v>25.5</v>
      </c>
      <c r="D9" s="29" t="n">
        <v>1</v>
      </c>
      <c r="E9" s="29"/>
      <c r="F9" s="29" t="n">
        <v>15019.5</v>
      </c>
      <c r="G9" s="29"/>
      <c r="H9" s="29" t="n">
        <v>15000</v>
      </c>
      <c r="I9" s="29" t="n">
        <v>1800</v>
      </c>
      <c r="J9" s="29" t="n">
        <v>112.65</v>
      </c>
      <c r="K9" s="29" t="n">
        <v>150</v>
      </c>
      <c r="L9" s="29" t="n">
        <v>1912.65</v>
      </c>
      <c r="M9" s="29" t="n">
        <v>1875</v>
      </c>
      <c r="N9" s="29" t="n">
        <v>75</v>
      </c>
      <c r="O9" s="29" t="n">
        <v>1950</v>
      </c>
      <c r="P9" s="29" t="n">
        <v>488.13</v>
      </c>
      <c r="Q9" s="29" t="n">
        <v>2438.13</v>
      </c>
      <c r="R9" s="29" t="n">
        <v>13545.85</v>
      </c>
    </row>
    <row r="10" customFormat="false" ht="18.75" hidden="false" customHeight="true" outlineLevel="0" collapsed="false">
      <c r="A10" s="14" t="n">
        <v>3</v>
      </c>
      <c r="B10" s="26" t="s">
        <v>33</v>
      </c>
      <c r="C10" s="27" t="n">
        <v>24.5</v>
      </c>
      <c r="D10" s="27" t="n">
        <v>1</v>
      </c>
      <c r="E10" s="27" t="n">
        <v>504</v>
      </c>
      <c r="F10" s="27" t="n">
        <v>12348</v>
      </c>
      <c r="G10" s="27" t="n">
        <v>504</v>
      </c>
      <c r="H10" s="27" t="n">
        <v>12348</v>
      </c>
      <c r="I10" s="27" t="n">
        <v>1481.76</v>
      </c>
      <c r="J10" s="27" t="n">
        <v>92.61</v>
      </c>
      <c r="K10" s="27" t="n">
        <v>0</v>
      </c>
      <c r="L10" s="27" t="n">
        <v>1574.37</v>
      </c>
      <c r="M10" s="27" t="n">
        <v>1543.5</v>
      </c>
      <c r="N10" s="27" t="n">
        <v>61.74</v>
      </c>
      <c r="O10" s="27" t="n">
        <v>1605.24</v>
      </c>
      <c r="P10" s="27" t="n">
        <v>401.31</v>
      </c>
      <c r="Q10" s="27" t="n">
        <v>2006.55</v>
      </c>
      <c r="R10" s="27" t="n">
        <v>11277.63</v>
      </c>
    </row>
    <row r="11" customFormat="false" ht="18.75" hidden="false" customHeight="true" outlineLevel="0" collapsed="false">
      <c r="A11" s="16"/>
      <c r="B11" s="28" t="s">
        <v>65</v>
      </c>
      <c r="C11" s="29" t="n">
        <v>24.5</v>
      </c>
      <c r="D11" s="29" t="n">
        <v>1</v>
      </c>
      <c r="E11" s="29"/>
      <c r="F11" s="29" t="n">
        <v>12348</v>
      </c>
      <c r="G11" s="29"/>
      <c r="H11" s="29" t="n">
        <v>12348</v>
      </c>
      <c r="I11" s="29" t="n">
        <v>1481.76</v>
      </c>
      <c r="J11" s="29" t="n">
        <v>92.61</v>
      </c>
      <c r="K11" s="29" t="n">
        <v>0</v>
      </c>
      <c r="L11" s="29" t="n">
        <v>1574.37</v>
      </c>
      <c r="M11" s="29" t="n">
        <v>1543.5</v>
      </c>
      <c r="N11" s="29" t="n">
        <v>61.74</v>
      </c>
      <c r="O11" s="29" t="n">
        <v>1605.24</v>
      </c>
      <c r="P11" s="29" t="n">
        <v>401.31</v>
      </c>
      <c r="Q11" s="29" t="n">
        <v>2006.55</v>
      </c>
      <c r="R11" s="29" t="n">
        <v>11277.63</v>
      </c>
    </row>
    <row r="12" customFormat="false" ht="18.75" hidden="false" customHeight="true" outlineLevel="0" collapsed="false">
      <c r="A12" s="30"/>
      <c r="B12" s="31" t="s">
        <v>36</v>
      </c>
      <c r="C12" s="32" t="n">
        <v>76</v>
      </c>
      <c r="D12" s="32" t="n">
        <v>3</v>
      </c>
      <c r="E12" s="32"/>
      <c r="F12" s="32" t="n">
        <v>45801.5</v>
      </c>
      <c r="G12" s="32"/>
      <c r="H12" s="32" t="n">
        <v>42348</v>
      </c>
      <c r="I12" s="32" t="n">
        <v>5081.76</v>
      </c>
      <c r="J12" s="32" t="n">
        <v>343.52</v>
      </c>
      <c r="K12" s="32" t="n">
        <v>300</v>
      </c>
      <c r="L12" s="32" t="n">
        <v>5425.28</v>
      </c>
      <c r="M12" s="32" t="n">
        <v>5293.5</v>
      </c>
      <c r="N12" s="32" t="n">
        <v>211.74</v>
      </c>
      <c r="O12" s="32" t="n">
        <v>5505.24</v>
      </c>
      <c r="P12" s="32" t="n">
        <v>1488.54</v>
      </c>
      <c r="Q12" s="32" t="n">
        <v>6993.78</v>
      </c>
      <c r="R12" s="32" t="n">
        <v>41878.22</v>
      </c>
    </row>
    <row r="16" customFormat="false" ht="15" hidden="false" customHeight="false" outlineLevel="0" collapsed="false">
      <c r="A16" s="33"/>
      <c r="B16" s="33"/>
    </row>
    <row r="26" customFormat="false" ht="15" hidden="false" customHeight="false" outlineLevel="0" collapsed="false">
      <c r="A26" s="33"/>
      <c r="B26" s="33"/>
    </row>
    <row r="39" customFormat="false" ht="15" hidden="false" customHeight="false" outlineLevel="0" collapsed="false">
      <c r="A39" s="33"/>
      <c r="B39" s="33"/>
    </row>
  </sheetData>
  <mergeCells count="17">
    <mergeCell ref="A1:R1"/>
    <mergeCell ref="A2:R2"/>
    <mergeCell ref="A3:R3"/>
    <mergeCell ref="A4:A5"/>
    <mergeCell ref="B4:B5"/>
    <mergeCell ref="C4:C5"/>
    <mergeCell ref="D4:D5"/>
    <mergeCell ref="E4:E5"/>
    <mergeCell ref="F4:F5"/>
    <mergeCell ref="G4:G5"/>
    <mergeCell ref="H4:H5"/>
    <mergeCell ref="I4:L4"/>
    <mergeCell ref="M4:Q4"/>
    <mergeCell ref="R4:R5"/>
    <mergeCell ref="A16:B16"/>
    <mergeCell ref="A26:B26"/>
    <mergeCell ref="A39:B3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7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35"/>
    <col collapsed="false" customWidth="true" hidden="false" outlineLevel="0" max="3" min="3" style="0" width="18.13"/>
    <col collapsed="false" customWidth="true" hidden="false" outlineLevel="0" max="4" min="4" style="0" width="14.86"/>
    <col collapsed="false" customWidth="true" hidden="false" outlineLevel="0" max="5" min="5" style="0" width="13.01"/>
    <col collapsed="false" customWidth="true" hidden="false" outlineLevel="0" max="6" min="6" style="0" width="15.57"/>
    <col collapsed="false" customWidth="true" hidden="false" outlineLevel="0" max="7" min="7" style="0" width="13.02"/>
  </cols>
  <sheetData>
    <row r="1" customFormat="false" ht="15" hidden="false" customHeight="true" outlineLevel="0" collapsed="false">
      <c r="A1" s="34" t="s">
        <v>66</v>
      </c>
      <c r="B1" s="34"/>
      <c r="C1" s="34"/>
      <c r="D1" s="34"/>
      <c r="E1" s="34"/>
      <c r="F1" s="34"/>
    </row>
    <row r="2" customFormat="false" ht="15" hidden="false" customHeight="true" outlineLevel="0" collapsed="false">
      <c r="A2" s="35" t="s">
        <v>67</v>
      </c>
      <c r="B2" s="35"/>
      <c r="C2" s="35"/>
      <c r="D2" s="35"/>
      <c r="E2" s="35"/>
      <c r="F2" s="35"/>
    </row>
    <row r="3" customFormat="false" ht="15" hidden="false" customHeight="true" outlineLevel="0" collapsed="false">
      <c r="A3" s="36"/>
      <c r="B3" s="36"/>
      <c r="C3" s="36"/>
      <c r="D3" s="36"/>
      <c r="E3" s="36"/>
      <c r="F3" s="36"/>
    </row>
    <row r="4" customFormat="false" ht="15" hidden="false" customHeight="true" outlineLevel="0" collapsed="false">
      <c r="A4" s="36" t="s">
        <v>68</v>
      </c>
      <c r="B4" s="36"/>
      <c r="C4" s="36"/>
      <c r="D4" s="36"/>
      <c r="E4" s="36"/>
      <c r="F4" s="36"/>
    </row>
    <row r="5" customFormat="false" ht="15" hidden="false" customHeight="true" outlineLevel="0" collapsed="false">
      <c r="A5" s="36" t="s">
        <v>69</v>
      </c>
      <c r="B5" s="36"/>
      <c r="C5" s="36"/>
      <c r="D5" s="36"/>
      <c r="E5" s="36"/>
      <c r="F5" s="36"/>
    </row>
    <row r="6" customFormat="false" ht="15.75" hidden="false" customHeight="true" outlineLevel="0" collapsed="false">
      <c r="A6" s="37" t="s">
        <v>70</v>
      </c>
      <c r="B6" s="37"/>
      <c r="C6" s="37"/>
      <c r="D6" s="37"/>
      <c r="E6" s="37"/>
      <c r="F6" s="37"/>
    </row>
    <row r="7" customFormat="false" ht="26.25" hidden="false" customHeight="true" outlineLevel="0" collapsed="false">
      <c r="A7" s="38" t="s">
        <v>71</v>
      </c>
      <c r="B7" s="39" t="s">
        <v>72</v>
      </c>
      <c r="C7" s="40" t="s">
        <v>73</v>
      </c>
      <c r="D7" s="40" t="s">
        <v>74</v>
      </c>
      <c r="E7" s="40" t="s">
        <v>75</v>
      </c>
      <c r="F7" s="40" t="s">
        <v>76</v>
      </c>
    </row>
    <row r="8" customFormat="false" ht="15.75" hidden="false" customHeight="true" outlineLevel="0" collapsed="false">
      <c r="A8" s="41" t="n">
        <v>1</v>
      </c>
      <c r="B8" s="42" t="s">
        <v>77</v>
      </c>
      <c r="C8" s="43" t="n">
        <v>504</v>
      </c>
      <c r="D8" s="43" t="n">
        <v>24.5</v>
      </c>
      <c r="E8" s="43" t="n">
        <v>24.5</v>
      </c>
      <c r="F8" s="44" t="n">
        <v>12348</v>
      </c>
    </row>
    <row r="9" customFormat="false" ht="15.75" hidden="false" customHeight="true" outlineLevel="0" collapsed="false">
      <c r="A9" s="41" t="n">
        <v>2</v>
      </c>
      <c r="B9" s="42" t="s">
        <v>78</v>
      </c>
      <c r="C9" s="43" t="n">
        <v>589</v>
      </c>
      <c r="D9" s="43" t="n">
        <v>25.5</v>
      </c>
      <c r="E9" s="43" t="n">
        <v>25.5</v>
      </c>
      <c r="F9" s="44" t="n">
        <v>15019.5</v>
      </c>
    </row>
    <row r="10" customFormat="false" ht="15.75" hidden="false" customHeight="true" outlineLevel="0" collapsed="false">
      <c r="A10" s="41" t="n">
        <v>3</v>
      </c>
      <c r="B10" s="42" t="s">
        <v>79</v>
      </c>
      <c r="C10" s="43" t="n">
        <v>709</v>
      </c>
      <c r="D10" s="43" t="n">
        <v>26</v>
      </c>
      <c r="E10" s="43" t="n">
        <v>26</v>
      </c>
      <c r="F10" s="44" t="n">
        <v>18434</v>
      </c>
    </row>
    <row r="11" customFormat="false" ht="26.25" hidden="false" customHeight="true" outlineLevel="0" collapsed="false">
      <c r="A11" s="41" t="n">
        <v>4</v>
      </c>
      <c r="B11" s="42" t="s">
        <v>80</v>
      </c>
      <c r="C11" s="43" t="s">
        <v>81</v>
      </c>
      <c r="D11" s="43" t="s">
        <v>81</v>
      </c>
      <c r="E11" s="43" t="str">
        <f aca="false">D11</f>
        <v>NIL</v>
      </c>
      <c r="F11" s="45" t="s">
        <v>81</v>
      </c>
    </row>
    <row r="12" customFormat="false" ht="15.75" hidden="false" customHeight="true" outlineLevel="0" collapsed="false">
      <c r="A12" s="41" t="n">
        <v>5</v>
      </c>
      <c r="B12" s="42" t="s">
        <v>82</v>
      </c>
      <c r="C12" s="43" t="s">
        <v>81</v>
      </c>
      <c r="D12" s="43" t="s">
        <v>81</v>
      </c>
      <c r="E12" s="43" t="str">
        <f aca="false">D12</f>
        <v>NIL</v>
      </c>
      <c r="F12" s="45" t="s">
        <v>81</v>
      </c>
    </row>
    <row r="13" customFormat="false" ht="15.75" hidden="false" customHeight="true" outlineLevel="0" collapsed="false">
      <c r="A13" s="46" t="n">
        <v>6</v>
      </c>
      <c r="B13" s="46" t="s">
        <v>83</v>
      </c>
      <c r="C13" s="43" t="n">
        <v>504</v>
      </c>
      <c r="D13" s="43" t="n">
        <v>1</v>
      </c>
      <c r="E13" s="43" t="n">
        <v>1</v>
      </c>
      <c r="F13" s="45" t="n">
        <v>504</v>
      </c>
    </row>
    <row r="14" customFormat="false" ht="15.75" hidden="false" customHeight="true" outlineLevel="0" collapsed="false">
      <c r="A14" s="46"/>
      <c r="B14" s="46"/>
      <c r="C14" s="43" t="n">
        <v>589</v>
      </c>
      <c r="D14" s="43" t="n">
        <v>1</v>
      </c>
      <c r="E14" s="43" t="n">
        <v>1</v>
      </c>
      <c r="F14" s="45" t="n">
        <v>589</v>
      </c>
    </row>
    <row r="15" customFormat="false" ht="15.75" hidden="false" customHeight="true" outlineLevel="0" collapsed="false">
      <c r="A15" s="46"/>
      <c r="B15" s="46"/>
      <c r="C15" s="43" t="n">
        <v>709</v>
      </c>
      <c r="D15" s="43" t="n">
        <v>1</v>
      </c>
      <c r="E15" s="43" t="n">
        <v>1</v>
      </c>
      <c r="F15" s="45" t="n">
        <v>709</v>
      </c>
    </row>
    <row r="16" customFormat="false" ht="15.75" hidden="false" customHeight="true" outlineLevel="0" collapsed="false">
      <c r="A16" s="41" t="n">
        <v>7</v>
      </c>
      <c r="B16" s="42" t="s">
        <v>84</v>
      </c>
      <c r="C16" s="47" t="n">
        <v>0.125</v>
      </c>
      <c r="D16" s="43"/>
      <c r="E16" s="43"/>
      <c r="F16" s="44" t="n">
        <v>5293.5</v>
      </c>
    </row>
    <row r="17" customFormat="false" ht="15.75" hidden="false" customHeight="true" outlineLevel="0" collapsed="false">
      <c r="A17" s="41" t="n">
        <v>8</v>
      </c>
      <c r="B17" s="42" t="s">
        <v>85</v>
      </c>
      <c r="C17" s="47" t="n">
        <v>0.0325</v>
      </c>
      <c r="D17" s="43"/>
      <c r="E17" s="43"/>
      <c r="F17" s="44" t="n">
        <v>1488.54</v>
      </c>
    </row>
    <row r="18" customFormat="false" ht="15.75" hidden="false" customHeight="true" outlineLevel="0" collapsed="false">
      <c r="A18" s="41" t="n">
        <v>9</v>
      </c>
      <c r="B18" s="42" t="s">
        <v>86</v>
      </c>
      <c r="C18" s="47" t="n">
        <v>0.005</v>
      </c>
      <c r="D18" s="43"/>
      <c r="E18" s="43"/>
      <c r="F18" s="44" t="n">
        <v>211.74</v>
      </c>
    </row>
    <row r="19" customFormat="false" ht="15.75" hidden="false" customHeight="true" outlineLevel="0" collapsed="false">
      <c r="A19" s="41" t="n">
        <v>10</v>
      </c>
      <c r="B19" s="42" t="s">
        <v>87</v>
      </c>
      <c r="C19" s="43"/>
      <c r="D19" s="43"/>
      <c r="E19" s="43"/>
      <c r="F19" s="45"/>
    </row>
    <row r="20" customFormat="false" ht="26.25" hidden="false" customHeight="true" outlineLevel="0" collapsed="false">
      <c r="A20" s="41" t="n">
        <v>11</v>
      </c>
      <c r="B20" s="42" t="s">
        <v>88</v>
      </c>
      <c r="C20" s="43"/>
      <c r="D20" s="43"/>
      <c r="E20" s="43"/>
      <c r="F20" s="44" t="n">
        <v>1783.645</v>
      </c>
      <c r="G20" s="48"/>
    </row>
    <row r="21" customFormat="false" ht="15.75" hidden="false" customHeight="true" outlineLevel="0" collapsed="false">
      <c r="A21" s="41" t="n">
        <v>12</v>
      </c>
      <c r="B21" s="42" t="s">
        <v>89</v>
      </c>
      <c r="C21" s="49" t="n">
        <v>0.18</v>
      </c>
      <c r="D21" s="43"/>
      <c r="E21" s="43"/>
      <c r="F21" s="44" t="n">
        <v>10148.5665</v>
      </c>
    </row>
    <row r="22" customFormat="false" ht="15.75" hidden="false" customHeight="true" outlineLevel="0" collapsed="false">
      <c r="A22" s="50" t="s">
        <v>90</v>
      </c>
      <c r="B22" s="39" t="s">
        <v>91</v>
      </c>
      <c r="C22" s="43"/>
      <c r="D22" s="43"/>
      <c r="E22" s="43"/>
      <c r="F22" s="44" t="n">
        <v>66529.4915</v>
      </c>
    </row>
    <row r="23" customFormat="false" ht="15.75" hidden="false" customHeight="true" outlineLevel="0" collapsed="false">
      <c r="A23" s="41"/>
      <c r="B23" s="42" t="s">
        <v>92</v>
      </c>
      <c r="C23" s="43" t="s">
        <v>81</v>
      </c>
      <c r="D23" s="43" t="s">
        <v>81</v>
      </c>
      <c r="E23" s="43" t="s">
        <v>81</v>
      </c>
      <c r="F23" s="45" t="n">
        <v>0</v>
      </c>
    </row>
    <row r="24" customFormat="false" ht="15.75" hidden="false" customHeight="true" outlineLevel="0" collapsed="false">
      <c r="A24" s="41"/>
      <c r="B24" s="42" t="s">
        <v>93</v>
      </c>
      <c r="C24" s="43" t="s">
        <v>81</v>
      </c>
      <c r="D24" s="43" t="s">
        <v>81</v>
      </c>
      <c r="E24" s="43" t="s">
        <v>81</v>
      </c>
      <c r="F24" s="45" t="n">
        <v>0</v>
      </c>
    </row>
    <row r="25" customFormat="false" ht="15.75" hidden="false" customHeight="true" outlineLevel="0" collapsed="false">
      <c r="A25" s="41"/>
      <c r="B25" s="42" t="s">
        <v>94</v>
      </c>
      <c r="C25" s="49"/>
      <c r="D25" s="43"/>
      <c r="E25" s="43"/>
      <c r="F25" s="44" t="n">
        <v>0</v>
      </c>
    </row>
    <row r="26" customFormat="false" ht="26.25" hidden="false" customHeight="true" outlineLevel="0" collapsed="false">
      <c r="A26" s="41"/>
      <c r="B26" s="42" t="s">
        <v>95</v>
      </c>
      <c r="C26" s="43"/>
      <c r="D26" s="43"/>
      <c r="E26" s="43"/>
      <c r="F26" s="43" t="n">
        <v>0</v>
      </c>
    </row>
    <row r="27" customFormat="false" ht="15.75" hidden="false" customHeight="true" outlineLevel="0" collapsed="false">
      <c r="A27" s="50" t="s">
        <v>96</v>
      </c>
      <c r="B27" s="39" t="s">
        <v>97</v>
      </c>
      <c r="C27" s="42"/>
      <c r="D27" s="42"/>
      <c r="E27" s="42"/>
      <c r="F27" s="42" t="n">
        <v>0</v>
      </c>
    </row>
    <row r="28" customFormat="false" ht="15.75" hidden="false" customHeight="true" outlineLevel="0" collapsed="false">
      <c r="A28" s="50" t="s">
        <v>98</v>
      </c>
      <c r="B28" s="39" t="s">
        <v>99</v>
      </c>
      <c r="C28" s="42"/>
      <c r="D28" s="42"/>
      <c r="E28" s="42"/>
      <c r="F28" s="51" t="n">
        <v>66529.4915</v>
      </c>
    </row>
    <row r="29" customFormat="false" ht="39" hidden="false" customHeight="true" outlineLevel="0" collapsed="false">
      <c r="A29" s="52"/>
      <c r="B29" s="42" t="s">
        <v>100</v>
      </c>
      <c r="C29" s="42"/>
      <c r="D29" s="42"/>
      <c r="E29" s="42"/>
      <c r="F29" s="42"/>
    </row>
    <row r="30" customFormat="false" ht="39" hidden="false" customHeight="true" outlineLevel="0" collapsed="false">
      <c r="A30" s="52"/>
      <c r="B30" s="42" t="s">
        <v>101</v>
      </c>
      <c r="C30" s="42"/>
      <c r="D30" s="42"/>
      <c r="E30" s="42"/>
      <c r="F30" s="42"/>
    </row>
    <row r="31" customFormat="false" ht="15" hidden="false" customHeight="true" outlineLevel="0" collapsed="false">
      <c r="A31" s="53" t="s">
        <v>102</v>
      </c>
      <c r="B31" s="53"/>
      <c r="C31" s="53"/>
      <c r="D31" s="53"/>
      <c r="E31" s="53"/>
      <c r="F31" s="53"/>
    </row>
    <row r="32" customFormat="false" ht="15" hidden="false" customHeight="true" outlineLevel="0" collapsed="false">
      <c r="A32" s="54"/>
      <c r="B32" s="54"/>
      <c r="C32" s="54"/>
      <c r="D32" s="54"/>
      <c r="E32" s="54"/>
      <c r="F32" s="54"/>
    </row>
    <row r="33" customFormat="false" ht="14.25" hidden="false" customHeight="true" outlineLevel="0" collapsed="false">
      <c r="A33" s="54" t="s">
        <v>103</v>
      </c>
      <c r="B33" s="54"/>
      <c r="C33" s="54"/>
      <c r="D33" s="54"/>
      <c r="E33" s="54"/>
      <c r="F33" s="54"/>
    </row>
    <row r="34" customFormat="false" ht="18" hidden="false" customHeight="true" outlineLevel="0" collapsed="false">
      <c r="A34" s="54" t="s">
        <v>104</v>
      </c>
      <c r="B34" s="54"/>
      <c r="C34" s="54"/>
      <c r="D34" s="54"/>
      <c r="E34" s="54"/>
      <c r="F34" s="54"/>
    </row>
    <row r="35" customFormat="false" ht="29.25" hidden="false" customHeight="true" outlineLevel="0" collapsed="false">
      <c r="A35" s="54" t="s">
        <v>105</v>
      </c>
      <c r="B35" s="54"/>
      <c r="C35" s="54"/>
      <c r="D35" s="54"/>
      <c r="E35" s="54"/>
      <c r="F35" s="54"/>
    </row>
    <row r="36" customFormat="false" ht="15" hidden="false" customHeight="true" outlineLevel="0" collapsed="false">
      <c r="A36" s="54"/>
      <c r="B36" s="54"/>
      <c r="C36" s="54"/>
      <c r="D36" s="54"/>
      <c r="E36" s="54"/>
      <c r="F36" s="54"/>
    </row>
    <row r="37" customFormat="false" ht="15" hidden="false" customHeight="true" outlineLevel="0" collapsed="false">
      <c r="A37" s="54" t="s">
        <v>106</v>
      </c>
      <c r="B37" s="54"/>
      <c r="C37" s="54"/>
      <c r="D37" s="54"/>
      <c r="E37" s="54"/>
      <c r="F37" s="54"/>
    </row>
    <row r="38" customFormat="false" ht="11.25" hidden="false" customHeight="true" outlineLevel="0" collapsed="false">
      <c r="A38" s="54" t="s">
        <v>107</v>
      </c>
      <c r="B38" s="54"/>
      <c r="C38" s="54"/>
      <c r="D38" s="54"/>
      <c r="E38" s="54"/>
      <c r="F38" s="54"/>
    </row>
    <row r="39" customFormat="false" ht="15" hidden="false" customHeight="true" outlineLevel="0" collapsed="false">
      <c r="A39" s="54"/>
      <c r="B39" s="54"/>
      <c r="C39" s="54"/>
      <c r="D39" s="54"/>
      <c r="E39" s="54"/>
      <c r="F39" s="54"/>
    </row>
    <row r="40" customFormat="false" ht="15" hidden="false" customHeight="true" outlineLevel="0" collapsed="false">
      <c r="A40" s="54"/>
      <c r="B40" s="54"/>
      <c r="C40" s="54"/>
      <c r="D40" s="54"/>
      <c r="E40" s="54"/>
      <c r="F40" s="54"/>
    </row>
    <row r="41" customFormat="false" ht="15" hidden="false" customHeight="true" outlineLevel="0" collapsed="false">
      <c r="A41" s="54"/>
      <c r="B41" s="54"/>
      <c r="C41" s="54"/>
      <c r="D41" s="54"/>
      <c r="E41" s="54"/>
      <c r="F41" s="54"/>
    </row>
    <row r="42" customFormat="false" ht="15" hidden="false" customHeight="true" outlineLevel="0" collapsed="false">
      <c r="A42" s="54" t="s">
        <v>108</v>
      </c>
      <c r="B42" s="54"/>
      <c r="C42" s="54"/>
      <c r="D42" s="54"/>
      <c r="E42" s="54"/>
      <c r="F42" s="54"/>
    </row>
    <row r="43" customFormat="false" ht="15" hidden="false" customHeight="true" outlineLevel="0" collapsed="false">
      <c r="A43" s="54"/>
      <c r="B43" s="54"/>
      <c r="C43" s="54"/>
      <c r="D43" s="54"/>
      <c r="E43" s="54"/>
      <c r="F43" s="54"/>
    </row>
    <row r="44" customFormat="false" ht="15" hidden="false" customHeight="true" outlineLevel="0" collapsed="false">
      <c r="A44" s="54"/>
      <c r="B44" s="54"/>
      <c r="C44" s="54"/>
      <c r="D44" s="54"/>
      <c r="E44" s="54"/>
      <c r="F44" s="54"/>
    </row>
    <row r="45" customFormat="false" ht="15" hidden="false" customHeight="true" outlineLevel="0" collapsed="false">
      <c r="A45" s="54"/>
      <c r="B45" s="54"/>
      <c r="C45" s="54"/>
      <c r="D45" s="54"/>
      <c r="E45" s="54"/>
      <c r="F45" s="54"/>
    </row>
    <row r="46" customFormat="false" ht="27.75" hidden="false" customHeight="true" outlineLevel="0" collapsed="false">
      <c r="A46" s="54" t="s">
        <v>109</v>
      </c>
      <c r="B46" s="54"/>
      <c r="C46" s="54"/>
      <c r="D46" s="54"/>
      <c r="E46" s="54"/>
      <c r="F46" s="54"/>
    </row>
    <row r="47" customFormat="false" ht="15.75" hidden="false" customHeight="true" outlineLevel="0" collapsed="false">
      <c r="A47" s="55"/>
      <c r="B47" s="55"/>
      <c r="C47" s="55"/>
      <c r="D47" s="55"/>
      <c r="E47" s="55"/>
      <c r="F47" s="55"/>
    </row>
  </sheetData>
  <mergeCells count="25">
    <mergeCell ref="A1:F1"/>
    <mergeCell ref="A2:F2"/>
    <mergeCell ref="A3:F3"/>
    <mergeCell ref="A4:F4"/>
    <mergeCell ref="A5:F5"/>
    <mergeCell ref="A6:F6"/>
    <mergeCell ref="A13:A15"/>
    <mergeCell ref="B13:B15"/>
    <mergeCell ref="A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  <mergeCell ref="A47:F4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6"/>
  <sheetViews>
    <sheetView showFormulas="false" showGridLines="true" showRowColHeaders="true" showZeros="true" rightToLeft="false" tabSelected="true" showOutlineSymbols="true" defaultGridColor="true" view="pageBreakPreview" topLeftCell="A7" colorId="64" zoomScale="75" zoomScaleNormal="80" zoomScalePageLayoutView="75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58.59"/>
    <col collapsed="false" customWidth="true" hidden="false" outlineLevel="0" max="3" min="3" style="0" width="17.04"/>
    <col collapsed="false" customWidth="true" hidden="false" outlineLevel="0" max="6" min="6" style="0" width="23.15"/>
    <col collapsed="false" customWidth="true" hidden="false" outlineLevel="0" max="7" min="7" style="0" width="22.6"/>
    <col collapsed="false" customWidth="true" hidden="false" outlineLevel="0" max="8" min="8" style="0" width="17.41"/>
    <col collapsed="false" customWidth="true" hidden="false" outlineLevel="0" max="9" min="9" style="0" width="20.14"/>
    <col collapsed="false" customWidth="true" hidden="false" outlineLevel="0" max="11" min="11" style="0" width="18.29"/>
    <col collapsed="false" customWidth="true" hidden="false" outlineLevel="0" max="12" min="12" style="0" width="15.05"/>
    <col collapsed="false" customWidth="true" hidden="false" outlineLevel="0" max="13" min="13" style="0" width="37.05"/>
  </cols>
  <sheetData>
    <row r="1" customFormat="false" ht="13.8" hidden="false" customHeight="false" outlineLevel="0" collapsed="false">
      <c r="A1" s="56" t="s">
        <v>110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customFormat="false" ht="13.8" hidden="false" customHeight="false" outlineLevel="0" collapsed="false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customFormat="false" ht="32.3" hidden="false" customHeight="true" outlineLevel="0" collapsed="false">
      <c r="A3" s="57" t="s">
        <v>111</v>
      </c>
      <c r="B3" s="57"/>
      <c r="C3" s="57"/>
      <c r="D3" s="57"/>
      <c r="E3" s="57"/>
      <c r="F3" s="57"/>
      <c r="G3" s="58" t="s">
        <v>112</v>
      </c>
      <c r="H3" s="58"/>
      <c r="I3" s="58"/>
      <c r="J3" s="58"/>
      <c r="K3" s="58"/>
      <c r="L3" s="58"/>
      <c r="M3" s="58"/>
    </row>
    <row r="4" customFormat="false" ht="19.7" hidden="false" customHeight="false" outlineLevel="0" collapsed="false">
      <c r="A4" s="59" t="s">
        <v>113</v>
      </c>
      <c r="B4" s="59"/>
      <c r="C4" s="59"/>
      <c r="D4" s="59"/>
      <c r="E4" s="59"/>
      <c r="F4" s="59"/>
      <c r="G4" s="59" t="s">
        <v>114</v>
      </c>
      <c r="H4" s="59"/>
      <c r="I4" s="59"/>
      <c r="J4" s="59"/>
      <c r="K4" s="59"/>
      <c r="L4" s="59"/>
      <c r="M4" s="59"/>
    </row>
    <row r="5" customFormat="false" ht="19.7" hidden="false" customHeight="false" outlineLevel="0" collapsed="false">
      <c r="A5" s="59" t="s">
        <v>115</v>
      </c>
      <c r="B5" s="59"/>
      <c r="C5" s="59"/>
      <c r="D5" s="59"/>
      <c r="E5" s="59"/>
      <c r="F5" s="59"/>
      <c r="G5" s="59" t="s">
        <v>116</v>
      </c>
      <c r="H5" s="59"/>
      <c r="I5" s="59"/>
      <c r="J5" s="59"/>
      <c r="K5" s="59"/>
      <c r="L5" s="59"/>
      <c r="M5" s="59"/>
    </row>
    <row r="6" customFormat="false" ht="19.7" hidden="false" customHeight="false" outlineLevel="0" collapsed="false">
      <c r="A6" s="59" t="s">
        <v>117</v>
      </c>
      <c r="B6" s="59"/>
      <c r="C6" s="59"/>
      <c r="D6" s="59"/>
      <c r="E6" s="59"/>
      <c r="F6" s="59"/>
      <c r="G6" s="59" t="s">
        <v>118</v>
      </c>
      <c r="H6" s="59"/>
      <c r="I6" s="59"/>
      <c r="J6" s="59"/>
      <c r="K6" s="59"/>
      <c r="L6" s="59"/>
      <c r="M6" s="59"/>
    </row>
    <row r="7" customFormat="false" ht="32.3" hidden="false" customHeight="true" outlineLevel="0" collapsed="false">
      <c r="A7" s="59" t="s">
        <v>119</v>
      </c>
      <c r="B7" s="59"/>
      <c r="C7" s="59"/>
      <c r="D7" s="59"/>
      <c r="E7" s="59"/>
      <c r="F7" s="59"/>
      <c r="G7" s="57" t="s">
        <v>120</v>
      </c>
      <c r="H7" s="57"/>
      <c r="I7" s="57"/>
      <c r="J7" s="57"/>
      <c r="K7" s="57"/>
      <c r="L7" s="57"/>
      <c r="M7" s="57"/>
    </row>
    <row r="8" customFormat="false" ht="19.7" hidden="false" customHeight="false" outlineLevel="0" collapsed="false">
      <c r="A8" s="59" t="s">
        <v>121</v>
      </c>
      <c r="B8" s="59"/>
      <c r="C8" s="59"/>
      <c r="D8" s="59"/>
      <c r="E8" s="59"/>
      <c r="F8" s="59"/>
      <c r="G8" s="59" t="s">
        <v>122</v>
      </c>
      <c r="H8" s="59"/>
      <c r="I8" s="59"/>
      <c r="J8" s="59"/>
      <c r="K8" s="59"/>
      <c r="L8" s="59"/>
      <c r="M8" s="59"/>
    </row>
    <row r="9" customFormat="false" ht="64.65" hidden="false" customHeight="true" outlineLevel="0" collapsed="false">
      <c r="A9" s="60" t="s">
        <v>123</v>
      </c>
      <c r="B9" s="60"/>
      <c r="C9" s="61" t="s">
        <v>7</v>
      </c>
      <c r="D9" s="61"/>
      <c r="E9" s="61"/>
      <c r="F9" s="61"/>
      <c r="G9" s="61"/>
      <c r="H9" s="61"/>
      <c r="I9" s="61"/>
      <c r="J9" s="61"/>
      <c r="K9" s="61"/>
      <c r="L9" s="61"/>
      <c r="M9" s="61"/>
    </row>
    <row r="10" customFormat="false" ht="32.3" hidden="false" customHeight="true" outlineLevel="0" collapsed="false">
      <c r="A10" s="62" t="s">
        <v>124</v>
      </c>
      <c r="B10" s="62"/>
      <c r="C10" s="62"/>
      <c r="D10" s="62"/>
      <c r="E10" s="62"/>
      <c r="F10" s="62"/>
      <c r="G10" s="63" t="s">
        <v>125</v>
      </c>
      <c r="H10" s="64" t="n">
        <v>45160</v>
      </c>
      <c r="I10" s="65" t="s">
        <v>126</v>
      </c>
      <c r="J10" s="65"/>
      <c r="K10" s="65" t="s">
        <v>127</v>
      </c>
      <c r="L10" s="65"/>
      <c r="M10" s="65"/>
    </row>
    <row r="11" customFormat="false" ht="19.7" hidden="false" customHeight="false" outlineLevel="0" collapsed="false">
      <c r="A11" s="59" t="s">
        <v>128</v>
      </c>
      <c r="B11" s="59"/>
      <c r="C11" s="58" t="n">
        <v>7702656236</v>
      </c>
      <c r="D11" s="58"/>
      <c r="E11" s="58"/>
      <c r="F11" s="58"/>
      <c r="G11" s="59" t="s">
        <v>129</v>
      </c>
      <c r="H11" s="58" t="s">
        <v>130</v>
      </c>
      <c r="I11" s="58"/>
      <c r="J11" s="59" t="s">
        <v>131</v>
      </c>
      <c r="K11" s="66" t="n">
        <v>44520263630010900</v>
      </c>
      <c r="L11" s="66"/>
      <c r="M11" s="66"/>
    </row>
    <row r="12" customFormat="false" ht="19.7" hidden="false" customHeight="false" outlineLevel="0" collapsed="false">
      <c r="A12" s="59" t="s">
        <v>132</v>
      </c>
      <c r="B12" s="59"/>
      <c r="C12" s="67" t="s">
        <v>133</v>
      </c>
      <c r="D12" s="67"/>
      <c r="E12" s="67"/>
      <c r="F12" s="67"/>
      <c r="G12" s="68" t="s">
        <v>134</v>
      </c>
      <c r="H12" s="68"/>
      <c r="I12" s="69" t="n">
        <v>45368</v>
      </c>
      <c r="J12" s="59"/>
      <c r="K12" s="59"/>
      <c r="L12" s="59"/>
      <c r="M12" s="59"/>
    </row>
    <row r="13" customFormat="false" ht="48.5" hidden="false" customHeight="true" outlineLevel="0" collapsed="false">
      <c r="A13" s="70" t="s">
        <v>135</v>
      </c>
      <c r="B13" s="70"/>
      <c r="C13" s="71" t="s">
        <v>135</v>
      </c>
      <c r="D13" s="71"/>
      <c r="E13" s="71"/>
      <c r="F13" s="71"/>
      <c r="G13" s="72" t="s">
        <v>136</v>
      </c>
      <c r="H13" s="72"/>
      <c r="I13" s="72"/>
      <c r="J13" s="72" t="s">
        <v>137</v>
      </c>
      <c r="K13" s="72"/>
      <c r="L13" s="56" t="s">
        <v>138</v>
      </c>
      <c r="M13" s="56"/>
    </row>
    <row r="14" customFormat="false" ht="48.5" hidden="false" customHeight="false" outlineLevel="0" collapsed="false">
      <c r="A14" s="73" t="s">
        <v>139</v>
      </c>
      <c r="B14" s="74" t="s">
        <v>140</v>
      </c>
      <c r="C14" s="74" t="s">
        <v>141</v>
      </c>
      <c r="D14" s="74" t="s">
        <v>142</v>
      </c>
      <c r="E14" s="74" t="s">
        <v>143</v>
      </c>
      <c r="F14" s="74" t="s">
        <v>144</v>
      </c>
      <c r="G14" s="73" t="s">
        <v>145</v>
      </c>
      <c r="H14" s="73" t="s">
        <v>146</v>
      </c>
      <c r="I14" s="73" t="s">
        <v>147</v>
      </c>
      <c r="J14" s="75" t="s">
        <v>148</v>
      </c>
      <c r="K14" s="73" t="s">
        <v>147</v>
      </c>
      <c r="L14" s="75" t="s">
        <v>141</v>
      </c>
      <c r="M14" s="73" t="s">
        <v>147</v>
      </c>
    </row>
    <row r="15" customFormat="false" ht="15" hidden="false" customHeight="false" outlineLevel="0" collapsed="false">
      <c r="A15" s="76"/>
      <c r="B15" s="77"/>
      <c r="C15" s="77"/>
      <c r="D15" s="77"/>
      <c r="E15" s="77"/>
      <c r="F15" s="77"/>
      <c r="G15" s="78"/>
      <c r="H15" s="78"/>
      <c r="I15" s="79"/>
      <c r="J15" s="78"/>
      <c r="K15" s="79"/>
      <c r="L15" s="78"/>
      <c r="M15" s="79"/>
    </row>
    <row r="16" customFormat="false" ht="17.35" hidden="false" customHeight="false" outlineLevel="0" collapsed="false">
      <c r="A16" s="80"/>
      <c r="B16" s="81" t="s">
        <v>149</v>
      </c>
      <c r="C16" s="82" t="n">
        <v>23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</row>
    <row r="17" customFormat="false" ht="17.35" hidden="false" customHeight="false" outlineLevel="0" collapsed="false">
      <c r="A17" s="76"/>
      <c r="B17" s="81" t="s">
        <v>150</v>
      </c>
      <c r="C17" s="83" t="n">
        <v>24</v>
      </c>
      <c r="D17" s="83"/>
      <c r="E17" s="83"/>
      <c r="F17" s="83"/>
      <c r="G17" s="83"/>
      <c r="H17" s="83"/>
      <c r="I17" s="83"/>
      <c r="J17" s="83"/>
      <c r="K17" s="83"/>
      <c r="L17" s="83"/>
      <c r="M17" s="83"/>
    </row>
    <row r="18" customFormat="false" ht="17.35" hidden="false" customHeight="false" outlineLevel="0" collapsed="false">
      <c r="A18" s="80"/>
      <c r="B18" s="81" t="s">
        <v>151</v>
      </c>
      <c r="C18" s="83" t="n">
        <v>10</v>
      </c>
      <c r="D18" s="83"/>
      <c r="E18" s="83"/>
      <c r="F18" s="83"/>
      <c r="G18" s="83"/>
      <c r="H18" s="83"/>
      <c r="I18" s="83"/>
      <c r="J18" s="83"/>
      <c r="K18" s="83"/>
      <c r="L18" s="83"/>
      <c r="M18" s="83"/>
    </row>
    <row r="19" customFormat="false" ht="17.35" hidden="false" customHeight="false" outlineLevel="0" collapsed="false">
      <c r="A19" s="80"/>
      <c r="B19" s="81" t="s">
        <v>152</v>
      </c>
      <c r="C19" s="83" t="n">
        <v>9</v>
      </c>
      <c r="D19" s="83"/>
      <c r="E19" s="83"/>
      <c r="F19" s="83"/>
      <c r="G19" s="83"/>
      <c r="H19" s="83"/>
      <c r="I19" s="83"/>
      <c r="J19" s="83"/>
      <c r="K19" s="83"/>
      <c r="L19" s="83"/>
      <c r="M19" s="83"/>
    </row>
    <row r="20" customFormat="false" ht="17.35" hidden="false" customHeight="false" outlineLevel="0" collapsed="false">
      <c r="A20" s="80"/>
      <c r="B20" s="81" t="s">
        <v>153</v>
      </c>
      <c r="C20" s="83" t="n">
        <v>12</v>
      </c>
      <c r="D20" s="83"/>
      <c r="E20" s="83"/>
      <c r="F20" s="83"/>
      <c r="G20" s="83"/>
      <c r="H20" s="83"/>
      <c r="I20" s="83"/>
      <c r="J20" s="83"/>
      <c r="K20" s="83"/>
      <c r="L20" s="83"/>
      <c r="M20" s="83"/>
    </row>
    <row r="21" customFormat="false" ht="17.35" hidden="false" customHeight="false" outlineLevel="0" collapsed="false">
      <c r="A21" s="76" t="n">
        <v>1</v>
      </c>
      <c r="B21" s="81" t="s">
        <v>154</v>
      </c>
      <c r="C21" s="84" t="n">
        <v>298</v>
      </c>
      <c r="D21" s="85" t="s">
        <v>155</v>
      </c>
      <c r="E21" s="86" t="n">
        <v>695</v>
      </c>
      <c r="F21" s="87" t="n">
        <f aca="false">ROUND(C21*E21,2)</f>
        <v>207110</v>
      </c>
      <c r="G21" s="88" t="n">
        <f aca="false">J21+L21</f>
        <v>298</v>
      </c>
      <c r="H21" s="88" t="n">
        <f aca="false">G21</f>
        <v>298</v>
      </c>
      <c r="I21" s="89" t="n">
        <f aca="false">H21*E21</f>
        <v>207110</v>
      </c>
      <c r="J21" s="88" t="n">
        <f aca="false">'[1]RAR SEP 23'!$H$21</f>
        <v>298</v>
      </c>
      <c r="K21" s="89" t="n">
        <f aca="false">E21*J21</f>
        <v>207110</v>
      </c>
      <c r="L21" s="88" t="n">
        <v>0</v>
      </c>
      <c r="M21" s="89" t="n">
        <f aca="false">L21*E21</f>
        <v>0</v>
      </c>
    </row>
    <row r="22" customFormat="false" ht="17.35" hidden="false" customHeight="false" outlineLevel="0" collapsed="false">
      <c r="A22" s="76" t="n">
        <v>2</v>
      </c>
      <c r="B22" s="81" t="s">
        <v>156</v>
      </c>
      <c r="C22" s="84" t="n">
        <v>298</v>
      </c>
      <c r="D22" s="85" t="s">
        <v>155</v>
      </c>
      <c r="E22" s="86" t="n">
        <v>577</v>
      </c>
      <c r="F22" s="87" t="n">
        <f aca="false">ROUND(C22*E22,2)</f>
        <v>171946</v>
      </c>
      <c r="G22" s="88" t="n">
        <f aca="false">J22+L22</f>
        <v>298</v>
      </c>
      <c r="H22" s="88" t="n">
        <f aca="false">G22</f>
        <v>298</v>
      </c>
      <c r="I22" s="89" t="n">
        <f aca="false">H22*E22</f>
        <v>171946</v>
      </c>
      <c r="J22" s="88" t="n">
        <f aca="false">'[1]RAR SEP 23'!$H$22</f>
        <v>298</v>
      </c>
      <c r="K22" s="89" t="n">
        <f aca="false">E22*J22</f>
        <v>171946</v>
      </c>
      <c r="L22" s="88" t="n">
        <v>0</v>
      </c>
      <c r="M22" s="89" t="n">
        <f aca="false">L22*E22</f>
        <v>0</v>
      </c>
    </row>
    <row r="23" customFormat="false" ht="17.35" hidden="false" customHeight="false" outlineLevel="0" collapsed="false">
      <c r="A23" s="76" t="n">
        <v>3</v>
      </c>
      <c r="B23" s="81" t="s">
        <v>157</v>
      </c>
      <c r="C23" s="84" t="n">
        <v>364</v>
      </c>
      <c r="D23" s="85" t="s">
        <v>155</v>
      </c>
      <c r="E23" s="86" t="n">
        <v>494</v>
      </c>
      <c r="F23" s="87" t="n">
        <f aca="false">ROUND(C23*E23,2)</f>
        <v>179816</v>
      </c>
      <c r="G23" s="88" t="n">
        <f aca="false">J23+L23</f>
        <v>364</v>
      </c>
      <c r="H23" s="88" t="n">
        <f aca="false">G23</f>
        <v>364</v>
      </c>
      <c r="I23" s="89" t="n">
        <f aca="false">H23*E23</f>
        <v>179816</v>
      </c>
      <c r="J23" s="88" t="n">
        <f aca="false">'[1]RAR SEP 23'!$H$23</f>
        <v>364</v>
      </c>
      <c r="K23" s="89" t="n">
        <f aca="false">E23*J23</f>
        <v>179816</v>
      </c>
      <c r="L23" s="88" t="n">
        <v>0</v>
      </c>
      <c r="M23" s="89" t="n">
        <f aca="false">L23*E23</f>
        <v>0</v>
      </c>
    </row>
    <row r="24" customFormat="false" ht="26.85" hidden="false" customHeight="true" outlineLevel="0" collapsed="false">
      <c r="A24" s="76" t="n">
        <v>4</v>
      </c>
      <c r="B24" s="81" t="s">
        <v>158</v>
      </c>
      <c r="C24" s="90" t="n">
        <v>1290706.12</v>
      </c>
      <c r="D24" s="91" t="s">
        <v>159</v>
      </c>
      <c r="E24" s="86" t="n">
        <v>1</v>
      </c>
      <c r="F24" s="87" t="n">
        <f aca="false">ROUND(C24*E24,2)</f>
        <v>1290706.12</v>
      </c>
      <c r="G24" s="88" t="n">
        <f aca="false">J24+L24</f>
        <v>323842.54</v>
      </c>
      <c r="H24" s="88" t="n">
        <f aca="false">G24</f>
        <v>323842.54</v>
      </c>
      <c r="I24" s="89" t="n">
        <f aca="false">H24*E24</f>
        <v>323842.54</v>
      </c>
      <c r="J24" s="88" t="n">
        <f aca="false">'[2]RAR JAN 24 '!$H$24</f>
        <v>274119.5</v>
      </c>
      <c r="K24" s="89" t="n">
        <f aca="false">E24*J24</f>
        <v>274119.5</v>
      </c>
      <c r="L24" s="88" t="n">
        <f aca="false">[3]PF_ESI!O40</f>
        <v>49723.04</v>
      </c>
      <c r="M24" s="89" t="n">
        <f aca="false">L24*E24</f>
        <v>49723.04</v>
      </c>
    </row>
    <row r="25" customFormat="false" ht="17.35" hidden="false" customHeight="false" outlineLevel="0" collapsed="false">
      <c r="A25" s="76" t="n">
        <v>5</v>
      </c>
      <c r="B25" s="81" t="s">
        <v>85</v>
      </c>
      <c r="C25" s="90" t="n">
        <v>330401.07</v>
      </c>
      <c r="D25" s="91" t="s">
        <v>159</v>
      </c>
      <c r="E25" s="86" t="n">
        <v>1</v>
      </c>
      <c r="F25" s="87" t="n">
        <f aca="false">ROUND(C25*E25,2)</f>
        <v>330401.07</v>
      </c>
      <c r="G25" s="88" t="n">
        <f aca="false">J25+L25</f>
        <v>81618.57</v>
      </c>
      <c r="H25" s="88" t="n">
        <f aca="false">G25</f>
        <v>81618.57</v>
      </c>
      <c r="I25" s="89" t="n">
        <f aca="false">H25*E25</f>
        <v>81618.57</v>
      </c>
      <c r="J25" s="88" t="n">
        <f aca="false">'[2]RAR JAN 24 '!$H$25</f>
        <v>68870.98</v>
      </c>
      <c r="K25" s="89" t="n">
        <f aca="false">E25*J25</f>
        <v>68870.98</v>
      </c>
      <c r="L25" s="88" t="n">
        <f aca="false">[3]PF_ESI!P40</f>
        <v>12747.59</v>
      </c>
      <c r="M25" s="89" t="n">
        <f aca="false">L25*E25</f>
        <v>12747.59</v>
      </c>
    </row>
    <row r="26" customFormat="false" ht="31.05" hidden="false" customHeight="false" outlineLevel="0" collapsed="false">
      <c r="A26" s="76" t="n">
        <v>6</v>
      </c>
      <c r="B26" s="81" t="s">
        <v>160</v>
      </c>
      <c r="C26" s="90" t="n">
        <v>108606.78</v>
      </c>
      <c r="D26" s="91" t="s">
        <v>159</v>
      </c>
      <c r="E26" s="86" t="n">
        <v>1</v>
      </c>
      <c r="F26" s="87" t="n">
        <f aca="false">ROUND(C26*E26,2)</f>
        <v>108606.78</v>
      </c>
      <c r="G26" s="88" t="n">
        <f aca="false">J26+L26</f>
        <v>51549</v>
      </c>
      <c r="H26" s="88" t="n">
        <f aca="false">G26</f>
        <v>51549</v>
      </c>
      <c r="I26" s="89" t="n">
        <f aca="false">H26*E26</f>
        <v>51549</v>
      </c>
      <c r="J26" s="88" t="n">
        <f aca="false">'[2]RAR JAN 24 '!$H$26</f>
        <v>51549</v>
      </c>
      <c r="K26" s="89" t="n">
        <f aca="false">E26*J26</f>
        <v>51549</v>
      </c>
      <c r="L26" s="88" t="n">
        <f aca="false">[3]PF_ESI!G40</f>
        <v>0</v>
      </c>
      <c r="M26" s="89" t="n">
        <f aca="false">L26*E26</f>
        <v>0</v>
      </c>
    </row>
    <row r="27" customFormat="false" ht="31.05" hidden="false" customHeight="false" outlineLevel="0" collapsed="false">
      <c r="A27" s="76" t="n">
        <v>7</v>
      </c>
      <c r="B27" s="81" t="s">
        <v>161</v>
      </c>
      <c r="C27" s="91" t="n">
        <v>479378.88</v>
      </c>
      <c r="D27" s="91" t="s">
        <v>159</v>
      </c>
      <c r="E27" s="86" t="n">
        <v>1</v>
      </c>
      <c r="F27" s="87" t="n">
        <f aca="false">ROUND(C27*E27,2)</f>
        <v>479378.88</v>
      </c>
      <c r="G27" s="88" t="n">
        <f aca="false">J27+L27</f>
        <v>67327</v>
      </c>
      <c r="H27" s="88" t="n">
        <f aca="false">G27</f>
        <v>67327</v>
      </c>
      <c r="I27" s="89" t="n">
        <f aca="false">H27*E27</f>
        <v>67327</v>
      </c>
      <c r="J27" s="88" t="n">
        <f aca="false">'[2]RAR JAN 24 '!$H$27</f>
        <v>67327</v>
      </c>
      <c r="K27" s="89" t="n">
        <f aca="false">E27*J27</f>
        <v>67327</v>
      </c>
      <c r="L27" s="92" t="n">
        <v>0</v>
      </c>
      <c r="M27" s="89" t="n">
        <f aca="false">L27*E27</f>
        <v>0</v>
      </c>
    </row>
    <row r="28" customFormat="false" ht="17.35" hidden="false" customHeight="false" outlineLevel="0" collapsed="false">
      <c r="A28" s="76" t="n">
        <v>8</v>
      </c>
      <c r="B28" s="81" t="s">
        <v>162</v>
      </c>
      <c r="C28" s="90" t="n">
        <v>5520</v>
      </c>
      <c r="D28" s="85" t="s">
        <v>155</v>
      </c>
      <c r="E28" s="86" t="n">
        <v>27.49</v>
      </c>
      <c r="F28" s="87" t="n">
        <f aca="false">ROUND(C28*E28,2)</f>
        <v>151744.8</v>
      </c>
      <c r="G28" s="88" t="n">
        <f aca="false">J28+L28</f>
        <v>1358</v>
      </c>
      <c r="H28" s="88" t="n">
        <f aca="false">G28</f>
        <v>1358</v>
      </c>
      <c r="I28" s="89" t="n">
        <f aca="false">H28*E28</f>
        <v>37331.42</v>
      </c>
      <c r="J28" s="88" t="n">
        <f aca="false">'[2]RAR JAN 24 '!$H$28</f>
        <v>1150</v>
      </c>
      <c r="K28" s="89" t="n">
        <f aca="false">E28*J28</f>
        <v>31613.5</v>
      </c>
      <c r="L28" s="88" t="n">
        <f aca="false">[3]PF_ESI!C16</f>
        <v>208</v>
      </c>
      <c r="M28" s="89" t="n">
        <f aca="false">L28*E28</f>
        <v>5717.92</v>
      </c>
    </row>
    <row r="29" customFormat="false" ht="17.35" hidden="false" customHeight="false" outlineLevel="0" collapsed="false">
      <c r="A29" s="76" t="n">
        <v>9</v>
      </c>
      <c r="B29" s="81" t="s">
        <v>163</v>
      </c>
      <c r="C29" s="90" t="n">
        <v>4968</v>
      </c>
      <c r="D29" s="85" t="s">
        <v>155</v>
      </c>
      <c r="E29" s="86" t="n">
        <v>23</v>
      </c>
      <c r="F29" s="87" t="n">
        <f aca="false">ROUND(C29*E29,2)</f>
        <v>114264</v>
      </c>
      <c r="G29" s="88" t="n">
        <f aca="false">J29+L29</f>
        <v>1269</v>
      </c>
      <c r="H29" s="88" t="n">
        <f aca="false">G29</f>
        <v>1269</v>
      </c>
      <c r="I29" s="89" t="n">
        <f aca="false">H29*E29</f>
        <v>29187</v>
      </c>
      <c r="J29" s="88" t="n">
        <f aca="false">'[2]RAR JAN 24 '!$H$29</f>
        <v>1075.5</v>
      </c>
      <c r="K29" s="89" t="n">
        <f aca="false">E29*J29</f>
        <v>24736.5</v>
      </c>
      <c r="L29" s="88" t="n">
        <f aca="false">[3]PF_ESI!C26</f>
        <v>193.5</v>
      </c>
      <c r="M29" s="89" t="n">
        <f aca="false">L29*E29</f>
        <v>4450.5</v>
      </c>
    </row>
    <row r="30" customFormat="false" ht="17.35" hidden="false" customHeight="false" outlineLevel="0" collapsed="false">
      <c r="A30" s="76" t="n">
        <v>10</v>
      </c>
      <c r="B30" s="81" t="s">
        <v>164</v>
      </c>
      <c r="C30" s="90" t="n">
        <v>6624</v>
      </c>
      <c r="D30" s="85" t="s">
        <v>155</v>
      </c>
      <c r="E30" s="86" t="n">
        <v>19.69</v>
      </c>
      <c r="F30" s="87" t="n">
        <f aca="false">ROUND(C30*E30,2)</f>
        <v>130426.56</v>
      </c>
      <c r="G30" s="88" t="n">
        <f aca="false">J30+L30</f>
        <v>1612</v>
      </c>
      <c r="H30" s="88" t="n">
        <f aca="false">G30</f>
        <v>1612</v>
      </c>
      <c r="I30" s="89" t="n">
        <f aca="false">H30*E30</f>
        <v>31740.28</v>
      </c>
      <c r="J30" s="88" t="n">
        <f aca="false">'[2]RAR JAN 24 '!$H$30</f>
        <v>1352.5</v>
      </c>
      <c r="K30" s="89" t="n">
        <f aca="false">E30*J30</f>
        <v>26630.725</v>
      </c>
      <c r="L30" s="88" t="n">
        <f aca="false">[3]PF_ESI!C39</f>
        <v>259.5</v>
      </c>
      <c r="M30" s="89" t="n">
        <f aca="false">L30*E30</f>
        <v>5109.555</v>
      </c>
    </row>
    <row r="31" customFormat="false" ht="17.35" hidden="false" customHeight="false" outlineLevel="0" collapsed="false">
      <c r="A31" s="76" t="n">
        <v>11</v>
      </c>
      <c r="B31" s="81" t="s">
        <v>154</v>
      </c>
      <c r="C31" s="91" t="n">
        <v>5222</v>
      </c>
      <c r="D31" s="85" t="s">
        <v>155</v>
      </c>
      <c r="E31" s="86" t="n">
        <v>709</v>
      </c>
      <c r="F31" s="87" t="n">
        <f aca="false">ROUND(C31*E31,2)</f>
        <v>3702398</v>
      </c>
      <c r="G31" s="88" t="n">
        <f aca="false">J31+L31</f>
        <v>1060</v>
      </c>
      <c r="H31" s="88" t="n">
        <f aca="false">G31</f>
        <v>1060</v>
      </c>
      <c r="I31" s="89" t="n">
        <f aca="false">H31*E31</f>
        <v>751540</v>
      </c>
      <c r="J31" s="88" t="n">
        <f aca="false">'[2]RAR JAN 24 '!$H$31</f>
        <v>852</v>
      </c>
      <c r="K31" s="89" t="n">
        <f aca="false">E31*J31</f>
        <v>604068</v>
      </c>
      <c r="L31" s="88" t="n">
        <f aca="false">[3]PF_ESI!C16</f>
        <v>208</v>
      </c>
      <c r="M31" s="89" t="n">
        <f aca="false">L31*E31</f>
        <v>147472</v>
      </c>
    </row>
    <row r="32" customFormat="false" ht="17.35" hidden="false" customHeight="false" outlineLevel="0" collapsed="false">
      <c r="A32" s="76" t="n">
        <v>12</v>
      </c>
      <c r="B32" s="81" t="s">
        <v>156</v>
      </c>
      <c r="C32" s="90" t="n">
        <v>4670</v>
      </c>
      <c r="D32" s="85" t="s">
        <v>155</v>
      </c>
      <c r="E32" s="86" t="n">
        <v>589</v>
      </c>
      <c r="F32" s="87" t="n">
        <f aca="false">ROUND(C32*E32,2)</f>
        <v>2750630</v>
      </c>
      <c r="G32" s="88" t="n">
        <f aca="false">J32+L32</f>
        <v>971</v>
      </c>
      <c r="H32" s="88" t="n">
        <f aca="false">G32</f>
        <v>971</v>
      </c>
      <c r="I32" s="89" t="n">
        <f aca="false">H32*E32</f>
        <v>571919</v>
      </c>
      <c r="J32" s="88" t="n">
        <f aca="false">'[2]RAR JAN 24 '!$H$32</f>
        <v>777.5</v>
      </c>
      <c r="K32" s="89" t="n">
        <f aca="false">E32*J32</f>
        <v>457947.5</v>
      </c>
      <c r="L32" s="88" t="n">
        <f aca="false">[3]PF_ESI!C26</f>
        <v>193.5</v>
      </c>
      <c r="M32" s="89" t="n">
        <f aca="false">L32*E32</f>
        <v>113971.5</v>
      </c>
    </row>
    <row r="33" customFormat="false" ht="17.35" hidden="false" customHeight="false" outlineLevel="0" collapsed="false">
      <c r="A33" s="76" t="n">
        <v>13</v>
      </c>
      <c r="B33" s="81" t="s">
        <v>157</v>
      </c>
      <c r="C33" s="90" t="n">
        <v>6260</v>
      </c>
      <c r="D33" s="85" t="s">
        <v>155</v>
      </c>
      <c r="E33" s="86" t="n">
        <v>504</v>
      </c>
      <c r="F33" s="87" t="n">
        <f aca="false">ROUND(C33*E33,2)</f>
        <v>3155040</v>
      </c>
      <c r="G33" s="88" t="n">
        <f aca="false">J33+L33</f>
        <v>1248</v>
      </c>
      <c r="H33" s="88" t="n">
        <f aca="false">G33</f>
        <v>1248</v>
      </c>
      <c r="I33" s="89" t="n">
        <f aca="false">H33*E33</f>
        <v>628992</v>
      </c>
      <c r="J33" s="88" t="n">
        <f aca="false">'[2]RAR JAN 24 '!$H$33</f>
        <v>988.5</v>
      </c>
      <c r="K33" s="89" t="n">
        <f aca="false">E33*J33</f>
        <v>498204</v>
      </c>
      <c r="L33" s="88" t="n">
        <f aca="false">[3]PF_ESI!C39</f>
        <v>259.5</v>
      </c>
      <c r="M33" s="89" t="n">
        <f aca="false">L33*E33</f>
        <v>130788</v>
      </c>
    </row>
    <row r="34" customFormat="false" ht="13.8" hidden="false" customHeight="false" outlineLevel="0" collapsed="false">
      <c r="A34" s="93" t="s">
        <v>165</v>
      </c>
      <c r="B34" s="93"/>
      <c r="C34" s="93"/>
      <c r="D34" s="93"/>
      <c r="E34" s="93"/>
      <c r="F34" s="94" t="n">
        <f aca="false">SUM(F21:F33)</f>
        <v>12772468.21</v>
      </c>
      <c r="G34" s="95"/>
      <c r="H34" s="95"/>
      <c r="I34" s="89" t="n">
        <f aca="false">SUM(I21:I33)</f>
        <v>3133918.81</v>
      </c>
      <c r="J34" s="95"/>
      <c r="K34" s="89" t="n">
        <f aca="false">SUM(K21:K33)</f>
        <v>2663938.705</v>
      </c>
      <c r="L34" s="92"/>
      <c r="M34" s="89" t="n">
        <f aca="false">SUM(M21:M33)</f>
        <v>469980.105</v>
      </c>
    </row>
    <row r="35" customFormat="false" ht="13.8" hidden="false" customHeight="false" outlineLevel="0" collapsed="false">
      <c r="A35" s="93" t="s">
        <v>166</v>
      </c>
      <c r="B35" s="93"/>
      <c r="C35" s="93"/>
      <c r="D35" s="93"/>
      <c r="E35" s="93"/>
      <c r="F35" s="94" t="n">
        <f aca="false">F34*0.18</f>
        <v>2299044.2778</v>
      </c>
      <c r="G35" s="96"/>
      <c r="H35" s="96"/>
      <c r="I35" s="89" t="n">
        <f aca="false">I34*0.18</f>
        <v>564105.3858</v>
      </c>
      <c r="J35" s="96"/>
      <c r="K35" s="89" t="n">
        <f aca="false">K34*0.18</f>
        <v>479508.9669</v>
      </c>
      <c r="L35" s="97"/>
      <c r="M35" s="89" t="n">
        <f aca="false">M34*0.18</f>
        <v>84596.4189</v>
      </c>
    </row>
    <row r="36" customFormat="false" ht="13.8" hidden="false" customHeight="false" outlineLevel="0" collapsed="false">
      <c r="A36" s="98" t="s">
        <v>167</v>
      </c>
      <c r="B36" s="98"/>
      <c r="C36" s="98"/>
      <c r="D36" s="98"/>
      <c r="E36" s="98"/>
      <c r="F36" s="99" t="n">
        <f aca="false">F34+F35</f>
        <v>15071512.4878</v>
      </c>
      <c r="G36" s="96"/>
      <c r="H36" s="96"/>
      <c r="I36" s="99" t="n">
        <f aca="false">I34+I35</f>
        <v>3698024.1958</v>
      </c>
      <c r="J36" s="96"/>
      <c r="K36" s="99" t="n">
        <f aca="false">K34+K35</f>
        <v>3143447.6719</v>
      </c>
      <c r="L36" s="97"/>
      <c r="M36" s="99" t="n">
        <f aca="false">M34+M35</f>
        <v>554576.5239</v>
      </c>
    </row>
  </sheetData>
  <mergeCells count="39">
    <mergeCell ref="A1:M2"/>
    <mergeCell ref="A3:F3"/>
    <mergeCell ref="G3:M3"/>
    <mergeCell ref="A4:F4"/>
    <mergeCell ref="G4:M4"/>
    <mergeCell ref="A5:F5"/>
    <mergeCell ref="G5:M5"/>
    <mergeCell ref="A6:F6"/>
    <mergeCell ref="G6:M6"/>
    <mergeCell ref="A7:F7"/>
    <mergeCell ref="G7:M7"/>
    <mergeCell ref="A8:F8"/>
    <mergeCell ref="G8:M8"/>
    <mergeCell ref="A9:B9"/>
    <mergeCell ref="C9:M9"/>
    <mergeCell ref="A10:F10"/>
    <mergeCell ref="I10:J10"/>
    <mergeCell ref="K10:M10"/>
    <mergeCell ref="A11:B11"/>
    <mergeCell ref="C11:F11"/>
    <mergeCell ref="H11:I11"/>
    <mergeCell ref="K11:M11"/>
    <mergeCell ref="A12:B12"/>
    <mergeCell ref="C12:F12"/>
    <mergeCell ref="G12:H12"/>
    <mergeCell ref="A13:B13"/>
    <mergeCell ref="C13:F13"/>
    <mergeCell ref="G13:I13"/>
    <mergeCell ref="J13:K13"/>
    <mergeCell ref="L13:M13"/>
    <mergeCell ref="B15:F15"/>
    <mergeCell ref="C16:M16"/>
    <mergeCell ref="C17:M17"/>
    <mergeCell ref="C18:M18"/>
    <mergeCell ref="C19:M19"/>
    <mergeCell ref="C20:M20"/>
    <mergeCell ref="A34:E34"/>
    <mergeCell ref="A35:E35"/>
    <mergeCell ref="A36:E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colBreaks count="1" manualBreakCount="1">
    <brk id="6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  <dc:description/>
  <dc:language>en-US</dc:language>
  <cp:lastModifiedBy/>
  <dcterms:modified xsi:type="dcterms:W3CDTF">2024-03-31T08:33:38Z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