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xr:revisionPtr revIDLastSave="0" documentId="8_{138661DB-594E-40EB-B9E8-01283653BE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8" i="1"/>
  <c r="G16" i="1"/>
  <c r="I15" i="1"/>
  <c r="I14" i="1"/>
  <c r="I13" i="1"/>
  <c r="I4" i="1"/>
  <c r="G4" i="1"/>
  <c r="I3" i="1"/>
  <c r="G3" i="1"/>
  <c r="I2" i="1"/>
  <c r="G2" i="1"/>
  <c r="I12" i="1"/>
  <c r="I11" i="1"/>
  <c r="I10" i="1"/>
  <c r="I9" i="1"/>
  <c r="I8" i="1"/>
  <c r="I7" i="1"/>
  <c r="G15" i="1"/>
  <c r="G14" i="1"/>
  <c r="G13" i="1"/>
  <c r="G12" i="1"/>
  <c r="G11" i="1"/>
  <c r="G10" i="1"/>
  <c r="I5" i="1"/>
  <c r="G5" i="1"/>
  <c r="I6" i="1"/>
  <c r="G9" i="1"/>
  <c r="G8" i="1"/>
  <c r="G7" i="1"/>
  <c r="G6" i="1"/>
</calcChain>
</file>

<file path=xl/sharedStrings.xml><?xml version="1.0" encoding="utf-8"?>
<sst xmlns="http://schemas.openxmlformats.org/spreadsheetml/2006/main" count="99" uniqueCount="71">
  <si>
    <t>Date</t>
  </si>
  <si>
    <t>Medicine</t>
  </si>
  <si>
    <t>Total Stock</t>
  </si>
  <si>
    <t>Amount Sold</t>
  </si>
  <si>
    <t>Price per Unit</t>
  </si>
  <si>
    <t>Total Revenue</t>
  </si>
  <si>
    <t>Cost per Unit</t>
  </si>
  <si>
    <t>Total Cost</t>
  </si>
  <si>
    <t>Profit</t>
  </si>
  <si>
    <t>Profit %</t>
  </si>
  <si>
    <t>Amount to Stock Up</t>
  </si>
  <si>
    <t>Paracetamol</t>
  </si>
  <si>
    <t>Ibuprofen</t>
  </si>
  <si>
    <t>Type</t>
  </si>
  <si>
    <t>Amoxicillin</t>
  </si>
  <si>
    <t xml:space="preserve">Montelukast </t>
  </si>
  <si>
    <t>Avomine</t>
  </si>
  <si>
    <t>Glycomet series</t>
  </si>
  <si>
    <t>Dolo series</t>
  </si>
  <si>
    <t>Hypertension</t>
  </si>
  <si>
    <t>Thyroid</t>
  </si>
  <si>
    <t>Vomit</t>
  </si>
  <si>
    <t>Ondem</t>
  </si>
  <si>
    <t>Gas</t>
  </si>
  <si>
    <t>Sucral</t>
  </si>
  <si>
    <t>Cough</t>
  </si>
  <si>
    <t>Cap syrup</t>
  </si>
  <si>
    <t>Liver</t>
  </si>
  <si>
    <t>Udiliv series</t>
  </si>
  <si>
    <t>Painkiller</t>
  </si>
  <si>
    <t>Insulin</t>
  </si>
  <si>
    <t>O2</t>
  </si>
  <si>
    <t>Festal</t>
  </si>
  <si>
    <t>Fever</t>
  </si>
  <si>
    <t>Headache</t>
  </si>
  <si>
    <t>Infection</t>
  </si>
  <si>
    <t>Nausea</t>
  </si>
  <si>
    <t>Allergy</t>
  </si>
  <si>
    <t>Asthma</t>
  </si>
  <si>
    <t>Antibiotic</t>
  </si>
  <si>
    <t>Anxiety</t>
  </si>
  <si>
    <t>Diarrhoea</t>
  </si>
  <si>
    <t>Type 2 diabetes</t>
  </si>
  <si>
    <t>Digestion</t>
  </si>
  <si>
    <t>Type 1 diabetes</t>
  </si>
  <si>
    <t>Epilepsy</t>
  </si>
  <si>
    <t>Cardiovascular</t>
  </si>
  <si>
    <t>Cold</t>
  </si>
  <si>
    <t>Orthopedic</t>
  </si>
  <si>
    <t>Thyronorm</t>
  </si>
  <si>
    <t>Telmikind</t>
  </si>
  <si>
    <t>Analgesic</t>
  </si>
  <si>
    <t>Alprazolam</t>
  </si>
  <si>
    <t>Vitamin D</t>
  </si>
  <si>
    <t>Calcijoint D3</t>
  </si>
  <si>
    <t>Zincovit</t>
  </si>
  <si>
    <t>Vitamin</t>
  </si>
  <si>
    <t>Zerodol series</t>
  </si>
  <si>
    <t>Volini</t>
  </si>
  <si>
    <t>Cetirizine</t>
  </si>
  <si>
    <t>Levetiracetam</t>
  </si>
  <si>
    <t>Spanzee</t>
  </si>
  <si>
    <t>Levocetrizen</t>
  </si>
  <si>
    <t>Nasal spray</t>
  </si>
  <si>
    <t>Nasivion</t>
  </si>
  <si>
    <t>Eye drop</t>
  </si>
  <si>
    <t>Ear drop</t>
  </si>
  <si>
    <t>Refresh Tears</t>
  </si>
  <si>
    <t>Otorex</t>
  </si>
  <si>
    <t>Atorvastatin</t>
  </si>
  <si>
    <t>31/11/2023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</si>
</sst>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2"/>
  <sheetViews>
    <sheetView tabSelected="1" workbookViewId="0">
      <selection activeCell="J3" sqref="J3"/>
    </sheetView>
  </sheetViews>
  <sheetFormatPr defaultRowHeight="14.4" x14ac:dyDescent="0.3"/>
  <cols>
    <col min="1" max="1" width="12.44140625" customWidth="1"/>
    <col min="2" max="2" width="29.77734375" customWidth="1"/>
    <col min="3" max="3" width="20.88671875" customWidth="1"/>
    <col min="4" max="4" width="21.88671875" customWidth="1"/>
    <col min="5" max="12" width="17.6640625" customWidth="1"/>
    <col min="13" max="13" width="8.88671875" customWidth="1"/>
  </cols>
  <sheetData>
    <row r="1" spans="1:12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 t="s">
        <v>70</v>
      </c>
      <c r="B2" s="2" t="s">
        <v>33</v>
      </c>
      <c r="C2" t="s">
        <v>18</v>
      </c>
      <c r="D2">
        <v>60</v>
      </c>
      <c r="E2">
        <v>52</v>
      </c>
      <c r="F2">
        <v>30</v>
      </c>
      <c r="G2">
        <f>30*52</f>
        <v>1560</v>
      </c>
      <c r="H2">
        <v>23</v>
      </c>
      <c r="I2">
        <f>23*52</f>
        <v>1196</v>
      </c>
      <c r="J2">
        <v>224</v>
      </c>
    </row>
    <row r="3" spans="1:12" x14ac:dyDescent="0.3">
      <c r="A3" s="2" t="s">
        <v>70</v>
      </c>
      <c r="B3" s="2" t="s">
        <v>51</v>
      </c>
      <c r="C3" t="s">
        <v>11</v>
      </c>
      <c r="D3">
        <v>55</v>
      </c>
      <c r="E3">
        <v>44</v>
      </c>
      <c r="F3">
        <v>20</v>
      </c>
      <c r="G3">
        <f>20*44</f>
        <v>880</v>
      </c>
      <c r="H3">
        <v>15</v>
      </c>
      <c r="I3">
        <f>15*44</f>
        <v>660</v>
      </c>
      <c r="J3">
        <v>120</v>
      </c>
    </row>
    <row r="4" spans="1:12" x14ac:dyDescent="0.3">
      <c r="A4" s="2" t="s">
        <v>70</v>
      </c>
      <c r="B4" s="2" t="s">
        <v>34</v>
      </c>
      <c r="C4" t="s">
        <v>12</v>
      </c>
      <c r="D4">
        <v>50</v>
      </c>
      <c r="E4">
        <v>42</v>
      </c>
      <c r="F4">
        <v>17</v>
      </c>
      <c r="G4">
        <f>17*42</f>
        <v>714</v>
      </c>
      <c r="H4">
        <v>14</v>
      </c>
      <c r="I4">
        <f>14*42</f>
        <v>588</v>
      </c>
    </row>
    <row r="5" spans="1:12" x14ac:dyDescent="0.3">
      <c r="A5" s="2" t="s">
        <v>70</v>
      </c>
      <c r="B5" s="2" t="s">
        <v>35</v>
      </c>
      <c r="C5" t="s">
        <v>14</v>
      </c>
      <c r="D5">
        <v>18</v>
      </c>
      <c r="E5">
        <v>13</v>
      </c>
      <c r="F5">
        <v>72</v>
      </c>
      <c r="G5">
        <f>72*13</f>
        <v>936</v>
      </c>
      <c r="H5">
        <v>56</v>
      </c>
      <c r="I5">
        <f>56*13</f>
        <v>728</v>
      </c>
    </row>
    <row r="6" spans="1:12" x14ac:dyDescent="0.3">
      <c r="A6" s="2" t="s">
        <v>70</v>
      </c>
      <c r="B6" s="2" t="s">
        <v>36</v>
      </c>
      <c r="C6" t="s">
        <v>16</v>
      </c>
      <c r="D6">
        <v>14</v>
      </c>
      <c r="E6">
        <v>6</v>
      </c>
      <c r="F6">
        <v>45</v>
      </c>
      <c r="G6">
        <f>45*6</f>
        <v>270</v>
      </c>
      <c r="H6">
        <v>34</v>
      </c>
      <c r="I6">
        <f>34*6</f>
        <v>204</v>
      </c>
    </row>
    <row r="7" spans="1:12" x14ac:dyDescent="0.3">
      <c r="A7" s="2" t="s">
        <v>70</v>
      </c>
      <c r="B7" s="2" t="s">
        <v>37</v>
      </c>
      <c r="C7" t="s">
        <v>59</v>
      </c>
      <c r="D7">
        <v>42</v>
      </c>
      <c r="E7">
        <v>35</v>
      </c>
      <c r="F7">
        <v>21</v>
      </c>
      <c r="G7">
        <f>21*35</f>
        <v>735</v>
      </c>
      <c r="H7">
        <v>16</v>
      </c>
      <c r="I7">
        <f>16*35</f>
        <v>560</v>
      </c>
    </row>
    <row r="8" spans="1:12" x14ac:dyDescent="0.3">
      <c r="A8" s="2" t="s">
        <v>70</v>
      </c>
      <c r="B8" s="2" t="s">
        <v>38</v>
      </c>
      <c r="C8" t="s">
        <v>15</v>
      </c>
      <c r="D8">
        <v>7</v>
      </c>
      <c r="E8">
        <v>2</v>
      </c>
      <c r="F8">
        <v>150</v>
      </c>
      <c r="G8">
        <f>150*2</f>
        <v>300</v>
      </c>
      <c r="H8">
        <v>105</v>
      </c>
      <c r="I8">
        <f>105*2</f>
        <v>210</v>
      </c>
    </row>
    <row r="9" spans="1:12" x14ac:dyDescent="0.3">
      <c r="A9" s="2" t="s">
        <v>70</v>
      </c>
      <c r="B9" s="2" t="s">
        <v>39</v>
      </c>
      <c r="C9" t="s">
        <v>61</v>
      </c>
      <c r="D9">
        <v>46</v>
      </c>
      <c r="E9">
        <v>29</v>
      </c>
      <c r="F9">
        <v>67</v>
      </c>
      <c r="G9">
        <f>67*29</f>
        <v>1943</v>
      </c>
      <c r="H9">
        <v>51</v>
      </c>
      <c r="I9">
        <f>51*29</f>
        <v>1479</v>
      </c>
    </row>
    <row r="10" spans="1:12" x14ac:dyDescent="0.3">
      <c r="A10" s="2" t="s">
        <v>70</v>
      </c>
      <c r="B10" s="2" t="s">
        <v>40</v>
      </c>
      <c r="C10" t="s">
        <v>52</v>
      </c>
      <c r="D10">
        <v>12</v>
      </c>
      <c r="E10">
        <v>8</v>
      </c>
      <c r="F10">
        <v>24</v>
      </c>
      <c r="G10">
        <f>24*8</f>
        <v>192</v>
      </c>
      <c r="H10">
        <v>18</v>
      </c>
      <c r="I10">
        <f>18*8</f>
        <v>144</v>
      </c>
    </row>
    <row r="11" spans="1:12" x14ac:dyDescent="0.3">
      <c r="A11" s="2" t="s">
        <v>70</v>
      </c>
      <c r="B11" s="2" t="s">
        <v>41</v>
      </c>
      <c r="C11" t="s">
        <v>31</v>
      </c>
      <c r="D11">
        <v>15</v>
      </c>
      <c r="E11">
        <v>12</v>
      </c>
      <c r="F11">
        <v>179</v>
      </c>
      <c r="G11">
        <f>179*12</f>
        <v>2148</v>
      </c>
      <c r="H11">
        <v>147</v>
      </c>
      <c r="I11">
        <f>147*12</f>
        <v>1764</v>
      </c>
    </row>
    <row r="12" spans="1:12" x14ac:dyDescent="0.3">
      <c r="A12" s="2" t="s">
        <v>70</v>
      </c>
      <c r="B12" s="2" t="s">
        <v>42</v>
      </c>
      <c r="C12" t="s">
        <v>17</v>
      </c>
      <c r="D12">
        <v>90</v>
      </c>
      <c r="E12">
        <v>76</v>
      </c>
      <c r="F12">
        <v>19</v>
      </c>
      <c r="G12">
        <f>19*76</f>
        <v>1444</v>
      </c>
      <c r="H12">
        <v>15</v>
      </c>
      <c r="I12">
        <f>15*76</f>
        <v>1140</v>
      </c>
    </row>
    <row r="13" spans="1:12" x14ac:dyDescent="0.3">
      <c r="A13" s="2" t="s">
        <v>70</v>
      </c>
      <c r="B13" s="2" t="s">
        <v>43</v>
      </c>
      <c r="C13" t="s">
        <v>32</v>
      </c>
      <c r="D13">
        <v>28</v>
      </c>
      <c r="E13">
        <v>21</v>
      </c>
      <c r="F13">
        <v>149</v>
      </c>
      <c r="G13">
        <f>149*21</f>
        <v>3129</v>
      </c>
      <c r="H13">
        <v>110</v>
      </c>
      <c r="I13">
        <f>110*21</f>
        <v>2310</v>
      </c>
    </row>
    <row r="14" spans="1:12" x14ac:dyDescent="0.3">
      <c r="A14" s="2" t="s">
        <v>70</v>
      </c>
      <c r="B14" s="2" t="s">
        <v>44</v>
      </c>
      <c r="C14" t="s">
        <v>30</v>
      </c>
      <c r="D14">
        <v>30</v>
      </c>
      <c r="E14">
        <v>28</v>
      </c>
      <c r="F14">
        <v>135</v>
      </c>
      <c r="G14">
        <f>135*28</f>
        <v>3780</v>
      </c>
      <c r="H14">
        <v>104</v>
      </c>
      <c r="I14">
        <f>104*28</f>
        <v>2912</v>
      </c>
    </row>
    <row r="15" spans="1:12" x14ac:dyDescent="0.3">
      <c r="A15" s="2" t="s">
        <v>70</v>
      </c>
      <c r="B15" s="2" t="s">
        <v>45</v>
      </c>
      <c r="C15" t="s">
        <v>60</v>
      </c>
      <c r="D15">
        <v>7</v>
      </c>
      <c r="E15">
        <v>4</v>
      </c>
      <c r="F15">
        <v>145</v>
      </c>
      <c r="G15">
        <f>145*4</f>
        <v>580</v>
      </c>
      <c r="H15">
        <v>109</v>
      </c>
      <c r="I15">
        <f>109*4</f>
        <v>436</v>
      </c>
    </row>
    <row r="16" spans="1:12" x14ac:dyDescent="0.3">
      <c r="A16" s="2" t="s">
        <v>70</v>
      </c>
      <c r="B16" s="2" t="s">
        <v>53</v>
      </c>
      <c r="C16" t="s">
        <v>54</v>
      </c>
      <c r="D16">
        <v>20</v>
      </c>
      <c r="E16">
        <v>15</v>
      </c>
      <c r="F16">
        <v>134</v>
      </c>
      <c r="G16">
        <f>134*15</f>
        <v>2010</v>
      </c>
      <c r="H16">
        <v>94</v>
      </c>
      <c r="I16">
        <f>94*15</f>
        <v>1410</v>
      </c>
    </row>
    <row r="17" spans="1:9" x14ac:dyDescent="0.3">
      <c r="A17" s="2" t="s">
        <v>70</v>
      </c>
      <c r="B17" s="2" t="s">
        <v>46</v>
      </c>
      <c r="C17" t="s">
        <v>69</v>
      </c>
      <c r="D17">
        <v>20</v>
      </c>
      <c r="E17">
        <v>17</v>
      </c>
      <c r="F17">
        <v>50</v>
      </c>
      <c r="G17">
        <f>50*17</f>
        <v>850</v>
      </c>
      <c r="H17">
        <v>39</v>
      </c>
      <c r="I17">
        <f>39*17</f>
        <v>663</v>
      </c>
    </row>
    <row r="18" spans="1:9" x14ac:dyDescent="0.3">
      <c r="A18" s="2" t="s">
        <v>70</v>
      </c>
      <c r="B18" s="2" t="s">
        <v>47</v>
      </c>
      <c r="C18" t="s">
        <v>62</v>
      </c>
      <c r="D18">
        <v>70</v>
      </c>
      <c r="E18">
        <v>46</v>
      </c>
      <c r="F18">
        <v>55</v>
      </c>
      <c r="G18">
        <f>55*46</f>
        <v>2530</v>
      </c>
      <c r="H18">
        <v>43</v>
      </c>
      <c r="I18">
        <f>43*46</f>
        <v>1978</v>
      </c>
    </row>
    <row r="19" spans="1:9" x14ac:dyDescent="0.3">
      <c r="A19" s="2" t="s">
        <v>70</v>
      </c>
      <c r="B19" s="2" t="s">
        <v>48</v>
      </c>
      <c r="C19" t="s">
        <v>58</v>
      </c>
      <c r="D19">
        <v>45</v>
      </c>
      <c r="E19">
        <v>38</v>
      </c>
      <c r="F19">
        <v>150</v>
      </c>
      <c r="G19">
        <f>150*38</f>
        <v>5700</v>
      </c>
      <c r="H19">
        <v>118</v>
      </c>
      <c r="I19">
        <f>118*38</f>
        <v>4484</v>
      </c>
    </row>
    <row r="20" spans="1:9" x14ac:dyDescent="0.3">
      <c r="A20" s="2" t="s">
        <v>70</v>
      </c>
      <c r="B20" s="2" t="s">
        <v>19</v>
      </c>
      <c r="C20" t="s">
        <v>50</v>
      </c>
      <c r="D20">
        <v>42</v>
      </c>
      <c r="E20">
        <v>36</v>
      </c>
      <c r="F20">
        <v>43</v>
      </c>
      <c r="G20">
        <f>43*36</f>
        <v>1548</v>
      </c>
      <c r="H20">
        <v>35</v>
      </c>
      <c r="I20">
        <f>35*36</f>
        <v>1260</v>
      </c>
    </row>
    <row r="21" spans="1:9" x14ac:dyDescent="0.3">
      <c r="A21" s="2" t="s">
        <v>70</v>
      </c>
      <c r="B21" s="2" t="s">
        <v>20</v>
      </c>
      <c r="C21" t="s">
        <v>49</v>
      </c>
      <c r="D21">
        <v>36</v>
      </c>
      <c r="E21">
        <v>27</v>
      </c>
      <c r="F21">
        <v>193</v>
      </c>
      <c r="G21">
        <f>193*27</f>
        <v>5211</v>
      </c>
      <c r="H21">
        <v>142</v>
      </c>
      <c r="I21">
        <f>142*27</f>
        <v>3834</v>
      </c>
    </row>
    <row r="22" spans="1:9" x14ac:dyDescent="0.3">
      <c r="A22" s="2" t="s">
        <v>70</v>
      </c>
      <c r="B22" s="2" t="s">
        <v>21</v>
      </c>
      <c r="C22" t="s">
        <v>22</v>
      </c>
      <c r="D22">
        <v>14</v>
      </c>
      <c r="E22">
        <v>11</v>
      </c>
      <c r="F22">
        <v>51</v>
      </c>
      <c r="G22">
        <f>51*11</f>
        <v>561</v>
      </c>
      <c r="H22">
        <v>42</v>
      </c>
      <c r="I22">
        <f>42*11</f>
        <v>462</v>
      </c>
    </row>
    <row r="23" spans="1:9" x14ac:dyDescent="0.3">
      <c r="A23" s="2" t="s">
        <v>70</v>
      </c>
      <c r="B23" s="2" t="s">
        <v>23</v>
      </c>
      <c r="C23" t="s">
        <v>24</v>
      </c>
      <c r="D23">
        <v>10</v>
      </c>
      <c r="E23">
        <v>6</v>
      </c>
      <c r="F23">
        <v>188</v>
      </c>
      <c r="G23">
        <f>188*6</f>
        <v>1128</v>
      </c>
      <c r="H23">
        <v>137</v>
      </c>
      <c r="I23">
        <f>137*6</f>
        <v>822</v>
      </c>
    </row>
    <row r="24" spans="1:9" x14ac:dyDescent="0.3">
      <c r="A24" s="2" t="s">
        <v>70</v>
      </c>
      <c r="B24" s="2" t="s">
        <v>25</v>
      </c>
      <c r="C24" t="s">
        <v>26</v>
      </c>
      <c r="D24">
        <v>28</v>
      </c>
      <c r="E24">
        <v>22</v>
      </c>
      <c r="F24">
        <v>60</v>
      </c>
      <c r="G24">
        <f>60*22</f>
        <v>1320</v>
      </c>
      <c r="H24">
        <v>44</v>
      </c>
      <c r="I24">
        <f>44*22</f>
        <v>968</v>
      </c>
    </row>
    <row r="25" spans="1:9" x14ac:dyDescent="0.3">
      <c r="A25" s="2" t="s">
        <v>70</v>
      </c>
      <c r="B25" s="2" t="s">
        <v>27</v>
      </c>
      <c r="C25" s="3" t="s">
        <v>28</v>
      </c>
      <c r="D25">
        <v>8</v>
      </c>
      <c r="E25">
        <v>6</v>
      </c>
      <c r="F25">
        <v>763</v>
      </c>
      <c r="G25">
        <f>763*6</f>
        <v>4578</v>
      </c>
      <c r="H25">
        <v>602</v>
      </c>
      <c r="I25">
        <f>602*6</f>
        <v>3612</v>
      </c>
    </row>
    <row r="26" spans="1:9" x14ac:dyDescent="0.3">
      <c r="A26" s="2" t="s">
        <v>70</v>
      </c>
      <c r="B26" s="2" t="s">
        <v>29</v>
      </c>
      <c r="C26" t="s">
        <v>57</v>
      </c>
      <c r="D26">
        <v>48</v>
      </c>
      <c r="E26">
        <v>32</v>
      </c>
      <c r="F26">
        <v>107</v>
      </c>
      <c r="G26">
        <f>107*32</f>
        <v>3424</v>
      </c>
      <c r="H26">
        <v>76</v>
      </c>
      <c r="I26">
        <f>76*32</f>
        <v>2432</v>
      </c>
    </row>
    <row r="27" spans="1:9" x14ac:dyDescent="0.3">
      <c r="A27" s="2" t="s">
        <v>70</v>
      </c>
      <c r="B27" s="2" t="s">
        <v>56</v>
      </c>
      <c r="C27" t="s">
        <v>55</v>
      </c>
      <c r="D27">
        <v>15</v>
      </c>
      <c r="E27">
        <v>12</v>
      </c>
      <c r="F27">
        <v>145</v>
      </c>
      <c r="G27">
        <f>145*12</f>
        <v>1740</v>
      </c>
      <c r="H27">
        <v>98</v>
      </c>
      <c r="I27">
        <f>98*12</f>
        <v>1176</v>
      </c>
    </row>
    <row r="28" spans="1:9" x14ac:dyDescent="0.3">
      <c r="A28" s="2" t="s">
        <v>70</v>
      </c>
      <c r="B28" s="2" t="s">
        <v>63</v>
      </c>
      <c r="C28" t="s">
        <v>64</v>
      </c>
      <c r="D28">
        <v>30</v>
      </c>
      <c r="E28">
        <v>25</v>
      </c>
      <c r="F28">
        <v>99</v>
      </c>
      <c r="G28">
        <f>99*25</f>
        <v>2475</v>
      </c>
      <c r="H28">
        <v>76</v>
      </c>
      <c r="I28">
        <f>76*25</f>
        <v>1900</v>
      </c>
    </row>
    <row r="29" spans="1:9" x14ac:dyDescent="0.3">
      <c r="A29" s="2" t="s">
        <v>70</v>
      </c>
      <c r="B29" s="2" t="s">
        <v>65</v>
      </c>
      <c r="C29" t="s">
        <v>67</v>
      </c>
      <c r="D29">
        <v>25</v>
      </c>
      <c r="E29">
        <v>29</v>
      </c>
      <c r="F29">
        <v>137</v>
      </c>
      <c r="G29">
        <f>137*29</f>
        <v>3973</v>
      </c>
      <c r="H29">
        <v>106</v>
      </c>
      <c r="I29">
        <f>106*29</f>
        <v>3074</v>
      </c>
    </row>
    <row r="30" spans="1:9" x14ac:dyDescent="0.3">
      <c r="A30" s="2" t="s">
        <v>70</v>
      </c>
      <c r="B30" s="2" t="s">
        <v>66</v>
      </c>
      <c r="C30" t="s">
        <v>68</v>
      </c>
      <c r="D30">
        <v>20</v>
      </c>
      <c r="E30">
        <v>16</v>
      </c>
      <c r="F30">
        <v>137</v>
      </c>
      <c r="G30">
        <f>137*16</f>
        <v>2192</v>
      </c>
      <c r="H30">
        <v>102</v>
      </c>
      <c r="I30">
        <f>102*16</f>
        <v>1632</v>
      </c>
    </row>
    <row r="31" spans="1:9" x14ac:dyDescent="0.3">
      <c r="A31" s="2"/>
      <c r="B31" s="2"/>
    </row>
    <row r="32" spans="1:9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Patwary</dc:creator>
  <cp:lastModifiedBy>Anshuman Patwary</cp:lastModifiedBy>
  <dcterms:created xsi:type="dcterms:W3CDTF">2023-12-19T03:29:55Z</dcterms:created>
  <dcterms:modified xsi:type="dcterms:W3CDTF">2023-12-19T17:23:30Z</dcterms:modified>
</cp:coreProperties>
</file>