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eric\Documents\projects\cSharpProjects\ZombicideCards\src\ZombicideCard.Data\Assets\"/>
    </mc:Choice>
  </mc:AlternateContent>
  <xr:revisionPtr revIDLastSave="0" documentId="8_{403D55BA-0001-4FE4-96FC-42B75125581B}" xr6:coauthVersionLast="47" xr6:coauthVersionMax="47" xr10:uidLastSave="{00000000-0000-0000-0000-000000000000}"/>
  <bookViews>
    <workbookView xWindow="10935" yWindow="-15375" windowWidth="15120" windowHeight="13740" tabRatio="500" activeTab="1" xr2:uid="{00000000-000D-0000-FFFF-FFFF00000000}"/>
  </bookViews>
  <sheets>
    <sheet name="Difficulty Prediction" sheetId="1" r:id="rId1"/>
    <sheet name="Zombie Spawn Card List" sheetId="2" r:id="rId2"/>
    <sheet name="Zombie Point Calculations"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8" i="1" l="1"/>
  <c r="B17" i="1"/>
  <c r="B15" i="1"/>
  <c r="B14" i="1"/>
  <c r="B19" i="1"/>
  <c r="B20" i="1"/>
  <c r="R64" i="3"/>
  <c r="AD6" i="3"/>
  <c r="AJ65" i="3"/>
  <c r="AJ64" i="3"/>
  <c r="AJ63" i="3"/>
  <c r="AJ62" i="3"/>
  <c r="AJ61" i="3"/>
  <c r="AJ60" i="3"/>
  <c r="AJ59" i="3"/>
  <c r="AJ58" i="3"/>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AJ7" i="3"/>
  <c r="AJ6" i="3"/>
  <c r="AD65" i="3"/>
  <c r="AD64" i="3"/>
  <c r="AD63" i="3"/>
  <c r="AD62" i="3"/>
  <c r="AD61" i="3"/>
  <c r="AD60" i="3"/>
  <c r="AD59" i="3"/>
  <c r="AD58" i="3"/>
  <c r="AD57" i="3"/>
  <c r="AD56" i="3"/>
  <c r="AD55" i="3"/>
  <c r="AD54" i="3"/>
  <c r="AD53" i="3"/>
  <c r="AD52" i="3"/>
  <c r="AD51" i="3"/>
  <c r="AD50" i="3"/>
  <c r="AD49" i="3"/>
  <c r="AD48" i="3"/>
  <c r="AD47" i="3"/>
  <c r="AD46" i="3"/>
  <c r="AD45" i="3"/>
  <c r="AD44" i="3"/>
  <c r="AD43" i="3"/>
  <c r="AD42" i="3"/>
  <c r="AD41" i="3"/>
  <c r="AD40" i="3"/>
  <c r="AD39" i="3"/>
  <c r="AD38" i="3"/>
  <c r="AD37" i="3"/>
  <c r="AD36" i="3"/>
  <c r="AD35" i="3"/>
  <c r="AD34" i="3"/>
  <c r="AD33" i="3"/>
  <c r="AD32" i="3"/>
  <c r="AD31" i="3"/>
  <c r="AD30" i="3"/>
  <c r="AD29" i="3"/>
  <c r="AD28" i="3"/>
  <c r="AD27" i="3"/>
  <c r="AD26" i="3"/>
  <c r="AD25" i="3"/>
  <c r="AD24" i="3"/>
  <c r="AD23" i="3"/>
  <c r="AD22" i="3"/>
  <c r="AD21" i="3"/>
  <c r="AD20" i="3"/>
  <c r="AD19" i="3"/>
  <c r="AD18" i="3"/>
  <c r="AD17" i="3"/>
  <c r="AD16" i="3"/>
  <c r="AD15" i="3"/>
  <c r="AD14" i="3"/>
  <c r="AD13" i="3"/>
  <c r="AD12" i="3"/>
  <c r="AD11" i="3"/>
  <c r="AD10" i="3"/>
  <c r="AD9" i="3"/>
  <c r="AD8" i="3"/>
  <c r="AD7" i="3"/>
  <c r="R55" i="3"/>
  <c r="R48" i="3"/>
  <c r="L6" i="3"/>
  <c r="D335" i="2" s="1"/>
  <c r="R65" i="3"/>
  <c r="R63" i="3"/>
  <c r="R62" i="3"/>
  <c r="R61" i="3"/>
  <c r="R60" i="3"/>
  <c r="R59" i="3"/>
  <c r="R58" i="3"/>
  <c r="R57" i="3"/>
  <c r="R56" i="3"/>
  <c r="R54" i="3"/>
  <c r="R53" i="3"/>
  <c r="R52" i="3"/>
  <c r="R51" i="3"/>
  <c r="R50" i="3"/>
  <c r="R49"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D2" i="2" l="1"/>
  <c r="D90" i="2"/>
  <c r="D98" i="2"/>
  <c r="D122" i="2"/>
  <c r="D170" i="2"/>
  <c r="D225" i="2"/>
  <c r="D289" i="2"/>
  <c r="D299" i="2"/>
  <c r="D310" i="2"/>
  <c r="D321" i="2"/>
  <c r="D331" i="2"/>
  <c r="D3" i="2"/>
  <c r="D91" i="2"/>
  <c r="D99" i="2"/>
  <c r="D123" i="2"/>
  <c r="D204" i="2"/>
  <c r="D226" i="2"/>
  <c r="D290" i="2"/>
  <c r="D300" i="2"/>
  <c r="D311" i="2"/>
  <c r="D322" i="2"/>
  <c r="D332" i="2"/>
  <c r="D4" i="2"/>
  <c r="D68" i="2"/>
  <c r="D76" i="2"/>
  <c r="D84" i="2"/>
  <c r="D92" i="2"/>
  <c r="D124" i="2"/>
  <c r="D206" i="2"/>
  <c r="D227" i="2"/>
  <c r="D291" i="2"/>
  <c r="D302" i="2"/>
  <c r="D313" i="2"/>
  <c r="D323" i="2"/>
  <c r="D334" i="2"/>
  <c r="D93" i="2"/>
  <c r="D125" i="2"/>
  <c r="D207" i="2"/>
  <c r="D228" i="2"/>
  <c r="D292" i="2"/>
  <c r="D303" i="2"/>
  <c r="D314" i="2"/>
  <c r="D324" i="2"/>
  <c r="D360" i="2"/>
  <c r="D328" i="2"/>
  <c r="D320" i="2"/>
  <c r="D312" i="2"/>
  <c r="D304" i="2"/>
  <c r="D296" i="2"/>
  <c r="D288" i="2"/>
  <c r="D224" i="2"/>
  <c r="D333" i="2"/>
  <c r="D325" i="2"/>
  <c r="D317" i="2"/>
  <c r="D309" i="2"/>
  <c r="D301" i="2"/>
  <c r="D293" i="2"/>
  <c r="D229" i="2"/>
  <c r="D205" i="2"/>
  <c r="D62" i="2"/>
  <c r="D94" i="2"/>
  <c r="D118" i="2"/>
  <c r="D294" i="2"/>
  <c r="D305" i="2"/>
  <c r="D315" i="2"/>
  <c r="D326" i="2"/>
  <c r="D358" i="2"/>
  <c r="D63" i="2"/>
  <c r="D95" i="2"/>
  <c r="D119" i="2"/>
  <c r="D295" i="2"/>
  <c r="D306" i="2"/>
  <c r="D316" i="2"/>
  <c r="D327" i="2"/>
  <c r="D359" i="2"/>
  <c r="D64" i="2"/>
  <c r="D72" i="2"/>
  <c r="D80" i="2"/>
  <c r="D88" i="2"/>
  <c r="D96" i="2"/>
  <c r="D120" i="2"/>
  <c r="D168" i="2"/>
  <c r="D222" i="2"/>
  <c r="D286" i="2"/>
  <c r="D297" i="2"/>
  <c r="D307" i="2"/>
  <c r="D318" i="2"/>
  <c r="D329" i="2"/>
  <c r="D361" i="2"/>
  <c r="D89" i="2"/>
  <c r="D97" i="2"/>
  <c r="D121" i="2"/>
  <c r="D169" i="2"/>
  <c r="D223" i="2"/>
  <c r="D287" i="2"/>
  <c r="D298" i="2"/>
  <c r="D308" i="2"/>
  <c r="D319" i="2"/>
  <c r="D330" i="2"/>
  <c r="L9" i="3"/>
  <c r="L13" i="3"/>
  <c r="L17" i="3"/>
  <c r="L29" i="3"/>
  <c r="L41" i="3"/>
  <c r="L53" i="3"/>
  <c r="L65" i="3"/>
  <c r="L38" i="3"/>
  <c r="L42" i="3"/>
  <c r="L25" i="3"/>
  <c r="L37" i="3"/>
  <c r="L49" i="3"/>
  <c r="L61" i="3"/>
  <c r="L7" i="3"/>
  <c r="L11" i="3"/>
  <c r="L15" i="3"/>
  <c r="L19" i="3"/>
  <c r="L23" i="3"/>
  <c r="L27" i="3"/>
  <c r="L31" i="3"/>
  <c r="L35" i="3"/>
  <c r="L39" i="3"/>
  <c r="L43" i="3"/>
  <c r="L47" i="3"/>
  <c r="L51" i="3"/>
  <c r="L55" i="3"/>
  <c r="L59" i="3"/>
  <c r="L63" i="3"/>
  <c r="L33" i="3"/>
  <c r="L45" i="3"/>
  <c r="L57" i="3"/>
  <c r="L8" i="3"/>
  <c r="L12" i="3"/>
  <c r="L16" i="3"/>
  <c r="L24" i="3"/>
  <c r="L28" i="3"/>
  <c r="L32" i="3"/>
  <c r="L36" i="3"/>
  <c r="L40" i="3"/>
  <c r="L44" i="3"/>
  <c r="L48" i="3"/>
  <c r="L52" i="3"/>
  <c r="L56" i="3"/>
  <c r="L60" i="3"/>
  <c r="L64" i="3"/>
  <c r="L10" i="3"/>
  <c r="L14" i="3"/>
  <c r="L18" i="3"/>
  <c r="L22" i="3"/>
  <c r="L26" i="3"/>
  <c r="L30" i="3"/>
  <c r="L34" i="3"/>
  <c r="L46" i="3"/>
  <c r="L50" i="3"/>
  <c r="L54" i="3"/>
  <c r="L58" i="3"/>
  <c r="L62" i="3"/>
  <c r="L20" i="3"/>
  <c r="L21" i="3"/>
  <c r="D2" i="3"/>
  <c r="K77" i="1"/>
  <c r="I77" i="1"/>
  <c r="K76" i="1"/>
  <c r="I76" i="1"/>
  <c r="K75" i="1"/>
  <c r="I75" i="1"/>
  <c r="K74" i="1"/>
  <c r="I74" i="1"/>
  <c r="L73" i="1"/>
  <c r="J73" i="1"/>
  <c r="C81" i="1"/>
  <c r="C80" i="1"/>
  <c r="C79" i="1"/>
  <c r="C78" i="1"/>
  <c r="R63" i="1"/>
  <c r="R62" i="1"/>
  <c r="O63" i="1"/>
  <c r="O62" i="1"/>
  <c r="L63" i="1"/>
  <c r="L62" i="1"/>
  <c r="I63" i="1"/>
  <c r="I62" i="1"/>
  <c r="M97" i="2" l="1"/>
  <c r="J97" i="2"/>
  <c r="M96" i="2"/>
  <c r="M99" i="2"/>
  <c r="M98" i="2"/>
  <c r="J99" i="2"/>
  <c r="J98" i="2"/>
  <c r="G98" i="2"/>
  <c r="J96" i="2"/>
  <c r="G96" i="2"/>
  <c r="G99" i="2"/>
  <c r="G97" i="2"/>
  <c r="M153" i="2"/>
  <c r="J153" i="2"/>
  <c r="M152" i="2"/>
  <c r="J152" i="2"/>
  <c r="M155" i="2"/>
  <c r="J151" i="2"/>
  <c r="M154" i="2"/>
  <c r="J150" i="2"/>
  <c r="M151" i="2"/>
  <c r="M150" i="2"/>
  <c r="J155" i="2"/>
  <c r="J154" i="2"/>
  <c r="G154" i="2"/>
  <c r="G152" i="2"/>
  <c r="G153" i="2"/>
  <c r="D153" i="2"/>
  <c r="G151" i="2"/>
  <c r="D152" i="2"/>
  <c r="G150" i="2"/>
  <c r="D151" i="2"/>
  <c r="D150" i="2"/>
  <c r="D155" i="2"/>
  <c r="G155" i="2"/>
  <c r="D154" i="2"/>
  <c r="M325" i="2"/>
  <c r="M324" i="2"/>
  <c r="G325" i="2"/>
  <c r="G324" i="2"/>
  <c r="M327" i="2"/>
  <c r="J325" i="2"/>
  <c r="J324" i="2"/>
  <c r="M326" i="2"/>
  <c r="G327" i="2"/>
  <c r="J327" i="2"/>
  <c r="J326" i="2"/>
  <c r="G326" i="2"/>
  <c r="M121" i="2"/>
  <c r="J121" i="2"/>
  <c r="M120" i="2"/>
  <c r="J120" i="2"/>
  <c r="J119" i="2"/>
  <c r="M119" i="2"/>
  <c r="J118" i="2"/>
  <c r="M118" i="2"/>
  <c r="G120" i="2"/>
  <c r="G121" i="2"/>
  <c r="G119" i="2"/>
  <c r="G118" i="2"/>
  <c r="M337" i="2"/>
  <c r="J337" i="2"/>
  <c r="M336" i="2"/>
  <c r="J336" i="2"/>
  <c r="J341" i="2"/>
  <c r="G341" i="2"/>
  <c r="J340" i="2"/>
  <c r="G340" i="2"/>
  <c r="M340" i="2"/>
  <c r="M339" i="2"/>
  <c r="G337" i="2"/>
  <c r="M341" i="2"/>
  <c r="M338" i="2"/>
  <c r="D336" i="2"/>
  <c r="J339" i="2"/>
  <c r="G339" i="2"/>
  <c r="J338" i="2"/>
  <c r="G336" i="2"/>
  <c r="D341" i="2"/>
  <c r="D340" i="2"/>
  <c r="D339" i="2"/>
  <c r="D338" i="2"/>
  <c r="D337" i="2"/>
  <c r="G338" i="2"/>
  <c r="M137" i="2"/>
  <c r="J137" i="2"/>
  <c r="M136" i="2"/>
  <c r="J136" i="2"/>
  <c r="M133" i="2"/>
  <c r="M132" i="2"/>
  <c r="M135" i="2"/>
  <c r="J133" i="2"/>
  <c r="M134" i="2"/>
  <c r="G136" i="2"/>
  <c r="J134" i="2"/>
  <c r="G133" i="2"/>
  <c r="J132" i="2"/>
  <c r="G132" i="2"/>
  <c r="G137" i="2"/>
  <c r="D137" i="2"/>
  <c r="G135" i="2"/>
  <c r="D136" i="2"/>
  <c r="G134" i="2"/>
  <c r="D135" i="2"/>
  <c r="D134" i="2"/>
  <c r="D133" i="2"/>
  <c r="J135" i="2"/>
  <c r="D132" i="2"/>
  <c r="M209" i="2"/>
  <c r="J209" i="2"/>
  <c r="M208" i="2"/>
  <c r="J208" i="2"/>
  <c r="J213" i="2"/>
  <c r="J212" i="2"/>
  <c r="M211" i="2"/>
  <c r="J210" i="2"/>
  <c r="G210" i="2"/>
  <c r="M213" i="2"/>
  <c r="M212" i="2"/>
  <c r="G208" i="2"/>
  <c r="D208" i="2"/>
  <c r="M210" i="2"/>
  <c r="G213" i="2"/>
  <c r="D213" i="2"/>
  <c r="G212" i="2"/>
  <c r="J211" i="2"/>
  <c r="D212" i="2"/>
  <c r="D211" i="2"/>
  <c r="D210" i="2"/>
  <c r="G211" i="2"/>
  <c r="D209" i="2"/>
  <c r="G209" i="2"/>
  <c r="J63" i="2"/>
  <c r="J62" i="2"/>
  <c r="M63" i="2"/>
  <c r="M62" i="2"/>
  <c r="G63" i="2"/>
  <c r="G62" i="2"/>
  <c r="J93" i="2"/>
  <c r="J92" i="2"/>
  <c r="M93" i="2"/>
  <c r="J95" i="2"/>
  <c r="M95" i="2"/>
  <c r="J94" i="2"/>
  <c r="M94" i="2"/>
  <c r="M92" i="2"/>
  <c r="G93" i="2"/>
  <c r="G92" i="2"/>
  <c r="G95" i="2"/>
  <c r="G94" i="2"/>
  <c r="M129" i="2"/>
  <c r="J129" i="2"/>
  <c r="M128" i="2"/>
  <c r="J128" i="2"/>
  <c r="J131" i="2"/>
  <c r="J130" i="2"/>
  <c r="M131" i="2"/>
  <c r="J127" i="2"/>
  <c r="M130" i="2"/>
  <c r="J126" i="2"/>
  <c r="G130" i="2"/>
  <c r="M127" i="2"/>
  <c r="M126" i="2"/>
  <c r="G128" i="2"/>
  <c r="D129" i="2"/>
  <c r="D128" i="2"/>
  <c r="D127" i="2"/>
  <c r="G131" i="2"/>
  <c r="D126" i="2"/>
  <c r="G129" i="2"/>
  <c r="G127" i="2"/>
  <c r="G126" i="2"/>
  <c r="D131" i="2"/>
  <c r="D130" i="2"/>
  <c r="J311" i="2"/>
  <c r="J310" i="2"/>
  <c r="M311" i="2"/>
  <c r="J309" i="2"/>
  <c r="G309" i="2"/>
  <c r="M310" i="2"/>
  <c r="J308" i="2"/>
  <c r="M308" i="2"/>
  <c r="G311" i="2"/>
  <c r="M309" i="2"/>
  <c r="G310" i="2"/>
  <c r="G308" i="2"/>
  <c r="M57" i="2"/>
  <c r="J57" i="2"/>
  <c r="M56" i="2"/>
  <c r="M59" i="2"/>
  <c r="J56" i="2"/>
  <c r="M58" i="2"/>
  <c r="M61" i="2"/>
  <c r="J59" i="2"/>
  <c r="G58" i="2"/>
  <c r="G56" i="2"/>
  <c r="M60" i="2"/>
  <c r="J60" i="2"/>
  <c r="G61" i="2"/>
  <c r="J58" i="2"/>
  <c r="G60" i="2"/>
  <c r="G57" i="2"/>
  <c r="D57" i="2"/>
  <c r="D56" i="2"/>
  <c r="J61" i="2"/>
  <c r="D61" i="2"/>
  <c r="D60" i="2"/>
  <c r="D59" i="2"/>
  <c r="G59" i="2"/>
  <c r="D58" i="2"/>
  <c r="M321" i="2"/>
  <c r="J321" i="2"/>
  <c r="M320" i="2"/>
  <c r="J320" i="2"/>
  <c r="J323" i="2"/>
  <c r="J322" i="2"/>
  <c r="M323" i="2"/>
  <c r="M322" i="2"/>
  <c r="G321" i="2"/>
  <c r="G323" i="2"/>
  <c r="G322" i="2"/>
  <c r="G320" i="2"/>
  <c r="M113" i="2"/>
  <c r="J113" i="2"/>
  <c r="M112" i="2"/>
  <c r="M111" i="2"/>
  <c r="J111" i="2"/>
  <c r="M110" i="2"/>
  <c r="J110" i="2"/>
  <c r="M109" i="2"/>
  <c r="J109" i="2"/>
  <c r="M108" i="2"/>
  <c r="J117" i="2"/>
  <c r="J108" i="2"/>
  <c r="M115" i="2"/>
  <c r="J114" i="2"/>
  <c r="M106" i="2"/>
  <c r="G114" i="2"/>
  <c r="G106" i="2"/>
  <c r="J116" i="2"/>
  <c r="G112" i="2"/>
  <c r="J115" i="2"/>
  <c r="M117" i="2"/>
  <c r="M116" i="2"/>
  <c r="J107" i="2"/>
  <c r="G117" i="2"/>
  <c r="G109" i="2"/>
  <c r="M114" i="2"/>
  <c r="J106" i="2"/>
  <c r="G116" i="2"/>
  <c r="G108" i="2"/>
  <c r="D113" i="2"/>
  <c r="D112" i="2"/>
  <c r="D111" i="2"/>
  <c r="G115" i="2"/>
  <c r="D110" i="2"/>
  <c r="G113" i="2"/>
  <c r="D117" i="2"/>
  <c r="D109" i="2"/>
  <c r="M107" i="2"/>
  <c r="G111" i="2"/>
  <c r="D116" i="2"/>
  <c r="D108" i="2"/>
  <c r="G110" i="2"/>
  <c r="D115" i="2"/>
  <c r="D107" i="2"/>
  <c r="J112" i="2"/>
  <c r="G107" i="2"/>
  <c r="D114" i="2"/>
  <c r="D106" i="2"/>
  <c r="M123" i="2"/>
  <c r="M122" i="2"/>
  <c r="M125" i="2"/>
  <c r="J123" i="2"/>
  <c r="J124" i="2"/>
  <c r="G122" i="2"/>
  <c r="J122" i="2"/>
  <c r="M124" i="2"/>
  <c r="G125" i="2"/>
  <c r="G124" i="2"/>
  <c r="J125" i="2"/>
  <c r="G123" i="2"/>
  <c r="M41" i="2"/>
  <c r="J41" i="2"/>
  <c r="G41" i="2"/>
  <c r="D41" i="2"/>
  <c r="J279" i="2"/>
  <c r="J278" i="2"/>
  <c r="M279" i="2"/>
  <c r="J277" i="2"/>
  <c r="G277" i="2"/>
  <c r="M278" i="2"/>
  <c r="J276" i="2"/>
  <c r="M276" i="2"/>
  <c r="M275" i="2"/>
  <c r="G275" i="2"/>
  <c r="M277" i="2"/>
  <c r="M274" i="2"/>
  <c r="J275" i="2"/>
  <c r="G279" i="2"/>
  <c r="D277" i="2"/>
  <c r="J274" i="2"/>
  <c r="G278" i="2"/>
  <c r="G276" i="2"/>
  <c r="D276" i="2"/>
  <c r="G274" i="2"/>
  <c r="D275" i="2"/>
  <c r="D274" i="2"/>
  <c r="D279" i="2"/>
  <c r="D278" i="2"/>
  <c r="M105" i="2"/>
  <c r="J105" i="2"/>
  <c r="M104" i="2"/>
  <c r="M101" i="2"/>
  <c r="J102" i="2"/>
  <c r="M100" i="2"/>
  <c r="J101" i="2"/>
  <c r="J100" i="2"/>
  <c r="M103" i="2"/>
  <c r="J104" i="2"/>
  <c r="M102" i="2"/>
  <c r="G104" i="2"/>
  <c r="G101" i="2"/>
  <c r="G100" i="2"/>
  <c r="J103" i="2"/>
  <c r="G105" i="2"/>
  <c r="D105" i="2"/>
  <c r="G103" i="2"/>
  <c r="D104" i="2"/>
  <c r="G102" i="2"/>
  <c r="D103" i="2"/>
  <c r="D102" i="2"/>
  <c r="D101" i="2"/>
  <c r="D100" i="2"/>
  <c r="M289" i="2"/>
  <c r="J289" i="2"/>
  <c r="M288" i="2"/>
  <c r="J288" i="2"/>
  <c r="M293" i="2"/>
  <c r="J291" i="2"/>
  <c r="M292" i="2"/>
  <c r="J290" i="2"/>
  <c r="M291" i="2"/>
  <c r="J287" i="2"/>
  <c r="G293" i="2"/>
  <c r="M290" i="2"/>
  <c r="J286" i="2"/>
  <c r="M286" i="2"/>
  <c r="J293" i="2"/>
  <c r="G289" i="2"/>
  <c r="G286" i="2"/>
  <c r="J292" i="2"/>
  <c r="M287" i="2"/>
  <c r="G292" i="2"/>
  <c r="G290" i="2"/>
  <c r="G288" i="2"/>
  <c r="G291" i="2"/>
  <c r="G287" i="2"/>
  <c r="M40" i="2"/>
  <c r="G40" i="2"/>
  <c r="D40" i="2"/>
  <c r="J40" i="2"/>
  <c r="M305" i="2"/>
  <c r="J305" i="2"/>
  <c r="M304" i="2"/>
  <c r="J304" i="2"/>
  <c r="M307" i="2"/>
  <c r="G305" i="2"/>
  <c r="G307" i="2"/>
  <c r="G306" i="2"/>
  <c r="G304" i="2"/>
  <c r="J307" i="2"/>
  <c r="J306" i="2"/>
  <c r="M306" i="2"/>
  <c r="M89" i="2"/>
  <c r="J89" i="2"/>
  <c r="M88" i="2"/>
  <c r="M91" i="2"/>
  <c r="M90" i="2"/>
  <c r="J91" i="2"/>
  <c r="J90" i="2"/>
  <c r="G90" i="2"/>
  <c r="G88" i="2"/>
  <c r="J88" i="2"/>
  <c r="G89" i="2"/>
  <c r="G91" i="2"/>
  <c r="M225" i="2"/>
  <c r="J225" i="2"/>
  <c r="M224" i="2"/>
  <c r="J224" i="2"/>
  <c r="M229" i="2"/>
  <c r="J227" i="2"/>
  <c r="M228" i="2"/>
  <c r="J226" i="2"/>
  <c r="M227" i="2"/>
  <c r="J223" i="2"/>
  <c r="M226" i="2"/>
  <c r="J222" i="2"/>
  <c r="J229" i="2"/>
  <c r="G226" i="2"/>
  <c r="G224" i="2"/>
  <c r="J228" i="2"/>
  <c r="G229" i="2"/>
  <c r="M223" i="2"/>
  <c r="G228" i="2"/>
  <c r="M222" i="2"/>
  <c r="G227" i="2"/>
  <c r="G225" i="2"/>
  <c r="G223" i="2"/>
  <c r="G222" i="2"/>
  <c r="M33" i="2"/>
  <c r="M25" i="2"/>
  <c r="M37" i="2"/>
  <c r="M27" i="2"/>
  <c r="M15" i="2"/>
  <c r="M4" i="2"/>
  <c r="J22" i="2"/>
  <c r="J29" i="2"/>
  <c r="J20" i="2"/>
  <c r="J4" i="2"/>
  <c r="M7" i="2"/>
  <c r="J17" i="2"/>
  <c r="J10" i="2"/>
  <c r="G26" i="2"/>
  <c r="G18" i="2"/>
  <c r="J7" i="2"/>
  <c r="G8" i="2"/>
  <c r="M10" i="2"/>
  <c r="G21" i="2"/>
  <c r="G5" i="2"/>
  <c r="J34" i="2"/>
  <c r="M21" i="2"/>
  <c r="G2" i="2"/>
  <c r="D24" i="2"/>
  <c r="D31" i="2"/>
  <c r="G33" i="2"/>
  <c r="D13" i="2"/>
  <c r="D36" i="2"/>
  <c r="D12" i="2"/>
  <c r="J32" i="2"/>
  <c r="G30" i="2"/>
  <c r="D19" i="2"/>
  <c r="G14" i="2"/>
  <c r="M335" i="2"/>
  <c r="J333" i="2"/>
  <c r="M334" i="2"/>
  <c r="J332" i="2"/>
  <c r="M333" i="2"/>
  <c r="G333" i="2"/>
  <c r="M332" i="2"/>
  <c r="G332" i="2"/>
  <c r="J335" i="2"/>
  <c r="J334" i="2"/>
  <c r="G335" i="2"/>
  <c r="G334" i="2"/>
  <c r="M81" i="2"/>
  <c r="M73" i="2"/>
  <c r="M65" i="2"/>
  <c r="J81" i="2"/>
  <c r="J73" i="2"/>
  <c r="J65" i="2"/>
  <c r="M80" i="2"/>
  <c r="M72" i="2"/>
  <c r="M64" i="2"/>
  <c r="M79" i="2"/>
  <c r="M69" i="2"/>
  <c r="J84" i="2"/>
  <c r="J75" i="2"/>
  <c r="J66" i="2"/>
  <c r="M78" i="2"/>
  <c r="M68" i="2"/>
  <c r="J83" i="2"/>
  <c r="J74" i="2"/>
  <c r="J64" i="2"/>
  <c r="M87" i="2"/>
  <c r="M77" i="2"/>
  <c r="M67" i="2"/>
  <c r="J82" i="2"/>
  <c r="J72" i="2"/>
  <c r="M86" i="2"/>
  <c r="M76" i="2"/>
  <c r="M66" i="2"/>
  <c r="J80" i="2"/>
  <c r="J71" i="2"/>
  <c r="M83" i="2"/>
  <c r="M71" i="2"/>
  <c r="J86" i="2"/>
  <c r="J77" i="2"/>
  <c r="J68" i="2"/>
  <c r="M75" i="2"/>
  <c r="J76" i="2"/>
  <c r="G82" i="2"/>
  <c r="G74" i="2"/>
  <c r="G66" i="2"/>
  <c r="M74" i="2"/>
  <c r="J70" i="2"/>
  <c r="M70" i="2"/>
  <c r="J69" i="2"/>
  <c r="G80" i="2"/>
  <c r="G72" i="2"/>
  <c r="G64" i="2"/>
  <c r="J67" i="2"/>
  <c r="M85" i="2"/>
  <c r="J85" i="2"/>
  <c r="G85" i="2"/>
  <c r="G77" i="2"/>
  <c r="G69" i="2"/>
  <c r="M84" i="2"/>
  <c r="J79" i="2"/>
  <c r="G84" i="2"/>
  <c r="G76" i="2"/>
  <c r="G68" i="2"/>
  <c r="G73" i="2"/>
  <c r="D81" i="2"/>
  <c r="D73" i="2"/>
  <c r="D65" i="2"/>
  <c r="J87" i="2"/>
  <c r="G87" i="2"/>
  <c r="G71" i="2"/>
  <c r="J78" i="2"/>
  <c r="G86" i="2"/>
  <c r="G70" i="2"/>
  <c r="D87" i="2"/>
  <c r="D79" i="2"/>
  <c r="D71" i="2"/>
  <c r="G83" i="2"/>
  <c r="G67" i="2"/>
  <c r="D86" i="2"/>
  <c r="D78" i="2"/>
  <c r="D70" i="2"/>
  <c r="G81" i="2"/>
  <c r="G65" i="2"/>
  <c r="D85" i="2"/>
  <c r="D77" i="2"/>
  <c r="D69" i="2"/>
  <c r="G79" i="2"/>
  <c r="M82" i="2"/>
  <c r="G78" i="2"/>
  <c r="D83" i="2"/>
  <c r="D75" i="2"/>
  <c r="D67" i="2"/>
  <c r="G75" i="2"/>
  <c r="D82" i="2"/>
  <c r="D74" i="2"/>
  <c r="D66" i="2"/>
  <c r="M249" i="2"/>
  <c r="J249" i="2"/>
  <c r="M248" i="2"/>
  <c r="J248" i="2"/>
  <c r="M251" i="2"/>
  <c r="J247" i="2"/>
  <c r="M250" i="2"/>
  <c r="J246" i="2"/>
  <c r="M247" i="2"/>
  <c r="J245" i="2"/>
  <c r="G253" i="2"/>
  <c r="G245" i="2"/>
  <c r="M246" i="2"/>
  <c r="J244" i="2"/>
  <c r="M244" i="2"/>
  <c r="M253" i="2"/>
  <c r="M243" i="2"/>
  <c r="J251" i="2"/>
  <c r="G249" i="2"/>
  <c r="G243" i="2"/>
  <c r="M252" i="2"/>
  <c r="M245" i="2"/>
  <c r="G251" i="2"/>
  <c r="D248" i="2"/>
  <c r="M242" i="2"/>
  <c r="J253" i="2"/>
  <c r="J250" i="2"/>
  <c r="G247" i="2"/>
  <c r="D253" i="2"/>
  <c r="D245" i="2"/>
  <c r="J243" i="2"/>
  <c r="G246" i="2"/>
  <c r="G252" i="2"/>
  <c r="D244" i="2"/>
  <c r="G250" i="2"/>
  <c r="D243" i="2"/>
  <c r="G248" i="2"/>
  <c r="D252" i="2"/>
  <c r="D242" i="2"/>
  <c r="G244" i="2"/>
  <c r="D251" i="2"/>
  <c r="G242" i="2"/>
  <c r="D250" i="2"/>
  <c r="J252" i="2"/>
  <c r="D249" i="2"/>
  <c r="J242" i="2"/>
  <c r="D247" i="2"/>
  <c r="D246" i="2"/>
  <c r="M32" i="2"/>
  <c r="M24" i="2"/>
  <c r="M8" i="2"/>
  <c r="M5" i="2"/>
  <c r="J23" i="2"/>
  <c r="M36" i="2"/>
  <c r="M26" i="2"/>
  <c r="M14" i="2"/>
  <c r="J30" i="2"/>
  <c r="M35" i="2"/>
  <c r="J5" i="2"/>
  <c r="M2" i="2"/>
  <c r="M20" i="2"/>
  <c r="J27" i="2"/>
  <c r="G34" i="2"/>
  <c r="J8" i="2"/>
  <c r="G16" i="2"/>
  <c r="J15" i="2"/>
  <c r="G28" i="2"/>
  <c r="J11" i="2"/>
  <c r="D33" i="2"/>
  <c r="D25" i="2"/>
  <c r="G22" i="2"/>
  <c r="D23" i="2"/>
  <c r="G35" i="2"/>
  <c r="G9" i="2"/>
  <c r="G19" i="2"/>
  <c r="D37" i="2"/>
  <c r="D21" i="2"/>
  <c r="G31" i="2"/>
  <c r="G6" i="2"/>
  <c r="D11" i="2"/>
  <c r="J18" i="2"/>
  <c r="G3" i="2"/>
  <c r="D10" i="2"/>
  <c r="M273" i="2"/>
  <c r="J273" i="2"/>
  <c r="M272" i="2"/>
  <c r="J272" i="2"/>
  <c r="M271" i="2"/>
  <c r="J269" i="2"/>
  <c r="M270" i="2"/>
  <c r="J268" i="2"/>
  <c r="M269" i="2"/>
  <c r="G269" i="2"/>
  <c r="M268" i="2"/>
  <c r="J271" i="2"/>
  <c r="G273" i="2"/>
  <c r="G272" i="2"/>
  <c r="D272" i="2"/>
  <c r="G271" i="2"/>
  <c r="G268" i="2"/>
  <c r="D269" i="2"/>
  <c r="G270" i="2"/>
  <c r="D273" i="2"/>
  <c r="J270" i="2"/>
  <c r="D271" i="2"/>
  <c r="D270" i="2"/>
  <c r="D268" i="2"/>
  <c r="M49" i="2"/>
  <c r="J49" i="2"/>
  <c r="M48" i="2"/>
  <c r="J55" i="2"/>
  <c r="M55" i="2"/>
  <c r="J54" i="2"/>
  <c r="M54" i="2"/>
  <c r="J53" i="2"/>
  <c r="M51" i="2"/>
  <c r="J50" i="2"/>
  <c r="M50" i="2"/>
  <c r="J51" i="2"/>
  <c r="G50" i="2"/>
  <c r="J48" i="2"/>
  <c r="G48" i="2"/>
  <c r="G53" i="2"/>
  <c r="M53" i="2"/>
  <c r="G52" i="2"/>
  <c r="D49" i="2"/>
  <c r="G55" i="2"/>
  <c r="D48" i="2"/>
  <c r="G54" i="2"/>
  <c r="D55" i="2"/>
  <c r="G51" i="2"/>
  <c r="D54" i="2"/>
  <c r="J52" i="2"/>
  <c r="G49" i="2"/>
  <c r="D53" i="2"/>
  <c r="D52" i="2"/>
  <c r="D51" i="2"/>
  <c r="M52" i="2"/>
  <c r="D50" i="2"/>
  <c r="J205" i="2"/>
  <c r="J204" i="2"/>
  <c r="M205" i="2"/>
  <c r="M204" i="2"/>
  <c r="G205" i="2"/>
  <c r="G204" i="2"/>
  <c r="J319" i="2"/>
  <c r="G317" i="2"/>
  <c r="J318" i="2"/>
  <c r="G316" i="2"/>
  <c r="M318" i="2"/>
  <c r="M317" i="2"/>
  <c r="G319" i="2"/>
  <c r="J317" i="2"/>
  <c r="G318" i="2"/>
  <c r="J316" i="2"/>
  <c r="M319" i="2"/>
  <c r="M316" i="2"/>
  <c r="M47" i="2"/>
  <c r="J47" i="2"/>
  <c r="M46" i="2"/>
  <c r="J46" i="2"/>
  <c r="M45" i="2"/>
  <c r="J45" i="2"/>
  <c r="M44" i="2"/>
  <c r="J44" i="2"/>
  <c r="G42" i="2"/>
  <c r="M43" i="2"/>
  <c r="M42" i="2"/>
  <c r="J43" i="2"/>
  <c r="J42" i="2"/>
  <c r="G45" i="2"/>
  <c r="G44" i="2"/>
  <c r="D47" i="2"/>
  <c r="D46" i="2"/>
  <c r="D45" i="2"/>
  <c r="G47" i="2"/>
  <c r="D44" i="2"/>
  <c r="G46" i="2"/>
  <c r="D43" i="2"/>
  <c r="G43" i="2"/>
  <c r="D42" i="2"/>
  <c r="M207" i="2"/>
  <c r="J207" i="2"/>
  <c r="G207" i="2"/>
  <c r="M329" i="2"/>
  <c r="J329" i="2"/>
  <c r="M328" i="2"/>
  <c r="J328" i="2"/>
  <c r="J331" i="2"/>
  <c r="J330" i="2"/>
  <c r="M330" i="2"/>
  <c r="G329" i="2"/>
  <c r="G331" i="2"/>
  <c r="G330" i="2"/>
  <c r="M331" i="2"/>
  <c r="G328" i="2"/>
  <c r="M241" i="2"/>
  <c r="M233" i="2"/>
  <c r="J241" i="2"/>
  <c r="J233" i="2"/>
  <c r="M240" i="2"/>
  <c r="M232" i="2"/>
  <c r="J240" i="2"/>
  <c r="J232" i="2"/>
  <c r="M239" i="2"/>
  <c r="J237" i="2"/>
  <c r="M238" i="2"/>
  <c r="J236" i="2"/>
  <c r="M237" i="2"/>
  <c r="J235" i="2"/>
  <c r="M236" i="2"/>
  <c r="J234" i="2"/>
  <c r="M234" i="2"/>
  <c r="M231" i="2"/>
  <c r="J239" i="2"/>
  <c r="G241" i="2"/>
  <c r="J238" i="2"/>
  <c r="G234" i="2"/>
  <c r="J231" i="2"/>
  <c r="J230" i="2"/>
  <c r="G240" i="2"/>
  <c r="G232" i="2"/>
  <c r="D240" i="2"/>
  <c r="D232" i="2"/>
  <c r="M235" i="2"/>
  <c r="M230" i="2"/>
  <c r="G237" i="2"/>
  <c r="D237" i="2"/>
  <c r="G236" i="2"/>
  <c r="G233" i="2"/>
  <c r="D234" i="2"/>
  <c r="G231" i="2"/>
  <c r="D233" i="2"/>
  <c r="G230" i="2"/>
  <c r="D231" i="2"/>
  <c r="D241" i="2"/>
  <c r="D230" i="2"/>
  <c r="D239" i="2"/>
  <c r="G239" i="2"/>
  <c r="D238" i="2"/>
  <c r="G238" i="2"/>
  <c r="D236" i="2"/>
  <c r="G235" i="2"/>
  <c r="D235" i="2"/>
  <c r="J39" i="2"/>
  <c r="J38" i="2"/>
  <c r="M39" i="2"/>
  <c r="M38" i="2"/>
  <c r="G39" i="2"/>
  <c r="G38" i="2"/>
  <c r="D39" i="2"/>
  <c r="D38" i="2"/>
  <c r="M361" i="2"/>
  <c r="J361" i="2"/>
  <c r="M360" i="2"/>
  <c r="J360" i="2"/>
  <c r="M359" i="2"/>
  <c r="G361" i="2"/>
  <c r="G358" i="2"/>
  <c r="J359" i="2"/>
  <c r="M358" i="2"/>
  <c r="J358" i="2"/>
  <c r="G360" i="2"/>
  <c r="G359" i="2"/>
  <c r="M303" i="2"/>
  <c r="J301" i="2"/>
  <c r="M302" i="2"/>
  <c r="J300" i="2"/>
  <c r="M301" i="2"/>
  <c r="G301" i="2"/>
  <c r="M300" i="2"/>
  <c r="J303" i="2"/>
  <c r="G303" i="2"/>
  <c r="G300" i="2"/>
  <c r="J302" i="2"/>
  <c r="G302" i="2"/>
  <c r="M17" i="2"/>
  <c r="J28" i="2"/>
  <c r="M29" i="2"/>
  <c r="J16" i="2"/>
  <c r="D14" i="2"/>
  <c r="G15" i="2"/>
  <c r="G27" i="2"/>
  <c r="D26" i="2"/>
  <c r="J194" i="2"/>
  <c r="J182" i="2"/>
  <c r="M195" i="2"/>
  <c r="M183" i="2"/>
  <c r="G181" i="2"/>
  <c r="D192" i="2"/>
  <c r="G193" i="2"/>
  <c r="D180" i="2"/>
  <c r="M265" i="2"/>
  <c r="J265" i="2"/>
  <c r="J257" i="2"/>
  <c r="M264" i="2"/>
  <c r="M256" i="2"/>
  <c r="J264" i="2"/>
  <c r="M261" i="2"/>
  <c r="J259" i="2"/>
  <c r="M260" i="2"/>
  <c r="J258" i="2"/>
  <c r="M259" i="2"/>
  <c r="J255" i="2"/>
  <c r="G261" i="2"/>
  <c r="M258" i="2"/>
  <c r="J254" i="2"/>
  <c r="M254" i="2"/>
  <c r="M263" i="2"/>
  <c r="J261" i="2"/>
  <c r="G265" i="2"/>
  <c r="G257" i="2"/>
  <c r="M255" i="2"/>
  <c r="J263" i="2"/>
  <c r="G264" i="2"/>
  <c r="G254" i="2"/>
  <c r="J262" i="2"/>
  <c r="J260" i="2"/>
  <c r="G262" i="2"/>
  <c r="D264" i="2"/>
  <c r="D256" i="2"/>
  <c r="G258" i="2"/>
  <c r="D261" i="2"/>
  <c r="G256" i="2"/>
  <c r="M262" i="2"/>
  <c r="D255" i="2"/>
  <c r="D265" i="2"/>
  <c r="D263" i="2"/>
  <c r="D262" i="2"/>
  <c r="G263" i="2"/>
  <c r="D260" i="2"/>
  <c r="G260" i="2"/>
  <c r="D259" i="2"/>
  <c r="G259" i="2"/>
  <c r="D258" i="2"/>
  <c r="D257" i="2"/>
  <c r="M206" i="2"/>
  <c r="J206" i="2"/>
  <c r="G206" i="2"/>
  <c r="M9" i="2"/>
  <c r="M16" i="2"/>
  <c r="J31" i="2"/>
  <c r="J14" i="2"/>
  <c r="M23" i="2"/>
  <c r="M13" i="2"/>
  <c r="M3" i="2"/>
  <c r="J37" i="2"/>
  <c r="J21" i="2"/>
  <c r="J13" i="2"/>
  <c r="M34" i="2"/>
  <c r="M22" i="2"/>
  <c r="M12" i="2"/>
  <c r="J36" i="2"/>
  <c r="J12" i="2"/>
  <c r="M19" i="2"/>
  <c r="J33" i="2"/>
  <c r="J25" i="2"/>
  <c r="J9" i="2"/>
  <c r="M18" i="2"/>
  <c r="J26" i="2"/>
  <c r="M11" i="2"/>
  <c r="J24" i="2"/>
  <c r="G32" i="2"/>
  <c r="G24" i="2"/>
  <c r="J19" i="2"/>
  <c r="J6" i="2"/>
  <c r="M31" i="2"/>
  <c r="M6" i="2"/>
  <c r="M30" i="2"/>
  <c r="J35" i="2"/>
  <c r="J2" i="2"/>
  <c r="G37" i="2"/>
  <c r="G29" i="2"/>
  <c r="G13" i="2"/>
  <c r="M28" i="2"/>
  <c r="G36" i="2"/>
  <c r="G25" i="2"/>
  <c r="G12" i="2"/>
  <c r="D17" i="2"/>
  <c r="D9" i="2"/>
  <c r="J3" i="2"/>
  <c r="G23" i="2"/>
  <c r="G11" i="2"/>
  <c r="D32" i="2"/>
  <c r="D16" i="2"/>
  <c r="D8" i="2"/>
  <c r="G10" i="2"/>
  <c r="D15" i="2"/>
  <c r="D7" i="2"/>
  <c r="G20" i="2"/>
  <c r="D30" i="2"/>
  <c r="D22" i="2"/>
  <c r="D6" i="2"/>
  <c r="G7" i="2"/>
  <c r="D29" i="2"/>
  <c r="D5" i="2"/>
  <c r="G17" i="2"/>
  <c r="D28" i="2"/>
  <c r="D20" i="2"/>
  <c r="G4" i="2"/>
  <c r="D35" i="2"/>
  <c r="D27" i="2"/>
  <c r="D34" i="2"/>
  <c r="D18" i="2"/>
  <c r="M313" i="2"/>
  <c r="J313" i="2"/>
  <c r="M312" i="2"/>
  <c r="J312" i="2"/>
  <c r="M315" i="2"/>
  <c r="M314" i="2"/>
  <c r="J315" i="2"/>
  <c r="G313" i="2"/>
  <c r="G315" i="2"/>
  <c r="J314" i="2"/>
  <c r="G314" i="2"/>
  <c r="G312" i="2"/>
  <c r="M257" i="2"/>
  <c r="J256" i="2"/>
  <c r="D254" i="2"/>
  <c r="G255" i="2"/>
  <c r="M353" i="2"/>
  <c r="J353" i="2"/>
  <c r="M352" i="2"/>
  <c r="J352" i="2"/>
  <c r="M357" i="2"/>
  <c r="J355" i="2"/>
  <c r="M356" i="2"/>
  <c r="J354" i="2"/>
  <c r="M355" i="2"/>
  <c r="G357" i="2"/>
  <c r="M354" i="2"/>
  <c r="G356" i="2"/>
  <c r="J357" i="2"/>
  <c r="G353" i="2"/>
  <c r="G355" i="2"/>
  <c r="G354" i="2"/>
  <c r="D352" i="2"/>
  <c r="G352" i="2"/>
  <c r="D357" i="2"/>
  <c r="J356" i="2"/>
  <c r="D356" i="2"/>
  <c r="D355" i="2"/>
  <c r="D354" i="2"/>
  <c r="D353" i="2"/>
  <c r="M165" i="2"/>
  <c r="J163" i="2"/>
  <c r="M164" i="2"/>
  <c r="J162" i="2"/>
  <c r="M163" i="2"/>
  <c r="M162" i="2"/>
  <c r="M167" i="2"/>
  <c r="J165" i="2"/>
  <c r="G162" i="2"/>
  <c r="J167" i="2"/>
  <c r="J164" i="2"/>
  <c r="G165" i="2"/>
  <c r="G164" i="2"/>
  <c r="G167" i="2"/>
  <c r="G166" i="2"/>
  <c r="D167" i="2"/>
  <c r="M166" i="2"/>
  <c r="J166" i="2"/>
  <c r="G163" i="2"/>
  <c r="D166" i="2"/>
  <c r="D165" i="2"/>
  <c r="D164" i="2"/>
  <c r="D163" i="2"/>
  <c r="D162" i="2"/>
  <c r="M201" i="2"/>
  <c r="M185" i="2"/>
  <c r="M177" i="2"/>
  <c r="M169" i="2"/>
  <c r="J185" i="2"/>
  <c r="J169" i="2"/>
  <c r="M200" i="2"/>
  <c r="M184" i="2"/>
  <c r="J192" i="2"/>
  <c r="J168" i="2"/>
  <c r="M197" i="2"/>
  <c r="M175" i="2"/>
  <c r="M196" i="2"/>
  <c r="J172" i="2"/>
  <c r="J203" i="2"/>
  <c r="J191" i="2"/>
  <c r="M194" i="2"/>
  <c r="M182" i="2"/>
  <c r="M172" i="2"/>
  <c r="J202" i="2"/>
  <c r="J190" i="2"/>
  <c r="J180" i="2"/>
  <c r="M189" i="2"/>
  <c r="M179" i="2"/>
  <c r="J197" i="2"/>
  <c r="J187" i="2"/>
  <c r="J175" i="2"/>
  <c r="J179" i="2"/>
  <c r="G202" i="2"/>
  <c r="G186" i="2"/>
  <c r="G178" i="2"/>
  <c r="G170" i="2"/>
  <c r="M188" i="2"/>
  <c r="J178" i="2"/>
  <c r="J199" i="2"/>
  <c r="G176" i="2"/>
  <c r="D200" i="2"/>
  <c r="M178" i="2"/>
  <c r="G189" i="2"/>
  <c r="G173" i="2"/>
  <c r="G201" i="2"/>
  <c r="D193" i="2"/>
  <c r="G183" i="2"/>
  <c r="D184" i="2"/>
  <c r="G198" i="2"/>
  <c r="D183" i="2"/>
  <c r="D175" i="2"/>
  <c r="G195" i="2"/>
  <c r="G179" i="2"/>
  <c r="D198" i="2"/>
  <c r="D182" i="2"/>
  <c r="D174" i="2"/>
  <c r="G177" i="2"/>
  <c r="D181" i="2"/>
  <c r="D173" i="2"/>
  <c r="G191" i="2"/>
  <c r="D196" i="2"/>
  <c r="D188" i="2"/>
  <c r="D172" i="2"/>
  <c r="G190" i="2"/>
  <c r="D195" i="2"/>
  <c r="D171" i="2"/>
  <c r="G203" i="2"/>
  <c r="D194" i="2"/>
  <c r="D186" i="2"/>
  <c r="M193" i="2"/>
  <c r="M176" i="2"/>
  <c r="J200" i="2"/>
  <c r="J176" i="2"/>
  <c r="M187" i="2"/>
  <c r="J195" i="2"/>
  <c r="J183" i="2"/>
  <c r="J173" i="2"/>
  <c r="M173" i="2"/>
  <c r="J170" i="2"/>
  <c r="M199" i="2"/>
  <c r="M181" i="2"/>
  <c r="G192" i="2"/>
  <c r="G184" i="2"/>
  <c r="G168" i="2"/>
  <c r="J198" i="2"/>
  <c r="M203" i="2"/>
  <c r="M170" i="2"/>
  <c r="J188" i="2"/>
  <c r="G196" i="2"/>
  <c r="G180" i="2"/>
  <c r="D202" i="2"/>
  <c r="D185" i="2"/>
  <c r="G199" i="2"/>
  <c r="M191" i="2"/>
  <c r="J186" i="2"/>
  <c r="D190" i="2"/>
  <c r="D197" i="2"/>
  <c r="G174" i="2"/>
  <c r="D179" i="2"/>
  <c r="G187" i="2"/>
  <c r="G171" i="2"/>
  <c r="D178" i="2"/>
  <c r="J351" i="2"/>
  <c r="G349" i="2"/>
  <c r="J350" i="2"/>
  <c r="G348" i="2"/>
  <c r="M351" i="2"/>
  <c r="M350" i="2"/>
  <c r="M349" i="2"/>
  <c r="J349" i="2"/>
  <c r="J348" i="2"/>
  <c r="G350" i="2"/>
  <c r="D349" i="2"/>
  <c r="D351" i="2"/>
  <c r="D350" i="2"/>
  <c r="D348" i="2"/>
  <c r="G351" i="2"/>
  <c r="M348" i="2"/>
  <c r="M217" i="2"/>
  <c r="J217" i="2"/>
  <c r="M216" i="2"/>
  <c r="J216" i="2"/>
  <c r="M219" i="2"/>
  <c r="J215" i="2"/>
  <c r="M218" i="2"/>
  <c r="J214" i="2"/>
  <c r="M215" i="2"/>
  <c r="J267" i="2"/>
  <c r="M214" i="2"/>
  <c r="J266" i="2"/>
  <c r="M266" i="2"/>
  <c r="M221" i="2"/>
  <c r="J219" i="2"/>
  <c r="M220" i="2"/>
  <c r="G218" i="2"/>
  <c r="G216" i="2"/>
  <c r="D216" i="2"/>
  <c r="J220" i="2"/>
  <c r="G221" i="2"/>
  <c r="D221" i="2"/>
  <c r="M267" i="2"/>
  <c r="J218" i="2"/>
  <c r="G267" i="2"/>
  <c r="G220" i="2"/>
  <c r="G217" i="2"/>
  <c r="D266" i="2"/>
  <c r="G215" i="2"/>
  <c r="G214" i="2"/>
  <c r="D220" i="2"/>
  <c r="G266" i="2"/>
  <c r="D219" i="2"/>
  <c r="D218" i="2"/>
  <c r="D217" i="2"/>
  <c r="D215" i="2"/>
  <c r="J221" i="2"/>
  <c r="G219" i="2"/>
  <c r="D267" i="2"/>
  <c r="D214" i="2"/>
  <c r="J201" i="2"/>
  <c r="J193" i="2"/>
  <c r="J177" i="2"/>
  <c r="M192" i="2"/>
  <c r="M168" i="2"/>
  <c r="J184" i="2"/>
  <c r="M186" i="2"/>
  <c r="M174" i="2"/>
  <c r="J181" i="2"/>
  <c r="J171" i="2"/>
  <c r="M190" i="2"/>
  <c r="G194" i="2"/>
  <c r="J174" i="2"/>
  <c r="G200" i="2"/>
  <c r="M180" i="2"/>
  <c r="M202" i="2"/>
  <c r="M171" i="2"/>
  <c r="J189" i="2"/>
  <c r="G197" i="2"/>
  <c r="M198" i="2"/>
  <c r="G188" i="2"/>
  <c r="G172" i="2"/>
  <c r="G185" i="2"/>
  <c r="G169" i="2"/>
  <c r="D177" i="2"/>
  <c r="J196" i="2"/>
  <c r="D201" i="2"/>
  <c r="D176" i="2"/>
  <c r="G182" i="2"/>
  <c r="D199" i="2"/>
  <c r="D191" i="2"/>
  <c r="D189" i="2"/>
  <c r="G175" i="2"/>
  <c r="D187" i="2"/>
  <c r="D203" i="2"/>
  <c r="M345" i="2"/>
  <c r="J345" i="2"/>
  <c r="M344" i="2"/>
  <c r="J344" i="2"/>
  <c r="M347" i="2"/>
  <c r="J343" i="2"/>
  <c r="M346" i="2"/>
  <c r="J342" i="2"/>
  <c r="M343" i="2"/>
  <c r="M342" i="2"/>
  <c r="J347" i="2"/>
  <c r="G345" i="2"/>
  <c r="G344" i="2"/>
  <c r="G343" i="2"/>
  <c r="J346" i="2"/>
  <c r="G342" i="2"/>
  <c r="D344" i="2"/>
  <c r="G347" i="2"/>
  <c r="D347" i="2"/>
  <c r="G346" i="2"/>
  <c r="D346" i="2"/>
  <c r="D345" i="2"/>
  <c r="D343" i="2"/>
  <c r="D342" i="2"/>
  <c r="M143" i="2"/>
  <c r="J141" i="2"/>
  <c r="M142" i="2"/>
  <c r="J140" i="2"/>
  <c r="M141" i="2"/>
  <c r="J139" i="2"/>
  <c r="M140" i="2"/>
  <c r="J138" i="2"/>
  <c r="J143" i="2"/>
  <c r="G138" i="2"/>
  <c r="J142" i="2"/>
  <c r="G141" i="2"/>
  <c r="M139" i="2"/>
  <c r="G140" i="2"/>
  <c r="D143" i="2"/>
  <c r="D142" i="2"/>
  <c r="M138" i="2"/>
  <c r="D141" i="2"/>
  <c r="G143" i="2"/>
  <c r="D140" i="2"/>
  <c r="G142" i="2"/>
  <c r="D139" i="2"/>
  <c r="G139" i="2"/>
  <c r="D138" i="2"/>
  <c r="M281" i="2"/>
  <c r="J281" i="2"/>
  <c r="M280" i="2"/>
  <c r="J280" i="2"/>
  <c r="M283" i="2"/>
  <c r="M282" i="2"/>
  <c r="G285" i="2"/>
  <c r="M285" i="2"/>
  <c r="J283" i="2"/>
  <c r="G281" i="2"/>
  <c r="G284" i="2"/>
  <c r="J285" i="2"/>
  <c r="G283" i="2"/>
  <c r="D280" i="2"/>
  <c r="M284" i="2"/>
  <c r="J284" i="2"/>
  <c r="G282" i="2"/>
  <c r="J282" i="2"/>
  <c r="D285" i="2"/>
  <c r="D284" i="2"/>
  <c r="D283" i="2"/>
  <c r="D282" i="2"/>
  <c r="D281" i="2"/>
  <c r="G280" i="2"/>
  <c r="M161" i="2"/>
  <c r="J161" i="2"/>
  <c r="M160" i="2"/>
  <c r="J160" i="2"/>
  <c r="J159" i="2"/>
  <c r="J158" i="2"/>
  <c r="M157" i="2"/>
  <c r="M159" i="2"/>
  <c r="M158" i="2"/>
  <c r="M156" i="2"/>
  <c r="G160" i="2"/>
  <c r="G157" i="2"/>
  <c r="J157" i="2"/>
  <c r="G156" i="2"/>
  <c r="D161" i="2"/>
  <c r="D160" i="2"/>
  <c r="D159" i="2"/>
  <c r="D158" i="2"/>
  <c r="J156" i="2"/>
  <c r="G161" i="2"/>
  <c r="D157" i="2"/>
  <c r="G159" i="2"/>
  <c r="D156" i="2"/>
  <c r="G158" i="2"/>
  <c r="M297" i="2"/>
  <c r="J297" i="2"/>
  <c r="M296" i="2"/>
  <c r="J296" i="2"/>
  <c r="J299" i="2"/>
  <c r="J298" i="2"/>
  <c r="M298" i="2"/>
  <c r="M295" i="2"/>
  <c r="G297" i="2"/>
  <c r="M299" i="2"/>
  <c r="J294" i="2"/>
  <c r="G296" i="2"/>
  <c r="M294" i="2"/>
  <c r="G295" i="2"/>
  <c r="G294" i="2"/>
  <c r="G299" i="2"/>
  <c r="J295" i="2"/>
  <c r="G298" i="2"/>
  <c r="M145" i="2"/>
  <c r="J145" i="2"/>
  <c r="M144" i="2"/>
  <c r="J144" i="2"/>
  <c r="J149" i="2"/>
  <c r="J148" i="2"/>
  <c r="M147" i="2"/>
  <c r="G146" i="2"/>
  <c r="J147" i="2"/>
  <c r="J146" i="2"/>
  <c r="G144" i="2"/>
  <c r="M149" i="2"/>
  <c r="M148" i="2"/>
  <c r="M146" i="2"/>
  <c r="G149" i="2"/>
  <c r="G148" i="2"/>
  <c r="D145" i="2"/>
  <c r="D144" i="2"/>
  <c r="G147" i="2"/>
  <c r="G145" i="2"/>
  <c r="D149" i="2"/>
  <c r="D148" i="2"/>
  <c r="D147" i="2"/>
  <c r="D146" i="2"/>
  <c r="I73" i="1"/>
  <c r="K73" i="1"/>
  <c r="C77" i="1"/>
  <c r="I40" i="1"/>
  <c r="L40" i="1"/>
  <c r="O40" i="1"/>
  <c r="R40" i="1"/>
  <c r="I39" i="1"/>
  <c r="L39" i="1"/>
  <c r="O39" i="1"/>
  <c r="R39" i="1"/>
  <c r="I41" i="1"/>
  <c r="L41" i="1"/>
  <c r="O41" i="1"/>
  <c r="R41" i="1"/>
  <c r="I42" i="1"/>
  <c r="L42" i="1"/>
  <c r="O42" i="1"/>
  <c r="R42" i="1"/>
  <c r="I43" i="1"/>
  <c r="L43" i="1"/>
  <c r="O43" i="1"/>
  <c r="R43" i="1"/>
  <c r="I44" i="1"/>
  <c r="L44" i="1"/>
  <c r="O44" i="1"/>
  <c r="R44" i="1"/>
  <c r="I45" i="1"/>
  <c r="L45" i="1"/>
  <c r="O45" i="1"/>
  <c r="R45" i="1"/>
  <c r="I46" i="1"/>
  <c r="L46" i="1"/>
  <c r="O46" i="1"/>
  <c r="R46" i="1"/>
  <c r="I47" i="1"/>
  <c r="L47" i="1"/>
  <c r="O47" i="1"/>
  <c r="R47" i="1"/>
  <c r="I48" i="1"/>
  <c r="L48" i="1"/>
  <c r="O48" i="1"/>
  <c r="R48" i="1"/>
  <c r="I49" i="1"/>
  <c r="L49" i="1"/>
  <c r="O49" i="1"/>
  <c r="R49" i="1"/>
  <c r="I50" i="1"/>
  <c r="L50" i="1"/>
  <c r="O50" i="1"/>
  <c r="R50" i="1"/>
  <c r="I51" i="1"/>
  <c r="L51" i="1"/>
  <c r="O51" i="1"/>
  <c r="R51" i="1"/>
  <c r="I52" i="1"/>
  <c r="L52" i="1"/>
  <c r="O52" i="1"/>
  <c r="R52" i="1"/>
  <c r="I53" i="1"/>
  <c r="L53" i="1"/>
  <c r="O53" i="1"/>
  <c r="R53" i="1"/>
  <c r="I54" i="1"/>
  <c r="L54" i="1"/>
  <c r="O54" i="1"/>
  <c r="R54" i="1"/>
  <c r="I55" i="1"/>
  <c r="L55" i="1"/>
  <c r="O55" i="1"/>
  <c r="R55" i="1"/>
  <c r="I56" i="1"/>
  <c r="L56" i="1"/>
  <c r="O56" i="1"/>
  <c r="R56" i="1"/>
  <c r="I57" i="1"/>
  <c r="L57" i="1"/>
  <c r="O57" i="1"/>
  <c r="R57" i="1"/>
  <c r="I58" i="1"/>
  <c r="L58" i="1"/>
  <c r="O58" i="1"/>
  <c r="R58" i="1"/>
  <c r="I59" i="1"/>
  <c r="L59" i="1"/>
  <c r="O59" i="1"/>
  <c r="R59" i="1"/>
  <c r="I60" i="1"/>
  <c r="L60" i="1"/>
  <c r="O60" i="1"/>
  <c r="R60" i="1"/>
  <c r="I61" i="1"/>
  <c r="L61" i="1"/>
  <c r="O61" i="1"/>
  <c r="R61" i="1"/>
  <c r="I64" i="1"/>
  <c r="L64" i="1"/>
  <c r="O64" i="1"/>
  <c r="R64" i="1"/>
  <c r="I65" i="1"/>
  <c r="L65" i="1"/>
  <c r="O65" i="1"/>
  <c r="R65" i="1"/>
  <c r="N267" i="2" l="1"/>
  <c r="N275" i="2"/>
  <c r="N283" i="2"/>
  <c r="N295" i="2"/>
  <c r="N307" i="2"/>
  <c r="N311" i="2"/>
  <c r="N315" i="2"/>
  <c r="N327" i="2"/>
  <c r="N331" i="2"/>
  <c r="N335" i="2"/>
  <c r="N339" i="2"/>
  <c r="N347" i="2"/>
  <c r="N359" i="2"/>
  <c r="N271" i="2"/>
  <c r="N351" i="2"/>
  <c r="N297" i="2"/>
  <c r="N301" i="2"/>
  <c r="N305" i="2"/>
  <c r="N309" i="2"/>
  <c r="N313" i="2"/>
  <c r="N317" i="2"/>
  <c r="N321" i="2"/>
  <c r="N325" i="2"/>
  <c r="N329" i="2"/>
  <c r="N333" i="2"/>
  <c r="N337" i="2"/>
  <c r="N341" i="2"/>
  <c r="N345" i="2"/>
  <c r="N349" i="2"/>
  <c r="N353" i="2"/>
  <c r="N357" i="2"/>
  <c r="N361" i="2"/>
  <c r="N228" i="2"/>
  <c r="N272" i="2"/>
  <c r="N292" i="2"/>
  <c r="N300" i="2"/>
  <c r="N308" i="2"/>
  <c r="N316" i="2"/>
  <c r="N320" i="2"/>
  <c r="N328" i="2"/>
  <c r="N336" i="2"/>
  <c r="N344" i="2"/>
  <c r="N356" i="2"/>
  <c r="N287" i="2"/>
  <c r="N289" i="2"/>
  <c r="N293" i="2"/>
  <c r="N291" i="2"/>
  <c r="N277" i="2"/>
  <c r="N281" i="2"/>
  <c r="N285" i="2"/>
  <c r="N280" i="2"/>
  <c r="N269" i="2"/>
  <c r="N273" i="2"/>
  <c r="N264" i="2"/>
  <c r="N263" i="2"/>
  <c r="N261" i="2"/>
  <c r="N265" i="2"/>
  <c r="N233" i="2"/>
  <c r="N237" i="2"/>
  <c r="N241" i="2"/>
  <c r="N227" i="2"/>
  <c r="N260" i="2"/>
  <c r="N268" i="2"/>
  <c r="N276" i="2"/>
  <c r="N284" i="2"/>
  <c r="N288" i="2"/>
  <c r="N296" i="2"/>
  <c r="N304" i="2"/>
  <c r="N312" i="2"/>
  <c r="N324" i="2"/>
  <c r="N332" i="2"/>
  <c r="N340" i="2"/>
  <c r="N348" i="2"/>
  <c r="N352" i="2"/>
  <c r="N360" i="2"/>
  <c r="N259" i="2"/>
  <c r="N279" i="2"/>
  <c r="N299" i="2"/>
  <c r="N303" i="2"/>
  <c r="N319" i="2"/>
  <c r="N323" i="2"/>
  <c r="N343" i="2"/>
  <c r="N355" i="2"/>
  <c r="N220" i="2"/>
  <c r="N236" i="2"/>
  <c r="N240" i="2"/>
  <c r="N257" i="2"/>
  <c r="N256" i="2"/>
  <c r="N255" i="2"/>
  <c r="N252" i="2"/>
  <c r="N248" i="2"/>
  <c r="N249" i="2"/>
  <c r="N251" i="2"/>
  <c r="N245" i="2"/>
  <c r="N244" i="2"/>
  <c r="N243" i="2"/>
  <c r="N247" i="2"/>
  <c r="N225" i="2"/>
  <c r="N229" i="2"/>
  <c r="N253" i="2"/>
  <c r="N239" i="2"/>
  <c r="N235" i="2"/>
  <c r="N232" i="2"/>
  <c r="N231" i="2"/>
  <c r="N350" i="2"/>
  <c r="N354" i="2"/>
  <c r="N230" i="2"/>
  <c r="N234" i="2"/>
  <c r="N238" i="2"/>
  <c r="N242" i="2"/>
  <c r="N246" i="2"/>
  <c r="N250" i="2"/>
  <c r="N254" i="2"/>
  <c r="N258" i="2"/>
  <c r="N262" i="2"/>
  <c r="N266" i="2"/>
  <c r="N334" i="2"/>
  <c r="N314" i="2"/>
  <c r="N298" i="2"/>
  <c r="N338" i="2"/>
  <c r="N318" i="2"/>
  <c r="N302" i="2"/>
  <c r="N286" i="2"/>
  <c r="N270" i="2"/>
  <c r="N358" i="2"/>
  <c r="N342" i="2"/>
  <c r="N326" i="2"/>
  <c r="N322" i="2"/>
  <c r="N306" i="2"/>
  <c r="N290" i="2"/>
  <c r="N274" i="2"/>
  <c r="N346" i="2"/>
  <c r="N330" i="2"/>
  <c r="N310" i="2"/>
  <c r="N294" i="2"/>
  <c r="N278" i="2"/>
  <c r="N226" i="2"/>
  <c r="N282" i="2"/>
  <c r="N222" i="2"/>
  <c r="N224" i="2"/>
  <c r="N223" i="2"/>
  <c r="B26" i="1"/>
  <c r="C26" i="1" s="1"/>
  <c r="B25" i="1"/>
  <c r="C25" i="1" s="1"/>
  <c r="G77" i="1"/>
  <c r="E77" i="1"/>
  <c r="G76" i="1"/>
  <c r="E76" i="1"/>
  <c r="G75" i="1"/>
  <c r="E75" i="1"/>
  <c r="G74" i="1"/>
  <c r="G73" i="1" s="1"/>
  <c r="E74" i="1"/>
  <c r="H73" i="1"/>
  <c r="F73" i="1"/>
  <c r="D73" i="1"/>
  <c r="R38" i="1"/>
  <c r="O38" i="1"/>
  <c r="L38" i="1"/>
  <c r="I38" i="1"/>
  <c r="R37" i="1"/>
  <c r="O37" i="1"/>
  <c r="L37" i="1"/>
  <c r="I37" i="1"/>
  <c r="R36" i="1"/>
  <c r="O36" i="1"/>
  <c r="L36" i="1"/>
  <c r="I36" i="1"/>
  <c r="R35" i="1"/>
  <c r="O35" i="1"/>
  <c r="L35" i="1"/>
  <c r="I35" i="1"/>
  <c r="R34" i="1"/>
  <c r="O34" i="1"/>
  <c r="L34" i="1"/>
  <c r="I34" i="1"/>
  <c r="R33" i="1"/>
  <c r="O33" i="1"/>
  <c r="L33" i="1"/>
  <c r="I33" i="1"/>
  <c r="R32" i="1"/>
  <c r="O32" i="1"/>
  <c r="L32" i="1"/>
  <c r="I32" i="1"/>
  <c r="R31" i="1"/>
  <c r="O31" i="1"/>
  <c r="L31" i="1"/>
  <c r="I31" i="1"/>
  <c r="R30" i="1"/>
  <c r="O30" i="1"/>
  <c r="L30" i="1"/>
  <c r="I30" i="1"/>
  <c r="R29" i="1"/>
  <c r="O29" i="1"/>
  <c r="L29" i="1"/>
  <c r="I29" i="1"/>
  <c r="R28" i="1"/>
  <c r="O28" i="1"/>
  <c r="L28" i="1"/>
  <c r="I28" i="1"/>
  <c r="R27" i="1"/>
  <c r="O27" i="1"/>
  <c r="L27" i="1"/>
  <c r="I27" i="1"/>
  <c r="R26" i="1"/>
  <c r="O26" i="1"/>
  <c r="L26" i="1"/>
  <c r="I26" i="1"/>
  <c r="R25" i="1"/>
  <c r="O25" i="1"/>
  <c r="L25" i="1"/>
  <c r="I25" i="1"/>
  <c r="R24" i="1"/>
  <c r="O24" i="1"/>
  <c r="L24" i="1"/>
  <c r="I24" i="1"/>
  <c r="R23" i="1"/>
  <c r="O23" i="1"/>
  <c r="L23" i="1"/>
  <c r="I23" i="1"/>
  <c r="R22" i="1"/>
  <c r="O22" i="1"/>
  <c r="L22" i="1"/>
  <c r="I22" i="1"/>
  <c r="R21" i="1"/>
  <c r="O21" i="1"/>
  <c r="L21" i="1"/>
  <c r="I21" i="1"/>
  <c r="R20" i="1"/>
  <c r="O20" i="1"/>
  <c r="L20" i="1"/>
  <c r="I20" i="1"/>
  <c r="R19" i="1"/>
  <c r="O19" i="1"/>
  <c r="L19" i="1"/>
  <c r="I19" i="1"/>
  <c r="R18" i="1"/>
  <c r="O18" i="1"/>
  <c r="L18" i="1"/>
  <c r="I18" i="1"/>
  <c r="R17" i="1"/>
  <c r="O17" i="1"/>
  <c r="L17" i="1"/>
  <c r="I17" i="1"/>
  <c r="R16" i="1"/>
  <c r="O16" i="1"/>
  <c r="L16" i="1"/>
  <c r="I16" i="1"/>
  <c r="R15" i="1"/>
  <c r="O15" i="1"/>
  <c r="L15" i="1"/>
  <c r="I15" i="1"/>
  <c r="R14" i="1"/>
  <c r="O14" i="1"/>
  <c r="L14" i="1"/>
  <c r="I14" i="1"/>
  <c r="B16" i="1"/>
  <c r="R13" i="1"/>
  <c r="O13" i="1"/>
  <c r="L13" i="1"/>
  <c r="I13" i="1"/>
  <c r="B13" i="1"/>
  <c r="R12" i="1"/>
  <c r="O12" i="1"/>
  <c r="L12" i="1"/>
  <c r="I12" i="1"/>
  <c r="B12" i="1"/>
  <c r="R11" i="1"/>
  <c r="O11" i="1"/>
  <c r="L11" i="1"/>
  <c r="I11" i="1"/>
  <c r="B11" i="1"/>
  <c r="R10" i="1"/>
  <c r="O10" i="1"/>
  <c r="L10" i="1"/>
  <c r="I10" i="1"/>
  <c r="B10" i="1"/>
  <c r="R9" i="1"/>
  <c r="O9" i="1"/>
  <c r="L9" i="1"/>
  <c r="I9" i="1"/>
  <c r="B9" i="1"/>
  <c r="R8" i="1"/>
  <c r="O8" i="1"/>
  <c r="L8" i="1"/>
  <c r="I8" i="1"/>
  <c r="B8" i="1"/>
  <c r="R7" i="1"/>
  <c r="O7" i="1"/>
  <c r="L7" i="1"/>
  <c r="I7" i="1"/>
  <c r="B7" i="1"/>
  <c r="R6" i="1"/>
  <c r="O6" i="1"/>
  <c r="L6" i="1"/>
  <c r="I6" i="1"/>
  <c r="B6" i="1"/>
  <c r="R5" i="1"/>
  <c r="O5" i="1"/>
  <c r="L5" i="1"/>
  <c r="I5" i="1"/>
  <c r="B5" i="1"/>
  <c r="B4" i="1"/>
  <c r="C17" i="1" l="1"/>
  <c r="C18" i="1"/>
  <c r="C14" i="1"/>
  <c r="C15" i="1"/>
  <c r="C20" i="1"/>
  <c r="C19" i="1"/>
  <c r="P62" i="1"/>
  <c r="S62" i="1"/>
  <c r="J63" i="1"/>
  <c r="J62" i="1"/>
  <c r="P63" i="1"/>
  <c r="M63" i="1"/>
  <c r="M62" i="1"/>
  <c r="S63" i="1"/>
  <c r="S17" i="1"/>
  <c r="S40" i="1"/>
  <c r="S43" i="1"/>
  <c r="S47" i="1"/>
  <c r="S51" i="1"/>
  <c r="S55" i="1"/>
  <c r="S59" i="1"/>
  <c r="J39" i="1"/>
  <c r="J44" i="1"/>
  <c r="J48" i="1"/>
  <c r="J52" i="1"/>
  <c r="J56" i="1"/>
  <c r="J60" i="1"/>
  <c r="S65" i="1"/>
  <c r="M42" i="1"/>
  <c r="M46" i="1"/>
  <c r="M50" i="1"/>
  <c r="M54" i="1"/>
  <c r="M58" i="1"/>
  <c r="M64" i="1"/>
  <c r="P41" i="1"/>
  <c r="P45" i="1"/>
  <c r="P49" i="1"/>
  <c r="P53" i="1"/>
  <c r="P57" i="1"/>
  <c r="P61" i="1"/>
  <c r="S39" i="1"/>
  <c r="S44" i="1"/>
  <c r="S48" i="1"/>
  <c r="S52" i="1"/>
  <c r="S56" i="1"/>
  <c r="S60" i="1"/>
  <c r="J41" i="1"/>
  <c r="J45" i="1"/>
  <c r="J49" i="1"/>
  <c r="J53" i="1"/>
  <c r="J57" i="1"/>
  <c r="J61" i="1"/>
  <c r="M40" i="1"/>
  <c r="M43" i="1"/>
  <c r="M47" i="1"/>
  <c r="M51" i="1"/>
  <c r="M55" i="1"/>
  <c r="M59" i="1"/>
  <c r="M65" i="1"/>
  <c r="P42" i="1"/>
  <c r="P46" i="1"/>
  <c r="P50" i="1"/>
  <c r="P54" i="1"/>
  <c r="P58" i="1"/>
  <c r="P64" i="1"/>
  <c r="S41" i="1"/>
  <c r="S45" i="1"/>
  <c r="S49" i="1"/>
  <c r="S53" i="1"/>
  <c r="S57" i="1"/>
  <c r="S61" i="1"/>
  <c r="J42" i="1"/>
  <c r="J46" i="1"/>
  <c r="J50" i="1"/>
  <c r="J54" i="1"/>
  <c r="J58" i="1"/>
  <c r="J64" i="1"/>
  <c r="M39" i="1"/>
  <c r="M44" i="1"/>
  <c r="M48" i="1"/>
  <c r="M52" i="1"/>
  <c r="M56" i="1"/>
  <c r="M60" i="1"/>
  <c r="P40" i="1"/>
  <c r="P43" i="1"/>
  <c r="P47" i="1"/>
  <c r="P51" i="1"/>
  <c r="P55" i="1"/>
  <c r="P59" i="1"/>
  <c r="P65" i="1"/>
  <c r="S42" i="1"/>
  <c r="S46" i="1"/>
  <c r="S50" i="1"/>
  <c r="S54" i="1"/>
  <c r="S58" i="1"/>
  <c r="J40" i="1"/>
  <c r="J43" i="1"/>
  <c r="J47" i="1"/>
  <c r="J51" i="1"/>
  <c r="J55" i="1"/>
  <c r="J59" i="1"/>
  <c r="J65" i="1"/>
  <c r="M41" i="1"/>
  <c r="M45" i="1"/>
  <c r="M49" i="1"/>
  <c r="M53" i="1"/>
  <c r="M57" i="1"/>
  <c r="M61" i="1"/>
  <c r="P39" i="1"/>
  <c r="P44" i="1"/>
  <c r="P48" i="1"/>
  <c r="P52" i="1"/>
  <c r="P56" i="1"/>
  <c r="P60" i="1"/>
  <c r="S64" i="1"/>
  <c r="B24" i="1"/>
  <c r="C24" i="1" s="1"/>
  <c r="B27" i="1"/>
  <c r="C27" i="1" s="1"/>
  <c r="E73" i="1"/>
  <c r="N90" i="2"/>
  <c r="N94" i="2"/>
  <c r="N98" i="2"/>
  <c r="N121" i="2"/>
  <c r="N125" i="2"/>
  <c r="N89" i="2"/>
  <c r="N93" i="2"/>
  <c r="N97" i="2"/>
  <c r="N39" i="2"/>
  <c r="N43" i="2"/>
  <c r="N44" i="2"/>
  <c r="N47" i="2"/>
  <c r="N48" i="2"/>
  <c r="N49" i="2"/>
  <c r="N51" i="2"/>
  <c r="N52" i="2"/>
  <c r="N53" i="2"/>
  <c r="N54" i="2"/>
  <c r="N55" i="2"/>
  <c r="N59" i="2"/>
  <c r="N60" i="2"/>
  <c r="N64" i="2"/>
  <c r="N65" i="2"/>
  <c r="N67" i="2"/>
  <c r="N68" i="2"/>
  <c r="N69" i="2"/>
  <c r="N70" i="2"/>
  <c r="N71" i="2"/>
  <c r="N75" i="2"/>
  <c r="N76" i="2"/>
  <c r="N79" i="2"/>
  <c r="N80" i="2"/>
  <c r="N81" i="2"/>
  <c r="N83" i="2"/>
  <c r="N88" i="2"/>
  <c r="N92" i="2"/>
  <c r="N96" i="2"/>
  <c r="N119" i="2"/>
  <c r="N91" i="2"/>
  <c r="N95" i="2"/>
  <c r="N99" i="2"/>
  <c r="N162" i="2"/>
  <c r="N4" i="2"/>
  <c r="N8" i="2"/>
  <c r="N10" i="2"/>
  <c r="N12" i="2"/>
  <c r="N16" i="2"/>
  <c r="N19" i="2"/>
  <c r="N21" i="2"/>
  <c r="N23" i="2"/>
  <c r="N28" i="2"/>
  <c r="N32" i="2"/>
  <c r="N36" i="2"/>
  <c r="N38" i="2"/>
  <c r="N84" i="2"/>
  <c r="N85" i="2"/>
  <c r="N86" i="2"/>
  <c r="N87" i="2"/>
  <c r="N103" i="2"/>
  <c r="N104" i="2"/>
  <c r="N107" i="2"/>
  <c r="N108" i="2"/>
  <c r="N109" i="2"/>
  <c r="N111" i="2"/>
  <c r="N112" i="2"/>
  <c r="N113" i="2"/>
  <c r="N114" i="2"/>
  <c r="N115" i="2"/>
  <c r="N123" i="2"/>
  <c r="N3" i="2"/>
  <c r="N5" i="2"/>
  <c r="N7" i="2"/>
  <c r="N9" i="2"/>
  <c r="N11" i="2"/>
  <c r="N13" i="2"/>
  <c r="N15" i="2"/>
  <c r="N20" i="2"/>
  <c r="N24" i="2"/>
  <c r="N27" i="2"/>
  <c r="N31" i="2"/>
  <c r="N33" i="2"/>
  <c r="N35" i="2"/>
  <c r="N37" i="2"/>
  <c r="N63" i="2"/>
  <c r="N118" i="2"/>
  <c r="N122" i="2"/>
  <c r="N126" i="2"/>
  <c r="N127" i="2"/>
  <c r="N128" i="2"/>
  <c r="N130" i="2"/>
  <c r="N131" i="2"/>
  <c r="N132" i="2"/>
  <c r="N133" i="2"/>
  <c r="N134" i="2"/>
  <c r="N138" i="2"/>
  <c r="N139" i="2"/>
  <c r="N142" i="2"/>
  <c r="N143" i="2"/>
  <c r="N144" i="2"/>
  <c r="N146" i="2"/>
  <c r="N147" i="2"/>
  <c r="N148" i="2"/>
  <c r="N149" i="2"/>
  <c r="N150" i="2"/>
  <c r="N154" i="2"/>
  <c r="N155" i="2"/>
  <c r="N158" i="2"/>
  <c r="N159" i="2"/>
  <c r="N160" i="2"/>
  <c r="N163" i="2"/>
  <c r="N164" i="2"/>
  <c r="N165" i="2"/>
  <c r="N166" i="2"/>
  <c r="N170" i="2"/>
  <c r="N171" i="2"/>
  <c r="N174" i="2"/>
  <c r="N175" i="2"/>
  <c r="N176" i="2"/>
  <c r="N178" i="2"/>
  <c r="N179" i="2"/>
  <c r="N180" i="2"/>
  <c r="N181" i="2"/>
  <c r="N182" i="2"/>
  <c r="N186" i="2"/>
  <c r="N187" i="2"/>
  <c r="N190" i="2"/>
  <c r="N191" i="2"/>
  <c r="N192" i="2"/>
  <c r="N194" i="2"/>
  <c r="N195" i="2"/>
  <c r="N196" i="2"/>
  <c r="N197" i="2"/>
  <c r="N198" i="2"/>
  <c r="N202" i="2"/>
  <c r="N203" i="2"/>
  <c r="N206" i="2"/>
  <c r="N207" i="2"/>
  <c r="N210" i="2"/>
  <c r="N211" i="2"/>
  <c r="N212" i="2"/>
  <c r="N214" i="2"/>
  <c r="N215" i="2"/>
  <c r="N216" i="2"/>
  <c r="N217" i="2"/>
  <c r="N218" i="2"/>
  <c r="N219" i="2"/>
  <c r="N124" i="2"/>
  <c r="P5" i="1"/>
  <c r="J5" i="1"/>
  <c r="C5" i="1"/>
  <c r="P11" i="1"/>
  <c r="P6" i="1"/>
  <c r="M7" i="1"/>
  <c r="J8" i="1"/>
  <c r="C9" i="1"/>
  <c r="S9" i="1"/>
  <c r="P10" i="1"/>
  <c r="C12" i="1"/>
  <c r="S12" i="1"/>
  <c r="P13" i="1"/>
  <c r="J15" i="1"/>
  <c r="S16" i="1"/>
  <c r="S18" i="1"/>
  <c r="S25" i="1"/>
  <c r="S5" i="1"/>
  <c r="C6" i="1"/>
  <c r="S6" i="1"/>
  <c r="P7" i="1"/>
  <c r="M8" i="1"/>
  <c r="J9" i="1"/>
  <c r="C10" i="1"/>
  <c r="S10" i="1"/>
  <c r="J12" i="1"/>
  <c r="J19" i="1"/>
  <c r="S20" i="1"/>
  <c r="P21" i="1"/>
  <c r="M22" i="1"/>
  <c r="J23" i="1"/>
  <c r="J25" i="1"/>
  <c r="M5" i="1"/>
  <c r="J6" i="1"/>
  <c r="C7" i="1"/>
  <c r="S7" i="1"/>
  <c r="P8" i="1"/>
  <c r="M9" i="1"/>
  <c r="J10" i="1"/>
  <c r="C11" i="1"/>
  <c r="M12" i="1"/>
  <c r="J13" i="1"/>
  <c r="C16" i="1"/>
  <c r="S14" i="1"/>
  <c r="P15" i="1"/>
  <c r="M16" i="1"/>
  <c r="M17" i="1"/>
  <c r="M18" i="1"/>
  <c r="M6" i="1"/>
  <c r="J7" i="1"/>
  <c r="C8" i="1"/>
  <c r="S8" i="1"/>
  <c r="P9" i="1"/>
  <c r="M10" i="1"/>
  <c r="J11" i="1"/>
  <c r="S11" i="1"/>
  <c r="P19" i="1"/>
  <c r="J21" i="1"/>
  <c r="S22" i="1"/>
  <c r="P23" i="1"/>
  <c r="P24" i="1"/>
  <c r="S13" i="1"/>
  <c r="M15" i="1"/>
  <c r="J17" i="1"/>
  <c r="P20" i="1"/>
  <c r="J22" i="1"/>
  <c r="S23" i="1"/>
  <c r="P26" i="1"/>
  <c r="M13" i="1"/>
  <c r="M14" i="1"/>
  <c r="P16" i="1"/>
  <c r="P18" i="1"/>
  <c r="J20" i="1"/>
  <c r="S21" i="1"/>
  <c r="M23" i="1"/>
  <c r="M25" i="1"/>
  <c r="S26" i="1"/>
  <c r="S27" i="1"/>
  <c r="S29" i="1"/>
  <c r="S31" i="1"/>
  <c r="S33" i="1"/>
  <c r="S35" i="1"/>
  <c r="S36" i="1"/>
  <c r="S37" i="1"/>
  <c r="S38" i="1"/>
  <c r="M38" i="1"/>
  <c r="M36" i="1"/>
  <c r="M34" i="1"/>
  <c r="M32" i="1"/>
  <c r="M30" i="1"/>
  <c r="M28" i="1"/>
  <c r="S34" i="1"/>
  <c r="S32" i="1"/>
  <c r="S30" i="1"/>
  <c r="S28" i="1"/>
  <c r="M11" i="1"/>
  <c r="C13" i="1"/>
  <c r="P14" i="1"/>
  <c r="J16" i="1"/>
  <c r="J18" i="1"/>
  <c r="S19" i="1"/>
  <c r="M21" i="1"/>
  <c r="J24" i="1"/>
  <c r="S24" i="1"/>
  <c r="P25" i="1"/>
  <c r="J27" i="1"/>
  <c r="P12" i="1"/>
  <c r="J14" i="1"/>
  <c r="S15" i="1"/>
  <c r="P17" i="1"/>
  <c r="M19" i="1"/>
  <c r="M20" i="1"/>
  <c r="P22" i="1"/>
  <c r="M24" i="1"/>
  <c r="M26" i="1"/>
  <c r="M27" i="1"/>
  <c r="M29" i="1"/>
  <c r="M31" i="1"/>
  <c r="M33" i="1"/>
  <c r="M35" i="1"/>
  <c r="M37" i="1"/>
  <c r="J26" i="1"/>
  <c r="J28" i="1"/>
  <c r="J30" i="1"/>
  <c r="J32" i="1"/>
  <c r="J34" i="1"/>
  <c r="J36" i="1"/>
  <c r="J38" i="1"/>
  <c r="N2" i="2"/>
  <c r="N29" i="2"/>
  <c r="N30" i="2"/>
  <c r="N45" i="2"/>
  <c r="N46" i="2"/>
  <c r="N61" i="2"/>
  <c r="N62" i="2"/>
  <c r="N77" i="2"/>
  <c r="N78" i="2"/>
  <c r="N105" i="2"/>
  <c r="N106" i="2"/>
  <c r="N140" i="2"/>
  <c r="N141" i="2"/>
  <c r="N156" i="2"/>
  <c r="N157" i="2"/>
  <c r="N172" i="2"/>
  <c r="N173" i="2"/>
  <c r="N188" i="2"/>
  <c r="N189" i="2"/>
  <c r="N204" i="2"/>
  <c r="N205" i="2"/>
  <c r="P27" i="1"/>
  <c r="P29" i="1"/>
  <c r="P31" i="1"/>
  <c r="P33" i="1"/>
  <c r="P35" i="1"/>
  <c r="P37" i="1"/>
  <c r="N14" i="2"/>
  <c r="N22" i="2"/>
  <c r="N34" i="2"/>
  <c r="N50" i="2"/>
  <c r="N66" i="2"/>
  <c r="N82" i="2"/>
  <c r="N110" i="2"/>
  <c r="N120" i="2"/>
  <c r="N129" i="2"/>
  <c r="N145" i="2"/>
  <c r="N161" i="2"/>
  <c r="N177" i="2"/>
  <c r="N193" i="2"/>
  <c r="N208" i="2"/>
  <c r="N209" i="2"/>
  <c r="J29" i="1"/>
  <c r="J31" i="1"/>
  <c r="J33" i="1"/>
  <c r="J35" i="1"/>
  <c r="J37" i="1"/>
  <c r="N213" i="2"/>
  <c r="P28" i="1"/>
  <c r="P30" i="1"/>
  <c r="P32" i="1"/>
  <c r="P34" i="1"/>
  <c r="P36" i="1"/>
  <c r="P38" i="1"/>
  <c r="N6" i="2"/>
  <c r="N17" i="2"/>
  <c r="N18" i="2"/>
  <c r="N25" i="2"/>
  <c r="N26" i="2"/>
  <c r="N40" i="2"/>
  <c r="N41" i="2"/>
  <c r="N42" i="2"/>
  <c r="N56" i="2"/>
  <c r="N57" i="2"/>
  <c r="N58" i="2"/>
  <c r="N72" i="2"/>
  <c r="N73" i="2"/>
  <c r="N74" i="2"/>
  <c r="N100" i="2"/>
  <c r="N101" i="2"/>
  <c r="N102" i="2"/>
  <c r="N116" i="2"/>
  <c r="N117" i="2"/>
  <c r="N135" i="2"/>
  <c r="N136" i="2"/>
  <c r="N137" i="2"/>
  <c r="N151" i="2"/>
  <c r="N152" i="2"/>
  <c r="N153" i="2"/>
  <c r="N167" i="2"/>
  <c r="N168" i="2"/>
  <c r="N169" i="2"/>
  <c r="N183" i="2"/>
  <c r="N184" i="2"/>
  <c r="N185" i="2"/>
  <c r="N199" i="2"/>
  <c r="N200" i="2"/>
  <c r="N201" i="2"/>
  <c r="B23" i="1" l="1"/>
  <c r="C2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000-000001000000}">
      <text>
        <r>
          <rPr>
            <b/>
            <sz val="9"/>
            <color rgb="FF000000"/>
            <rFont val="Tahoma"/>
            <family val="2"/>
            <charset val="1"/>
          </rPr>
          <t>Also odds of drawing</t>
        </r>
      </text>
    </comment>
  </commentList>
</comments>
</file>

<file path=xl/sharedStrings.xml><?xml version="1.0" encoding="utf-8"?>
<sst xmlns="http://schemas.openxmlformats.org/spreadsheetml/2006/main" count="3040" uniqueCount="194">
  <si>
    <r>
      <rPr>
        <sz val="11"/>
        <color rgb="FF000000"/>
        <rFont val="Calibri"/>
        <family val="2"/>
        <charset val="1"/>
      </rPr>
      <t xml:space="preserve">In order to see the evaluate the distribution of zombie spawn cards, mark the cards you wish to </t>
    </r>
    <r>
      <rPr>
        <b/>
        <sz val="11"/>
        <color rgb="FF77933C"/>
        <rFont val="Calibri"/>
        <family val="2"/>
        <charset val="1"/>
      </rPr>
      <t>'Include'</t>
    </r>
    <r>
      <rPr>
        <sz val="11"/>
        <color rgb="FF000000"/>
        <rFont val="Calibri"/>
        <family val="2"/>
        <charset val="1"/>
      </rPr>
      <t xml:space="preserve"> or </t>
    </r>
    <r>
      <rPr>
        <b/>
        <sz val="11"/>
        <color rgb="FF953735"/>
        <rFont val="Calibri"/>
        <family val="2"/>
        <charset val="1"/>
      </rPr>
      <t>'Exclude'</t>
    </r>
    <r>
      <rPr>
        <sz val="11"/>
        <color rgb="FF000000"/>
        <rFont val="Calibri"/>
        <family val="2"/>
        <charset val="1"/>
      </rPr>
      <t xml:space="preserve"> by selecting the corresponding option for each card in the Zombie Spawn Card List (Column P). This tool is designed to allow you to experiment with different builds and assess the difficulty through the custom weighting (seen in the table right). 
</t>
    </r>
    <r>
      <rPr>
        <sz val="10"/>
        <color rgb="FF1F497D"/>
        <rFont val="Calibri"/>
        <family val="2"/>
        <charset val="1"/>
      </rPr>
      <t>Community feedback on the Threat Weighting per figure is appreciated, especially from those with the exclusive Kickstarter content and plenty of play time under their belts.</t>
    </r>
  </si>
  <si>
    <t>Zombie Type</t>
  </si>
  <si>
    <t>Threat Weighting</t>
  </si>
  <si>
    <t>Nothing</t>
  </si>
  <si>
    <t>Walker</t>
  </si>
  <si>
    <t>Total Cards In Play</t>
  </si>
  <si>
    <t>% Card Split</t>
  </si>
  <si>
    <t>Blue Danger Level</t>
  </si>
  <si>
    <t>#</t>
  </si>
  <si>
    <t>Yellow Danger Level</t>
  </si>
  <si>
    <t>Amber Danger Level</t>
  </si>
  <si>
    <t>Red Danger Level</t>
  </si>
  <si>
    <t>Fatty</t>
  </si>
  <si>
    <t>Standard Zombies</t>
  </si>
  <si>
    <t>Runner</t>
  </si>
  <si>
    <t>Necromancer</t>
  </si>
  <si>
    <t>Abomination</t>
  </si>
  <si>
    <t>Double Spawn</t>
  </si>
  <si>
    <t>Walker Activation</t>
  </si>
  <si>
    <t>Zombie Wolfz</t>
  </si>
  <si>
    <t>Fatty Activation</t>
  </si>
  <si>
    <t>Orc Horde</t>
  </si>
  <si>
    <t>Runner Activation</t>
  </si>
  <si>
    <t>Enter the Horde</t>
  </si>
  <si>
    <t>NPC</t>
  </si>
  <si>
    <t>Wolvz</t>
  </si>
  <si>
    <t>Dead Eye Walkers</t>
  </si>
  <si>
    <t>Wolfbomination</t>
  </si>
  <si>
    <t>Murder Crows</t>
  </si>
  <si>
    <t>Abominalpha</t>
  </si>
  <si>
    <t>Ablobination</t>
  </si>
  <si>
    <t>Abominarat</t>
  </si>
  <si>
    <t>Abominatroll</t>
  </si>
  <si>
    <t>Abominotaur</t>
  </si>
  <si>
    <t>Average</t>
  </si>
  <si>
    <t>Predicted Difficulty</t>
  </si>
  <si>
    <t>Overall Difficulty</t>
  </si>
  <si>
    <t>To-Me-Ku-Pa</t>
  </si>
  <si>
    <t>The Blackheart</t>
  </si>
  <si>
    <t>Ostokar</t>
  </si>
  <si>
    <t>Evil Troy</t>
  </si>
  <si>
    <t>Queen Medea</t>
  </si>
  <si>
    <t>Grin</t>
  </si>
  <si>
    <t>Erik Summoner</t>
  </si>
  <si>
    <t>Orc Walker</t>
  </si>
  <si>
    <t>Orc Fatty</t>
  </si>
  <si>
    <t>Orc Runner</t>
  </si>
  <si>
    <t>Orc Abomination</t>
  </si>
  <si>
    <t>Orc Walker Activation</t>
  </si>
  <si>
    <t>Orc Necromancer</t>
  </si>
  <si>
    <t>Orc Fatty Activation</t>
  </si>
  <si>
    <t>Orc Runner Activation</t>
  </si>
  <si>
    <t>Low</t>
  </si>
  <si>
    <t>Easy/Mid</t>
  </si>
  <si>
    <t>Mid</t>
  </si>
  <si>
    <t>Mid/Hard</t>
  </si>
  <si>
    <t>Hard</t>
  </si>
  <si>
    <t>Blue Difficulty</t>
  </si>
  <si>
    <t>Yellow Difficulty</t>
  </si>
  <si>
    <t>Orange Difficulty</t>
  </si>
  <si>
    <t>Red Difficulty</t>
  </si>
  <si>
    <t>ID</t>
  </si>
  <si>
    <t>Blue</t>
  </si>
  <si>
    <t>Blue #</t>
  </si>
  <si>
    <t>Threat</t>
  </si>
  <si>
    <t>Yellow</t>
  </si>
  <si>
    <t>Yellow #</t>
  </si>
  <si>
    <t>Amber</t>
  </si>
  <si>
    <t>Amber #</t>
  </si>
  <si>
    <t>Red</t>
  </si>
  <si>
    <t>Red #</t>
  </si>
  <si>
    <t>Average Threat</t>
  </si>
  <si>
    <t>Type</t>
  </si>
  <si>
    <t>Included/Excluded?</t>
  </si>
  <si>
    <t>Card Included With</t>
  </si>
  <si>
    <t>Included</t>
  </si>
  <si>
    <t>Core Box Set</t>
  </si>
  <si>
    <t>Excluded</t>
  </si>
  <si>
    <t>Wulfsburg</t>
  </si>
  <si>
    <t>NPC-1</t>
  </si>
  <si>
    <t>NPC-2</t>
  </si>
  <si>
    <t>Zombie Bosses Abomination Pack</t>
  </si>
  <si>
    <t>Kickstarter Exclusive</t>
  </si>
  <si>
    <t>Crtichlow GuestBox</t>
  </si>
  <si>
    <t>S Kopinski GuestBox</t>
  </si>
  <si>
    <t>Promotional</t>
  </si>
  <si>
    <t>Green Horde Core</t>
  </si>
  <si>
    <t>Necromantic Dragon</t>
  </si>
  <si>
    <t>Swarms of Ratz</t>
  </si>
  <si>
    <t>Spectral Walker</t>
  </si>
  <si>
    <t>Tainted Walker</t>
  </si>
  <si>
    <t>Tainted Fatty</t>
  </si>
  <si>
    <t>Tainted Runner</t>
  </si>
  <si>
    <t>Tainted Abomination</t>
  </si>
  <si>
    <t>Innsmouth</t>
  </si>
  <si>
    <t>Feral Dragon</t>
  </si>
  <si>
    <t>Fatty Burster</t>
  </si>
  <si>
    <t>Zombie Giant</t>
  </si>
  <si>
    <t>Gorgomination</t>
  </si>
  <si>
    <t>Horde Brother</t>
  </si>
  <si>
    <t>Siege Breaker</t>
  </si>
  <si>
    <t>Swamp Lurker</t>
  </si>
  <si>
    <t>Abominabunny</t>
  </si>
  <si>
    <t>Vault Warden</t>
  </si>
  <si>
    <t>Magenta Covfefe of Aargh</t>
  </si>
  <si>
    <t>Werezombie</t>
  </si>
  <si>
    <t>Count Temeraire</t>
  </si>
  <si>
    <t>Queen Severa</t>
  </si>
  <si>
    <t>Chromatiz</t>
  </si>
  <si>
    <t>Rat King</t>
  </si>
  <si>
    <t>Swamp Troll</t>
  </si>
  <si>
    <t>No Rest for the Wicked</t>
  </si>
  <si>
    <t>Friends and Foes</t>
  </si>
  <si>
    <t>Swarm of Ratz</t>
  </si>
  <si>
    <t>Dragon</t>
  </si>
  <si>
    <t>Spectral Zombie</t>
  </si>
  <si>
    <t>Zombie Ratz</t>
  </si>
  <si>
    <t>Tainted Orc</t>
  </si>
  <si>
    <t>S Murry GuestBox</t>
  </si>
  <si>
    <t>Rat King and Swamp Troll</t>
  </si>
  <si>
    <t>Faolan</t>
  </si>
  <si>
    <t>Lord of Skulls</t>
  </si>
  <si>
    <t>P Bonner GuestBox</t>
  </si>
  <si>
    <t>A Smith GuestBox</t>
  </si>
  <si>
    <t>Difficulty Range - Used for Above "Predicted Difficulty" calculations (C19:C23)</t>
  </si>
  <si>
    <t>Very Low</t>
  </si>
  <si>
    <t>Very Low/Low</t>
  </si>
  <si>
    <t>V.Hard</t>
  </si>
  <si>
    <t>Extreme</t>
  </si>
  <si>
    <t>Point Cost</t>
  </si>
  <si>
    <t>In order to keep transparency, I am recalculating zombie values based on a point value I am devising. This will attribute points based on various traits, combine them, and use this to determine values.</t>
  </si>
  <si>
    <t>All difficulty values will be based off of this new calculation system to ensure that difficulty can be properly assessed.</t>
  </si>
  <si>
    <t>For convention, Move is the number of squares moved per activation. Strength is the number of damage dealt. Defense is the strength of weapon required to defeat the creature. Activations is the number of activations it gets per turn.</t>
  </si>
  <si>
    <t>Move</t>
  </si>
  <si>
    <t>Defense</t>
  </si>
  <si>
    <t>Activations</t>
  </si>
  <si>
    <t>Strength</t>
  </si>
  <si>
    <t>Base cost for all zombies is 1 point.</t>
  </si>
  <si>
    <t>Ignore Armor</t>
  </si>
  <si>
    <t>Additive modifiers</t>
  </si>
  <si>
    <t>Multiplicative modifiers</t>
  </si>
  <si>
    <t>Point Multiplier</t>
  </si>
  <si>
    <t>Ability</t>
  </si>
  <si>
    <t>Defense 4 represents creatures that can only be killed by Dragon Fire or similar restrictions such that a Str 3 weapon is ineffective.</t>
  </si>
  <si>
    <t>Move 1</t>
  </si>
  <si>
    <t>Move 2</t>
  </si>
  <si>
    <t>Move 3</t>
  </si>
  <si>
    <t>Strength 1</t>
  </si>
  <si>
    <t>Strength 2</t>
  </si>
  <si>
    <t>Strength 3</t>
  </si>
  <si>
    <t>Defense 1</t>
  </si>
  <si>
    <t>Defense 2</t>
  </si>
  <si>
    <t>Defense 3</t>
  </si>
  <si>
    <t>Defense 4</t>
  </si>
  <si>
    <t>Activations 1</t>
  </si>
  <si>
    <t>Activations 2</t>
  </si>
  <si>
    <t>Activations 3</t>
  </si>
  <si>
    <t>Move 0</t>
  </si>
  <si>
    <t>Strength 0</t>
  </si>
  <si>
    <t>Defense 0</t>
  </si>
  <si>
    <t>Activations 0</t>
  </si>
  <si>
    <t>All Necromancers have both Spawn Point Creation and Alternate Pathing.</t>
  </si>
  <si>
    <t>All Abominations have Ignore Armor</t>
  </si>
  <si>
    <t>Points for Stats</t>
  </si>
  <si>
    <t>Additives Total</t>
  </si>
  <si>
    <t>Extra Activation</t>
  </si>
  <si>
    <t>Multipliers total</t>
  </si>
  <si>
    <t>Necro Spawn Point</t>
  </si>
  <si>
    <t>Special Pathing</t>
  </si>
  <si>
    <t>Extra Spawn</t>
  </si>
  <si>
    <t>Range 2</t>
  </si>
  <si>
    <t>Range 3</t>
  </si>
  <si>
    <t>Range</t>
  </si>
  <si>
    <t>Range 0</t>
  </si>
  <si>
    <t>Range 1</t>
  </si>
  <si>
    <t>Destroy Wall</t>
  </si>
  <si>
    <t>Low Model Count</t>
  </si>
  <si>
    <t>Force Movement</t>
  </si>
  <si>
    <t>The Low Model Count multiplier only applies to creatures that spawn at high rates when compared to their model count, resulting in extra activations</t>
  </si>
  <si>
    <t>Move Through Walls</t>
  </si>
  <si>
    <t>Convert Walkers</t>
  </si>
  <si>
    <t>Special Spawn</t>
  </si>
  <si>
    <t>Queen Medea and Evil Troy's ability do not die in a standard way. Instead of creating a special rule for them, I simply raised their defense.</t>
  </si>
  <si>
    <t>Grant Activation</t>
  </si>
  <si>
    <t>Dragon's odd movement rules require special attention. I placed the movement as 0, but gave them the other appropriate abilities, which drove cost up.</t>
  </si>
  <si>
    <t>Multitarget</t>
  </si>
  <si>
    <t>Strength 4</t>
  </si>
  <si>
    <t>Special Defense</t>
  </si>
  <si>
    <t>Retaliation Attack</t>
  </si>
  <si>
    <t>Giant</t>
  </si>
  <si>
    <t>Chromatiz's special rules have been calculated backwards. She has been calculated as having 2 move and 2 strength, but I have used the "special defense" modifier to account for her extra 1 to either when a woman or man is not within los respectively.</t>
  </si>
  <si>
    <t>This table is phased out for the Zombie Point Calculations Table</t>
  </si>
  <si>
    <t>V.Hard/Extreme</t>
  </si>
  <si>
    <t>Hard/V.Hard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</si>
</sst>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2" x14ac:knownFonts="1">
    <font>
      <sz val="11"/>
      <color rgb="FF000000"/>
      <name val="Calibri"/>
      <family val="2"/>
      <charset val="1"/>
    </font>
    <font>
      <sz val="9"/>
      <color rgb="FF000000"/>
      <name val="Calibri"/>
      <family val="2"/>
      <charset val="1"/>
    </font>
    <font>
      <b/>
      <sz val="11"/>
      <color rgb="FF77933C"/>
      <name val="Calibri"/>
      <family val="2"/>
      <charset val="1"/>
    </font>
    <font>
      <b/>
      <sz val="11"/>
      <color rgb="FF953735"/>
      <name val="Calibri"/>
      <family val="2"/>
      <charset val="1"/>
    </font>
    <font>
      <sz val="10"/>
      <color rgb="FF1F497D"/>
      <name val="Calibri"/>
      <family val="2"/>
      <charset val="1"/>
    </font>
    <font>
      <b/>
      <sz val="9"/>
      <color rgb="FF000000"/>
      <name val="Calibri"/>
      <family val="2"/>
      <charset val="1"/>
    </font>
    <font>
      <b/>
      <sz val="12"/>
      <color rgb="FF953735"/>
      <name val="Calibri"/>
      <family val="2"/>
      <charset val="1"/>
    </font>
    <font>
      <b/>
      <sz val="11"/>
      <color rgb="FF000000"/>
      <name val="Calibri"/>
      <family val="2"/>
      <charset val="1"/>
    </font>
    <font>
      <strike/>
      <sz val="11"/>
      <color rgb="FF000000"/>
      <name val="Calibri"/>
      <family val="2"/>
      <charset val="1"/>
    </font>
    <font>
      <b/>
      <sz val="9"/>
      <color rgb="FF000000"/>
      <name val="Tahoma"/>
      <family val="2"/>
      <charset val="1"/>
    </font>
    <font>
      <sz val="11"/>
      <color rgb="FF000000"/>
      <name val="Calibri"/>
      <family val="2"/>
      <charset val="1"/>
    </font>
    <font>
      <sz val="11"/>
      <color rgb="FFFF0000"/>
      <name val="Calibri"/>
      <family val="2"/>
      <charset val="1"/>
    </font>
  </fonts>
  <fills count="16">
    <fill>
      <patternFill patternType="none"/>
    </fill>
    <fill>
      <patternFill patternType="gray125"/>
    </fill>
    <fill>
      <patternFill patternType="solid">
        <fgColor rgb="FFFFFF66"/>
        <bgColor rgb="FFFFFF00"/>
      </patternFill>
    </fill>
    <fill>
      <patternFill patternType="solid">
        <fgColor rgb="FFFAC090"/>
        <bgColor rgb="FFE6B9B8"/>
      </patternFill>
    </fill>
    <fill>
      <patternFill patternType="solid">
        <fgColor rgb="FFD99694"/>
        <bgColor rgb="FFE6B9B8"/>
      </patternFill>
    </fill>
    <fill>
      <patternFill patternType="solid">
        <fgColor rgb="FFFFFFFF"/>
        <bgColor rgb="FFF2F2F2"/>
      </patternFill>
    </fill>
    <fill>
      <patternFill patternType="solid">
        <fgColor rgb="FFD9D9D9"/>
        <bgColor rgb="FFD7E4BD"/>
      </patternFill>
    </fill>
    <fill>
      <patternFill patternType="solid">
        <fgColor rgb="FFF2F2F2"/>
        <bgColor rgb="FFFFFFFF"/>
      </patternFill>
    </fill>
    <fill>
      <patternFill patternType="solid">
        <fgColor rgb="FFF2DCDB"/>
        <bgColor rgb="FFD9D9D9"/>
      </patternFill>
    </fill>
    <fill>
      <patternFill patternType="solid">
        <fgColor rgb="FFBFBFBF"/>
        <bgColor rgb="FFCCC1DA"/>
      </patternFill>
    </fill>
    <fill>
      <patternFill patternType="solid">
        <fgColor rgb="FF8EB4E3"/>
        <bgColor rgb="FF9999FF"/>
      </patternFill>
    </fill>
    <fill>
      <patternFill patternType="solid">
        <fgColor rgb="FFB9CDE5"/>
        <bgColor rgb="FFCCC1DA"/>
      </patternFill>
    </fill>
    <fill>
      <patternFill patternType="solid">
        <fgColor rgb="FFFCD5B5"/>
        <bgColor rgb="FFF2DCDB"/>
      </patternFill>
    </fill>
    <fill>
      <patternFill patternType="solid">
        <fgColor rgb="FFE6B9B8"/>
        <bgColor rgb="FFFAC090"/>
      </patternFill>
    </fill>
    <fill>
      <patternFill patternType="solid">
        <fgColor rgb="FFCCC1DA"/>
        <bgColor rgb="FFBFBFBF"/>
      </patternFill>
    </fill>
    <fill>
      <patternFill patternType="solid">
        <fgColor rgb="FFC3D69B"/>
        <bgColor rgb="FFD7E4BD"/>
      </patternFill>
    </fill>
  </fills>
  <borders count="1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9" fontId="10" fillId="0" borderId="0" applyBorder="0" applyProtection="0"/>
  </cellStyleXfs>
  <cellXfs count="169">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1" fillId="0" borderId="0" xfId="0" applyFont="1" applyAlignment="1">
      <alignment horizontal="center" vertical="center"/>
    </xf>
    <xf numFmtId="0" fontId="0" fillId="5" borderId="0" xfId="0" applyFill="1"/>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0" fillId="5" borderId="0" xfId="0" applyFill="1" applyAlignment="1">
      <alignment horizontal="center" vertical="center"/>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6" fillId="8" borderId="1" xfId="0" applyFont="1" applyFill="1" applyBorder="1"/>
    <xf numFmtId="0" fontId="6" fillId="8" borderId="2" xfId="0" applyFont="1" applyFill="1" applyBorder="1" applyAlignment="1">
      <alignment horizontal="center" vertical="center"/>
    </xf>
    <xf numFmtId="0" fontId="7" fillId="9" borderId="2" xfId="0" applyFont="1" applyFill="1" applyBorder="1" applyAlignment="1">
      <alignment horizontal="center" vertical="center"/>
    </xf>
    <xf numFmtId="0" fontId="7" fillId="10" borderId="1" xfId="0" applyFont="1" applyFill="1" applyBorder="1"/>
    <xf numFmtId="0" fontId="0" fillId="10" borderId="7" xfId="0" applyFont="1" applyFill="1" applyBorder="1" applyAlignment="1">
      <alignment horizontal="center" vertical="center"/>
    </xf>
    <xf numFmtId="0" fontId="7" fillId="10" borderId="7"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2"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2"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2" xfId="0" applyFont="1" applyFill="1" applyBorder="1" applyAlignment="1">
      <alignment horizontal="center" vertical="center"/>
    </xf>
    <xf numFmtId="0" fontId="0" fillId="6" borderId="3" xfId="0" applyFont="1" applyFill="1" applyBorder="1"/>
    <xf numFmtId="0" fontId="0" fillId="6" borderId="8" xfId="0" applyFill="1" applyBorder="1" applyAlignment="1">
      <alignment horizontal="center" vertical="center"/>
    </xf>
    <xf numFmtId="9" fontId="0" fillId="6" borderId="4" xfId="1" applyFont="1" applyFill="1" applyBorder="1" applyAlignment="1" applyProtection="1">
      <alignment horizontal="center" vertical="center"/>
    </xf>
    <xf numFmtId="0" fontId="0" fillId="11" borderId="3" xfId="0" applyFont="1" applyFill="1" applyBorder="1" applyAlignment="1">
      <alignment horizontal="center" vertical="center"/>
    </xf>
    <xf numFmtId="0" fontId="0" fillId="11" borderId="8" xfId="0" applyFill="1" applyBorder="1" applyAlignment="1">
      <alignment horizontal="center" vertical="center"/>
    </xf>
    <xf numFmtId="9" fontId="0" fillId="11" borderId="8" xfId="1" applyFont="1" applyFill="1" applyBorder="1" applyAlignment="1" applyProtection="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xf>
    <xf numFmtId="9" fontId="8" fillId="2" borderId="4" xfId="1" applyFont="1" applyFill="1" applyBorder="1" applyAlignment="1" applyProtection="1">
      <alignment horizontal="center" vertical="center"/>
    </xf>
    <xf numFmtId="0" fontId="8" fillId="12" borderId="3" xfId="0" applyFont="1" applyFill="1" applyBorder="1" applyAlignment="1">
      <alignment horizontal="center" vertical="center"/>
    </xf>
    <xf numFmtId="0" fontId="8" fillId="12" borderId="8" xfId="0" applyFont="1" applyFill="1" applyBorder="1" applyAlignment="1">
      <alignment horizontal="center" vertical="center"/>
    </xf>
    <xf numFmtId="9" fontId="8" fillId="12" borderId="4" xfId="1" applyFont="1" applyFill="1" applyBorder="1" applyAlignment="1" applyProtection="1">
      <alignment horizontal="center" vertical="center"/>
    </xf>
    <xf numFmtId="0" fontId="8" fillId="13" borderId="3" xfId="0" applyFont="1" applyFill="1" applyBorder="1" applyAlignment="1">
      <alignment horizontal="center" vertical="center"/>
    </xf>
    <xf numFmtId="0" fontId="8" fillId="13" borderId="8" xfId="0" applyFont="1" applyFill="1" applyBorder="1" applyAlignment="1">
      <alignment horizontal="center" vertical="center"/>
    </xf>
    <xf numFmtId="9" fontId="8" fillId="13" borderId="4" xfId="1" applyFont="1" applyFill="1" applyBorder="1" applyAlignment="1" applyProtection="1">
      <alignment horizontal="center" vertical="center"/>
    </xf>
    <xf numFmtId="0" fontId="0" fillId="6" borderId="5" xfId="0" applyFont="1" applyFill="1" applyBorder="1"/>
    <xf numFmtId="0" fontId="0" fillId="6" borderId="0" xfId="0" applyFill="1" applyBorder="1" applyAlignment="1">
      <alignment horizontal="center" vertical="center"/>
    </xf>
    <xf numFmtId="9" fontId="0" fillId="6" borderId="6" xfId="1" applyFont="1" applyFill="1" applyBorder="1" applyAlignment="1" applyProtection="1">
      <alignment horizontal="center" vertical="center"/>
    </xf>
    <xf numFmtId="0" fontId="0" fillId="11" borderId="5" xfId="0" applyFont="1" applyFill="1" applyBorder="1" applyAlignment="1">
      <alignment horizontal="center" vertical="center"/>
    </xf>
    <xf numFmtId="0" fontId="0" fillId="11" borderId="0" xfId="0" applyFill="1" applyBorder="1" applyAlignment="1">
      <alignment horizontal="center" vertical="center"/>
    </xf>
    <xf numFmtId="9" fontId="0" fillId="11" borderId="0" xfId="1" applyFont="1" applyFill="1" applyBorder="1" applyAlignment="1" applyProtection="1">
      <alignment horizontal="center" vertical="center"/>
    </xf>
    <xf numFmtId="0" fontId="0" fillId="2" borderId="5" xfId="0" applyFont="1" applyFill="1" applyBorder="1" applyAlignment="1">
      <alignment horizontal="center" vertical="center"/>
    </xf>
    <xf numFmtId="0" fontId="0" fillId="2" borderId="0" xfId="0" applyFill="1" applyBorder="1" applyAlignment="1">
      <alignment horizontal="center" vertical="center"/>
    </xf>
    <xf numFmtId="9" fontId="0" fillId="2" borderId="6" xfId="1" applyFont="1" applyFill="1" applyBorder="1" applyAlignment="1" applyProtection="1">
      <alignment horizontal="center" vertical="center"/>
    </xf>
    <xf numFmtId="0" fontId="0" fillId="12" borderId="5" xfId="0" applyFont="1" applyFill="1" applyBorder="1" applyAlignment="1">
      <alignment horizontal="center" vertical="center"/>
    </xf>
    <xf numFmtId="0" fontId="0" fillId="12" borderId="0" xfId="0" applyFill="1" applyBorder="1" applyAlignment="1">
      <alignment horizontal="center" vertical="center"/>
    </xf>
    <xf numFmtId="9" fontId="0" fillId="12" borderId="6" xfId="1" applyFont="1" applyFill="1" applyBorder="1" applyAlignment="1" applyProtection="1">
      <alignment horizontal="center" vertical="center"/>
    </xf>
    <xf numFmtId="0" fontId="0" fillId="13" borderId="5" xfId="0" applyFont="1" applyFill="1" applyBorder="1" applyAlignment="1">
      <alignment horizontal="center" vertical="center"/>
    </xf>
    <xf numFmtId="0" fontId="0" fillId="13" borderId="0" xfId="0" applyFill="1" applyBorder="1" applyAlignment="1">
      <alignment horizontal="center" vertical="center"/>
    </xf>
    <xf numFmtId="9" fontId="0" fillId="13" borderId="6" xfId="1" applyFont="1" applyFill="1" applyBorder="1" applyAlignment="1" applyProtection="1">
      <alignment horizontal="center" vertical="center"/>
    </xf>
    <xf numFmtId="0" fontId="0" fillId="6" borderId="9" xfId="0" applyFont="1" applyFill="1" applyBorder="1"/>
    <xf numFmtId="0" fontId="0" fillId="6" borderId="10" xfId="0" applyFill="1" applyBorder="1" applyAlignment="1">
      <alignment horizontal="center" vertical="center"/>
    </xf>
    <xf numFmtId="9" fontId="0" fillId="6" borderId="11" xfId="1" applyFont="1" applyFill="1" applyBorder="1" applyAlignment="1" applyProtection="1">
      <alignment horizontal="center" vertical="center"/>
    </xf>
    <xf numFmtId="0" fontId="7" fillId="6" borderId="1" xfId="0" applyFont="1" applyFill="1" applyBorder="1"/>
    <xf numFmtId="0" fontId="7" fillId="6" borderId="12" xfId="0" applyFont="1" applyFill="1" applyBorder="1" applyAlignment="1">
      <alignment horizontal="center" vertical="center"/>
    </xf>
    <xf numFmtId="0" fontId="0" fillId="6" borderId="3" xfId="0" applyFont="1" applyFill="1" applyBorder="1" applyAlignment="1">
      <alignment horizontal="center" vertical="center"/>
    </xf>
    <xf numFmtId="164" fontId="0" fillId="6" borderId="13" xfId="0" applyNumberFormat="1" applyFont="1" applyFill="1" applyBorder="1" applyAlignment="1">
      <alignment horizontal="center" vertical="center"/>
    </xf>
    <xf numFmtId="2" fontId="7" fillId="6" borderId="13" xfId="0" applyNumberFormat="1" applyFont="1" applyFill="1" applyBorder="1" applyAlignment="1">
      <alignment horizontal="center" vertical="center"/>
    </xf>
    <xf numFmtId="0" fontId="0" fillId="11" borderId="1" xfId="0" applyFont="1" applyFill="1" applyBorder="1" applyAlignment="1">
      <alignment horizontal="center" vertical="center"/>
    </xf>
    <xf numFmtId="164" fontId="0" fillId="11" borderId="12" xfId="0" applyNumberFormat="1" applyFont="1" applyFill="1" applyBorder="1" applyAlignment="1">
      <alignment horizontal="center" vertical="center"/>
    </xf>
    <xf numFmtId="0" fontId="0" fillId="2" borderId="1" xfId="0" applyFont="1" applyFill="1" applyBorder="1" applyAlignment="1">
      <alignment horizontal="center" vertical="center"/>
    </xf>
    <xf numFmtId="164" fontId="0" fillId="2" borderId="12" xfId="0" applyNumberFormat="1" applyFont="1" applyFill="1" applyBorder="1" applyAlignment="1">
      <alignment horizontal="center" vertical="center"/>
    </xf>
    <xf numFmtId="0" fontId="0" fillId="12" borderId="1" xfId="0" applyFont="1" applyFill="1" applyBorder="1" applyAlignment="1">
      <alignment horizontal="center" vertical="center"/>
    </xf>
    <xf numFmtId="164" fontId="0" fillId="12" borderId="12" xfId="0" applyNumberFormat="1" applyFont="1" applyFill="1" applyBorder="1" applyAlignment="1">
      <alignment horizontal="center" vertical="center"/>
    </xf>
    <xf numFmtId="0" fontId="0" fillId="13" borderId="9" xfId="0" applyFont="1" applyFill="1" applyBorder="1" applyAlignment="1">
      <alignment horizontal="center" vertical="center"/>
    </xf>
    <xf numFmtId="164" fontId="0" fillId="13" borderId="14" xfId="0" applyNumberFormat="1" applyFont="1" applyFill="1" applyBorder="1" applyAlignment="1">
      <alignment horizontal="center" vertical="center"/>
    </xf>
    <xf numFmtId="0" fontId="1" fillId="7" borderId="9" xfId="0" applyFont="1" applyFill="1" applyBorder="1" applyAlignment="1">
      <alignment horizontal="center" vertical="center"/>
    </xf>
    <xf numFmtId="0" fontId="1" fillId="7" borderId="11" xfId="0" applyFont="1" applyFill="1" applyBorder="1" applyAlignment="1">
      <alignment horizontal="center" vertical="center"/>
    </xf>
    <xf numFmtId="0" fontId="1" fillId="5" borderId="0" xfId="0" applyFont="1" applyFill="1"/>
    <xf numFmtId="0" fontId="0" fillId="11" borderId="9" xfId="0" applyFont="1" applyFill="1" applyBorder="1" applyAlignment="1">
      <alignment horizontal="center" vertical="center"/>
    </xf>
    <xf numFmtId="0" fontId="0" fillId="11" borderId="10" xfId="0" applyFill="1" applyBorder="1" applyAlignment="1">
      <alignment horizontal="center" vertical="center"/>
    </xf>
    <xf numFmtId="9" fontId="0" fillId="11" borderId="10" xfId="1" applyFont="1" applyFill="1" applyBorder="1" applyAlignment="1" applyProtection="1">
      <alignment horizontal="center" vertical="center"/>
    </xf>
    <xf numFmtId="0" fontId="0" fillId="2" borderId="9" xfId="0" applyFont="1" applyFill="1" applyBorder="1" applyAlignment="1">
      <alignment horizontal="center" vertical="center"/>
    </xf>
    <xf numFmtId="0" fontId="0" fillId="2" borderId="10" xfId="0" applyFill="1" applyBorder="1" applyAlignment="1">
      <alignment horizontal="center" vertical="center"/>
    </xf>
    <xf numFmtId="9" fontId="0" fillId="2" borderId="11" xfId="1" applyFont="1" applyFill="1" applyBorder="1" applyAlignment="1" applyProtection="1">
      <alignment horizontal="center" vertical="center"/>
    </xf>
    <xf numFmtId="0" fontId="0" fillId="12" borderId="9" xfId="0" applyFont="1" applyFill="1" applyBorder="1" applyAlignment="1">
      <alignment horizontal="center" vertical="center"/>
    </xf>
    <xf numFmtId="0" fontId="0" fillId="12" borderId="10" xfId="0" applyFill="1" applyBorder="1" applyAlignment="1">
      <alignment horizontal="center" vertical="center"/>
    </xf>
    <xf numFmtId="9" fontId="0" fillId="12" borderId="11" xfId="1" applyFont="1" applyFill="1" applyBorder="1" applyAlignment="1" applyProtection="1">
      <alignment horizontal="center" vertical="center"/>
    </xf>
    <xf numFmtId="0" fontId="0" fillId="13" borderId="10" xfId="0" applyFill="1" applyBorder="1" applyAlignment="1">
      <alignment horizontal="center" vertical="center"/>
    </xf>
    <xf numFmtId="9" fontId="0" fillId="13" borderId="11" xfId="1" applyFont="1" applyFill="1" applyBorder="1" applyAlignment="1" applyProtection="1">
      <alignment horizontal="center" vertical="center"/>
    </xf>
    <xf numFmtId="0" fontId="3" fillId="5" borderId="0" xfId="0" applyFont="1" applyFill="1"/>
    <xf numFmtId="0" fontId="0" fillId="14" borderId="1" xfId="0" applyFont="1" applyFill="1" applyBorder="1" applyAlignment="1">
      <alignment horizontal="center" vertical="center"/>
    </xf>
    <xf numFmtId="0" fontId="0" fillId="14" borderId="12" xfId="0" applyFont="1" applyFill="1" applyBorder="1" applyAlignment="1">
      <alignment horizontal="center" vertical="center"/>
    </xf>
    <xf numFmtId="0" fontId="0" fillId="14" borderId="7" xfId="0" applyFont="1" applyFill="1" applyBorder="1" applyAlignment="1">
      <alignment horizontal="center" vertical="center"/>
    </xf>
    <xf numFmtId="0" fontId="0" fillId="14" borderId="2" xfId="0" applyFont="1" applyFill="1" applyBorder="1" applyAlignment="1">
      <alignment horizontal="center" vertical="center"/>
    </xf>
    <xf numFmtId="0" fontId="7" fillId="6" borderId="1" xfId="0" applyFont="1" applyFill="1" applyBorder="1" applyAlignment="1">
      <alignment horizontal="center" vertical="center"/>
    </xf>
    <xf numFmtId="164" fontId="7" fillId="6" borderId="12" xfId="0" applyNumberFormat="1" applyFont="1" applyFill="1" applyBorder="1" applyAlignment="1">
      <alignment horizontal="center" vertical="center"/>
    </xf>
    <xf numFmtId="2" fontId="7" fillId="6" borderId="12" xfId="0" applyNumberFormat="1" applyFont="1" applyFill="1" applyBorder="1" applyAlignment="1">
      <alignment horizontal="center" vertical="center"/>
    </xf>
    <xf numFmtId="2" fontId="7" fillId="6" borderId="2" xfId="0" applyNumberFormat="1" applyFont="1" applyFill="1" applyBorder="1" applyAlignment="1">
      <alignment horizontal="center" vertical="center"/>
    </xf>
    <xf numFmtId="164" fontId="0" fillId="11" borderId="3" xfId="0" applyNumberFormat="1" applyFill="1" applyBorder="1" applyAlignment="1">
      <alignment horizontal="center" vertical="center"/>
    </xf>
    <xf numFmtId="164" fontId="0" fillId="11" borderId="13" xfId="0" applyNumberFormat="1" applyFill="1" applyBorder="1" applyAlignment="1">
      <alignment horizontal="center" vertical="center"/>
    </xf>
    <xf numFmtId="164" fontId="0" fillId="2" borderId="5" xfId="0" applyNumberFormat="1" applyFill="1" applyBorder="1" applyAlignment="1">
      <alignment horizontal="center" vertical="center"/>
    </xf>
    <xf numFmtId="164" fontId="0" fillId="2" borderId="15" xfId="0" applyNumberFormat="1" applyFill="1" applyBorder="1" applyAlignment="1">
      <alignment horizontal="center" vertical="center"/>
    </xf>
    <xf numFmtId="164" fontId="0" fillId="12" borderId="5" xfId="0" applyNumberFormat="1" applyFill="1" applyBorder="1" applyAlignment="1">
      <alignment horizontal="center" vertical="center"/>
    </xf>
    <xf numFmtId="164" fontId="0" fillId="12" borderId="15" xfId="0" applyNumberFormat="1" applyFill="1" applyBorder="1" applyAlignment="1">
      <alignment horizontal="center" vertical="center"/>
    </xf>
    <xf numFmtId="164" fontId="0" fillId="13" borderId="9" xfId="0" applyNumberFormat="1" applyFill="1" applyBorder="1" applyAlignment="1">
      <alignment horizontal="center" vertical="center"/>
    </xf>
    <xf numFmtId="164" fontId="0" fillId="13" borderId="14" xfId="0" applyNumberFormat="1" applyFill="1" applyBorder="1" applyAlignment="1">
      <alignment horizontal="center" vertical="center"/>
    </xf>
    <xf numFmtId="0" fontId="0" fillId="0" borderId="0" xfId="0" applyAlignment="1">
      <alignment horizontal="left" vertical="center"/>
    </xf>
    <xf numFmtId="0" fontId="7" fillId="0" borderId="1" xfId="0" applyFont="1" applyBorder="1" applyAlignment="1">
      <alignment horizontal="center" vertical="center"/>
    </xf>
    <xf numFmtId="0" fontId="7" fillId="11" borderId="7" xfId="0" applyFont="1" applyFill="1" applyBorder="1" applyAlignment="1">
      <alignment horizontal="center" vertical="center"/>
    </xf>
    <xf numFmtId="0" fontId="7" fillId="14" borderId="7" xfId="0" applyFont="1" applyFill="1" applyBorder="1" applyAlignment="1">
      <alignment horizontal="center" vertical="center"/>
    </xf>
    <xf numFmtId="0" fontId="7" fillId="9" borderId="7" xfId="0" applyFont="1" applyFill="1" applyBorder="1" applyAlignment="1">
      <alignment horizontal="center" vertical="center"/>
    </xf>
    <xf numFmtId="0" fontId="7" fillId="15" borderId="7" xfId="0" applyFont="1" applyFill="1" applyBorder="1" applyAlignment="1">
      <alignment horizontal="center" vertical="center"/>
    </xf>
    <xf numFmtId="0" fontId="7" fillId="7" borderId="2" xfId="0" applyFont="1" applyFill="1" applyBorder="1" applyAlignment="1">
      <alignment horizontal="left" vertical="center"/>
    </xf>
    <xf numFmtId="0" fontId="0" fillId="5" borderId="3" xfId="0" applyFill="1" applyBorder="1" applyAlignment="1">
      <alignment horizontal="center" vertical="center"/>
    </xf>
    <xf numFmtId="0" fontId="0" fillId="2" borderId="8" xfId="0" applyFont="1" applyFill="1" applyBorder="1" applyAlignment="1">
      <alignment horizontal="center" vertical="center"/>
    </xf>
    <xf numFmtId="0" fontId="0" fillId="3" borderId="8" xfId="0" applyFont="1" applyFill="1" applyBorder="1" applyAlignment="1">
      <alignment horizontal="center" vertical="center"/>
    </xf>
    <xf numFmtId="0" fontId="0" fillId="4" borderId="8" xfId="0" applyFont="1" applyFill="1" applyBorder="1" applyAlignment="1">
      <alignment horizontal="center" vertical="center"/>
    </xf>
    <xf numFmtId="0" fontId="0" fillId="4" borderId="0" xfId="0" applyFill="1" applyBorder="1" applyAlignment="1">
      <alignment horizontal="center" vertical="center"/>
    </xf>
    <xf numFmtId="0" fontId="0" fillId="14" borderId="0" xfId="0" applyFill="1" applyBorder="1" applyAlignment="1">
      <alignment horizontal="center" vertical="center"/>
    </xf>
    <xf numFmtId="0" fontId="0" fillId="9" borderId="0" xfId="0" applyFont="1" applyFill="1" applyBorder="1"/>
    <xf numFmtId="0" fontId="0" fillId="0" borderId="8" xfId="0" applyFont="1" applyBorder="1" applyAlignment="1">
      <alignment horizontal="center" vertical="center"/>
    </xf>
    <xf numFmtId="0" fontId="0" fillId="5" borderId="4" xfId="0" applyFont="1" applyFill="1" applyBorder="1" applyAlignment="1">
      <alignment horizontal="left" vertical="center"/>
    </xf>
    <xf numFmtId="0" fontId="0" fillId="5" borderId="5" xfId="0" applyFill="1" applyBorder="1" applyAlignment="1">
      <alignment horizontal="center" vertical="center"/>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5" borderId="6" xfId="0" applyFont="1" applyFill="1" applyBorder="1" applyAlignment="1">
      <alignment horizontal="left" vertical="center"/>
    </xf>
    <xf numFmtId="0" fontId="0" fillId="5" borderId="9" xfId="0" applyFill="1" applyBorder="1" applyAlignment="1">
      <alignment horizontal="center" vertical="center"/>
    </xf>
    <xf numFmtId="0" fontId="0" fillId="3" borderId="10" xfId="0" applyFont="1" applyFill="1" applyBorder="1" applyAlignment="1">
      <alignment horizontal="center" vertical="center"/>
    </xf>
    <xf numFmtId="0" fontId="0" fillId="4" borderId="10" xfId="0" applyFont="1" applyFill="1" applyBorder="1" applyAlignment="1">
      <alignment horizontal="center" vertical="center"/>
    </xf>
    <xf numFmtId="0" fontId="0" fillId="14" borderId="10" xfId="0" applyFill="1" applyBorder="1" applyAlignment="1">
      <alignment horizontal="center" vertical="center"/>
    </xf>
    <xf numFmtId="0" fontId="0" fillId="9" borderId="10" xfId="0" applyFont="1" applyFill="1" applyBorder="1"/>
    <xf numFmtId="0" fontId="0" fillId="0" borderId="10" xfId="0" applyFont="1" applyBorder="1" applyAlignment="1">
      <alignment horizontal="center" vertical="center"/>
    </xf>
    <xf numFmtId="0" fontId="0" fillId="5" borderId="11" xfId="0" applyFont="1" applyFill="1" applyBorder="1" applyAlignment="1">
      <alignment horizontal="left" vertical="center"/>
    </xf>
    <xf numFmtId="0" fontId="0" fillId="14" borderId="8" xfId="0" applyFill="1" applyBorder="1" applyAlignment="1">
      <alignment horizontal="center" vertical="center"/>
    </xf>
    <xf numFmtId="0" fontId="0" fillId="9" borderId="8" xfId="0" applyFont="1" applyFill="1" applyBorder="1"/>
    <xf numFmtId="0" fontId="0" fillId="14" borderId="0" xfId="0" applyFont="1" applyFill="1" applyBorder="1" applyAlignment="1">
      <alignment horizontal="center" vertical="center"/>
    </xf>
    <xf numFmtId="0" fontId="0" fillId="5" borderId="0" xfId="0" applyFill="1" applyBorder="1"/>
    <xf numFmtId="0" fontId="0" fillId="5" borderId="0" xfId="0" applyFill="1" applyBorder="1" applyAlignment="1">
      <alignment horizontal="center" vertical="center"/>
    </xf>
    <xf numFmtId="0" fontId="0" fillId="2" borderId="8" xfId="0" applyFill="1" applyBorder="1" applyAlignment="1">
      <alignment horizontal="center" vertical="center"/>
    </xf>
    <xf numFmtId="0" fontId="0" fillId="4" borderId="8" xfId="0" applyFill="1" applyBorder="1" applyAlignment="1">
      <alignment horizontal="center" vertical="center"/>
    </xf>
    <xf numFmtId="0" fontId="0" fillId="4" borderId="10" xfId="0" applyFill="1" applyBorder="1" applyAlignment="1">
      <alignment horizontal="center" vertical="center"/>
    </xf>
    <xf numFmtId="0" fontId="0" fillId="4" borderId="0" xfId="0" applyFont="1" applyFill="1" applyBorder="1" applyAlignment="1">
      <alignment horizontal="center" vertical="center"/>
    </xf>
    <xf numFmtId="10" fontId="0" fillId="0" borderId="0" xfId="0" applyNumberFormat="1"/>
    <xf numFmtId="0" fontId="1" fillId="7" borderId="0" xfId="0" applyFont="1" applyFill="1" applyBorder="1" applyAlignment="1">
      <alignment horizontal="center" vertical="center"/>
    </xf>
    <xf numFmtId="0" fontId="1" fillId="7" borderId="10" xfId="0" applyFont="1" applyFill="1" applyBorder="1" applyAlignment="1">
      <alignment horizontal="center" vertical="center"/>
    </xf>
    <xf numFmtId="0" fontId="1" fillId="7" borderId="15" xfId="0" applyFont="1" applyFill="1" applyBorder="1" applyAlignment="1">
      <alignment horizontal="center" vertical="center"/>
    </xf>
    <xf numFmtId="165" fontId="1" fillId="7" borderId="0" xfId="0" applyNumberFormat="1" applyFont="1" applyFill="1" applyBorder="1" applyAlignment="1">
      <alignment horizontal="center" vertical="center"/>
    </xf>
    <xf numFmtId="165" fontId="1" fillId="7" borderId="10" xfId="0" applyNumberFormat="1" applyFont="1" applyFill="1" applyBorder="1" applyAlignment="1">
      <alignment horizontal="center" vertical="center"/>
    </xf>
    <xf numFmtId="9" fontId="0" fillId="0" borderId="0" xfId="0" applyNumberFormat="1"/>
    <xf numFmtId="0" fontId="1" fillId="7" borderId="8" xfId="0" applyFont="1" applyFill="1" applyBorder="1" applyAlignment="1">
      <alignment horizontal="center" vertical="center"/>
    </xf>
    <xf numFmtId="165" fontId="1" fillId="7" borderId="8" xfId="0" applyNumberFormat="1" applyFont="1" applyFill="1" applyBorder="1" applyAlignment="1">
      <alignment horizontal="center" vertical="center"/>
    </xf>
    <xf numFmtId="0" fontId="1" fillId="7"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7" borderId="1"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7" xfId="0" applyFont="1" applyFill="1" applyBorder="1" applyAlignment="1">
      <alignment horizontal="center" vertical="center"/>
    </xf>
    <xf numFmtId="165" fontId="1" fillId="7" borderId="7" xfId="0" applyNumberFormat="1" applyFont="1" applyFill="1" applyBorder="1" applyAlignment="1">
      <alignment horizontal="center" vertical="center"/>
    </xf>
    <xf numFmtId="0" fontId="1" fillId="7" borderId="12" xfId="0" applyFont="1" applyFill="1" applyBorder="1" applyAlignment="1">
      <alignment horizontal="center" vertical="center"/>
    </xf>
    <xf numFmtId="9" fontId="1" fillId="7" borderId="8" xfId="0" applyNumberFormat="1" applyFont="1" applyFill="1" applyBorder="1" applyAlignment="1">
      <alignment horizontal="center" vertical="center"/>
    </xf>
    <xf numFmtId="9" fontId="1" fillId="7" borderId="0" xfId="0" applyNumberFormat="1" applyFont="1" applyFill="1" applyBorder="1" applyAlignment="1">
      <alignment horizontal="center" vertical="center"/>
    </xf>
    <xf numFmtId="9" fontId="1" fillId="7" borderId="10" xfId="0" applyNumberFormat="1" applyFont="1" applyFill="1" applyBorder="1" applyAlignment="1">
      <alignment horizontal="center" vertical="center"/>
    </xf>
    <xf numFmtId="9" fontId="1" fillId="7" borderId="7" xfId="0" applyNumberFormat="1" applyFont="1" applyFill="1" applyBorder="1" applyAlignment="1">
      <alignment horizontal="center" vertical="center"/>
    </xf>
    <xf numFmtId="0" fontId="5" fillId="6" borderId="10" xfId="0" applyFont="1" applyFill="1" applyBorder="1" applyAlignment="1">
      <alignment horizontal="center" vertical="center"/>
    </xf>
    <xf numFmtId="0" fontId="5" fillId="6" borderId="11"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14" xfId="0" applyFont="1" applyFill="1" applyBorder="1" applyAlignment="1">
      <alignment horizontal="center" vertical="center"/>
    </xf>
    <xf numFmtId="9" fontId="5" fillId="6" borderId="10" xfId="0" applyNumberFormat="1" applyFont="1" applyFill="1" applyBorder="1" applyAlignment="1">
      <alignment horizontal="center" vertical="center"/>
    </xf>
    <xf numFmtId="0" fontId="11" fillId="5" borderId="0" xfId="0" applyFont="1" applyFill="1"/>
    <xf numFmtId="0" fontId="0" fillId="5" borderId="0" xfId="0" applyFont="1" applyFill="1" applyBorder="1" applyAlignment="1">
      <alignment horizontal="left" vertical="top" wrapText="1"/>
    </xf>
    <xf numFmtId="0" fontId="0" fillId="0" borderId="0" xfId="0" applyAlignment="1"/>
  </cellXfs>
  <cellStyles count="2">
    <cellStyle name="Normal" xfId="0" builtinId="0"/>
    <cellStyle name="Percent" xfId="1" builtinId="5"/>
  </cellStyles>
  <dxfs count="193">
    <dxf>
      <font>
        <b val="0"/>
        <i val="0"/>
        <strike val="0"/>
        <condense val="0"/>
        <extend val="0"/>
        <outline val="0"/>
        <shadow val="0"/>
        <u val="none"/>
        <vertAlign val="baseline"/>
        <sz val="9"/>
        <color rgb="FF000000"/>
        <name val="Calibri"/>
        <scheme val="none"/>
      </font>
      <numFmt numFmtId="13" formatCode="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style="thin">
          <color auto="1"/>
        </left>
        <right/>
        <top/>
        <bottom/>
        <vertical/>
        <horizontal/>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9"/>
        <color rgb="FF000000"/>
        <name val="Calibri"/>
        <scheme val="none"/>
      </font>
      <fill>
        <patternFill patternType="solid">
          <fgColor rgb="FFD7E4BD"/>
          <bgColor rgb="FFD9D9D9"/>
        </patternFill>
      </fill>
      <alignment horizontal="center" vertical="center" textRotation="0" wrapText="0" indent="0" justifyLastLine="0" shrinkToFit="0" readingOrder="0"/>
    </dxf>
    <dxf>
      <numFmt numFmtId="13" formatCode="0%"/>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D7E4BD"/>
        </patternFill>
      </fill>
    </dxf>
    <dxf>
      <fill>
        <patternFill>
          <bgColor rgb="FFFAC090"/>
        </patternFill>
      </fill>
    </dxf>
    <dxf>
      <fill>
        <patternFill>
          <bgColor rgb="FFE6B9B8"/>
        </patternFill>
      </fill>
    </dxf>
    <dxf>
      <fill>
        <patternFill>
          <bgColor theme="9" tint="0.79998168889431442"/>
        </patternFill>
      </fill>
    </dxf>
    <dxf>
      <fill>
        <patternFill>
          <bgColor rgb="FFFFC000"/>
        </patternFill>
      </fill>
    </dxf>
    <dxf>
      <fill>
        <patternFill>
          <bgColor theme="5"/>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953735"/>
      <rgbColor rgb="FFF2F2F2"/>
      <rgbColor rgb="FFD9D9D9"/>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F2DCDB"/>
      <rgbColor rgb="FFD7E4BD"/>
      <rgbColor rgb="FFFFFF66"/>
      <rgbColor rgb="FF8EB4E3"/>
      <rgbColor rgb="FFE6B9B8"/>
      <rgbColor rgb="FFCCC1DA"/>
      <rgbColor rgb="FFFAC090"/>
      <rgbColor rgb="FF3366FF"/>
      <rgbColor rgb="FF33CCCC"/>
      <rgbColor rgb="FF92D050"/>
      <rgbColor rgb="FFFCD5B5"/>
      <rgbColor rgb="FFFF9900"/>
      <rgbColor rgb="FFFF6600"/>
      <rgbColor rgb="FF666699"/>
      <rgbColor rgb="FFC3D69B"/>
      <rgbColor rgb="FF003366"/>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1181100</xdr:colOff>
      <xdr:row>49</xdr:row>
      <xdr:rowOff>180975</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dditives" displayName="Additives" ref="A6:B39" totalsRowShown="0">
  <autoFilter ref="A6:B39" xr:uid="{00000000-0009-0000-0100-000001000000}"/>
  <tableColumns count="2">
    <tableColumn id="1" xr3:uid="{00000000-0010-0000-0000-000001000000}" name="Ability"/>
    <tableColumn id="3" xr3:uid="{00000000-0010-0000-0000-000003000000}" name="Point Cost"/>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ultiplicatives" displayName="Multiplicatives" ref="D6:E20" totalsRowShown="0">
  <autoFilter ref="D6:E20" xr:uid="{00000000-0009-0000-0100-000002000000}"/>
  <tableColumns count="2">
    <tableColumn id="1" xr3:uid="{00000000-0010-0000-0100-000001000000}" name="Ability"/>
    <tableColumn id="3" xr3:uid="{00000000-0010-0000-0100-000003000000}" name="Point Multiplier" dataDxfId="30"/>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ZombiePoints" displayName="ZombiePoints" ref="K5:AJ65" totalsRowShown="0" headerRowDxfId="29" dataDxfId="27" headerRowBorderDxfId="28" tableBorderDxfId="26">
  <autoFilter ref="K5:AJ65" xr:uid="{00000000-0009-0000-0100-000003000000}"/>
  <tableColumns count="26">
    <tableColumn id="1" xr3:uid="{00000000-0010-0000-0200-000001000000}" name="Zombie Type" dataDxfId="25"/>
    <tableColumn id="2" xr3:uid="{00000000-0010-0000-0200-000002000000}" name="Threat Weighting" dataDxfId="24">
      <calculatedColumnFormula>IF($K6="Nothing",0,(R6+AD6)*AJ6)</calculatedColumnFormula>
    </tableColumn>
    <tableColumn id="3" xr3:uid="{00000000-0010-0000-0200-000003000000}" name="Move" dataDxfId="23"/>
    <tableColumn id="4" xr3:uid="{00000000-0010-0000-0200-000004000000}" name="Strength" dataDxfId="22"/>
    <tableColumn id="5" xr3:uid="{00000000-0010-0000-0200-000005000000}" name="Defense" dataDxfId="21"/>
    <tableColumn id="6" xr3:uid="{00000000-0010-0000-0200-000006000000}" name="Activations" dataDxfId="20"/>
    <tableColumn id="7" xr3:uid="{00000000-0010-0000-0200-000007000000}" name="Range" dataDxfId="19"/>
    <tableColumn id="8" xr3:uid="{00000000-0010-0000-0200-000008000000}" name="Points for Stats" dataDxfId="18">
      <calculatedColumnFormula>IF(P6="Nothing",0,1) + VLOOKUP(CONCATENATE($M$5," ",$M6),Additives[],2,FALSE) + VLOOKUP(CONCATENATE($N$5," ",$N6),Additives[],2,FALSE)  + VLOOKUP(CONCATENATE($O$5," ",$O6),Additives[],2,FALSE)  + VLOOKUP(CONCATENATE($P$5," ",$P6),Additives[],2,FALSE) + VLOOKUP(CONCATENATE($Q$5," ",$Q6),Additives[],2,FALSE)</calculatedColumnFormula>
    </tableColumn>
    <tableColumn id="9" xr3:uid="{00000000-0010-0000-0200-000009000000}" name="Special Pathing" dataDxfId="17"/>
    <tableColumn id="10" xr3:uid="{00000000-0010-0000-0200-00000A000000}" name="Necro Spawn Point" dataDxfId="16"/>
    <tableColumn id="11" xr3:uid="{00000000-0010-0000-0200-00000B000000}" name="Extra Spawn" dataDxfId="15"/>
    <tableColumn id="12" xr3:uid="{00000000-0010-0000-0200-00000C000000}" name="Destroy Wall" dataDxfId="14"/>
    <tableColumn id="13" xr3:uid="{00000000-0010-0000-0200-00000D000000}" name="Force Movement" dataDxfId="13"/>
    <tableColumn id="14" xr3:uid="{00000000-0010-0000-0200-00000E000000}" name="Move Through Walls" dataDxfId="12"/>
    <tableColumn id="15" xr3:uid="{00000000-0010-0000-0200-00000F000000}" name="Convert Walkers" dataDxfId="11"/>
    <tableColumn id="16" xr3:uid="{00000000-0010-0000-0200-000010000000}" name="Special Spawn" dataDxfId="10"/>
    <tableColumn id="17" xr3:uid="{00000000-0010-0000-0200-000011000000}" name="Grant Activation" dataDxfId="9"/>
    <tableColumn id="18" xr3:uid="{00000000-0010-0000-0200-000012000000}" name="Special Defense" dataDxfId="8"/>
    <tableColumn id="19" xr3:uid="{00000000-0010-0000-0200-000013000000}" name="Giant" dataDxfId="7"/>
    <tableColumn id="20" xr3:uid="{00000000-0010-0000-0200-000014000000}" name="Additives Total" dataDxfId="6">
      <calculatedColumnFormula>IF($S6,VLOOKUP($S$5,Additives[],2,TRUE),0) + IF($T6,VLOOKUP($T$5,Additives[],2,FALSE),0) + IF($U6,VLOOKUP($U$5,Additives[],2,FALSE),0) + IF($V6,VLOOKUP($V$5,Additives[],2,FALSE),0) + IF($W6,VLOOKUP($W$5,Additives[],2,FALSE),0) + IF($X6,VLOOKUP($X$5,Additives[],2,FALSE),0) + IF($Y6,VLOOKUP($Y$5,Additives[],2,FALSE),0) + IF($Z6,VLOOKUP($Z$5,Additives[],2,FALSE),0) + IF($AA6,VLOOKUP($AA$5,Additives[],2,FALSE),0)  + IF($AB6,VLOOKUP($AB$5,Additives[],2,FALSE),0)</calculatedColumnFormula>
    </tableColumn>
    <tableColumn id="21" xr3:uid="{00000000-0010-0000-0200-000015000000}" name="Ignore Armor" dataDxfId="5"/>
    <tableColumn id="22" xr3:uid="{00000000-0010-0000-0200-000016000000}" name="Extra Activation" dataDxfId="4"/>
    <tableColumn id="23" xr3:uid="{00000000-0010-0000-0200-000017000000}" name="Low Model Count" dataDxfId="3"/>
    <tableColumn id="24" xr3:uid="{00000000-0010-0000-0200-000018000000}" name="Multitarget" dataDxfId="2"/>
    <tableColumn id="25" xr3:uid="{00000000-0010-0000-0200-000019000000}" name="Retaliation Attack" dataDxfId="1"/>
    <tableColumn id="26" xr3:uid="{00000000-0010-0000-0200-00001A000000}" name="Multipliers total" dataDxfId="0">
      <calculatedColumnFormula>1 + IF($AE6,VLOOKUP($AE$5,Multiplicatives[],2,FALSE),0) + IF($AF6,VLOOKUP($AF$5,Multiplicatives[],2,FALSE),0) + IF($AG6,VLOOKUP($AG$5,Multiplicatives[],2,FALSE),0) + IF($AH6,VLOOKUP($AH$5,Multiplicatives[],2,FALSE),0) + IF($AI6,VLOOKUP($AI$5,Multiplicatives[],2,FALSE),0)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99694"/>
  </sheetPr>
  <dimension ref="A1:Y81"/>
  <sheetViews>
    <sheetView zoomScaleNormal="100" workbookViewId="0">
      <selection activeCell="N24" sqref="N24"/>
    </sheetView>
  </sheetViews>
  <sheetFormatPr defaultRowHeight="14.25" x14ac:dyDescent="0.45"/>
  <cols>
    <col min="1" max="1" width="19.1328125" customWidth="1"/>
    <col min="2" max="2" width="9.1328125" bestFit="1" customWidth="1"/>
    <col min="3" max="3" width="18.3984375" customWidth="1"/>
    <col min="4" max="4" width="4.59765625" customWidth="1"/>
    <col min="5" max="5" width="19.86328125" customWidth="1"/>
    <col min="6" max="6" width="6.73046875" style="1" customWidth="1"/>
    <col min="7" max="7" width="11.265625" customWidth="1"/>
    <col min="8" max="8" width="24.3984375" style="2" bestFit="1" customWidth="1"/>
    <col min="9" max="9" width="12.1328125" style="3" customWidth="1"/>
    <col min="10" max="10" width="11.3984375" style="4" bestFit="1" customWidth="1"/>
    <col min="11" max="11" width="24.3984375" bestFit="1" customWidth="1"/>
    <col min="12" max="12" width="10.1328125" customWidth="1"/>
    <col min="13" max="13" width="12.1328125" customWidth="1"/>
    <col min="14" max="14" width="24.3984375" bestFit="1" customWidth="1"/>
    <col min="15" max="15" width="4.86328125" customWidth="1"/>
    <col min="16" max="16" width="11.3984375" bestFit="1" customWidth="1"/>
    <col min="17" max="17" width="24.3984375" bestFit="1" customWidth="1"/>
    <col min="18" max="18" width="3" style="5" bestFit="1" customWidth="1"/>
    <col min="19" max="19" width="11.3984375" style="5" bestFit="1" customWidth="1"/>
    <col min="20" max="20" width="9.86328125" style="1" customWidth="1"/>
    <col min="21" max="21" width="21.86328125" bestFit="1" customWidth="1"/>
    <col min="22" max="22" width="13.3984375" bestFit="1" customWidth="1"/>
    <col min="23" max="1025" width="8.73046875" customWidth="1"/>
  </cols>
  <sheetData>
    <row r="1" spans="1:25" ht="15" customHeight="1" x14ac:dyDescent="0.45">
      <c r="A1" s="167" t="s">
        <v>0</v>
      </c>
      <c r="B1" s="167"/>
      <c r="C1" s="167"/>
      <c r="D1" s="167"/>
      <c r="E1" s="167"/>
      <c r="F1" s="167"/>
      <c r="G1" s="167"/>
      <c r="H1" s="167"/>
      <c r="I1" s="167"/>
      <c r="J1" s="167"/>
      <c r="K1" s="167"/>
      <c r="L1" s="167"/>
      <c r="M1" s="167"/>
      <c r="N1" s="167"/>
      <c r="O1" s="167"/>
      <c r="P1" s="167"/>
      <c r="Q1" s="6"/>
      <c r="R1" s="135"/>
      <c r="S1" s="135"/>
      <c r="T1" s="9"/>
      <c r="U1" s="6"/>
      <c r="V1" s="6"/>
      <c r="W1" s="6"/>
      <c r="X1" s="6"/>
      <c r="Y1" s="6"/>
    </row>
    <row r="2" spans="1:25" x14ac:dyDescent="0.45">
      <c r="A2" s="167"/>
      <c r="B2" s="167"/>
      <c r="C2" s="167"/>
      <c r="D2" s="167"/>
      <c r="E2" s="167"/>
      <c r="F2" s="167"/>
      <c r="G2" s="167"/>
      <c r="H2" s="167"/>
      <c r="I2" s="167"/>
      <c r="J2" s="167"/>
      <c r="K2" s="167"/>
      <c r="L2" s="167"/>
      <c r="M2" s="167"/>
      <c r="N2" s="167"/>
      <c r="O2" s="167"/>
      <c r="P2" s="167"/>
      <c r="Q2" s="6"/>
      <c r="R2" s="135"/>
      <c r="S2" s="135"/>
      <c r="T2" s="9"/>
      <c r="U2" s="6"/>
      <c r="V2" s="6"/>
      <c r="W2" s="6"/>
      <c r="X2" s="6"/>
      <c r="Y2" s="6"/>
    </row>
    <row r="3" spans="1:25" x14ac:dyDescent="0.45">
      <c r="A3" s="167"/>
      <c r="B3" s="167"/>
      <c r="C3" s="167"/>
      <c r="D3" s="167"/>
      <c r="E3" s="167"/>
      <c r="F3" s="167"/>
      <c r="G3" s="167"/>
      <c r="H3" s="167"/>
      <c r="I3" s="167"/>
      <c r="J3" s="167"/>
      <c r="K3" s="167"/>
      <c r="L3" s="167"/>
      <c r="M3" s="167"/>
      <c r="N3" s="167"/>
      <c r="O3" s="167"/>
      <c r="P3" s="167"/>
      <c r="Q3" s="6"/>
      <c r="R3" s="135"/>
      <c r="S3" s="135"/>
      <c r="T3" s="9"/>
      <c r="U3" s="166" t="s">
        <v>191</v>
      </c>
      <c r="V3" s="6"/>
      <c r="W3" s="6"/>
      <c r="X3" s="6"/>
      <c r="Y3" s="6"/>
    </row>
    <row r="4" spans="1:25" ht="15.75" x14ac:dyDescent="0.5">
      <c r="A4" s="14" t="s">
        <v>5</v>
      </c>
      <c r="B4" s="15">
        <f>COUNTIF('Zombie Spawn Card List'!P:P,"Included")</f>
        <v>54</v>
      </c>
      <c r="C4" s="16" t="s">
        <v>6</v>
      </c>
      <c r="D4" s="6"/>
      <c r="E4" s="135"/>
      <c r="F4" s="135"/>
      <c r="G4" s="135"/>
      <c r="H4" s="17" t="s">
        <v>7</v>
      </c>
      <c r="I4" s="18" t="s">
        <v>8</v>
      </c>
      <c r="J4" s="19" t="s">
        <v>6</v>
      </c>
      <c r="K4" s="20" t="s">
        <v>9</v>
      </c>
      <c r="L4" s="21" t="s">
        <v>8</v>
      </c>
      <c r="M4" s="22" t="s">
        <v>6</v>
      </c>
      <c r="N4" s="23" t="s">
        <v>10</v>
      </c>
      <c r="O4" s="24" t="s">
        <v>8</v>
      </c>
      <c r="P4" s="25" t="s">
        <v>6</v>
      </c>
      <c r="Q4" s="26" t="s">
        <v>11</v>
      </c>
      <c r="R4" s="26" t="s">
        <v>8</v>
      </c>
      <c r="S4" s="27" t="s">
        <v>6</v>
      </c>
      <c r="T4" s="6"/>
      <c r="U4" s="7" t="s">
        <v>1</v>
      </c>
      <c r="V4" s="8" t="s">
        <v>2</v>
      </c>
      <c r="W4" s="6"/>
      <c r="X4" s="6"/>
      <c r="Y4" s="6"/>
    </row>
    <row r="5" spans="1:25" x14ac:dyDescent="0.45">
      <c r="A5" s="28" t="s">
        <v>13</v>
      </c>
      <c r="B5" s="29">
        <f>COUNTIFS('Zombie Spawn Card List'!O:O,'Difficulty Prediction'!A5,'Zombie Spawn Card List'!P:P,"Included")</f>
        <v>0</v>
      </c>
      <c r="C5" s="30">
        <f t="shared" ref="C5:C20" si="0">B5/$B$4</f>
        <v>0</v>
      </c>
      <c r="D5" s="6"/>
      <c r="E5" s="135"/>
      <c r="F5" s="135"/>
      <c r="G5" s="135"/>
      <c r="H5" s="31" t="s">
        <v>3</v>
      </c>
      <c r="I5" s="32">
        <f>COUNTIFS('Zombie Spawn Card List'!B:B,'Difficulty Prediction'!H5,'Zombie Spawn Card List'!$P:$P,"Included")</f>
        <v>7</v>
      </c>
      <c r="J5" s="33">
        <f t="shared" ref="J5:J38" si="1">I5/$B$4</f>
        <v>0.12962962962962962</v>
      </c>
      <c r="K5" s="34" t="s">
        <v>3</v>
      </c>
      <c r="L5" s="35">
        <f>COUNTIFS('Zombie Spawn Card List'!E:E,'Difficulty Prediction'!K5,'Zombie Spawn Card List'!$P:$P,"Included")</f>
        <v>0</v>
      </c>
      <c r="M5" s="36">
        <f t="shared" ref="M5:M38" si="2">L5/$B$4</f>
        <v>0</v>
      </c>
      <c r="N5" s="37" t="s">
        <v>3</v>
      </c>
      <c r="O5" s="38">
        <f>COUNTIFS('Zombie Spawn Card List'!H:H,'Difficulty Prediction'!N5,'Zombie Spawn Card List'!$P:$P,"Included")</f>
        <v>0</v>
      </c>
      <c r="P5" s="39">
        <f t="shared" ref="P5:P38" si="3">O5/$B$4</f>
        <v>0</v>
      </c>
      <c r="Q5" s="40" t="s">
        <v>3</v>
      </c>
      <c r="R5" s="41">
        <f>COUNTIFS('Zombie Spawn Card List'!K:K,'Difficulty Prediction'!Q5,'Zombie Spawn Card List'!$P:$P,"Included")</f>
        <v>0</v>
      </c>
      <c r="S5" s="42">
        <f t="shared" ref="S5:S38" si="4">R5/$B$4</f>
        <v>0</v>
      </c>
      <c r="T5" s="6"/>
      <c r="U5" s="10" t="s">
        <v>3</v>
      </c>
      <c r="V5" s="11">
        <v>0</v>
      </c>
      <c r="W5" s="6"/>
      <c r="X5" s="6"/>
      <c r="Y5" s="6"/>
    </row>
    <row r="6" spans="1:25" x14ac:dyDescent="0.45">
      <c r="A6" s="43" t="s">
        <v>15</v>
      </c>
      <c r="B6" s="44">
        <f>COUNTIFS('Zombie Spawn Card List'!O:O,'Difficulty Prediction'!A6,'Zombie Spawn Card List'!P:P,"Included")</f>
        <v>6</v>
      </c>
      <c r="C6" s="45">
        <f t="shared" si="0"/>
        <v>0.1111111111111111</v>
      </c>
      <c r="D6" s="6"/>
      <c r="E6" s="135"/>
      <c r="F6" s="135"/>
      <c r="G6" s="135"/>
      <c r="H6" s="46" t="s">
        <v>4</v>
      </c>
      <c r="I6" s="47">
        <f>COUNTIFS('Zombie Spawn Card List'!B:B,'Difficulty Prediction'!H6,'Zombie Spawn Card List'!$P:$P,"Included")</f>
        <v>0</v>
      </c>
      <c r="J6" s="48">
        <f t="shared" si="1"/>
        <v>0</v>
      </c>
      <c r="K6" s="49" t="s">
        <v>4</v>
      </c>
      <c r="L6" s="50">
        <f>COUNTIFS('Zombie Spawn Card List'!E:E,'Difficulty Prediction'!K6,'Zombie Spawn Card List'!$P:$P,"Included")</f>
        <v>0</v>
      </c>
      <c r="M6" s="51">
        <f t="shared" si="2"/>
        <v>0</v>
      </c>
      <c r="N6" s="52" t="s">
        <v>4</v>
      </c>
      <c r="O6" s="53">
        <f>COUNTIFS('Zombie Spawn Card List'!H:H,'Difficulty Prediction'!N6,'Zombie Spawn Card List'!$P:$P,"Included")</f>
        <v>0</v>
      </c>
      <c r="P6" s="54">
        <f t="shared" si="3"/>
        <v>0</v>
      </c>
      <c r="Q6" s="55" t="s">
        <v>4</v>
      </c>
      <c r="R6" s="56">
        <f>COUNTIFS('Zombie Spawn Card List'!K:K,'Difficulty Prediction'!Q6,'Zombie Spawn Card List'!$P:$P,"Included")</f>
        <v>0</v>
      </c>
      <c r="S6" s="57">
        <f t="shared" si="4"/>
        <v>0</v>
      </c>
      <c r="T6" s="6"/>
      <c r="U6" s="12" t="s">
        <v>4</v>
      </c>
      <c r="V6" s="13">
        <v>1</v>
      </c>
      <c r="W6" s="6"/>
      <c r="X6" s="6"/>
      <c r="Y6" s="6"/>
    </row>
    <row r="7" spans="1:25" x14ac:dyDescent="0.45">
      <c r="A7" s="43" t="s">
        <v>17</v>
      </c>
      <c r="B7" s="44">
        <f>COUNTIFS('Zombie Spawn Card List'!O:O,'Difficulty Prediction'!A7,'Zombie Spawn Card List'!P:P,"Included")</f>
        <v>0</v>
      </c>
      <c r="C7" s="45">
        <f t="shared" si="0"/>
        <v>0</v>
      </c>
      <c r="D7" s="6"/>
      <c r="E7" s="135"/>
      <c r="F7" s="135"/>
      <c r="G7" s="135"/>
      <c r="H7" s="46" t="s">
        <v>12</v>
      </c>
      <c r="I7" s="47">
        <f>COUNTIFS('Zombie Spawn Card List'!B:B,'Difficulty Prediction'!H7,'Zombie Spawn Card List'!$P:$P,"Included")</f>
        <v>0</v>
      </c>
      <c r="J7" s="48">
        <f t="shared" si="1"/>
        <v>0</v>
      </c>
      <c r="K7" s="49" t="s">
        <v>12</v>
      </c>
      <c r="L7" s="50">
        <f>COUNTIFS('Zombie Spawn Card List'!E:E,'Difficulty Prediction'!K7,'Zombie Spawn Card List'!$P:$P,"Included")</f>
        <v>0</v>
      </c>
      <c r="M7" s="51">
        <f t="shared" si="2"/>
        <v>0</v>
      </c>
      <c r="N7" s="52" t="s">
        <v>12</v>
      </c>
      <c r="O7" s="53">
        <f>COUNTIFS('Zombie Spawn Card List'!H:H,'Difficulty Prediction'!N7,'Zombie Spawn Card List'!$P:$P,"Included")</f>
        <v>0</v>
      </c>
      <c r="P7" s="54">
        <f t="shared" si="3"/>
        <v>0</v>
      </c>
      <c r="Q7" s="55" t="s">
        <v>12</v>
      </c>
      <c r="R7" s="56">
        <f>COUNTIFS('Zombie Spawn Card List'!K:K,'Difficulty Prediction'!Q7,'Zombie Spawn Card List'!$P:$P,"Included")</f>
        <v>0</v>
      </c>
      <c r="S7" s="57">
        <f t="shared" si="4"/>
        <v>0</v>
      </c>
      <c r="T7" s="6"/>
      <c r="U7" s="12" t="s">
        <v>12</v>
      </c>
      <c r="V7" s="13">
        <v>2</v>
      </c>
      <c r="W7" s="6"/>
      <c r="X7" s="6"/>
      <c r="Y7" s="6"/>
    </row>
    <row r="8" spans="1:25" x14ac:dyDescent="0.45">
      <c r="A8" s="43" t="s">
        <v>19</v>
      </c>
      <c r="B8" s="44">
        <f>COUNTIFS('Zombie Spawn Card List'!O:O,'Difficulty Prediction'!A8,'Zombie Spawn Card List'!P:P,"Included")</f>
        <v>0</v>
      </c>
      <c r="C8" s="45">
        <f t="shared" si="0"/>
        <v>0</v>
      </c>
      <c r="D8" s="6"/>
      <c r="E8" s="135"/>
      <c r="F8" s="135"/>
      <c r="G8" s="135"/>
      <c r="H8" s="46" t="s">
        <v>14</v>
      </c>
      <c r="I8" s="47">
        <f>COUNTIFS('Zombie Spawn Card List'!B:B,'Difficulty Prediction'!H8,'Zombie Spawn Card List'!$P:$P,"Included")</f>
        <v>0</v>
      </c>
      <c r="J8" s="48">
        <f t="shared" si="1"/>
        <v>0</v>
      </c>
      <c r="K8" s="49" t="s">
        <v>14</v>
      </c>
      <c r="L8" s="50">
        <f>COUNTIFS('Zombie Spawn Card List'!E:E,'Difficulty Prediction'!K8,'Zombie Spawn Card List'!$P:$P,"Included")</f>
        <v>0</v>
      </c>
      <c r="M8" s="51">
        <f t="shared" si="2"/>
        <v>0</v>
      </c>
      <c r="N8" s="52" t="s">
        <v>14</v>
      </c>
      <c r="O8" s="53">
        <f>COUNTIFS('Zombie Spawn Card List'!H:H,'Difficulty Prediction'!N8,'Zombie Spawn Card List'!$P:$P,"Included")</f>
        <v>0</v>
      </c>
      <c r="P8" s="54">
        <f t="shared" si="3"/>
        <v>0</v>
      </c>
      <c r="Q8" s="55" t="s">
        <v>14</v>
      </c>
      <c r="R8" s="56">
        <f>COUNTIFS('Zombie Spawn Card List'!K:K,'Difficulty Prediction'!Q8,'Zombie Spawn Card List'!$P:$P,"Included")</f>
        <v>0</v>
      </c>
      <c r="S8" s="57">
        <f t="shared" si="4"/>
        <v>0</v>
      </c>
      <c r="T8" s="6"/>
      <c r="U8" s="12" t="s">
        <v>14</v>
      </c>
      <c r="V8" s="13">
        <v>2</v>
      </c>
      <c r="W8" s="6"/>
      <c r="X8" s="6"/>
      <c r="Y8" s="6"/>
    </row>
    <row r="9" spans="1:25" x14ac:dyDescent="0.45">
      <c r="A9" s="43" t="s">
        <v>21</v>
      </c>
      <c r="B9" s="44">
        <f>COUNTIFS('Zombie Spawn Card List'!O:O,'Difficulty Prediction'!A9,'Zombie Spawn Card List'!P:P,"Included")</f>
        <v>40</v>
      </c>
      <c r="C9" s="45">
        <f t="shared" si="0"/>
        <v>0.7407407407407407</v>
      </c>
      <c r="D9" s="6"/>
      <c r="E9" s="135"/>
      <c r="F9" s="135"/>
      <c r="G9" s="135"/>
      <c r="H9" s="46" t="s">
        <v>16</v>
      </c>
      <c r="I9" s="47">
        <f>COUNTIFS('Zombie Spawn Card List'!B:B,'Difficulty Prediction'!H9,'Zombie Spawn Card List'!$P:$P,"Included")</f>
        <v>0</v>
      </c>
      <c r="J9" s="48">
        <f t="shared" si="1"/>
        <v>0</v>
      </c>
      <c r="K9" s="49" t="s">
        <v>16</v>
      </c>
      <c r="L9" s="50">
        <f>COUNTIFS('Zombie Spawn Card List'!E:E,'Difficulty Prediction'!K9,'Zombie Spawn Card List'!$P:$P,"Included")</f>
        <v>0</v>
      </c>
      <c r="M9" s="51">
        <f t="shared" si="2"/>
        <v>0</v>
      </c>
      <c r="N9" s="52" t="s">
        <v>16</v>
      </c>
      <c r="O9" s="53">
        <f>COUNTIFS('Zombie Spawn Card List'!H:H,'Difficulty Prediction'!N9,'Zombie Spawn Card List'!$P:$P,"Included")</f>
        <v>0</v>
      </c>
      <c r="P9" s="54">
        <f t="shared" si="3"/>
        <v>0</v>
      </c>
      <c r="Q9" s="55" t="s">
        <v>16</v>
      </c>
      <c r="R9" s="56">
        <f>COUNTIFS('Zombie Spawn Card List'!K:K,'Difficulty Prediction'!Q9,'Zombie Spawn Card List'!$P:$P,"Included")</f>
        <v>0</v>
      </c>
      <c r="S9" s="57">
        <f t="shared" si="4"/>
        <v>0</v>
      </c>
      <c r="T9" s="6"/>
      <c r="U9" s="12" t="s">
        <v>16</v>
      </c>
      <c r="V9" s="13">
        <v>10</v>
      </c>
      <c r="W9" s="6"/>
      <c r="X9" s="6"/>
      <c r="Y9" s="6"/>
    </row>
    <row r="10" spans="1:25" x14ac:dyDescent="0.45">
      <c r="A10" s="43" t="s">
        <v>23</v>
      </c>
      <c r="B10" s="44">
        <f>COUNTIFS('Zombie Spawn Card List'!O:O,'Difficulty Prediction'!A10,'Zombie Spawn Card List'!P:P,"Included")</f>
        <v>8</v>
      </c>
      <c r="C10" s="45">
        <f t="shared" si="0"/>
        <v>0.14814814814814814</v>
      </c>
      <c r="D10" s="6"/>
      <c r="E10" s="135"/>
      <c r="F10" s="135"/>
      <c r="G10" s="135"/>
      <c r="H10" s="46" t="s">
        <v>18</v>
      </c>
      <c r="I10" s="47">
        <f>COUNTIFS('Zombie Spawn Card List'!B:B,'Difficulty Prediction'!H10,'Zombie Spawn Card List'!$P:$P,"Included")</f>
        <v>0</v>
      </c>
      <c r="J10" s="48">
        <f t="shared" si="1"/>
        <v>0</v>
      </c>
      <c r="K10" s="49" t="s">
        <v>18</v>
      </c>
      <c r="L10" s="50">
        <f>COUNTIFS('Zombie Spawn Card List'!E:E,'Difficulty Prediction'!K10,'Zombie Spawn Card List'!$P:$P,"Included")</f>
        <v>0</v>
      </c>
      <c r="M10" s="51">
        <f t="shared" si="2"/>
        <v>0</v>
      </c>
      <c r="N10" s="52" t="s">
        <v>18</v>
      </c>
      <c r="O10" s="53">
        <f>COUNTIFS('Zombie Spawn Card List'!H:H,'Difficulty Prediction'!N10,'Zombie Spawn Card List'!$P:$P,"Included")</f>
        <v>0</v>
      </c>
      <c r="P10" s="54">
        <f t="shared" si="3"/>
        <v>0</v>
      </c>
      <c r="Q10" s="55" t="s">
        <v>18</v>
      </c>
      <c r="R10" s="56">
        <f>COUNTIFS('Zombie Spawn Card List'!K:K,'Difficulty Prediction'!Q10,'Zombie Spawn Card List'!$P:$P,"Included")</f>
        <v>0</v>
      </c>
      <c r="S10" s="57">
        <f t="shared" si="4"/>
        <v>0</v>
      </c>
      <c r="T10" s="6"/>
      <c r="U10" s="12" t="s">
        <v>18</v>
      </c>
      <c r="V10" s="13">
        <v>2</v>
      </c>
      <c r="W10" s="6"/>
      <c r="X10" s="6"/>
      <c r="Y10" s="6"/>
    </row>
    <row r="11" spans="1:25" x14ac:dyDescent="0.45">
      <c r="A11" s="43" t="s">
        <v>16</v>
      </c>
      <c r="B11" s="44">
        <f>COUNTIFS('Zombie Spawn Card List'!O:O,'Difficulty Prediction'!A11,'Zombie Spawn Card List'!P:P,"Included")</f>
        <v>0</v>
      </c>
      <c r="C11" s="45">
        <f t="shared" si="0"/>
        <v>0</v>
      </c>
      <c r="D11" s="6"/>
      <c r="E11" s="135"/>
      <c r="F11" s="135"/>
      <c r="G11" s="135"/>
      <c r="H11" s="46" t="s">
        <v>20</v>
      </c>
      <c r="I11" s="47">
        <f>COUNTIFS('Zombie Spawn Card List'!B:B,'Difficulty Prediction'!H11,'Zombie Spawn Card List'!$P:$P,"Included")</f>
        <v>0</v>
      </c>
      <c r="J11" s="48">
        <f t="shared" si="1"/>
        <v>0</v>
      </c>
      <c r="K11" s="49" t="s">
        <v>20</v>
      </c>
      <c r="L11" s="50">
        <f>COUNTIFS('Zombie Spawn Card List'!E:E,'Difficulty Prediction'!K11,'Zombie Spawn Card List'!$P:$P,"Included")</f>
        <v>0</v>
      </c>
      <c r="M11" s="51">
        <f t="shared" si="2"/>
        <v>0</v>
      </c>
      <c r="N11" s="52" t="s">
        <v>20</v>
      </c>
      <c r="O11" s="53">
        <f>COUNTIFS('Zombie Spawn Card List'!H:H,'Difficulty Prediction'!N11,'Zombie Spawn Card List'!$P:$P,"Included")</f>
        <v>0</v>
      </c>
      <c r="P11" s="54">
        <f t="shared" si="3"/>
        <v>0</v>
      </c>
      <c r="Q11" s="55" t="s">
        <v>20</v>
      </c>
      <c r="R11" s="56">
        <f>COUNTIFS('Zombie Spawn Card List'!K:K,'Difficulty Prediction'!Q11,'Zombie Spawn Card List'!$P:$P,"Included")</f>
        <v>0</v>
      </c>
      <c r="S11" s="57">
        <f t="shared" si="4"/>
        <v>0</v>
      </c>
      <c r="T11" s="6"/>
      <c r="U11" s="12" t="s">
        <v>20</v>
      </c>
      <c r="V11" s="13">
        <v>4</v>
      </c>
      <c r="W11" s="6"/>
      <c r="X11" s="6"/>
      <c r="Y11" s="6"/>
    </row>
    <row r="12" spans="1:25" x14ac:dyDescent="0.45">
      <c r="A12" s="43" t="s">
        <v>24</v>
      </c>
      <c r="B12" s="44">
        <f>COUNTIFS('Zombie Spawn Card List'!O:O,'Difficulty Prediction'!A12,'Zombie Spawn Card List'!P:P,"Included")</f>
        <v>0</v>
      </c>
      <c r="C12" s="45">
        <f t="shared" si="0"/>
        <v>0</v>
      </c>
      <c r="D12" s="6"/>
      <c r="E12" s="135"/>
      <c r="F12" s="135"/>
      <c r="G12" s="135"/>
      <c r="H12" s="46" t="s">
        <v>22</v>
      </c>
      <c r="I12" s="47">
        <f>COUNTIFS('Zombie Spawn Card List'!B:B,'Difficulty Prediction'!H12,'Zombie Spawn Card List'!$P:$P,"Included")</f>
        <v>0</v>
      </c>
      <c r="J12" s="48">
        <f t="shared" si="1"/>
        <v>0</v>
      </c>
      <c r="K12" s="49" t="s">
        <v>22</v>
      </c>
      <c r="L12" s="50">
        <f>COUNTIFS('Zombie Spawn Card List'!E:E,'Difficulty Prediction'!K12,'Zombie Spawn Card List'!$P:$P,"Included")</f>
        <v>0</v>
      </c>
      <c r="M12" s="51">
        <f t="shared" si="2"/>
        <v>0</v>
      </c>
      <c r="N12" s="52" t="s">
        <v>22</v>
      </c>
      <c r="O12" s="53">
        <f>COUNTIFS('Zombie Spawn Card List'!H:H,'Difficulty Prediction'!N12,'Zombie Spawn Card List'!$P:$P,"Included")</f>
        <v>0</v>
      </c>
      <c r="P12" s="54">
        <f t="shared" si="3"/>
        <v>0</v>
      </c>
      <c r="Q12" s="55" t="s">
        <v>22</v>
      </c>
      <c r="R12" s="56">
        <f>COUNTIFS('Zombie Spawn Card List'!K:K,'Difficulty Prediction'!Q12,'Zombie Spawn Card List'!$P:$P,"Included")</f>
        <v>0</v>
      </c>
      <c r="S12" s="57">
        <f t="shared" si="4"/>
        <v>0</v>
      </c>
      <c r="T12" s="6"/>
      <c r="U12" s="12" t="s">
        <v>22</v>
      </c>
      <c r="V12" s="13">
        <v>6</v>
      </c>
      <c r="W12" s="6"/>
      <c r="X12" s="6"/>
      <c r="Y12" s="6"/>
    </row>
    <row r="13" spans="1:25" x14ac:dyDescent="0.45">
      <c r="A13" s="43" t="s">
        <v>26</v>
      </c>
      <c r="B13" s="44">
        <f>COUNTIFS('Zombie Spawn Card List'!O:O,'Difficulty Prediction'!A13,'Zombie Spawn Card List'!P:P,"Included")</f>
        <v>0</v>
      </c>
      <c r="C13" s="45">
        <f t="shared" si="0"/>
        <v>0</v>
      </c>
      <c r="D13" s="6"/>
      <c r="E13" s="135"/>
      <c r="F13" s="135"/>
      <c r="G13" s="135"/>
      <c r="H13" s="46" t="s">
        <v>15</v>
      </c>
      <c r="I13" s="47">
        <f>COUNTIFS('Zombie Spawn Card List'!B:B,'Difficulty Prediction'!H13,'Zombie Spawn Card List'!$P:$P,"Included")</f>
        <v>0</v>
      </c>
      <c r="J13" s="48">
        <f t="shared" si="1"/>
        <v>0</v>
      </c>
      <c r="K13" s="49" t="s">
        <v>15</v>
      </c>
      <c r="L13" s="50">
        <f>COUNTIFS('Zombie Spawn Card List'!E:E,'Difficulty Prediction'!K13,'Zombie Spawn Card List'!$P:$P,"Included")</f>
        <v>0</v>
      </c>
      <c r="M13" s="51">
        <f t="shared" si="2"/>
        <v>0</v>
      </c>
      <c r="N13" s="52" t="s">
        <v>15</v>
      </c>
      <c r="O13" s="53">
        <f>COUNTIFS('Zombie Spawn Card List'!H:H,'Difficulty Prediction'!N13,'Zombie Spawn Card List'!$P:$P,"Included")</f>
        <v>0</v>
      </c>
      <c r="P13" s="54">
        <f t="shared" si="3"/>
        <v>0</v>
      </c>
      <c r="Q13" s="55" t="s">
        <v>15</v>
      </c>
      <c r="R13" s="56">
        <f>COUNTIFS('Zombie Spawn Card List'!K:K,'Difficulty Prediction'!Q13,'Zombie Spawn Card List'!$P:$P,"Included")</f>
        <v>0</v>
      </c>
      <c r="S13" s="57">
        <f t="shared" si="4"/>
        <v>0</v>
      </c>
      <c r="T13" s="6"/>
      <c r="U13" s="12" t="s">
        <v>15</v>
      </c>
      <c r="V13" s="13">
        <v>3</v>
      </c>
      <c r="W13" s="6"/>
      <c r="X13" s="6"/>
      <c r="Y13" s="6"/>
    </row>
    <row r="14" spans="1:25" x14ac:dyDescent="0.45">
      <c r="A14" s="43" t="s">
        <v>28</v>
      </c>
      <c r="B14" s="44">
        <f>COUNTIFS('Zombie Spawn Card List'!O:O,'Difficulty Prediction'!A14,'Zombie Spawn Card List'!P:P,"Included")</f>
        <v>0</v>
      </c>
      <c r="C14" s="45">
        <f t="shared" ref="C14:C15" si="5">B14/$B$4</f>
        <v>0</v>
      </c>
      <c r="D14" s="6"/>
      <c r="E14" s="135"/>
      <c r="F14" s="135"/>
      <c r="G14" s="135"/>
      <c r="H14" s="46" t="s">
        <v>17</v>
      </c>
      <c r="I14" s="47">
        <f>COUNTIFS('Zombie Spawn Card List'!B:B,'Difficulty Prediction'!H14,'Zombie Spawn Card List'!$P:$P,"Included")</f>
        <v>0</v>
      </c>
      <c r="J14" s="48">
        <f t="shared" si="1"/>
        <v>0</v>
      </c>
      <c r="K14" s="49" t="s">
        <v>17</v>
      </c>
      <c r="L14" s="50">
        <f>COUNTIFS('Zombie Spawn Card List'!E:E,'Difficulty Prediction'!K14,'Zombie Spawn Card List'!$P:$P,"Included")</f>
        <v>0</v>
      </c>
      <c r="M14" s="51">
        <f t="shared" si="2"/>
        <v>0</v>
      </c>
      <c r="N14" s="52" t="s">
        <v>17</v>
      </c>
      <c r="O14" s="53">
        <f>COUNTIFS('Zombie Spawn Card List'!H:H,'Difficulty Prediction'!N14,'Zombie Spawn Card List'!$P:$P,"Included")</f>
        <v>0</v>
      </c>
      <c r="P14" s="54">
        <f t="shared" si="3"/>
        <v>0</v>
      </c>
      <c r="Q14" s="55" t="s">
        <v>17</v>
      </c>
      <c r="R14" s="56">
        <f>COUNTIFS('Zombie Spawn Card List'!K:K,'Difficulty Prediction'!Q14,'Zombie Spawn Card List'!$P:$P,"Included")</f>
        <v>0</v>
      </c>
      <c r="S14" s="57">
        <f t="shared" si="4"/>
        <v>0</v>
      </c>
      <c r="T14" s="6"/>
      <c r="U14" s="12" t="s">
        <v>17</v>
      </c>
      <c r="V14" s="13">
        <v>5</v>
      </c>
      <c r="W14" s="6"/>
      <c r="X14" s="6"/>
      <c r="Y14" s="6"/>
    </row>
    <row r="15" spans="1:25" x14ac:dyDescent="0.45">
      <c r="A15" s="43" t="s">
        <v>113</v>
      </c>
      <c r="B15" s="44">
        <f>COUNTIFS('Zombie Spawn Card List'!O:O,'Difficulty Prediction'!A15,'Zombie Spawn Card List'!P:P,"Included")</f>
        <v>0</v>
      </c>
      <c r="C15" s="45">
        <f t="shared" si="5"/>
        <v>0</v>
      </c>
      <c r="D15" s="6"/>
      <c r="E15" s="135"/>
      <c r="F15" s="135"/>
      <c r="G15" s="135"/>
      <c r="H15" s="46" t="s">
        <v>25</v>
      </c>
      <c r="I15" s="47">
        <f>COUNTIFS('Zombie Spawn Card List'!B:B,'Difficulty Prediction'!H15,'Zombie Spawn Card List'!$P:$P,"Included")</f>
        <v>0</v>
      </c>
      <c r="J15" s="48">
        <f t="shared" si="1"/>
        <v>0</v>
      </c>
      <c r="K15" s="49" t="s">
        <v>25</v>
      </c>
      <c r="L15" s="50">
        <f>COUNTIFS('Zombie Spawn Card List'!E:E,'Difficulty Prediction'!K15,'Zombie Spawn Card List'!$P:$P,"Included")</f>
        <v>0</v>
      </c>
      <c r="M15" s="51">
        <f t="shared" si="2"/>
        <v>0</v>
      </c>
      <c r="N15" s="52" t="s">
        <v>25</v>
      </c>
      <c r="O15" s="53">
        <f>COUNTIFS('Zombie Spawn Card List'!H:H,'Difficulty Prediction'!N15,'Zombie Spawn Card List'!$P:$P,"Included")</f>
        <v>0</v>
      </c>
      <c r="P15" s="54">
        <f t="shared" si="3"/>
        <v>0</v>
      </c>
      <c r="Q15" s="55" t="s">
        <v>25</v>
      </c>
      <c r="R15" s="56">
        <f>COUNTIFS('Zombie Spawn Card List'!K:K,'Difficulty Prediction'!Q15,'Zombie Spawn Card List'!$P:$P,"Included")</f>
        <v>0</v>
      </c>
      <c r="S15" s="57">
        <f t="shared" si="4"/>
        <v>0</v>
      </c>
      <c r="T15" s="6"/>
      <c r="U15" s="12" t="s">
        <v>25</v>
      </c>
      <c r="V15" s="13">
        <v>3</v>
      </c>
      <c r="W15" s="6"/>
      <c r="X15" s="6"/>
      <c r="Y15" s="6"/>
    </row>
    <row r="16" spans="1:25" x14ac:dyDescent="0.45">
      <c r="A16" s="43" t="s">
        <v>114</v>
      </c>
      <c r="B16" s="44">
        <f>COUNTIFS('Zombie Spawn Card List'!O:O,'Difficulty Prediction'!A16,'Zombie Spawn Card List'!P:P,"Included")</f>
        <v>0</v>
      </c>
      <c r="C16" s="45">
        <f t="shared" si="0"/>
        <v>0</v>
      </c>
      <c r="D16" s="6"/>
      <c r="E16" s="135"/>
      <c r="F16" s="135"/>
      <c r="G16" s="135"/>
      <c r="H16" s="46" t="s">
        <v>27</v>
      </c>
      <c r="I16" s="47">
        <f>COUNTIFS('Zombie Spawn Card List'!B:B,'Difficulty Prediction'!H16,'Zombie Spawn Card List'!$P:$P,"Included")</f>
        <v>0</v>
      </c>
      <c r="J16" s="48">
        <f t="shared" si="1"/>
        <v>0</v>
      </c>
      <c r="K16" s="49" t="s">
        <v>27</v>
      </c>
      <c r="L16" s="50">
        <f>COUNTIFS('Zombie Spawn Card List'!E:E,'Difficulty Prediction'!K16,'Zombie Spawn Card List'!$P:$P,"Included")</f>
        <v>0</v>
      </c>
      <c r="M16" s="51">
        <f t="shared" si="2"/>
        <v>0</v>
      </c>
      <c r="N16" s="52" t="s">
        <v>27</v>
      </c>
      <c r="O16" s="53">
        <f>COUNTIFS('Zombie Spawn Card List'!H:H,'Difficulty Prediction'!N16,'Zombie Spawn Card List'!$P:$P,"Included")</f>
        <v>0</v>
      </c>
      <c r="P16" s="54">
        <f t="shared" si="3"/>
        <v>0</v>
      </c>
      <c r="Q16" s="55" t="s">
        <v>27</v>
      </c>
      <c r="R16" s="56">
        <f>COUNTIFS('Zombie Spawn Card List'!K:K,'Difficulty Prediction'!Q16,'Zombie Spawn Card List'!$P:$P,"Included")</f>
        <v>0</v>
      </c>
      <c r="S16" s="57">
        <f t="shared" si="4"/>
        <v>0</v>
      </c>
      <c r="T16" s="6"/>
      <c r="U16" s="12" t="s">
        <v>27</v>
      </c>
      <c r="V16" s="13">
        <v>20</v>
      </c>
      <c r="W16" s="6"/>
      <c r="X16" s="6"/>
      <c r="Y16" s="6"/>
    </row>
    <row r="17" spans="1:25" x14ac:dyDescent="0.45">
      <c r="A17" s="43" t="s">
        <v>189</v>
      </c>
      <c r="B17" s="44">
        <f>COUNTIFS('Zombie Spawn Card List'!O:O,'Difficulty Prediction'!A17,'Zombie Spawn Card List'!P:P,"Included")</f>
        <v>0</v>
      </c>
      <c r="C17" s="45">
        <f t="shared" ref="C17:C18" si="6">B17/$B$4</f>
        <v>0</v>
      </c>
      <c r="D17" s="6"/>
      <c r="E17" s="135"/>
      <c r="F17" s="135"/>
      <c r="G17" s="135"/>
      <c r="H17" s="46" t="s">
        <v>24</v>
      </c>
      <c r="I17" s="47">
        <f>COUNTIFS('Zombie Spawn Card List'!B:B,'Difficulty Prediction'!H17,'Zombie Spawn Card List'!$P:$P,"Included")</f>
        <v>0</v>
      </c>
      <c r="J17" s="48">
        <f t="shared" si="1"/>
        <v>0</v>
      </c>
      <c r="K17" s="49" t="s">
        <v>24</v>
      </c>
      <c r="L17" s="50">
        <f>COUNTIFS('Zombie Spawn Card List'!E:E,'Difficulty Prediction'!K17,'Zombie Spawn Card List'!$P:$P,"Included")</f>
        <v>0</v>
      </c>
      <c r="M17" s="51">
        <f t="shared" si="2"/>
        <v>0</v>
      </c>
      <c r="N17" s="52" t="s">
        <v>24</v>
      </c>
      <c r="O17" s="53">
        <f>COUNTIFS('Zombie Spawn Card List'!H:H,'Difficulty Prediction'!N17,'Zombie Spawn Card List'!$P:$P,"Included")</f>
        <v>0</v>
      </c>
      <c r="P17" s="54">
        <f t="shared" si="3"/>
        <v>0</v>
      </c>
      <c r="Q17" s="55" t="s">
        <v>24</v>
      </c>
      <c r="R17" s="56">
        <f>COUNTIFS('Zombie Spawn Card List'!K:K,'Difficulty Prediction'!Q17,'Zombie Spawn Card List'!$P:$P,"Included")</f>
        <v>0</v>
      </c>
      <c r="S17" s="57">
        <f t="shared" si="4"/>
        <v>0</v>
      </c>
      <c r="T17" s="6"/>
      <c r="U17" s="12" t="s">
        <v>24</v>
      </c>
      <c r="V17" s="13">
        <v>1</v>
      </c>
      <c r="W17" s="6"/>
      <c r="X17" s="6"/>
      <c r="Y17" s="6"/>
    </row>
    <row r="18" spans="1:25" x14ac:dyDescent="0.45">
      <c r="A18" s="43" t="s">
        <v>96</v>
      </c>
      <c r="B18" s="44">
        <f>COUNTIFS('Zombie Spawn Card List'!O:O,'Difficulty Prediction'!A18,'Zombie Spawn Card List'!P:P,"Included")</f>
        <v>0</v>
      </c>
      <c r="C18" s="45">
        <f t="shared" si="6"/>
        <v>0</v>
      </c>
      <c r="D18" s="6"/>
      <c r="E18" s="135"/>
      <c r="F18" s="135"/>
      <c r="G18" s="135"/>
      <c r="H18" s="46" t="s">
        <v>30</v>
      </c>
      <c r="I18" s="47">
        <f>COUNTIFS('Zombie Spawn Card List'!B:B,'Difficulty Prediction'!H18,'Zombie Spawn Card List'!$P:$P,"Included")</f>
        <v>0</v>
      </c>
      <c r="J18" s="48">
        <f t="shared" si="1"/>
        <v>0</v>
      </c>
      <c r="K18" s="49" t="s">
        <v>30</v>
      </c>
      <c r="L18" s="50">
        <f>COUNTIFS('Zombie Spawn Card List'!E:E,'Difficulty Prediction'!K18,'Zombie Spawn Card List'!$P:$P,"Included")</f>
        <v>0</v>
      </c>
      <c r="M18" s="51">
        <f t="shared" si="2"/>
        <v>0</v>
      </c>
      <c r="N18" s="52" t="s">
        <v>30</v>
      </c>
      <c r="O18" s="53">
        <f>COUNTIFS('Zombie Spawn Card List'!H:H,'Difficulty Prediction'!N18,'Zombie Spawn Card List'!$P:$P,"Included")</f>
        <v>0</v>
      </c>
      <c r="P18" s="54">
        <f t="shared" si="3"/>
        <v>0</v>
      </c>
      <c r="Q18" s="55" t="s">
        <v>30</v>
      </c>
      <c r="R18" s="56">
        <f>COUNTIFS('Zombie Spawn Card List'!K:K,'Difficulty Prediction'!Q18,'Zombie Spawn Card List'!$P:$P,"Included")</f>
        <v>0</v>
      </c>
      <c r="S18" s="57">
        <f t="shared" si="4"/>
        <v>0</v>
      </c>
      <c r="T18" s="6"/>
      <c r="U18" s="12" t="s">
        <v>30</v>
      </c>
      <c r="V18" s="13">
        <v>20</v>
      </c>
      <c r="W18" s="6"/>
      <c r="X18" s="6"/>
      <c r="Y18" s="6"/>
    </row>
    <row r="19" spans="1:25" x14ac:dyDescent="0.45">
      <c r="A19" s="43" t="s">
        <v>117</v>
      </c>
      <c r="B19" s="44">
        <f>COUNTIFS('Zombie Spawn Card List'!O:O,'Difficulty Prediction'!A19,'Zombie Spawn Card List'!P:P,"Included")</f>
        <v>0</v>
      </c>
      <c r="C19" s="45">
        <f t="shared" si="0"/>
        <v>0</v>
      </c>
      <c r="D19" s="6"/>
      <c r="E19" s="135"/>
      <c r="F19" s="135"/>
      <c r="G19" s="135"/>
      <c r="H19" s="46" t="s">
        <v>32</v>
      </c>
      <c r="I19" s="47">
        <f>COUNTIFS('Zombie Spawn Card List'!B:B,'Difficulty Prediction'!H19,'Zombie Spawn Card List'!$P:$P,"Included")</f>
        <v>0</v>
      </c>
      <c r="J19" s="48">
        <f t="shared" si="1"/>
        <v>0</v>
      </c>
      <c r="K19" s="49" t="s">
        <v>32</v>
      </c>
      <c r="L19" s="50">
        <f>COUNTIFS('Zombie Spawn Card List'!E:E,'Difficulty Prediction'!K19,'Zombie Spawn Card List'!$P:$P,"Included")</f>
        <v>0</v>
      </c>
      <c r="M19" s="51">
        <f t="shared" si="2"/>
        <v>0</v>
      </c>
      <c r="N19" s="52" t="s">
        <v>32</v>
      </c>
      <c r="O19" s="53">
        <f>COUNTIFS('Zombie Spawn Card List'!H:H,'Difficulty Prediction'!N19,'Zombie Spawn Card List'!$P:$P,"Included")</f>
        <v>0</v>
      </c>
      <c r="P19" s="54">
        <f t="shared" si="3"/>
        <v>0</v>
      </c>
      <c r="Q19" s="55" t="s">
        <v>32</v>
      </c>
      <c r="R19" s="56">
        <f>COUNTIFS('Zombie Spawn Card List'!K:K,'Difficulty Prediction'!Q19,'Zombie Spawn Card List'!$P:$P,"Included")</f>
        <v>0</v>
      </c>
      <c r="S19" s="57">
        <f t="shared" si="4"/>
        <v>0</v>
      </c>
      <c r="T19" s="6"/>
      <c r="U19" s="12" t="s">
        <v>32</v>
      </c>
      <c r="V19" s="13">
        <v>25</v>
      </c>
      <c r="W19" s="6"/>
      <c r="X19" s="6"/>
      <c r="Y19" s="6"/>
    </row>
    <row r="20" spans="1:25" x14ac:dyDescent="0.45">
      <c r="A20" s="58" t="s">
        <v>115</v>
      </c>
      <c r="B20" s="59">
        <f>COUNTIFS('Zombie Spawn Card List'!O:O,'Difficulty Prediction'!A20,'Zombie Spawn Card List'!P:P,"Included")</f>
        <v>0</v>
      </c>
      <c r="C20" s="60">
        <f t="shared" si="0"/>
        <v>0</v>
      </c>
      <c r="D20" s="6"/>
      <c r="E20" s="135"/>
      <c r="F20" s="135"/>
      <c r="G20" s="135"/>
      <c r="H20" s="46" t="s">
        <v>33</v>
      </c>
      <c r="I20" s="47">
        <f>COUNTIFS('Zombie Spawn Card List'!B:B,'Difficulty Prediction'!H20,'Zombie Spawn Card List'!$P:$P,"Included")</f>
        <v>0</v>
      </c>
      <c r="J20" s="48">
        <f t="shared" si="1"/>
        <v>0</v>
      </c>
      <c r="K20" s="49" t="s">
        <v>33</v>
      </c>
      <c r="L20" s="50">
        <f>COUNTIFS('Zombie Spawn Card List'!E:E,'Difficulty Prediction'!K20,'Zombie Spawn Card List'!$P:$P,"Included")</f>
        <v>0</v>
      </c>
      <c r="M20" s="51">
        <f t="shared" si="2"/>
        <v>0</v>
      </c>
      <c r="N20" s="52" t="s">
        <v>33</v>
      </c>
      <c r="O20" s="53">
        <f>COUNTIFS('Zombie Spawn Card List'!H:H,'Difficulty Prediction'!N20,'Zombie Spawn Card List'!$P:$P,"Included")</f>
        <v>0</v>
      </c>
      <c r="P20" s="54">
        <f t="shared" si="3"/>
        <v>0</v>
      </c>
      <c r="Q20" s="55" t="s">
        <v>33</v>
      </c>
      <c r="R20" s="56">
        <f>COUNTIFS('Zombie Spawn Card List'!K:K,'Difficulty Prediction'!Q20,'Zombie Spawn Card List'!$P:$P,"Included")</f>
        <v>0</v>
      </c>
      <c r="S20" s="57">
        <f t="shared" si="4"/>
        <v>0</v>
      </c>
      <c r="T20" s="6"/>
      <c r="U20" s="12" t="s">
        <v>33</v>
      </c>
      <c r="V20" s="13">
        <v>20</v>
      </c>
      <c r="W20" s="6"/>
      <c r="X20" s="6"/>
      <c r="Y20" s="6"/>
    </row>
    <row r="21" spans="1:25" x14ac:dyDescent="0.45">
      <c r="A21" s="6"/>
      <c r="B21" s="6"/>
      <c r="C21" s="6"/>
      <c r="D21" s="6"/>
      <c r="E21" s="135"/>
      <c r="F21" s="135"/>
      <c r="G21" s="135"/>
      <c r="H21" s="46" t="s">
        <v>26</v>
      </c>
      <c r="I21" s="47">
        <f>COUNTIFS('Zombie Spawn Card List'!B:B,'Difficulty Prediction'!H21,'Zombie Spawn Card List'!$P:$P,"Included")</f>
        <v>0</v>
      </c>
      <c r="J21" s="48">
        <f t="shared" si="1"/>
        <v>0</v>
      </c>
      <c r="K21" s="49" t="s">
        <v>26</v>
      </c>
      <c r="L21" s="50">
        <f>COUNTIFS('Zombie Spawn Card List'!E:E,'Difficulty Prediction'!K21,'Zombie Spawn Card List'!$P:$P,"Included")</f>
        <v>0</v>
      </c>
      <c r="M21" s="51">
        <f t="shared" si="2"/>
        <v>0</v>
      </c>
      <c r="N21" s="52" t="s">
        <v>26</v>
      </c>
      <c r="O21" s="53">
        <f>COUNTIFS('Zombie Spawn Card List'!H:H,'Difficulty Prediction'!N21,'Zombie Spawn Card List'!$P:$P,"Included")</f>
        <v>0</v>
      </c>
      <c r="P21" s="54">
        <f t="shared" si="3"/>
        <v>0</v>
      </c>
      <c r="Q21" s="55" t="s">
        <v>26</v>
      </c>
      <c r="R21" s="56">
        <f>COUNTIFS('Zombie Spawn Card List'!K:K,'Difficulty Prediction'!Q21,'Zombie Spawn Card List'!$P:$P,"Included")</f>
        <v>0</v>
      </c>
      <c r="S21" s="57">
        <f t="shared" si="4"/>
        <v>0</v>
      </c>
      <c r="T21" s="6"/>
      <c r="U21" s="12" t="s">
        <v>26</v>
      </c>
      <c r="V21" s="13">
        <v>4</v>
      </c>
      <c r="W21" s="6"/>
      <c r="X21" s="6"/>
      <c r="Y21" s="6"/>
    </row>
    <row r="22" spans="1:25" x14ac:dyDescent="0.45">
      <c r="A22" s="6"/>
      <c r="B22" s="61" t="s">
        <v>34</v>
      </c>
      <c r="C22" s="62" t="s">
        <v>35</v>
      </c>
      <c r="D22" s="6"/>
      <c r="E22" s="135"/>
      <c r="F22" s="135"/>
      <c r="G22" s="135"/>
      <c r="H22" s="46" t="s">
        <v>28</v>
      </c>
      <c r="I22" s="47">
        <f>COUNTIFS('Zombie Spawn Card List'!B:B,'Difficulty Prediction'!H22,'Zombie Spawn Card List'!$P:$P,"Included")</f>
        <v>0</v>
      </c>
      <c r="J22" s="48">
        <f t="shared" si="1"/>
        <v>0</v>
      </c>
      <c r="K22" s="49" t="s">
        <v>28</v>
      </c>
      <c r="L22" s="50">
        <f>COUNTIFS('Zombie Spawn Card List'!E:E,'Difficulty Prediction'!K22,'Zombie Spawn Card List'!$P:$P,"Included")</f>
        <v>0</v>
      </c>
      <c r="M22" s="51">
        <f t="shared" si="2"/>
        <v>0</v>
      </c>
      <c r="N22" s="52" t="s">
        <v>28</v>
      </c>
      <c r="O22" s="53">
        <f>COUNTIFS('Zombie Spawn Card List'!H:H,'Difficulty Prediction'!N22,'Zombie Spawn Card List'!$P:$P,"Included")</f>
        <v>0</v>
      </c>
      <c r="P22" s="54">
        <f t="shared" si="3"/>
        <v>0</v>
      </c>
      <c r="Q22" s="55" t="s">
        <v>28</v>
      </c>
      <c r="R22" s="56">
        <f>COUNTIFS('Zombie Spawn Card List'!K:K,'Difficulty Prediction'!Q22,'Zombie Spawn Card List'!$P:$P,"Included")</f>
        <v>0</v>
      </c>
      <c r="S22" s="57">
        <f t="shared" si="4"/>
        <v>0</v>
      </c>
      <c r="T22" s="6"/>
      <c r="U22" s="12" t="s">
        <v>28</v>
      </c>
      <c r="V22" s="13">
        <v>3</v>
      </c>
      <c r="W22" s="6"/>
      <c r="X22" s="6"/>
      <c r="Y22" s="6"/>
    </row>
    <row r="23" spans="1:25" x14ac:dyDescent="0.45">
      <c r="A23" s="63" t="s">
        <v>36</v>
      </c>
      <c r="B23" s="64">
        <f>AVERAGEIF('Zombie Spawn Card List'!P:P,"Included",'Zombie Spawn Card List'!N:N)</f>
        <v>10.62037037037037</v>
      </c>
      <c r="C23" s="65" t="str">
        <f>IF(B23&lt;=B77,"No Threat",IF(B23&lt;=C77,"Very Easy",IF(B23&lt;=E73,"Easy",IF(B23&lt;=G73,"Normal",IF(B23&lt;=I73,"Hard",IF(B23&lt;=K73,"Very Hard","Extreme"))))))</f>
        <v>Hard</v>
      </c>
      <c r="D23" s="6"/>
      <c r="E23" s="135"/>
      <c r="F23" s="135"/>
      <c r="G23" s="135"/>
      <c r="H23" s="46" t="s">
        <v>29</v>
      </c>
      <c r="I23" s="47">
        <f>COUNTIFS('Zombie Spawn Card List'!B:B,'Difficulty Prediction'!H23,'Zombie Spawn Card List'!$P:$P,"Included")</f>
        <v>0</v>
      </c>
      <c r="J23" s="48">
        <f t="shared" si="1"/>
        <v>0</v>
      </c>
      <c r="K23" s="49" t="s">
        <v>29</v>
      </c>
      <c r="L23" s="50">
        <f>COUNTIFS('Zombie Spawn Card List'!E:E,'Difficulty Prediction'!K23,'Zombie Spawn Card List'!$P:$P,"Included")</f>
        <v>0</v>
      </c>
      <c r="M23" s="51">
        <f t="shared" si="2"/>
        <v>0</v>
      </c>
      <c r="N23" s="52" t="s">
        <v>29</v>
      </c>
      <c r="O23" s="53">
        <f>COUNTIFS('Zombie Spawn Card List'!H:H,'Difficulty Prediction'!N23,'Zombie Spawn Card List'!$P:$P,"Included")</f>
        <v>0</v>
      </c>
      <c r="P23" s="54">
        <f t="shared" si="3"/>
        <v>0</v>
      </c>
      <c r="Q23" s="55" t="s">
        <v>29</v>
      </c>
      <c r="R23" s="56">
        <f>COUNTIFS('Zombie Spawn Card List'!K:K,'Difficulty Prediction'!Q23,'Zombie Spawn Card List'!$P:$P,"Included")</f>
        <v>0</v>
      </c>
      <c r="S23" s="57">
        <f t="shared" si="4"/>
        <v>0</v>
      </c>
      <c r="T23" s="6"/>
      <c r="U23" s="12" t="s">
        <v>29</v>
      </c>
      <c r="V23" s="13">
        <v>20</v>
      </c>
      <c r="W23" s="6"/>
      <c r="X23" s="6"/>
      <c r="Y23" s="6"/>
    </row>
    <row r="24" spans="1:25" x14ac:dyDescent="0.45">
      <c r="A24" s="66" t="s">
        <v>7</v>
      </c>
      <c r="B24" s="67">
        <f>AVERAGEIF('Zombie Spawn Card List'!P:P,"Included",'Zombie Spawn Card List'!D:D)</f>
        <v>6.7037037037037033</v>
      </c>
      <c r="C24" s="65" t="str">
        <f>IF(B24&lt;=B78,"No Threat",IF(B24&lt;=D74,"Very Easy",IF(B24&lt;=F74,"Easy",IF(B24&lt;=H74,"Normal",IF(B24&lt;=J74,"Hard",IF(B24&lt;=L74,"Very Hard","Extreme"))))))</f>
        <v>Normal</v>
      </c>
      <c r="D24" s="6"/>
      <c r="E24" s="135"/>
      <c r="F24" s="135"/>
      <c r="G24" s="135"/>
      <c r="H24" s="46" t="s">
        <v>31</v>
      </c>
      <c r="I24" s="47">
        <f>COUNTIFS('Zombie Spawn Card List'!B:B,'Difficulty Prediction'!H24,'Zombie Spawn Card List'!$P:$P,"Included")</f>
        <v>0</v>
      </c>
      <c r="J24" s="48">
        <f t="shared" si="1"/>
        <v>0</v>
      </c>
      <c r="K24" s="49" t="s">
        <v>31</v>
      </c>
      <c r="L24" s="50">
        <f>COUNTIFS('Zombie Spawn Card List'!E:E,'Difficulty Prediction'!K24,'Zombie Spawn Card List'!$P:$P,"Included")</f>
        <v>0</v>
      </c>
      <c r="M24" s="51">
        <f t="shared" si="2"/>
        <v>0</v>
      </c>
      <c r="N24" s="52" t="s">
        <v>31</v>
      </c>
      <c r="O24" s="53">
        <f>COUNTIFS('Zombie Spawn Card List'!H:H,'Difficulty Prediction'!N24,'Zombie Spawn Card List'!$P:$P,"Included")</f>
        <v>0</v>
      </c>
      <c r="P24" s="54">
        <f t="shared" si="3"/>
        <v>0</v>
      </c>
      <c r="Q24" s="55" t="s">
        <v>31</v>
      </c>
      <c r="R24" s="56">
        <f>COUNTIFS('Zombie Spawn Card List'!K:K,'Difficulty Prediction'!Q24,'Zombie Spawn Card List'!$P:$P,"Included")</f>
        <v>0</v>
      </c>
      <c r="S24" s="57">
        <f t="shared" si="4"/>
        <v>0</v>
      </c>
      <c r="T24" s="6"/>
      <c r="U24" s="12" t="s">
        <v>31</v>
      </c>
      <c r="V24" s="13">
        <v>20</v>
      </c>
      <c r="W24" s="6"/>
      <c r="X24" s="6"/>
      <c r="Y24" s="6"/>
    </row>
    <row r="25" spans="1:25" x14ac:dyDescent="0.45">
      <c r="A25" s="68" t="s">
        <v>9</v>
      </c>
      <c r="B25" s="69">
        <f>AVERAGEIF('Zombie Spawn Card List'!P:P,"Included",'Zombie Spawn Card List'!G:G)</f>
        <v>9.3888888888888893</v>
      </c>
      <c r="C25" s="65" t="str">
        <f>IF(B25&lt;=B79,"No Threat",IF(B25&lt;=D75,"Very Easy",IF(B25&lt;=F75,"Easy",IF(B25&lt;=H75,"Normal",IF(B25&lt;=J75,"Hard",IF(B25&lt;=L75,"Very Hard","Extreme"))))))</f>
        <v>Normal</v>
      </c>
      <c r="D25" s="6"/>
      <c r="E25" s="135"/>
      <c r="F25" s="135"/>
      <c r="G25" s="135"/>
      <c r="H25" s="46" t="s">
        <v>37</v>
      </c>
      <c r="I25" s="47">
        <f>COUNTIFS('Zombie Spawn Card List'!B:B,'Difficulty Prediction'!H25,'Zombie Spawn Card List'!$P:$P,"Included")</f>
        <v>0</v>
      </c>
      <c r="J25" s="48">
        <f t="shared" si="1"/>
        <v>0</v>
      </c>
      <c r="K25" s="49" t="s">
        <v>37</v>
      </c>
      <c r="L25" s="50">
        <f>COUNTIFS('Zombie Spawn Card List'!E:E,'Difficulty Prediction'!K25,'Zombie Spawn Card List'!$P:$P,"Included")</f>
        <v>0</v>
      </c>
      <c r="M25" s="51">
        <f t="shared" si="2"/>
        <v>0</v>
      </c>
      <c r="N25" s="52" t="s">
        <v>37</v>
      </c>
      <c r="O25" s="53">
        <f>COUNTIFS('Zombie Spawn Card List'!H:H,'Difficulty Prediction'!N25,'Zombie Spawn Card List'!$P:$P,"Included")</f>
        <v>0</v>
      </c>
      <c r="P25" s="54">
        <f t="shared" si="3"/>
        <v>0</v>
      </c>
      <c r="Q25" s="55" t="s">
        <v>37</v>
      </c>
      <c r="R25" s="56">
        <f>COUNTIFS('Zombie Spawn Card List'!K:K,'Difficulty Prediction'!Q25,'Zombie Spawn Card List'!$P:$P,"Included")</f>
        <v>0</v>
      </c>
      <c r="S25" s="57">
        <f t="shared" si="4"/>
        <v>0</v>
      </c>
      <c r="T25" s="6"/>
      <c r="U25" s="12" t="s">
        <v>37</v>
      </c>
      <c r="V25" s="13">
        <v>10</v>
      </c>
      <c r="W25" s="6"/>
      <c r="X25" s="6"/>
      <c r="Y25" s="6"/>
    </row>
    <row r="26" spans="1:25" x14ac:dyDescent="0.45">
      <c r="A26" s="70" t="s">
        <v>10</v>
      </c>
      <c r="B26" s="71">
        <f>AVERAGEIF('Zombie Spawn Card List'!P:P,"Included",'Zombie Spawn Card List'!J:J)</f>
        <v>11.888888888888889</v>
      </c>
      <c r="C26" s="65" t="str">
        <f>IF(B26&lt;=B80,"No Threat",IF(B26&lt;=D76,"Very Easy",IF(B26&lt;=F76,"Easy",IF(B26&lt;=H76,"Normal",IF(B26&lt;=J76,"Hard",IF(B26&lt;=L76,"Very Hard","Extreme"))))))</f>
        <v>Hard</v>
      </c>
      <c r="D26" s="135"/>
      <c r="E26" s="135"/>
      <c r="F26" s="135"/>
      <c r="H26" s="46" t="s">
        <v>38</v>
      </c>
      <c r="I26" s="47">
        <f>COUNTIFS('Zombie Spawn Card List'!B:B,'Difficulty Prediction'!H26,'Zombie Spawn Card List'!$P:$P,"Included")</f>
        <v>0</v>
      </c>
      <c r="J26" s="48">
        <f t="shared" si="1"/>
        <v>0</v>
      </c>
      <c r="K26" s="49" t="s">
        <v>38</v>
      </c>
      <c r="L26" s="50">
        <f>COUNTIFS('Zombie Spawn Card List'!E:E,'Difficulty Prediction'!K26,'Zombie Spawn Card List'!$P:$P,"Included")</f>
        <v>0</v>
      </c>
      <c r="M26" s="51">
        <f t="shared" si="2"/>
        <v>0</v>
      </c>
      <c r="N26" s="52" t="s">
        <v>38</v>
      </c>
      <c r="O26" s="53">
        <f>COUNTIFS('Zombie Spawn Card List'!H:H,'Difficulty Prediction'!N26,'Zombie Spawn Card List'!$P:$P,"Included")</f>
        <v>0</v>
      </c>
      <c r="P26" s="54">
        <f t="shared" si="3"/>
        <v>0</v>
      </c>
      <c r="Q26" s="55" t="s">
        <v>38</v>
      </c>
      <c r="R26" s="56">
        <f>COUNTIFS('Zombie Spawn Card List'!K:K,'Difficulty Prediction'!Q26,'Zombie Spawn Card List'!$P:$P,"Included")</f>
        <v>0</v>
      </c>
      <c r="S26" s="57">
        <f t="shared" si="4"/>
        <v>0</v>
      </c>
      <c r="T26" s="6"/>
      <c r="U26" s="12" t="s">
        <v>38</v>
      </c>
      <c r="V26" s="13">
        <v>10</v>
      </c>
      <c r="W26" s="6"/>
      <c r="X26" s="6"/>
      <c r="Y26" s="6"/>
    </row>
    <row r="27" spans="1:25" x14ac:dyDescent="0.45">
      <c r="A27" s="72" t="s">
        <v>11</v>
      </c>
      <c r="B27" s="73">
        <f>AVERAGEIF('Zombie Spawn Card List'!P:P,"Included",'Zombie Spawn Card List'!M:M)</f>
        <v>14.277777777777779</v>
      </c>
      <c r="C27" s="65" t="str">
        <f>IF(B27&lt;=B81,"No Threat",IF(B27&lt;=D77,"Very Easy",IF(B27&lt;=F77,"Easy",IF(B27&lt;=H77,"Normal",IF(B27&lt;=J77,"Hard",IF(B27&lt;=L77,"Very Hard","Extreme"))))))</f>
        <v>Hard</v>
      </c>
      <c r="D27" s="135"/>
      <c r="E27" s="135"/>
      <c r="F27" s="135"/>
      <c r="G27" s="135"/>
      <c r="H27" s="46" t="s">
        <v>39</v>
      </c>
      <c r="I27" s="47">
        <f>COUNTIFS('Zombie Spawn Card List'!B:B,'Difficulty Prediction'!H27,'Zombie Spawn Card List'!$P:$P,"Included")</f>
        <v>0</v>
      </c>
      <c r="J27" s="48">
        <f t="shared" si="1"/>
        <v>0</v>
      </c>
      <c r="K27" s="49" t="s">
        <v>39</v>
      </c>
      <c r="L27" s="50">
        <f>COUNTIFS('Zombie Spawn Card List'!E:E,'Difficulty Prediction'!K27,'Zombie Spawn Card List'!$P:$P,"Included")</f>
        <v>0</v>
      </c>
      <c r="M27" s="51">
        <f t="shared" si="2"/>
        <v>0</v>
      </c>
      <c r="N27" s="52" t="s">
        <v>39</v>
      </c>
      <c r="O27" s="53">
        <f>COUNTIFS('Zombie Spawn Card List'!H:H,'Difficulty Prediction'!N27,'Zombie Spawn Card List'!$P:$P,"Included")</f>
        <v>0</v>
      </c>
      <c r="P27" s="54">
        <f t="shared" si="3"/>
        <v>0</v>
      </c>
      <c r="Q27" s="55" t="s">
        <v>39</v>
      </c>
      <c r="R27" s="56">
        <f>COUNTIFS('Zombie Spawn Card List'!K:K,'Difficulty Prediction'!Q27,'Zombie Spawn Card List'!$P:$P,"Included")</f>
        <v>0</v>
      </c>
      <c r="S27" s="57">
        <f t="shared" si="4"/>
        <v>0</v>
      </c>
      <c r="T27" s="6"/>
      <c r="U27" s="12" t="s">
        <v>39</v>
      </c>
      <c r="V27" s="13">
        <v>10</v>
      </c>
      <c r="W27" s="6"/>
      <c r="X27" s="6"/>
      <c r="Y27" s="6"/>
    </row>
    <row r="28" spans="1:25" x14ac:dyDescent="0.45">
      <c r="A28" s="6"/>
      <c r="B28" s="6"/>
      <c r="C28" s="6"/>
      <c r="D28" s="135"/>
      <c r="E28" s="135"/>
      <c r="F28" s="135"/>
      <c r="G28" s="135"/>
      <c r="H28" s="46" t="s">
        <v>40</v>
      </c>
      <c r="I28" s="47">
        <f>COUNTIFS('Zombie Spawn Card List'!B:B,'Difficulty Prediction'!H28,'Zombie Spawn Card List'!$P:$P,"Included")</f>
        <v>0</v>
      </c>
      <c r="J28" s="48">
        <f t="shared" si="1"/>
        <v>0</v>
      </c>
      <c r="K28" s="49" t="s">
        <v>40</v>
      </c>
      <c r="L28" s="50">
        <f>COUNTIFS('Zombie Spawn Card List'!E:E,'Difficulty Prediction'!K28,'Zombie Spawn Card List'!$P:$P,"Included")</f>
        <v>0</v>
      </c>
      <c r="M28" s="51">
        <f t="shared" si="2"/>
        <v>0</v>
      </c>
      <c r="N28" s="52" t="s">
        <v>40</v>
      </c>
      <c r="O28" s="53">
        <f>COUNTIFS('Zombie Spawn Card List'!H:H,'Difficulty Prediction'!N28,'Zombie Spawn Card List'!$P:$P,"Included")</f>
        <v>0</v>
      </c>
      <c r="P28" s="54">
        <f t="shared" si="3"/>
        <v>0</v>
      </c>
      <c r="Q28" s="55" t="s">
        <v>40</v>
      </c>
      <c r="R28" s="56">
        <f>COUNTIFS('Zombie Spawn Card List'!K:K,'Difficulty Prediction'!Q28,'Zombie Spawn Card List'!$P:$P,"Included")</f>
        <v>0</v>
      </c>
      <c r="S28" s="57">
        <f t="shared" si="4"/>
        <v>0</v>
      </c>
      <c r="T28" s="6"/>
      <c r="U28" s="12" t="s">
        <v>40</v>
      </c>
      <c r="V28" s="13">
        <v>20</v>
      </c>
      <c r="W28" s="6"/>
      <c r="X28" s="6"/>
      <c r="Y28" s="6"/>
    </row>
    <row r="29" spans="1:25" x14ac:dyDescent="0.45">
      <c r="A29" s="6"/>
      <c r="B29" s="6"/>
      <c r="C29" s="6"/>
      <c r="D29" s="135"/>
      <c r="E29" s="135"/>
      <c r="F29" s="135"/>
      <c r="G29" s="135"/>
      <c r="H29" s="46" t="s">
        <v>41</v>
      </c>
      <c r="I29" s="47">
        <f>COUNTIFS('Zombie Spawn Card List'!B:B,'Difficulty Prediction'!H29,'Zombie Spawn Card List'!$P:$P,"Included")</f>
        <v>0</v>
      </c>
      <c r="J29" s="48">
        <f t="shared" si="1"/>
        <v>0</v>
      </c>
      <c r="K29" s="49" t="s">
        <v>41</v>
      </c>
      <c r="L29" s="50">
        <f>COUNTIFS('Zombie Spawn Card List'!E:E,'Difficulty Prediction'!K29,'Zombie Spawn Card List'!$P:$P,"Included")</f>
        <v>0</v>
      </c>
      <c r="M29" s="51">
        <f t="shared" si="2"/>
        <v>0</v>
      </c>
      <c r="N29" s="52" t="s">
        <v>41</v>
      </c>
      <c r="O29" s="53">
        <f>COUNTIFS('Zombie Spawn Card List'!H:H,'Difficulty Prediction'!N29,'Zombie Spawn Card List'!$P:$P,"Included")</f>
        <v>0</v>
      </c>
      <c r="P29" s="54">
        <f t="shared" si="3"/>
        <v>0</v>
      </c>
      <c r="Q29" s="55" t="s">
        <v>41</v>
      </c>
      <c r="R29" s="56">
        <f>COUNTIFS('Zombie Spawn Card List'!K:K,'Difficulty Prediction'!Q29,'Zombie Spawn Card List'!$P:$P,"Included")</f>
        <v>0</v>
      </c>
      <c r="S29" s="57">
        <f t="shared" si="4"/>
        <v>0</v>
      </c>
      <c r="T29" s="6"/>
      <c r="U29" s="12" t="s">
        <v>41</v>
      </c>
      <c r="V29" s="13">
        <v>10</v>
      </c>
      <c r="W29" s="6"/>
      <c r="X29" s="6"/>
      <c r="Y29" s="6"/>
    </row>
    <row r="30" spans="1:25" x14ac:dyDescent="0.45">
      <c r="A30" s="135"/>
      <c r="B30" s="135"/>
      <c r="C30" s="135"/>
      <c r="D30" s="135"/>
      <c r="E30" s="135"/>
      <c r="F30" s="135"/>
      <c r="G30" s="135"/>
      <c r="H30" s="46" t="s">
        <v>44</v>
      </c>
      <c r="I30" s="47">
        <f>COUNTIFS('Zombie Spawn Card List'!B:B,'Difficulty Prediction'!H30,'Zombie Spawn Card List'!$P:$P,"Included")</f>
        <v>17</v>
      </c>
      <c r="J30" s="48">
        <f t="shared" si="1"/>
        <v>0.31481481481481483</v>
      </c>
      <c r="K30" s="49" t="s">
        <v>44</v>
      </c>
      <c r="L30" s="50">
        <f>COUNTIFS('Zombie Spawn Card List'!E:E,'Difficulty Prediction'!K30,'Zombie Spawn Card List'!$P:$P,"Included")</f>
        <v>16</v>
      </c>
      <c r="M30" s="51">
        <f t="shared" si="2"/>
        <v>0.29629629629629628</v>
      </c>
      <c r="N30" s="52" t="s">
        <v>44</v>
      </c>
      <c r="O30" s="53">
        <f>COUNTIFS('Zombie Spawn Card List'!H:H,'Difficulty Prediction'!N30,'Zombie Spawn Card List'!$P:$P,"Included")</f>
        <v>16</v>
      </c>
      <c r="P30" s="54">
        <f t="shared" si="3"/>
        <v>0.29629629629629628</v>
      </c>
      <c r="Q30" s="55" t="s">
        <v>44</v>
      </c>
      <c r="R30" s="56">
        <f>COUNTIFS('Zombie Spawn Card List'!K:K,'Difficulty Prediction'!Q30,'Zombie Spawn Card List'!$P:$P,"Included")</f>
        <v>16</v>
      </c>
      <c r="S30" s="57">
        <f t="shared" si="4"/>
        <v>0.29629629629629628</v>
      </c>
      <c r="T30" s="6"/>
      <c r="U30" s="74" t="s">
        <v>42</v>
      </c>
      <c r="V30" s="75">
        <v>10</v>
      </c>
      <c r="W30" s="6"/>
      <c r="X30" s="6"/>
      <c r="Y30" s="6"/>
    </row>
    <row r="31" spans="1:25" x14ac:dyDescent="0.45">
      <c r="A31" s="135"/>
      <c r="B31" s="135"/>
      <c r="C31" s="135"/>
      <c r="D31" s="135"/>
      <c r="E31" s="135"/>
      <c r="F31" s="135"/>
      <c r="G31" s="135"/>
      <c r="H31" s="46" t="s">
        <v>45</v>
      </c>
      <c r="I31" s="47">
        <f>COUNTIFS('Zombie Spawn Card List'!B:B,'Difficulty Prediction'!H31,'Zombie Spawn Card List'!$P:$P,"Included")</f>
        <v>8</v>
      </c>
      <c r="J31" s="48">
        <f t="shared" si="1"/>
        <v>0.14814814814814814</v>
      </c>
      <c r="K31" s="49" t="s">
        <v>45</v>
      </c>
      <c r="L31" s="50">
        <f>COUNTIFS('Zombie Spawn Card List'!E:E,'Difficulty Prediction'!K31,'Zombie Spawn Card List'!$P:$P,"Included")</f>
        <v>9</v>
      </c>
      <c r="M31" s="51">
        <f t="shared" si="2"/>
        <v>0.16666666666666666</v>
      </c>
      <c r="N31" s="52" t="s">
        <v>45</v>
      </c>
      <c r="O31" s="53">
        <f>COUNTIFS('Zombie Spawn Card List'!H:H,'Difficulty Prediction'!N31,'Zombie Spawn Card List'!$P:$P,"Included")</f>
        <v>9</v>
      </c>
      <c r="P31" s="54">
        <f t="shared" si="3"/>
        <v>0.16666666666666666</v>
      </c>
      <c r="Q31" s="55" t="s">
        <v>45</v>
      </c>
      <c r="R31" s="56">
        <f>COUNTIFS('Zombie Spawn Card List'!K:K,'Difficulty Prediction'!Q31,'Zombie Spawn Card List'!$P:$P,"Included")</f>
        <v>9</v>
      </c>
      <c r="S31" s="57">
        <f t="shared" si="4"/>
        <v>0.16666666666666666</v>
      </c>
      <c r="T31" s="6"/>
      <c r="U31" s="74" t="s">
        <v>43</v>
      </c>
      <c r="V31" s="75">
        <v>10</v>
      </c>
      <c r="W31" s="6"/>
      <c r="X31" s="6"/>
      <c r="Y31" s="6"/>
    </row>
    <row r="32" spans="1:25" x14ac:dyDescent="0.45">
      <c r="A32" s="135"/>
      <c r="B32" s="135"/>
      <c r="C32" s="135"/>
      <c r="D32" s="135"/>
      <c r="E32" s="135"/>
      <c r="F32" s="135"/>
      <c r="G32" s="135"/>
      <c r="H32" s="46" t="s">
        <v>46</v>
      </c>
      <c r="I32" s="47">
        <f>COUNTIFS('Zombie Spawn Card List'!B:B,'Difficulty Prediction'!H32,'Zombie Spawn Card List'!$P:$P,"Included")</f>
        <v>6</v>
      </c>
      <c r="J32" s="48">
        <f t="shared" si="1"/>
        <v>0.1111111111111111</v>
      </c>
      <c r="K32" s="49" t="s">
        <v>46</v>
      </c>
      <c r="L32" s="50">
        <f>COUNTIFS('Zombie Spawn Card List'!E:E,'Difficulty Prediction'!K32,'Zombie Spawn Card List'!$P:$P,"Included")</f>
        <v>9</v>
      </c>
      <c r="M32" s="51">
        <f t="shared" si="2"/>
        <v>0.16666666666666666</v>
      </c>
      <c r="N32" s="52" t="s">
        <v>46</v>
      </c>
      <c r="O32" s="53">
        <f>COUNTIFS('Zombie Spawn Card List'!H:H,'Difficulty Prediction'!N32,'Zombie Spawn Card List'!$P:$P,"Included")</f>
        <v>9</v>
      </c>
      <c r="P32" s="54">
        <f t="shared" si="3"/>
        <v>0.16666666666666666</v>
      </c>
      <c r="Q32" s="55" t="s">
        <v>46</v>
      </c>
      <c r="R32" s="56">
        <f>COUNTIFS('Zombie Spawn Card List'!K:K,'Difficulty Prediction'!Q32,'Zombie Spawn Card List'!$P:$P,"Included")</f>
        <v>9</v>
      </c>
      <c r="S32" s="57">
        <f t="shared" si="4"/>
        <v>0.16666666666666666</v>
      </c>
      <c r="T32" s="6"/>
      <c r="U32" s="12" t="s">
        <v>44</v>
      </c>
      <c r="V32" s="13">
        <v>2</v>
      </c>
      <c r="W32" s="6"/>
      <c r="X32" s="6"/>
      <c r="Y32" s="6"/>
    </row>
    <row r="33" spans="1:25" x14ac:dyDescent="0.45">
      <c r="A33" s="135"/>
      <c r="B33" s="135"/>
      <c r="C33" s="135"/>
      <c r="D33" s="135"/>
      <c r="E33" s="135"/>
      <c r="F33" s="135"/>
      <c r="G33" s="135"/>
      <c r="H33" s="46" t="s">
        <v>48</v>
      </c>
      <c r="I33" s="47">
        <f>COUNTIFS('Zombie Spawn Card List'!B:B,'Difficulty Prediction'!H33,'Zombie Spawn Card List'!$P:$P,"Included")</f>
        <v>0</v>
      </c>
      <c r="J33" s="48">
        <f t="shared" si="1"/>
        <v>0</v>
      </c>
      <c r="K33" s="49" t="s">
        <v>48</v>
      </c>
      <c r="L33" s="50">
        <f>COUNTIFS('Zombie Spawn Card List'!E:E,'Difficulty Prediction'!K33,'Zombie Spawn Card List'!$P:$P,"Included")</f>
        <v>2</v>
      </c>
      <c r="M33" s="51">
        <f t="shared" si="2"/>
        <v>3.7037037037037035E-2</v>
      </c>
      <c r="N33" s="52" t="s">
        <v>48</v>
      </c>
      <c r="O33" s="53">
        <f>COUNTIFS('Zombie Spawn Card List'!H:H,'Difficulty Prediction'!N33,'Zombie Spawn Card List'!$P:$P,"Included")</f>
        <v>2</v>
      </c>
      <c r="P33" s="54">
        <f t="shared" si="3"/>
        <v>3.7037037037037035E-2</v>
      </c>
      <c r="Q33" s="55" t="s">
        <v>48</v>
      </c>
      <c r="R33" s="56">
        <f>COUNTIFS('Zombie Spawn Card List'!K:K,'Difficulty Prediction'!Q33,'Zombie Spawn Card List'!$P:$P,"Included")</f>
        <v>2</v>
      </c>
      <c r="S33" s="57">
        <f t="shared" si="4"/>
        <v>3.7037037037037035E-2</v>
      </c>
      <c r="T33" s="6"/>
      <c r="U33" s="12" t="s">
        <v>45</v>
      </c>
      <c r="V33" s="13">
        <v>3</v>
      </c>
      <c r="W33" s="6"/>
      <c r="X33" s="6"/>
      <c r="Y33" s="6"/>
    </row>
    <row r="34" spans="1:25" x14ac:dyDescent="0.45">
      <c r="A34" s="135"/>
      <c r="B34" s="135"/>
      <c r="C34" s="135"/>
      <c r="D34" s="135"/>
      <c r="E34" s="135"/>
      <c r="F34" s="135"/>
      <c r="G34" s="135"/>
      <c r="H34" s="46" t="s">
        <v>50</v>
      </c>
      <c r="I34" s="47">
        <f>COUNTIFS('Zombie Spawn Card List'!B:B,'Difficulty Prediction'!H34,'Zombie Spawn Card List'!$P:$P,"Included")</f>
        <v>0</v>
      </c>
      <c r="J34" s="48">
        <f t="shared" si="1"/>
        <v>0</v>
      </c>
      <c r="K34" s="49" t="s">
        <v>50</v>
      </c>
      <c r="L34" s="50">
        <f>COUNTIFS('Zombie Spawn Card List'!E:E,'Difficulty Prediction'!K34,'Zombie Spawn Card List'!$P:$P,"Included")</f>
        <v>1</v>
      </c>
      <c r="M34" s="51">
        <f t="shared" si="2"/>
        <v>1.8518518518518517E-2</v>
      </c>
      <c r="N34" s="52" t="s">
        <v>50</v>
      </c>
      <c r="O34" s="53">
        <f>COUNTIFS('Zombie Spawn Card List'!H:H,'Difficulty Prediction'!N34,'Zombie Spawn Card List'!$P:$P,"Included")</f>
        <v>1</v>
      </c>
      <c r="P34" s="54">
        <f t="shared" si="3"/>
        <v>1.8518518518518517E-2</v>
      </c>
      <c r="Q34" s="55" t="s">
        <v>50</v>
      </c>
      <c r="R34" s="56">
        <f>COUNTIFS('Zombie Spawn Card List'!K:K,'Difficulty Prediction'!Q34,'Zombie Spawn Card List'!$P:$P,"Included")</f>
        <v>1</v>
      </c>
      <c r="S34" s="57">
        <f t="shared" si="4"/>
        <v>1.8518518518518517E-2</v>
      </c>
      <c r="T34" s="6"/>
      <c r="U34" s="12" t="s">
        <v>46</v>
      </c>
      <c r="V34" s="13">
        <v>2</v>
      </c>
      <c r="W34" s="6"/>
      <c r="X34" s="6"/>
      <c r="Y34" s="6"/>
    </row>
    <row r="35" spans="1:25" x14ac:dyDescent="0.45">
      <c r="A35" s="135"/>
      <c r="B35" s="135"/>
      <c r="C35" s="135"/>
      <c r="D35" s="135"/>
      <c r="E35" s="135"/>
      <c r="F35" s="135"/>
      <c r="G35" s="135"/>
      <c r="H35" s="46" t="s">
        <v>51</v>
      </c>
      <c r="I35" s="47">
        <f>COUNTIFS('Zombie Spawn Card List'!B:B,'Difficulty Prediction'!H35,'Zombie Spawn Card List'!$P:$P,"Included")</f>
        <v>0</v>
      </c>
      <c r="J35" s="48">
        <f t="shared" si="1"/>
        <v>0</v>
      </c>
      <c r="K35" s="49" t="s">
        <v>51</v>
      </c>
      <c r="L35" s="50">
        <f>COUNTIFS('Zombie Spawn Card List'!E:E,'Difficulty Prediction'!K35,'Zombie Spawn Card List'!$P:$P,"Included")</f>
        <v>1</v>
      </c>
      <c r="M35" s="51">
        <f t="shared" si="2"/>
        <v>1.8518518518518517E-2</v>
      </c>
      <c r="N35" s="52" t="s">
        <v>51</v>
      </c>
      <c r="O35" s="53">
        <f>COUNTIFS('Zombie Spawn Card List'!H:H,'Difficulty Prediction'!N35,'Zombie Spawn Card List'!$P:$P,"Included")</f>
        <v>1</v>
      </c>
      <c r="P35" s="54">
        <f t="shared" si="3"/>
        <v>1.8518518518518517E-2</v>
      </c>
      <c r="Q35" s="55" t="s">
        <v>51</v>
      </c>
      <c r="R35" s="56">
        <f>COUNTIFS('Zombie Spawn Card List'!K:K,'Difficulty Prediction'!Q35,'Zombie Spawn Card List'!$P:$P,"Included")</f>
        <v>1</v>
      </c>
      <c r="S35" s="57">
        <f t="shared" si="4"/>
        <v>1.8518518518518517E-2</v>
      </c>
      <c r="T35" s="6"/>
      <c r="U35" s="12" t="s">
        <v>47</v>
      </c>
      <c r="V35" s="13">
        <v>15</v>
      </c>
      <c r="W35" s="6"/>
      <c r="X35" s="6"/>
      <c r="Y35" s="6"/>
    </row>
    <row r="36" spans="1:25" x14ac:dyDescent="0.45">
      <c r="A36" s="135"/>
      <c r="B36" s="135"/>
      <c r="C36" s="135"/>
      <c r="D36" s="135"/>
      <c r="E36" s="135"/>
      <c r="F36" s="135"/>
      <c r="G36" s="135"/>
      <c r="H36" s="46" t="s">
        <v>47</v>
      </c>
      <c r="I36" s="47">
        <f>COUNTIFS('Zombie Spawn Card List'!B:B,'Difficulty Prediction'!H36,'Zombie Spawn Card List'!$P:$P,"Included")</f>
        <v>2</v>
      </c>
      <c r="J36" s="48">
        <f t="shared" si="1"/>
        <v>3.7037037037037035E-2</v>
      </c>
      <c r="K36" s="49" t="s">
        <v>47</v>
      </c>
      <c r="L36" s="50">
        <f>COUNTIFS('Zombie Spawn Card List'!E:E,'Difficulty Prediction'!K36,'Zombie Spawn Card List'!$P:$P,"Included")</f>
        <v>2</v>
      </c>
      <c r="M36" s="51">
        <f t="shared" si="2"/>
        <v>3.7037037037037035E-2</v>
      </c>
      <c r="N36" s="52" t="s">
        <v>47</v>
      </c>
      <c r="O36" s="53">
        <f>COUNTIFS('Zombie Spawn Card List'!H:H,'Difficulty Prediction'!N36,'Zombie Spawn Card List'!$P:$P,"Included")</f>
        <v>2</v>
      </c>
      <c r="P36" s="54">
        <f t="shared" si="3"/>
        <v>3.7037037037037035E-2</v>
      </c>
      <c r="Q36" s="55" t="s">
        <v>47</v>
      </c>
      <c r="R36" s="56">
        <f>COUNTIFS('Zombie Spawn Card List'!K:K,'Difficulty Prediction'!Q36,'Zombie Spawn Card List'!$P:$P,"Included")</f>
        <v>2</v>
      </c>
      <c r="S36" s="57">
        <f t="shared" si="4"/>
        <v>3.7037037037037035E-2</v>
      </c>
      <c r="T36" s="6"/>
      <c r="U36" s="12" t="s">
        <v>49</v>
      </c>
      <c r="V36" s="13">
        <v>8</v>
      </c>
      <c r="W36" s="6"/>
      <c r="X36" s="6"/>
      <c r="Y36" s="6"/>
    </row>
    <row r="37" spans="1:25" x14ac:dyDescent="0.45">
      <c r="A37" s="135"/>
      <c r="B37" s="135"/>
      <c r="C37" s="135"/>
      <c r="D37" s="135"/>
      <c r="E37" s="135"/>
      <c r="F37" s="135"/>
      <c r="G37" s="135"/>
      <c r="H37" s="46" t="s">
        <v>49</v>
      </c>
      <c r="I37" s="47">
        <f>COUNTIFS('Zombie Spawn Card List'!B:B,'Difficulty Prediction'!H37,'Zombie Spawn Card List'!$P:$P,"Included")</f>
        <v>6</v>
      </c>
      <c r="J37" s="48">
        <f t="shared" si="1"/>
        <v>0.1111111111111111</v>
      </c>
      <c r="K37" s="49" t="s">
        <v>49</v>
      </c>
      <c r="L37" s="50">
        <f>COUNTIFS('Zombie Spawn Card List'!E:E,'Difficulty Prediction'!K37,'Zombie Spawn Card List'!$P:$P,"Included")</f>
        <v>6</v>
      </c>
      <c r="M37" s="51">
        <f t="shared" si="2"/>
        <v>0.1111111111111111</v>
      </c>
      <c r="N37" s="52" t="s">
        <v>49</v>
      </c>
      <c r="O37" s="53">
        <f>COUNTIFS('Zombie Spawn Card List'!H:H,'Difficulty Prediction'!N37,'Zombie Spawn Card List'!$P:$P,"Included")</f>
        <v>6</v>
      </c>
      <c r="P37" s="54">
        <f t="shared" si="3"/>
        <v>0.1111111111111111</v>
      </c>
      <c r="Q37" s="55" t="s">
        <v>49</v>
      </c>
      <c r="R37" s="56">
        <f>COUNTIFS('Zombie Spawn Card List'!K:K,'Difficulty Prediction'!Q37,'Zombie Spawn Card List'!$P:$P,"Included")</f>
        <v>6</v>
      </c>
      <c r="S37" s="57">
        <f t="shared" si="4"/>
        <v>0.1111111111111111</v>
      </c>
      <c r="T37" s="6"/>
      <c r="U37" s="12" t="s">
        <v>48</v>
      </c>
      <c r="V37" s="13">
        <v>4</v>
      </c>
      <c r="W37" s="6"/>
      <c r="X37" s="6"/>
      <c r="Y37" s="6"/>
    </row>
    <row r="38" spans="1:25" x14ac:dyDescent="0.45">
      <c r="A38" s="135"/>
      <c r="B38" s="135"/>
      <c r="C38" s="135"/>
      <c r="D38" s="135"/>
      <c r="E38" s="135"/>
      <c r="F38" s="135"/>
      <c r="G38" s="135"/>
      <c r="H38" s="46" t="s">
        <v>43</v>
      </c>
      <c r="I38" s="47">
        <f>COUNTIFS('Zombie Spawn Card List'!B:B,'Difficulty Prediction'!H38,'Zombie Spawn Card List'!$P:$P,"Included")</f>
        <v>0</v>
      </c>
      <c r="J38" s="48">
        <f t="shared" si="1"/>
        <v>0</v>
      </c>
      <c r="K38" s="49" t="s">
        <v>43</v>
      </c>
      <c r="L38" s="50">
        <f>COUNTIFS('Zombie Spawn Card List'!E:E,'Difficulty Prediction'!K38,'Zombie Spawn Card List'!$P:$P,"Included")</f>
        <v>0</v>
      </c>
      <c r="M38" s="51">
        <f t="shared" si="2"/>
        <v>0</v>
      </c>
      <c r="N38" s="52" t="s">
        <v>43</v>
      </c>
      <c r="O38" s="53">
        <f>COUNTIFS('Zombie Spawn Card List'!H:H,'Difficulty Prediction'!N38,'Zombie Spawn Card List'!$P:$P,"Included")</f>
        <v>0</v>
      </c>
      <c r="P38" s="54">
        <f t="shared" si="3"/>
        <v>0</v>
      </c>
      <c r="Q38" s="55" t="s">
        <v>43</v>
      </c>
      <c r="R38" s="56">
        <f>COUNTIFS('Zombie Spawn Card List'!K:K,'Difficulty Prediction'!Q38,'Zombie Spawn Card List'!$P:$P,"Included")</f>
        <v>0</v>
      </c>
      <c r="S38" s="57">
        <f t="shared" si="4"/>
        <v>0</v>
      </c>
      <c r="T38" s="6"/>
      <c r="U38" s="12" t="s">
        <v>50</v>
      </c>
      <c r="V38" s="13">
        <v>6</v>
      </c>
      <c r="W38" s="6"/>
      <c r="X38" s="6"/>
      <c r="Y38" s="6"/>
    </row>
    <row r="39" spans="1:25" x14ac:dyDescent="0.45">
      <c r="A39" s="135"/>
      <c r="B39" s="135"/>
      <c r="C39" s="135"/>
      <c r="D39" s="135"/>
      <c r="E39" s="135"/>
      <c r="F39" s="135"/>
      <c r="H39" s="46" t="s">
        <v>42</v>
      </c>
      <c r="I39" s="47">
        <f>COUNTIFS('Zombie Spawn Card List'!B:B,'Difficulty Prediction'!H39,'Zombie Spawn Card List'!$P:$P,"Included")</f>
        <v>0</v>
      </c>
      <c r="J39" s="48">
        <f t="shared" ref="J39:J65" si="7">I39/$B$4</f>
        <v>0</v>
      </c>
      <c r="K39" s="49" t="s">
        <v>42</v>
      </c>
      <c r="L39" s="50">
        <f>COUNTIFS('Zombie Spawn Card List'!E:E,'Difficulty Prediction'!K39,'Zombie Spawn Card List'!$P:$P,"Included")</f>
        <v>0</v>
      </c>
      <c r="M39" s="51">
        <f t="shared" ref="M39:M65" si="8">L39/$B$4</f>
        <v>0</v>
      </c>
      <c r="N39" s="52" t="s">
        <v>42</v>
      </c>
      <c r="O39" s="53">
        <f>COUNTIFS('Zombie Spawn Card List'!H:H,'Difficulty Prediction'!N39,'Zombie Spawn Card List'!$P:$P,"Included")</f>
        <v>0</v>
      </c>
      <c r="P39" s="54">
        <f t="shared" ref="P39:P65" si="9">O39/$B$4</f>
        <v>0</v>
      </c>
      <c r="Q39" s="55" t="s">
        <v>42</v>
      </c>
      <c r="R39" s="56">
        <f>COUNTIFS('Zombie Spawn Card List'!K:K,'Difficulty Prediction'!Q39,'Zombie Spawn Card List'!$P:$P,"Included")</f>
        <v>0</v>
      </c>
      <c r="S39" s="57">
        <f t="shared" ref="S39:S65" si="10">R39/$B$4</f>
        <v>0</v>
      </c>
      <c r="T39" s="6"/>
      <c r="U39" s="12" t="s">
        <v>51</v>
      </c>
      <c r="V39" s="13">
        <v>10</v>
      </c>
      <c r="W39" s="6"/>
      <c r="X39" s="6"/>
      <c r="Y39" s="6"/>
    </row>
    <row r="40" spans="1:25" x14ac:dyDescent="0.45">
      <c r="A40" s="135"/>
      <c r="B40" s="135"/>
      <c r="C40" s="135"/>
      <c r="D40" s="135"/>
      <c r="E40" s="135"/>
      <c r="F40" s="136"/>
      <c r="G40" s="6"/>
      <c r="H40" s="46" t="s">
        <v>87</v>
      </c>
      <c r="I40" s="47">
        <f>COUNTIFS('Zombie Spawn Card List'!B:B,'Difficulty Prediction'!H40,'Zombie Spawn Card List'!$P:$P,"Included")</f>
        <v>0</v>
      </c>
      <c r="J40" s="48">
        <f t="shared" si="7"/>
        <v>0</v>
      </c>
      <c r="K40" s="49" t="s">
        <v>87</v>
      </c>
      <c r="L40" s="50">
        <f>COUNTIFS('Zombie Spawn Card List'!E:E,'Difficulty Prediction'!K40,'Zombie Spawn Card List'!$P:$P,"Included")</f>
        <v>0</v>
      </c>
      <c r="M40" s="51">
        <f t="shared" si="8"/>
        <v>0</v>
      </c>
      <c r="N40" s="52" t="s">
        <v>87</v>
      </c>
      <c r="O40" s="53">
        <f>COUNTIFS('Zombie Spawn Card List'!H:H,'Difficulty Prediction'!N40,'Zombie Spawn Card List'!$P:$P,"Included")</f>
        <v>0</v>
      </c>
      <c r="P40" s="54">
        <f t="shared" si="9"/>
        <v>0</v>
      </c>
      <c r="Q40" s="55" t="s">
        <v>87</v>
      </c>
      <c r="R40" s="56">
        <f>COUNTIFS('Zombie Spawn Card List'!K:K,'Difficulty Prediction'!Q40,'Zombie Spawn Card List'!$P:$P,"Included")</f>
        <v>0</v>
      </c>
      <c r="S40" s="57">
        <f t="shared" si="10"/>
        <v>0</v>
      </c>
      <c r="T40" s="6"/>
      <c r="U40" s="74" t="s">
        <v>23</v>
      </c>
      <c r="V40" s="75">
        <v>8</v>
      </c>
      <c r="W40" s="6"/>
      <c r="X40" s="6"/>
      <c r="Y40" s="6"/>
    </row>
    <row r="41" spans="1:25" x14ac:dyDescent="0.45">
      <c r="A41" s="135"/>
      <c r="B41" s="135"/>
      <c r="C41" s="135"/>
      <c r="D41" s="135"/>
      <c r="E41" s="135"/>
      <c r="F41" s="135"/>
      <c r="G41" s="9"/>
      <c r="H41" s="46" t="s">
        <v>89</v>
      </c>
      <c r="I41" s="47">
        <f>COUNTIFS('Zombie Spawn Card List'!B:B,'Difficulty Prediction'!H41,'Zombie Spawn Card List'!$P:$P,"Included")</f>
        <v>0</v>
      </c>
      <c r="J41" s="48">
        <f t="shared" si="7"/>
        <v>0</v>
      </c>
      <c r="K41" s="49" t="s">
        <v>89</v>
      </c>
      <c r="L41" s="50">
        <f>COUNTIFS('Zombie Spawn Card List'!E:E,'Difficulty Prediction'!K41,'Zombie Spawn Card List'!$P:$P,"Included")</f>
        <v>0</v>
      </c>
      <c r="M41" s="51">
        <f t="shared" si="8"/>
        <v>0</v>
      </c>
      <c r="N41" s="52" t="s">
        <v>89</v>
      </c>
      <c r="O41" s="53">
        <f>COUNTIFS('Zombie Spawn Card List'!H:H,'Difficulty Prediction'!N41,'Zombie Spawn Card List'!$P:$P,"Included")</f>
        <v>0</v>
      </c>
      <c r="P41" s="54">
        <f t="shared" si="9"/>
        <v>0</v>
      </c>
      <c r="Q41" s="55" t="s">
        <v>89</v>
      </c>
      <c r="R41" s="56">
        <f>COUNTIFS('Zombie Spawn Card List'!K:K,'Difficulty Prediction'!Q41,'Zombie Spawn Card List'!$P:$P,"Included")</f>
        <v>0</v>
      </c>
      <c r="S41" s="57">
        <f t="shared" si="10"/>
        <v>0</v>
      </c>
      <c r="T41" s="6"/>
      <c r="U41" s="12" t="s">
        <v>87</v>
      </c>
      <c r="V41" s="13">
        <v>25</v>
      </c>
      <c r="W41" s="6"/>
      <c r="X41" s="6"/>
      <c r="Y41" s="6"/>
    </row>
    <row r="42" spans="1:25" x14ac:dyDescent="0.45">
      <c r="A42" s="135"/>
      <c r="B42" s="135"/>
      <c r="C42" s="135"/>
      <c r="D42" s="135"/>
      <c r="E42" s="135"/>
      <c r="F42" s="135"/>
      <c r="G42" s="9"/>
      <c r="H42" s="46" t="s">
        <v>88</v>
      </c>
      <c r="I42" s="47">
        <f>COUNTIFS('Zombie Spawn Card List'!B:B,'Difficulty Prediction'!H42,'Zombie Spawn Card List'!$P:$P,"Included")</f>
        <v>0</v>
      </c>
      <c r="J42" s="48">
        <f t="shared" si="7"/>
        <v>0</v>
      </c>
      <c r="K42" s="49" t="s">
        <v>88</v>
      </c>
      <c r="L42" s="50">
        <f>COUNTIFS('Zombie Spawn Card List'!E:E,'Difficulty Prediction'!K42,'Zombie Spawn Card List'!$P:$P,"Included")</f>
        <v>0</v>
      </c>
      <c r="M42" s="51">
        <f t="shared" si="8"/>
        <v>0</v>
      </c>
      <c r="N42" s="52" t="s">
        <v>88</v>
      </c>
      <c r="O42" s="53">
        <f>COUNTIFS('Zombie Spawn Card List'!H:H,'Difficulty Prediction'!N42,'Zombie Spawn Card List'!$P:$P,"Included")</f>
        <v>0</v>
      </c>
      <c r="P42" s="54">
        <f t="shared" si="9"/>
        <v>0</v>
      </c>
      <c r="Q42" s="55" t="s">
        <v>88</v>
      </c>
      <c r="R42" s="56">
        <f>COUNTIFS('Zombie Spawn Card List'!K:K,'Difficulty Prediction'!Q42,'Zombie Spawn Card List'!$P:$P,"Included")</f>
        <v>0</v>
      </c>
      <c r="S42" s="57">
        <f t="shared" si="10"/>
        <v>0</v>
      </c>
      <c r="T42" s="6"/>
      <c r="U42" s="12" t="s">
        <v>89</v>
      </c>
      <c r="V42" s="13">
        <v>2</v>
      </c>
      <c r="W42" s="6"/>
      <c r="X42" s="6"/>
      <c r="Y42" s="6"/>
    </row>
    <row r="43" spans="1:25" x14ac:dyDescent="0.45">
      <c r="A43" s="135"/>
      <c r="B43" s="135"/>
      <c r="C43" s="135"/>
      <c r="D43" s="135"/>
      <c r="E43" s="135"/>
      <c r="F43" s="135"/>
      <c r="G43" s="9"/>
      <c r="H43" s="46" t="s">
        <v>90</v>
      </c>
      <c r="I43" s="47">
        <f>COUNTIFS('Zombie Spawn Card List'!B:B,'Difficulty Prediction'!H43,'Zombie Spawn Card List'!$P:$P,"Included")</f>
        <v>0</v>
      </c>
      <c r="J43" s="48">
        <f t="shared" si="7"/>
        <v>0</v>
      </c>
      <c r="K43" s="49" t="s">
        <v>90</v>
      </c>
      <c r="L43" s="50">
        <f>COUNTIFS('Zombie Spawn Card List'!E:E,'Difficulty Prediction'!K43,'Zombie Spawn Card List'!$P:$P,"Included")</f>
        <v>0</v>
      </c>
      <c r="M43" s="51">
        <f t="shared" si="8"/>
        <v>0</v>
      </c>
      <c r="N43" s="52" t="s">
        <v>90</v>
      </c>
      <c r="O43" s="53">
        <f>COUNTIFS('Zombie Spawn Card List'!H:H,'Difficulty Prediction'!N43,'Zombie Spawn Card List'!$P:$P,"Included")</f>
        <v>0</v>
      </c>
      <c r="P43" s="54">
        <f t="shared" si="9"/>
        <v>0</v>
      </c>
      <c r="Q43" s="55" t="s">
        <v>90</v>
      </c>
      <c r="R43" s="56">
        <f>COUNTIFS('Zombie Spawn Card List'!K:K,'Difficulty Prediction'!Q43,'Zombie Spawn Card List'!$P:$P,"Included")</f>
        <v>0</v>
      </c>
      <c r="S43" s="57">
        <f t="shared" si="10"/>
        <v>0</v>
      </c>
      <c r="T43" s="6"/>
      <c r="U43" s="74" t="s">
        <v>113</v>
      </c>
      <c r="V43" s="75">
        <v>3</v>
      </c>
      <c r="W43" s="6"/>
      <c r="X43" s="6"/>
      <c r="Y43" s="6"/>
    </row>
    <row r="44" spans="1:25" x14ac:dyDescent="0.45">
      <c r="A44" s="135"/>
      <c r="B44" s="135"/>
      <c r="C44" s="135"/>
      <c r="D44" s="135"/>
      <c r="E44" s="135"/>
      <c r="F44" s="135"/>
      <c r="G44" s="9"/>
      <c r="H44" s="46" t="s">
        <v>91</v>
      </c>
      <c r="I44" s="47">
        <f>COUNTIFS('Zombie Spawn Card List'!B:B,'Difficulty Prediction'!H44,'Zombie Spawn Card List'!$P:$P,"Included")</f>
        <v>0</v>
      </c>
      <c r="J44" s="48">
        <f t="shared" si="7"/>
        <v>0</v>
      </c>
      <c r="K44" s="49" t="s">
        <v>91</v>
      </c>
      <c r="L44" s="50">
        <f>COUNTIFS('Zombie Spawn Card List'!E:E,'Difficulty Prediction'!K44,'Zombie Spawn Card List'!$P:$P,"Included")</f>
        <v>0</v>
      </c>
      <c r="M44" s="51">
        <f t="shared" si="8"/>
        <v>0</v>
      </c>
      <c r="N44" s="52" t="s">
        <v>91</v>
      </c>
      <c r="O44" s="53">
        <f>COUNTIFS('Zombie Spawn Card List'!H:H,'Difficulty Prediction'!N44,'Zombie Spawn Card List'!$P:$P,"Included")</f>
        <v>0</v>
      </c>
      <c r="P44" s="54">
        <f t="shared" si="9"/>
        <v>0</v>
      </c>
      <c r="Q44" s="55" t="s">
        <v>91</v>
      </c>
      <c r="R44" s="56">
        <f>COUNTIFS('Zombie Spawn Card List'!K:K,'Difficulty Prediction'!Q44,'Zombie Spawn Card List'!$P:$P,"Included")</f>
        <v>0</v>
      </c>
      <c r="S44" s="57">
        <f t="shared" si="10"/>
        <v>0</v>
      </c>
      <c r="T44" s="6"/>
      <c r="U44" s="12" t="s">
        <v>90</v>
      </c>
      <c r="V44" s="13">
        <v>3</v>
      </c>
      <c r="W44" s="6"/>
      <c r="X44" s="6"/>
      <c r="Y44" s="6"/>
    </row>
    <row r="45" spans="1:25" x14ac:dyDescent="0.45">
      <c r="A45" s="135"/>
      <c r="B45" s="135"/>
      <c r="C45" s="135"/>
      <c r="D45" s="135"/>
      <c r="E45" s="135"/>
      <c r="F45" s="135"/>
      <c r="G45" s="9"/>
      <c r="H45" s="46" t="s">
        <v>92</v>
      </c>
      <c r="I45" s="47">
        <f>COUNTIFS('Zombie Spawn Card List'!B:B,'Difficulty Prediction'!H45,'Zombie Spawn Card List'!$P:$P,"Included")</f>
        <v>0</v>
      </c>
      <c r="J45" s="48">
        <f t="shared" si="7"/>
        <v>0</v>
      </c>
      <c r="K45" s="49" t="s">
        <v>92</v>
      </c>
      <c r="L45" s="50">
        <f>COUNTIFS('Zombie Spawn Card List'!E:E,'Difficulty Prediction'!K45,'Zombie Spawn Card List'!$P:$P,"Included")</f>
        <v>0</v>
      </c>
      <c r="M45" s="51">
        <f t="shared" si="8"/>
        <v>0</v>
      </c>
      <c r="N45" s="52" t="s">
        <v>92</v>
      </c>
      <c r="O45" s="53">
        <f>COUNTIFS('Zombie Spawn Card List'!H:H,'Difficulty Prediction'!N45,'Zombie Spawn Card List'!$P:$P,"Included")</f>
        <v>0</v>
      </c>
      <c r="P45" s="54">
        <f t="shared" si="9"/>
        <v>0</v>
      </c>
      <c r="Q45" s="55" t="s">
        <v>92</v>
      </c>
      <c r="R45" s="56">
        <f>COUNTIFS('Zombie Spawn Card List'!K:K,'Difficulty Prediction'!Q45,'Zombie Spawn Card List'!$P:$P,"Included")</f>
        <v>0</v>
      </c>
      <c r="S45" s="57">
        <f t="shared" si="10"/>
        <v>0</v>
      </c>
      <c r="T45" s="6"/>
      <c r="U45" s="74" t="s">
        <v>93</v>
      </c>
      <c r="V45" s="75">
        <v>18</v>
      </c>
      <c r="W45" s="6"/>
      <c r="X45" s="6"/>
      <c r="Y45" s="6"/>
    </row>
    <row r="46" spans="1:25" x14ac:dyDescent="0.45">
      <c r="A46" s="135"/>
      <c r="B46" s="135"/>
      <c r="C46" s="135"/>
      <c r="D46" s="135"/>
      <c r="E46" s="135"/>
      <c r="F46" s="135"/>
      <c r="G46" s="9"/>
      <c r="H46" s="46" t="s">
        <v>93</v>
      </c>
      <c r="I46" s="47">
        <f>COUNTIFS('Zombie Spawn Card List'!B:B,'Difficulty Prediction'!H46,'Zombie Spawn Card List'!$P:$P,"Included")</f>
        <v>0</v>
      </c>
      <c r="J46" s="48">
        <f t="shared" si="7"/>
        <v>0</v>
      </c>
      <c r="K46" s="49" t="s">
        <v>93</v>
      </c>
      <c r="L46" s="50">
        <f>COUNTIFS('Zombie Spawn Card List'!E:E,'Difficulty Prediction'!K46,'Zombie Spawn Card List'!$P:$P,"Included")</f>
        <v>0</v>
      </c>
      <c r="M46" s="51">
        <f t="shared" si="8"/>
        <v>0</v>
      </c>
      <c r="N46" s="52" t="s">
        <v>93</v>
      </c>
      <c r="O46" s="53">
        <f>COUNTIFS('Zombie Spawn Card List'!H:H,'Difficulty Prediction'!N46,'Zombie Spawn Card List'!$P:$P,"Included")</f>
        <v>0</v>
      </c>
      <c r="P46" s="54">
        <f t="shared" si="9"/>
        <v>0</v>
      </c>
      <c r="Q46" s="55" t="s">
        <v>93</v>
      </c>
      <c r="R46" s="56">
        <f>COUNTIFS('Zombie Spawn Card List'!K:K,'Difficulty Prediction'!Q46,'Zombie Spawn Card List'!$P:$P,"Included")</f>
        <v>0</v>
      </c>
      <c r="S46" s="57">
        <f t="shared" si="10"/>
        <v>0</v>
      </c>
      <c r="T46" s="6"/>
      <c r="U46" s="74" t="s">
        <v>94</v>
      </c>
      <c r="V46" s="75">
        <v>10</v>
      </c>
      <c r="W46" s="6"/>
      <c r="X46" s="6"/>
      <c r="Y46" s="6"/>
    </row>
    <row r="47" spans="1:25" x14ac:dyDescent="0.45">
      <c r="A47" s="135"/>
      <c r="B47" s="135"/>
      <c r="C47" s="135"/>
      <c r="D47" s="135"/>
      <c r="E47" s="135"/>
      <c r="F47" s="135"/>
      <c r="G47" s="9"/>
      <c r="H47" s="46" t="s">
        <v>94</v>
      </c>
      <c r="I47" s="47">
        <f>COUNTIFS('Zombie Spawn Card List'!B:B,'Difficulty Prediction'!H47,'Zombie Spawn Card List'!$P:$P,"Included")</f>
        <v>0</v>
      </c>
      <c r="J47" s="48">
        <f t="shared" si="7"/>
        <v>0</v>
      </c>
      <c r="K47" s="49" t="s">
        <v>94</v>
      </c>
      <c r="L47" s="50">
        <f>COUNTIFS('Zombie Spawn Card List'!E:E,'Difficulty Prediction'!K47,'Zombie Spawn Card List'!$P:$P,"Included")</f>
        <v>0</v>
      </c>
      <c r="M47" s="51">
        <f t="shared" si="8"/>
        <v>0</v>
      </c>
      <c r="N47" s="52" t="s">
        <v>94</v>
      </c>
      <c r="O47" s="53">
        <f>COUNTIFS('Zombie Spawn Card List'!H:H,'Difficulty Prediction'!N47,'Zombie Spawn Card List'!$P:$P,"Included")</f>
        <v>0</v>
      </c>
      <c r="P47" s="54">
        <f t="shared" si="9"/>
        <v>0</v>
      </c>
      <c r="Q47" s="55" t="s">
        <v>94</v>
      </c>
      <c r="R47" s="56">
        <f>COUNTIFS('Zombie Spawn Card List'!K:K,'Difficulty Prediction'!Q47,'Zombie Spawn Card List'!$P:$P,"Included")</f>
        <v>0</v>
      </c>
      <c r="S47" s="57">
        <f t="shared" si="10"/>
        <v>0</v>
      </c>
      <c r="T47" s="6"/>
      <c r="U47" s="12" t="s">
        <v>95</v>
      </c>
      <c r="V47" s="13">
        <v>25</v>
      </c>
      <c r="W47" s="6"/>
      <c r="X47" s="6"/>
      <c r="Y47" s="6"/>
    </row>
    <row r="48" spans="1:25" x14ac:dyDescent="0.45">
      <c r="A48" s="135"/>
      <c r="B48" s="135"/>
      <c r="C48" s="135"/>
      <c r="D48" s="6"/>
      <c r="E48" s="6"/>
      <c r="F48" s="9"/>
      <c r="G48" s="9"/>
      <c r="H48" s="46" t="s">
        <v>95</v>
      </c>
      <c r="I48" s="47">
        <f>COUNTIFS('Zombie Spawn Card List'!B:B,'Difficulty Prediction'!H48,'Zombie Spawn Card List'!$P:$P,"Included")</f>
        <v>0</v>
      </c>
      <c r="J48" s="48">
        <f t="shared" si="7"/>
        <v>0</v>
      </c>
      <c r="K48" s="49" t="s">
        <v>95</v>
      </c>
      <c r="L48" s="50">
        <f>COUNTIFS('Zombie Spawn Card List'!E:E,'Difficulty Prediction'!K48,'Zombie Spawn Card List'!$P:$P,"Included")</f>
        <v>0</v>
      </c>
      <c r="M48" s="51">
        <f t="shared" si="8"/>
        <v>0</v>
      </c>
      <c r="N48" s="52" t="s">
        <v>95</v>
      </c>
      <c r="O48" s="53">
        <f>COUNTIFS('Zombie Spawn Card List'!H:H,'Difficulty Prediction'!N48,'Zombie Spawn Card List'!$P:$P,"Included")</f>
        <v>0</v>
      </c>
      <c r="P48" s="54">
        <f t="shared" si="9"/>
        <v>0</v>
      </c>
      <c r="Q48" s="55" t="s">
        <v>95</v>
      </c>
      <c r="R48" s="56">
        <f>COUNTIFS('Zombie Spawn Card List'!K:K,'Difficulty Prediction'!Q48,'Zombie Spawn Card List'!$P:$P,"Included")</f>
        <v>0</v>
      </c>
      <c r="S48" s="57">
        <f t="shared" si="10"/>
        <v>0</v>
      </c>
      <c r="T48" s="6"/>
      <c r="U48" s="12" t="s">
        <v>96</v>
      </c>
      <c r="V48" s="13">
        <v>10</v>
      </c>
      <c r="W48" s="6"/>
      <c r="X48" s="6"/>
      <c r="Y48" s="6"/>
    </row>
    <row r="49" spans="1:25" x14ac:dyDescent="0.45">
      <c r="A49" s="135"/>
      <c r="B49" s="135"/>
      <c r="C49" s="135"/>
      <c r="D49" s="6"/>
      <c r="E49" s="6"/>
      <c r="F49" s="9"/>
      <c r="G49" s="9"/>
      <c r="H49" s="46" t="s">
        <v>96</v>
      </c>
      <c r="I49" s="47">
        <f>COUNTIFS('Zombie Spawn Card List'!B:B,'Difficulty Prediction'!H49,'Zombie Spawn Card List'!$P:$P,"Included")</f>
        <v>0</v>
      </c>
      <c r="J49" s="48">
        <f t="shared" si="7"/>
        <v>0</v>
      </c>
      <c r="K49" s="49" t="s">
        <v>96</v>
      </c>
      <c r="L49" s="50">
        <f>COUNTIFS('Zombie Spawn Card List'!E:E,'Difficulty Prediction'!K49,'Zombie Spawn Card List'!$P:$P,"Included")</f>
        <v>0</v>
      </c>
      <c r="M49" s="51">
        <f t="shared" si="8"/>
        <v>0</v>
      </c>
      <c r="N49" s="52" t="s">
        <v>96</v>
      </c>
      <c r="O49" s="53">
        <f>COUNTIFS('Zombie Spawn Card List'!H:H,'Difficulty Prediction'!N49,'Zombie Spawn Card List'!$P:$P,"Included")</f>
        <v>0</v>
      </c>
      <c r="P49" s="54">
        <f t="shared" si="9"/>
        <v>0</v>
      </c>
      <c r="Q49" s="55" t="s">
        <v>96</v>
      </c>
      <c r="R49" s="56">
        <f>COUNTIFS('Zombie Spawn Card List'!K:K,'Difficulty Prediction'!Q49,'Zombie Spawn Card List'!$P:$P,"Included")</f>
        <v>0</v>
      </c>
      <c r="S49" s="57">
        <f t="shared" si="10"/>
        <v>0</v>
      </c>
      <c r="T49" s="6"/>
      <c r="U49" s="12" t="s">
        <v>97</v>
      </c>
      <c r="V49" s="13">
        <v>20</v>
      </c>
      <c r="W49" s="6"/>
      <c r="X49" s="6"/>
      <c r="Y49" s="6"/>
    </row>
    <row r="50" spans="1:25" x14ac:dyDescent="0.45">
      <c r="A50" s="135"/>
      <c r="B50" s="135"/>
      <c r="C50" s="135"/>
      <c r="D50" s="6"/>
      <c r="E50" s="6"/>
      <c r="F50" s="9"/>
      <c r="G50" s="6"/>
      <c r="H50" s="46" t="s">
        <v>97</v>
      </c>
      <c r="I50" s="47">
        <f>COUNTIFS('Zombie Spawn Card List'!B:B,'Difficulty Prediction'!H50,'Zombie Spawn Card List'!$P:$P,"Included")</f>
        <v>0</v>
      </c>
      <c r="J50" s="48">
        <f t="shared" si="7"/>
        <v>0</v>
      </c>
      <c r="K50" s="49" t="s">
        <v>97</v>
      </c>
      <c r="L50" s="50">
        <f>COUNTIFS('Zombie Spawn Card List'!E:E,'Difficulty Prediction'!K50,'Zombie Spawn Card List'!$P:$P,"Included")</f>
        <v>0</v>
      </c>
      <c r="M50" s="51">
        <f t="shared" si="8"/>
        <v>0</v>
      </c>
      <c r="N50" s="52" t="s">
        <v>97</v>
      </c>
      <c r="O50" s="53">
        <f>COUNTIFS('Zombie Spawn Card List'!H:H,'Difficulty Prediction'!N50,'Zombie Spawn Card List'!$P:$P,"Included")</f>
        <v>0</v>
      </c>
      <c r="P50" s="54">
        <f t="shared" si="9"/>
        <v>0</v>
      </c>
      <c r="Q50" s="55" t="s">
        <v>97</v>
      </c>
      <c r="R50" s="56">
        <f>COUNTIFS('Zombie Spawn Card List'!K:K,'Difficulty Prediction'!Q50,'Zombie Spawn Card List'!$P:$P,"Included")</f>
        <v>0</v>
      </c>
      <c r="S50" s="57">
        <f t="shared" si="10"/>
        <v>0</v>
      </c>
      <c r="T50" s="6"/>
      <c r="U50" s="12" t="s">
        <v>98</v>
      </c>
      <c r="V50" s="13">
        <v>20</v>
      </c>
      <c r="W50" s="6"/>
      <c r="X50" s="6"/>
      <c r="Y50" s="6"/>
    </row>
    <row r="51" spans="1:25" x14ac:dyDescent="0.45">
      <c r="A51" s="135"/>
      <c r="B51" s="135"/>
      <c r="C51" s="135"/>
      <c r="D51" s="6"/>
      <c r="E51" s="6"/>
      <c r="F51" s="9"/>
      <c r="G51" s="6"/>
      <c r="H51" s="46" t="s">
        <v>98</v>
      </c>
      <c r="I51" s="47">
        <f>COUNTIFS('Zombie Spawn Card List'!B:B,'Difficulty Prediction'!H51,'Zombie Spawn Card List'!$P:$P,"Included")</f>
        <v>0</v>
      </c>
      <c r="J51" s="48">
        <f t="shared" si="7"/>
        <v>0</v>
      </c>
      <c r="K51" s="49" t="s">
        <v>98</v>
      </c>
      <c r="L51" s="50">
        <f>COUNTIFS('Zombie Spawn Card List'!E:E,'Difficulty Prediction'!K51,'Zombie Spawn Card List'!$P:$P,"Included")</f>
        <v>0</v>
      </c>
      <c r="M51" s="51">
        <f t="shared" si="8"/>
        <v>0</v>
      </c>
      <c r="N51" s="52" t="s">
        <v>98</v>
      </c>
      <c r="O51" s="53">
        <f>COUNTIFS('Zombie Spawn Card List'!H:H,'Difficulty Prediction'!N51,'Zombie Spawn Card List'!$P:$P,"Included")</f>
        <v>0</v>
      </c>
      <c r="P51" s="54">
        <f t="shared" si="9"/>
        <v>0</v>
      </c>
      <c r="Q51" s="55" t="s">
        <v>98</v>
      </c>
      <c r="R51" s="56">
        <f>COUNTIFS('Zombie Spawn Card List'!K:K,'Difficulty Prediction'!Q51,'Zombie Spawn Card List'!$P:$P,"Included")</f>
        <v>0</v>
      </c>
      <c r="S51" s="57">
        <f t="shared" si="10"/>
        <v>0</v>
      </c>
      <c r="T51" s="6"/>
      <c r="U51" s="12" t="s">
        <v>99</v>
      </c>
      <c r="V51" s="13">
        <v>20</v>
      </c>
      <c r="W51" s="6"/>
      <c r="X51" s="6"/>
      <c r="Y51" s="6"/>
    </row>
    <row r="52" spans="1:25" x14ac:dyDescent="0.45">
      <c r="A52" s="6"/>
      <c r="B52" s="6"/>
      <c r="C52" s="6"/>
      <c r="D52" s="6"/>
      <c r="E52" s="6"/>
      <c r="F52" s="9"/>
      <c r="G52" s="6"/>
      <c r="H52" s="46" t="s">
        <v>99</v>
      </c>
      <c r="I52" s="47">
        <f>COUNTIFS('Zombie Spawn Card List'!B:B,'Difficulty Prediction'!H52,'Zombie Spawn Card List'!$P:$P,"Included")</f>
        <v>0</v>
      </c>
      <c r="J52" s="48">
        <f t="shared" si="7"/>
        <v>0</v>
      </c>
      <c r="K52" s="49" t="s">
        <v>99</v>
      </c>
      <c r="L52" s="50">
        <f>COUNTIFS('Zombie Spawn Card List'!E:E,'Difficulty Prediction'!K52,'Zombie Spawn Card List'!$P:$P,"Included")</f>
        <v>0</v>
      </c>
      <c r="M52" s="51">
        <f t="shared" si="8"/>
        <v>0</v>
      </c>
      <c r="N52" s="52" t="s">
        <v>99</v>
      </c>
      <c r="O52" s="53">
        <f>COUNTIFS('Zombie Spawn Card List'!H:H,'Difficulty Prediction'!N52,'Zombie Spawn Card List'!$P:$P,"Included")</f>
        <v>0</v>
      </c>
      <c r="P52" s="54">
        <f t="shared" si="9"/>
        <v>0</v>
      </c>
      <c r="Q52" s="55" t="s">
        <v>99</v>
      </c>
      <c r="R52" s="56">
        <f>COUNTIFS('Zombie Spawn Card List'!K:K,'Difficulty Prediction'!Q52,'Zombie Spawn Card List'!$P:$P,"Included")</f>
        <v>0</v>
      </c>
      <c r="S52" s="57">
        <f t="shared" si="10"/>
        <v>0</v>
      </c>
      <c r="T52" s="6"/>
      <c r="U52" s="12" t="s">
        <v>100</v>
      </c>
      <c r="V52" s="13">
        <v>20</v>
      </c>
      <c r="W52" s="6"/>
      <c r="X52" s="6"/>
      <c r="Y52" s="6"/>
    </row>
    <row r="53" spans="1:25" x14ac:dyDescent="0.45">
      <c r="A53" s="6"/>
      <c r="B53" s="6"/>
      <c r="C53" s="6"/>
      <c r="D53" s="6"/>
      <c r="E53" s="6"/>
      <c r="F53" s="9"/>
      <c r="G53" s="6"/>
      <c r="H53" s="46" t="s">
        <v>100</v>
      </c>
      <c r="I53" s="47">
        <f>COUNTIFS('Zombie Spawn Card List'!B:B,'Difficulty Prediction'!H53,'Zombie Spawn Card List'!$P:$P,"Included")</f>
        <v>0</v>
      </c>
      <c r="J53" s="48">
        <f t="shared" si="7"/>
        <v>0</v>
      </c>
      <c r="K53" s="49" t="s">
        <v>100</v>
      </c>
      <c r="L53" s="50">
        <f>COUNTIFS('Zombie Spawn Card List'!E:E,'Difficulty Prediction'!K53,'Zombie Spawn Card List'!$P:$P,"Included")</f>
        <v>0</v>
      </c>
      <c r="M53" s="51">
        <f t="shared" si="8"/>
        <v>0</v>
      </c>
      <c r="N53" s="52" t="s">
        <v>100</v>
      </c>
      <c r="O53" s="53">
        <f>COUNTIFS('Zombie Spawn Card List'!H:H,'Difficulty Prediction'!N53,'Zombie Spawn Card List'!$P:$P,"Included")</f>
        <v>0</v>
      </c>
      <c r="P53" s="54">
        <f t="shared" si="9"/>
        <v>0</v>
      </c>
      <c r="Q53" s="55" t="s">
        <v>100</v>
      </c>
      <c r="R53" s="56">
        <f>COUNTIFS('Zombie Spawn Card List'!K:K,'Difficulty Prediction'!Q53,'Zombie Spawn Card List'!$P:$P,"Included")</f>
        <v>0</v>
      </c>
      <c r="S53" s="57">
        <f t="shared" si="10"/>
        <v>0</v>
      </c>
      <c r="T53" s="6"/>
      <c r="U53" s="12" t="s">
        <v>101</v>
      </c>
      <c r="V53" s="13">
        <v>20</v>
      </c>
      <c r="W53" s="6"/>
      <c r="X53" s="6"/>
      <c r="Y53" s="6"/>
    </row>
    <row r="54" spans="1:25" x14ac:dyDescent="0.45">
      <c r="A54" s="6"/>
      <c r="B54" s="6"/>
      <c r="C54" s="6"/>
      <c r="D54" s="6"/>
      <c r="E54" s="6"/>
      <c r="F54" s="9"/>
      <c r="G54" s="6"/>
      <c r="H54" s="46" t="s">
        <v>101</v>
      </c>
      <c r="I54" s="47">
        <f>COUNTIFS('Zombie Spawn Card List'!B:B,'Difficulty Prediction'!H54,'Zombie Spawn Card List'!$P:$P,"Included")</f>
        <v>0</v>
      </c>
      <c r="J54" s="48">
        <f t="shared" si="7"/>
        <v>0</v>
      </c>
      <c r="K54" s="49" t="s">
        <v>101</v>
      </c>
      <c r="L54" s="50">
        <f>COUNTIFS('Zombie Spawn Card List'!E:E,'Difficulty Prediction'!K54,'Zombie Spawn Card List'!$P:$P,"Included")</f>
        <v>0</v>
      </c>
      <c r="M54" s="51">
        <f t="shared" si="8"/>
        <v>0</v>
      </c>
      <c r="N54" s="52" t="s">
        <v>101</v>
      </c>
      <c r="O54" s="53">
        <f>COUNTIFS('Zombie Spawn Card List'!H:H,'Difficulty Prediction'!N54,'Zombie Spawn Card List'!$P:$P,"Included")</f>
        <v>0</v>
      </c>
      <c r="P54" s="54">
        <f t="shared" si="9"/>
        <v>0</v>
      </c>
      <c r="Q54" s="55" t="s">
        <v>101</v>
      </c>
      <c r="R54" s="56">
        <f>COUNTIFS('Zombie Spawn Card List'!K:K,'Difficulty Prediction'!Q54,'Zombie Spawn Card List'!$P:$P,"Included")</f>
        <v>0</v>
      </c>
      <c r="S54" s="57">
        <f t="shared" si="10"/>
        <v>0</v>
      </c>
      <c r="T54" s="6"/>
      <c r="U54" s="12" t="s">
        <v>102</v>
      </c>
      <c r="V54" s="13">
        <v>25</v>
      </c>
      <c r="W54" s="6"/>
      <c r="X54" s="6"/>
      <c r="Y54" s="6"/>
    </row>
    <row r="55" spans="1:25" x14ac:dyDescent="0.45">
      <c r="A55" s="6"/>
      <c r="B55" s="6"/>
      <c r="C55" s="6"/>
      <c r="D55" s="6"/>
      <c r="E55" s="6"/>
      <c r="F55" s="9"/>
      <c r="G55" s="6"/>
      <c r="H55" s="46" t="s">
        <v>102</v>
      </c>
      <c r="I55" s="47">
        <f>COUNTIFS('Zombie Spawn Card List'!B:B,'Difficulty Prediction'!H55,'Zombie Spawn Card List'!$P:$P,"Included")</f>
        <v>0</v>
      </c>
      <c r="J55" s="48">
        <f t="shared" si="7"/>
        <v>0</v>
      </c>
      <c r="K55" s="49" t="s">
        <v>102</v>
      </c>
      <c r="L55" s="50">
        <f>COUNTIFS('Zombie Spawn Card List'!E:E,'Difficulty Prediction'!K55,'Zombie Spawn Card List'!$P:$P,"Included")</f>
        <v>0</v>
      </c>
      <c r="M55" s="51">
        <f t="shared" si="8"/>
        <v>0</v>
      </c>
      <c r="N55" s="52" t="s">
        <v>102</v>
      </c>
      <c r="O55" s="53">
        <f>COUNTIFS('Zombie Spawn Card List'!H:H,'Difficulty Prediction'!N55,'Zombie Spawn Card List'!$P:$P,"Included")</f>
        <v>0</v>
      </c>
      <c r="P55" s="54">
        <f t="shared" si="9"/>
        <v>0</v>
      </c>
      <c r="Q55" s="55" t="s">
        <v>102</v>
      </c>
      <c r="R55" s="56">
        <f>COUNTIFS('Zombie Spawn Card List'!K:K,'Difficulty Prediction'!Q55,'Zombie Spawn Card List'!$P:$P,"Included")</f>
        <v>0</v>
      </c>
      <c r="S55" s="57">
        <f t="shared" si="10"/>
        <v>0</v>
      </c>
      <c r="T55" s="6"/>
      <c r="U55" s="12" t="s">
        <v>104</v>
      </c>
      <c r="V55" s="13">
        <v>20</v>
      </c>
      <c r="W55" s="6"/>
      <c r="X55" s="6"/>
      <c r="Y55" s="6"/>
    </row>
    <row r="56" spans="1:25" x14ac:dyDescent="0.45">
      <c r="A56" s="6"/>
      <c r="B56" s="6"/>
      <c r="C56" s="6"/>
      <c r="D56" s="6"/>
      <c r="E56" s="6"/>
      <c r="F56" s="9"/>
      <c r="G56" s="6"/>
      <c r="H56" s="46" t="s">
        <v>104</v>
      </c>
      <c r="I56" s="47">
        <f>COUNTIFS('Zombie Spawn Card List'!B:B,'Difficulty Prediction'!H56,'Zombie Spawn Card List'!$P:$P,"Included")</f>
        <v>0</v>
      </c>
      <c r="J56" s="48">
        <f t="shared" si="7"/>
        <v>0</v>
      </c>
      <c r="K56" s="49" t="s">
        <v>104</v>
      </c>
      <c r="L56" s="50">
        <f>COUNTIFS('Zombie Spawn Card List'!E:E,'Difficulty Prediction'!K56,'Zombie Spawn Card List'!$P:$P,"Included")</f>
        <v>0</v>
      </c>
      <c r="M56" s="51">
        <f t="shared" si="8"/>
        <v>0</v>
      </c>
      <c r="N56" s="52" t="s">
        <v>104</v>
      </c>
      <c r="O56" s="53">
        <f>COUNTIFS('Zombie Spawn Card List'!H:H,'Difficulty Prediction'!N56,'Zombie Spawn Card List'!$P:$P,"Included")</f>
        <v>0</v>
      </c>
      <c r="P56" s="54">
        <f t="shared" si="9"/>
        <v>0</v>
      </c>
      <c r="Q56" s="55" t="s">
        <v>104</v>
      </c>
      <c r="R56" s="56">
        <f>COUNTIFS('Zombie Spawn Card List'!K:K,'Difficulty Prediction'!Q56,'Zombie Spawn Card List'!$P:$P,"Included")</f>
        <v>0</v>
      </c>
      <c r="S56" s="57">
        <f t="shared" si="10"/>
        <v>0</v>
      </c>
      <c r="T56" s="6"/>
      <c r="U56" s="12" t="s">
        <v>103</v>
      </c>
      <c r="V56" s="13">
        <v>20</v>
      </c>
      <c r="W56" s="6"/>
      <c r="X56" s="6"/>
      <c r="Y56" s="6"/>
    </row>
    <row r="57" spans="1:25" x14ac:dyDescent="0.45">
      <c r="A57" s="6"/>
      <c r="B57" s="6"/>
      <c r="C57" s="6"/>
      <c r="D57" s="6"/>
      <c r="E57" s="6"/>
      <c r="F57" s="9"/>
      <c r="G57" s="6"/>
      <c r="H57" s="46" t="s">
        <v>103</v>
      </c>
      <c r="I57" s="47">
        <f>COUNTIFS('Zombie Spawn Card List'!B:B,'Difficulty Prediction'!H57,'Zombie Spawn Card List'!$P:$P,"Included")</f>
        <v>0</v>
      </c>
      <c r="J57" s="48">
        <f t="shared" si="7"/>
        <v>0</v>
      </c>
      <c r="K57" s="49" t="s">
        <v>103</v>
      </c>
      <c r="L57" s="50">
        <f>COUNTIFS('Zombie Spawn Card List'!E:E,'Difficulty Prediction'!K57,'Zombie Spawn Card List'!$P:$P,"Included")</f>
        <v>0</v>
      </c>
      <c r="M57" s="51">
        <f t="shared" si="8"/>
        <v>0</v>
      </c>
      <c r="N57" s="52" t="s">
        <v>103</v>
      </c>
      <c r="O57" s="53">
        <f>COUNTIFS('Zombie Spawn Card List'!H:H,'Difficulty Prediction'!N57,'Zombie Spawn Card List'!$P:$P,"Included")</f>
        <v>0</v>
      </c>
      <c r="P57" s="54">
        <f t="shared" si="9"/>
        <v>0</v>
      </c>
      <c r="Q57" s="55" t="s">
        <v>103</v>
      </c>
      <c r="R57" s="56">
        <f>COUNTIFS('Zombie Spawn Card List'!K:K,'Difficulty Prediction'!Q57,'Zombie Spawn Card List'!$P:$P,"Included")</f>
        <v>0</v>
      </c>
      <c r="S57" s="57">
        <f t="shared" si="10"/>
        <v>0</v>
      </c>
      <c r="T57" s="6"/>
      <c r="U57" s="12" t="s">
        <v>105</v>
      </c>
      <c r="V57" s="13">
        <v>20</v>
      </c>
      <c r="W57" s="6"/>
      <c r="X57" s="6"/>
      <c r="Y57" s="6"/>
    </row>
    <row r="58" spans="1:25" x14ac:dyDescent="0.45">
      <c r="A58" s="6"/>
      <c r="B58" s="6"/>
      <c r="C58" s="6"/>
      <c r="D58" s="6"/>
      <c r="E58" s="6"/>
      <c r="F58" s="9"/>
      <c r="G58" s="6"/>
      <c r="H58" s="46" t="s">
        <v>105</v>
      </c>
      <c r="I58" s="47">
        <f>COUNTIFS('Zombie Spawn Card List'!B:B,'Difficulty Prediction'!H58,'Zombie Spawn Card List'!$P:$P,"Included")</f>
        <v>0</v>
      </c>
      <c r="J58" s="48">
        <f t="shared" si="7"/>
        <v>0</v>
      </c>
      <c r="K58" s="49" t="s">
        <v>105</v>
      </c>
      <c r="L58" s="50">
        <f>COUNTIFS('Zombie Spawn Card List'!E:E,'Difficulty Prediction'!K58,'Zombie Spawn Card List'!$P:$P,"Included")</f>
        <v>0</v>
      </c>
      <c r="M58" s="51">
        <f t="shared" si="8"/>
        <v>0</v>
      </c>
      <c r="N58" s="52" t="s">
        <v>105</v>
      </c>
      <c r="O58" s="53">
        <f>COUNTIFS('Zombie Spawn Card List'!H:H,'Difficulty Prediction'!N58,'Zombie Spawn Card List'!$P:$P,"Included")</f>
        <v>0</v>
      </c>
      <c r="P58" s="54">
        <f t="shared" si="9"/>
        <v>0</v>
      </c>
      <c r="Q58" s="55" t="s">
        <v>105</v>
      </c>
      <c r="R58" s="56">
        <f>COUNTIFS('Zombie Spawn Card List'!K:K,'Difficulty Prediction'!Q58,'Zombie Spawn Card List'!$P:$P,"Included")</f>
        <v>0</v>
      </c>
      <c r="S58" s="57">
        <f t="shared" si="10"/>
        <v>0</v>
      </c>
      <c r="T58" s="6"/>
      <c r="U58" s="12" t="s">
        <v>106</v>
      </c>
      <c r="V58" s="13">
        <v>10</v>
      </c>
      <c r="W58" s="6"/>
      <c r="X58" s="6"/>
      <c r="Y58" s="6"/>
    </row>
    <row r="59" spans="1:25" x14ac:dyDescent="0.45">
      <c r="A59" s="6"/>
      <c r="B59" s="6"/>
      <c r="C59" s="6"/>
      <c r="D59" s="6"/>
      <c r="E59" s="6"/>
      <c r="F59" s="9"/>
      <c r="G59" s="6"/>
      <c r="H59" s="46" t="s">
        <v>106</v>
      </c>
      <c r="I59" s="47">
        <f>COUNTIFS('Zombie Spawn Card List'!B:B,'Difficulty Prediction'!H59,'Zombie Spawn Card List'!$P:$P,"Included")</f>
        <v>0</v>
      </c>
      <c r="J59" s="48">
        <f t="shared" si="7"/>
        <v>0</v>
      </c>
      <c r="K59" s="49" t="s">
        <v>106</v>
      </c>
      <c r="L59" s="50">
        <f>COUNTIFS('Zombie Spawn Card List'!E:E,'Difficulty Prediction'!K59,'Zombie Spawn Card List'!$P:$P,"Included")</f>
        <v>0</v>
      </c>
      <c r="M59" s="51">
        <f t="shared" si="8"/>
        <v>0</v>
      </c>
      <c r="N59" s="52" t="s">
        <v>106</v>
      </c>
      <c r="O59" s="53">
        <f>COUNTIFS('Zombie Spawn Card List'!H:H,'Difficulty Prediction'!N59,'Zombie Spawn Card List'!$P:$P,"Included")</f>
        <v>0</v>
      </c>
      <c r="P59" s="54">
        <f t="shared" si="9"/>
        <v>0</v>
      </c>
      <c r="Q59" s="55" t="s">
        <v>106</v>
      </c>
      <c r="R59" s="56">
        <f>COUNTIFS('Zombie Spawn Card List'!K:K,'Difficulty Prediction'!Q59,'Zombie Spawn Card List'!$P:$P,"Included")</f>
        <v>0</v>
      </c>
      <c r="S59" s="57">
        <f t="shared" si="10"/>
        <v>0</v>
      </c>
      <c r="T59" s="6"/>
      <c r="U59" s="12" t="s">
        <v>107</v>
      </c>
      <c r="V59" s="13">
        <v>10</v>
      </c>
      <c r="W59" s="6"/>
      <c r="X59" s="6"/>
      <c r="Y59" s="6"/>
    </row>
    <row r="60" spans="1:25" x14ac:dyDescent="0.45">
      <c r="A60" s="6"/>
      <c r="B60" s="6"/>
      <c r="C60" s="6"/>
      <c r="D60" s="6"/>
      <c r="E60" s="6"/>
      <c r="F60" s="9"/>
      <c r="G60" s="6"/>
      <c r="H60" s="46" t="s">
        <v>107</v>
      </c>
      <c r="I60" s="47">
        <f>COUNTIFS('Zombie Spawn Card List'!B:B,'Difficulty Prediction'!H60,'Zombie Spawn Card List'!$P:$P,"Included")</f>
        <v>0</v>
      </c>
      <c r="J60" s="48">
        <f t="shared" si="7"/>
        <v>0</v>
      </c>
      <c r="K60" s="49" t="s">
        <v>107</v>
      </c>
      <c r="L60" s="50">
        <f>COUNTIFS('Zombie Spawn Card List'!E:E,'Difficulty Prediction'!K60,'Zombie Spawn Card List'!$P:$P,"Included")</f>
        <v>0</v>
      </c>
      <c r="M60" s="51">
        <f t="shared" si="8"/>
        <v>0</v>
      </c>
      <c r="N60" s="52" t="s">
        <v>107</v>
      </c>
      <c r="O60" s="53">
        <f>COUNTIFS('Zombie Spawn Card List'!H:H,'Difficulty Prediction'!N60,'Zombie Spawn Card List'!$P:$P,"Included")</f>
        <v>0</v>
      </c>
      <c r="P60" s="54">
        <f t="shared" si="9"/>
        <v>0</v>
      </c>
      <c r="Q60" s="55" t="s">
        <v>107</v>
      </c>
      <c r="R60" s="56">
        <f>COUNTIFS('Zombie Spawn Card List'!K:K,'Difficulty Prediction'!Q60,'Zombie Spawn Card List'!$P:$P,"Included")</f>
        <v>0</v>
      </c>
      <c r="S60" s="57">
        <f t="shared" si="10"/>
        <v>0</v>
      </c>
      <c r="T60" s="6"/>
      <c r="U60" s="74" t="s">
        <v>108</v>
      </c>
      <c r="V60" s="75">
        <v>20</v>
      </c>
      <c r="W60" s="6"/>
      <c r="X60" s="6"/>
      <c r="Y60" s="6"/>
    </row>
    <row r="61" spans="1:25" x14ac:dyDescent="0.45">
      <c r="A61" s="6"/>
      <c r="B61" s="6"/>
      <c r="C61" s="6"/>
      <c r="D61" s="6"/>
      <c r="E61" s="6"/>
      <c r="F61" s="9"/>
      <c r="G61" s="6"/>
      <c r="H61" s="46" t="s">
        <v>108</v>
      </c>
      <c r="I61" s="47">
        <f>COUNTIFS('Zombie Spawn Card List'!B:B,'Difficulty Prediction'!H61,'Zombie Spawn Card List'!$P:$P,"Included")</f>
        <v>0</v>
      </c>
      <c r="J61" s="48">
        <f t="shared" si="7"/>
        <v>0</v>
      </c>
      <c r="K61" s="49" t="s">
        <v>108</v>
      </c>
      <c r="L61" s="50">
        <f>COUNTIFS('Zombie Spawn Card List'!E:E,'Difficulty Prediction'!K61,'Zombie Spawn Card List'!$P:$P,"Included")</f>
        <v>0</v>
      </c>
      <c r="M61" s="51">
        <f t="shared" si="8"/>
        <v>0</v>
      </c>
      <c r="N61" s="52" t="s">
        <v>108</v>
      </c>
      <c r="O61" s="53">
        <f>COUNTIFS('Zombie Spawn Card List'!H:H,'Difficulty Prediction'!N61,'Zombie Spawn Card List'!$P:$P,"Included")</f>
        <v>0</v>
      </c>
      <c r="P61" s="54">
        <f t="shared" si="9"/>
        <v>0</v>
      </c>
      <c r="Q61" s="55" t="s">
        <v>108</v>
      </c>
      <c r="R61" s="56">
        <f>COUNTIFS('Zombie Spawn Card List'!K:K,'Difficulty Prediction'!Q61,'Zombie Spawn Card List'!$P:$P,"Included")</f>
        <v>0</v>
      </c>
      <c r="S61" s="57">
        <f t="shared" si="10"/>
        <v>0</v>
      </c>
      <c r="T61" s="6"/>
      <c r="U61" s="12" t="s">
        <v>120</v>
      </c>
      <c r="V61" s="13">
        <v>10</v>
      </c>
      <c r="W61" s="6"/>
      <c r="X61" s="6"/>
      <c r="Y61" s="6"/>
    </row>
    <row r="62" spans="1:25" x14ac:dyDescent="0.45">
      <c r="A62" s="6"/>
      <c r="B62" s="6"/>
      <c r="C62" s="6"/>
      <c r="D62" s="6"/>
      <c r="E62" s="6"/>
      <c r="F62" s="9"/>
      <c r="G62" s="6"/>
      <c r="H62" s="46" t="s">
        <v>120</v>
      </c>
      <c r="I62" s="47">
        <f>COUNTIFS('Zombie Spawn Card List'!B:B,'Difficulty Prediction'!H62,'Zombie Spawn Card List'!$P:$P,"Included")</f>
        <v>0</v>
      </c>
      <c r="J62" s="48">
        <f>I62/$B$4</f>
        <v>0</v>
      </c>
      <c r="K62" s="49" t="s">
        <v>120</v>
      </c>
      <c r="L62" s="50">
        <f>COUNTIFS('Zombie Spawn Card List'!E:E,'Difficulty Prediction'!K62,'Zombie Spawn Card List'!$P:$P,"Included")</f>
        <v>0</v>
      </c>
      <c r="M62" s="51">
        <f>L62/$B$4</f>
        <v>0</v>
      </c>
      <c r="N62" s="52" t="s">
        <v>120</v>
      </c>
      <c r="O62" s="53">
        <f>COUNTIFS('Zombie Spawn Card List'!H:H,'Difficulty Prediction'!N62,'Zombie Spawn Card List'!$P:$P,"Included")</f>
        <v>0</v>
      </c>
      <c r="P62" s="54">
        <f>O62/$B$4</f>
        <v>0</v>
      </c>
      <c r="Q62" s="55" t="s">
        <v>120</v>
      </c>
      <c r="R62" s="56">
        <f>COUNTIFS('Zombie Spawn Card List'!K:K,'Difficulty Prediction'!Q62,'Zombie Spawn Card List'!$P:$P,"Included")</f>
        <v>0</v>
      </c>
      <c r="S62" s="57">
        <f>R62/$B$4</f>
        <v>0</v>
      </c>
      <c r="T62" s="6"/>
      <c r="U62" s="12" t="s">
        <v>121</v>
      </c>
      <c r="V62" s="13">
        <v>10</v>
      </c>
      <c r="W62" s="6"/>
      <c r="X62" s="6"/>
      <c r="Y62" s="6"/>
    </row>
    <row r="63" spans="1:25" x14ac:dyDescent="0.45">
      <c r="A63" s="6"/>
      <c r="B63" s="6"/>
      <c r="C63" s="6"/>
      <c r="D63" s="6"/>
      <c r="E63" s="6"/>
      <c r="F63" s="9"/>
      <c r="G63" s="6"/>
      <c r="H63" s="46" t="s">
        <v>121</v>
      </c>
      <c r="I63" s="47">
        <f>COUNTIFS('Zombie Spawn Card List'!B:B,'Difficulty Prediction'!H63,'Zombie Spawn Card List'!$P:$P,"Included")</f>
        <v>0</v>
      </c>
      <c r="J63" s="48">
        <f>I63/$B$4</f>
        <v>0</v>
      </c>
      <c r="K63" s="49" t="s">
        <v>121</v>
      </c>
      <c r="L63" s="50">
        <f>COUNTIFS('Zombie Spawn Card List'!E:E,'Difficulty Prediction'!K63,'Zombie Spawn Card List'!$P:$P,"Included")</f>
        <v>0</v>
      </c>
      <c r="M63" s="51">
        <f>L63/$B$4</f>
        <v>0</v>
      </c>
      <c r="N63" s="52" t="s">
        <v>121</v>
      </c>
      <c r="O63" s="53">
        <f>COUNTIFS('Zombie Spawn Card List'!H:H,'Difficulty Prediction'!N63,'Zombie Spawn Card List'!$P:$P,"Included")</f>
        <v>0</v>
      </c>
      <c r="P63" s="54">
        <f>O63/$B$4</f>
        <v>0</v>
      </c>
      <c r="Q63" s="55" t="s">
        <v>121</v>
      </c>
      <c r="R63" s="56">
        <f>COUNTIFS('Zombie Spawn Card List'!K:K,'Difficulty Prediction'!Q63,'Zombie Spawn Card List'!$P:$P,"Included")</f>
        <v>0</v>
      </c>
      <c r="S63" s="57">
        <f>R63/$B$4</f>
        <v>0</v>
      </c>
      <c r="T63" s="6"/>
      <c r="U63" s="12" t="s">
        <v>109</v>
      </c>
      <c r="V63" s="13">
        <v>10</v>
      </c>
      <c r="W63" s="6"/>
      <c r="X63" s="6"/>
      <c r="Y63" s="6"/>
    </row>
    <row r="64" spans="1:25" x14ac:dyDescent="0.45">
      <c r="A64" s="6"/>
      <c r="B64" s="6"/>
      <c r="C64" s="6"/>
      <c r="D64" s="6"/>
      <c r="E64" s="6"/>
      <c r="F64" s="9"/>
      <c r="G64" s="6"/>
      <c r="H64" s="46" t="s">
        <v>109</v>
      </c>
      <c r="I64" s="47">
        <f>COUNTIFS('Zombie Spawn Card List'!B:B,'Difficulty Prediction'!H64,'Zombie Spawn Card List'!$P:$P,"Included")</f>
        <v>0</v>
      </c>
      <c r="J64" s="48">
        <f t="shared" si="7"/>
        <v>0</v>
      </c>
      <c r="K64" s="49" t="s">
        <v>109</v>
      </c>
      <c r="L64" s="50">
        <f>COUNTIFS('Zombie Spawn Card List'!E:E,'Difficulty Prediction'!K64,'Zombie Spawn Card List'!$P:$P,"Included")</f>
        <v>0</v>
      </c>
      <c r="M64" s="51">
        <f t="shared" si="8"/>
        <v>0</v>
      </c>
      <c r="N64" s="52" t="s">
        <v>109</v>
      </c>
      <c r="O64" s="53">
        <f>COUNTIFS('Zombie Spawn Card List'!H:H,'Difficulty Prediction'!N64,'Zombie Spawn Card List'!$P:$P,"Included")</f>
        <v>0</v>
      </c>
      <c r="P64" s="54">
        <f t="shared" si="9"/>
        <v>0</v>
      </c>
      <c r="Q64" s="55" t="s">
        <v>109</v>
      </c>
      <c r="R64" s="56">
        <f>COUNTIFS('Zombie Spawn Card List'!K:K,'Difficulty Prediction'!Q64,'Zombie Spawn Card List'!$P:$P,"Included")</f>
        <v>0</v>
      </c>
      <c r="S64" s="57">
        <f t="shared" si="10"/>
        <v>0</v>
      </c>
      <c r="T64" s="6"/>
      <c r="U64" s="74" t="s">
        <v>110</v>
      </c>
      <c r="V64" s="75">
        <v>20</v>
      </c>
      <c r="W64" s="6"/>
      <c r="X64" s="6"/>
      <c r="Y64" s="6"/>
    </row>
    <row r="65" spans="1:25" x14ac:dyDescent="0.45">
      <c r="A65" s="6"/>
      <c r="B65" s="6"/>
      <c r="C65" s="6"/>
      <c r="D65" s="6"/>
      <c r="E65" s="6"/>
      <c r="F65" s="9"/>
      <c r="G65" s="6"/>
      <c r="H65" s="77" t="s">
        <v>110</v>
      </c>
      <c r="I65" s="78">
        <f>COUNTIFS('Zombie Spawn Card List'!B:B,'Difficulty Prediction'!H65,'Zombie Spawn Card List'!$P:$P,"Included")</f>
        <v>0</v>
      </c>
      <c r="J65" s="79">
        <f t="shared" si="7"/>
        <v>0</v>
      </c>
      <c r="K65" s="80" t="s">
        <v>110</v>
      </c>
      <c r="L65" s="81">
        <f>COUNTIFS('Zombie Spawn Card List'!E:E,'Difficulty Prediction'!K65,'Zombie Spawn Card List'!$P:$P,"Included")</f>
        <v>0</v>
      </c>
      <c r="M65" s="82">
        <f t="shared" si="8"/>
        <v>0</v>
      </c>
      <c r="N65" s="83" t="s">
        <v>110</v>
      </c>
      <c r="O65" s="84">
        <f>COUNTIFS('Zombie Spawn Card List'!H:H,'Difficulty Prediction'!N65,'Zombie Spawn Card List'!$P:$P,"Included")</f>
        <v>0</v>
      </c>
      <c r="P65" s="85">
        <f t="shared" si="9"/>
        <v>0</v>
      </c>
      <c r="Q65" s="72" t="s">
        <v>110</v>
      </c>
      <c r="R65" s="86">
        <f>COUNTIFS('Zombie Spawn Card List'!K:K,'Difficulty Prediction'!Q65,'Zombie Spawn Card List'!$P:$P,"Included")</f>
        <v>0</v>
      </c>
      <c r="S65" s="87">
        <f t="shared" si="10"/>
        <v>0</v>
      </c>
      <c r="T65" s="6"/>
      <c r="U65" s="76"/>
      <c r="V65" s="76"/>
      <c r="W65" s="6"/>
      <c r="X65" s="6"/>
      <c r="Y65" s="6"/>
    </row>
    <row r="66" spans="1:25" x14ac:dyDescent="0.45">
      <c r="A66" s="6"/>
      <c r="B66" s="6"/>
      <c r="C66" s="6"/>
      <c r="D66" s="6"/>
      <c r="E66" s="6"/>
      <c r="F66" s="9"/>
      <c r="G66" s="6"/>
      <c r="H66" s="6"/>
      <c r="I66" s="6"/>
      <c r="J66" s="6"/>
      <c r="K66" s="6"/>
      <c r="L66" s="6"/>
      <c r="M66" s="6"/>
      <c r="N66" s="6"/>
      <c r="O66" s="6"/>
      <c r="P66" s="6"/>
      <c r="Q66" s="6"/>
      <c r="R66" s="6"/>
      <c r="S66" s="6"/>
      <c r="T66" s="6"/>
      <c r="U66" s="76"/>
      <c r="V66" s="76"/>
      <c r="W66" s="6"/>
      <c r="X66" s="6"/>
      <c r="Y66" s="6"/>
    </row>
    <row r="67" spans="1:25" x14ac:dyDescent="0.45">
      <c r="A67" s="6"/>
      <c r="B67" s="6"/>
      <c r="C67" s="6"/>
      <c r="D67" s="6"/>
      <c r="E67" s="6"/>
      <c r="F67" s="9"/>
      <c r="G67" s="6"/>
      <c r="H67" s="6"/>
      <c r="I67" s="6"/>
      <c r="J67" s="6"/>
      <c r="K67" s="6"/>
      <c r="L67" s="6"/>
      <c r="M67" s="6"/>
      <c r="N67" s="6"/>
      <c r="O67" s="6"/>
      <c r="P67" s="6"/>
      <c r="Q67" s="6"/>
      <c r="R67" s="76"/>
      <c r="S67" s="76"/>
      <c r="T67" s="6"/>
      <c r="U67" s="76"/>
      <c r="V67" s="76"/>
      <c r="W67" s="6"/>
      <c r="X67" s="6"/>
      <c r="Y67" s="6"/>
    </row>
    <row r="68" spans="1:25" x14ac:dyDescent="0.45">
      <c r="A68" s="6"/>
      <c r="B68" s="6"/>
      <c r="C68" s="6"/>
      <c r="D68" s="6"/>
      <c r="E68" s="6"/>
      <c r="F68" s="9"/>
      <c r="G68" s="6"/>
      <c r="H68" s="6"/>
      <c r="I68" s="6"/>
      <c r="J68" s="6"/>
      <c r="K68" s="6"/>
      <c r="L68" s="6"/>
      <c r="M68" s="6"/>
      <c r="N68" s="6"/>
      <c r="O68" s="6"/>
      <c r="P68" s="6"/>
      <c r="Q68" s="6"/>
      <c r="R68" s="76"/>
      <c r="S68" s="76"/>
      <c r="T68" s="6"/>
      <c r="U68" s="6"/>
      <c r="V68" s="6"/>
      <c r="W68" s="6"/>
      <c r="X68" s="6"/>
      <c r="Y68" s="6"/>
    </row>
    <row r="69" spans="1:25" x14ac:dyDescent="0.45">
      <c r="A69" s="6"/>
      <c r="B69" s="6"/>
      <c r="C69" s="6"/>
      <c r="D69" s="6"/>
      <c r="E69" s="6"/>
      <c r="F69" s="9"/>
      <c r="G69" s="6"/>
      <c r="H69" s="6"/>
      <c r="I69" s="6"/>
      <c r="J69" s="6"/>
      <c r="K69" s="6"/>
      <c r="L69" s="6"/>
      <c r="M69" s="6"/>
      <c r="N69" s="6"/>
      <c r="O69" s="6"/>
      <c r="P69" s="6"/>
      <c r="Q69" s="6"/>
      <c r="R69" s="76"/>
      <c r="S69" s="76"/>
      <c r="T69" s="135"/>
      <c r="U69" s="135"/>
      <c r="V69" s="135"/>
      <c r="W69" s="135"/>
      <c r="X69" s="135"/>
      <c r="Y69" s="135"/>
    </row>
    <row r="70" spans="1:25" x14ac:dyDescent="0.45">
      <c r="A70" s="6"/>
      <c r="B70" s="6"/>
      <c r="C70" s="6"/>
      <c r="D70" s="6"/>
      <c r="E70" s="6"/>
      <c r="F70" s="9"/>
      <c r="G70" s="135"/>
      <c r="H70" s="6"/>
      <c r="I70" s="6"/>
      <c r="J70" s="6"/>
      <c r="K70" s="6"/>
      <c r="L70" s="6"/>
      <c r="M70" s="6"/>
      <c r="N70" s="6"/>
      <c r="O70" s="6"/>
      <c r="P70" s="6"/>
      <c r="Q70" s="6"/>
      <c r="R70" s="76"/>
      <c r="S70" s="76"/>
      <c r="T70" s="135"/>
      <c r="U70" s="135"/>
      <c r="V70" s="135"/>
      <c r="W70" s="135"/>
      <c r="X70" s="135"/>
      <c r="Y70" s="135"/>
    </row>
    <row r="71" spans="1:25" x14ac:dyDescent="0.45">
      <c r="A71" s="6"/>
      <c r="B71" s="6"/>
      <c r="C71" s="6"/>
      <c r="D71" s="6"/>
      <c r="E71" s="6"/>
      <c r="F71" s="9"/>
      <c r="H71" s="6"/>
      <c r="I71" s="6"/>
      <c r="J71" s="6"/>
      <c r="K71" s="6"/>
      <c r="L71" s="6"/>
      <c r="M71" s="6"/>
      <c r="N71" s="6"/>
      <c r="O71" s="6"/>
      <c r="P71" s="6"/>
      <c r="R71" s="76"/>
      <c r="S71" s="76"/>
      <c r="T71" s="135"/>
      <c r="U71" s="135"/>
      <c r="V71" s="135"/>
      <c r="W71" s="135"/>
      <c r="X71" s="135"/>
      <c r="Y71" s="135"/>
    </row>
    <row r="72" spans="1:25" x14ac:dyDescent="0.45">
      <c r="A72" s="6"/>
      <c r="B72" s="6"/>
      <c r="C72" s="6"/>
      <c r="D72" s="89" t="s">
        <v>52</v>
      </c>
      <c r="E72" s="90" t="s">
        <v>53</v>
      </c>
      <c r="F72" s="91" t="s">
        <v>54</v>
      </c>
      <c r="G72" s="90" t="s">
        <v>55</v>
      </c>
      <c r="H72" s="92" t="s">
        <v>56</v>
      </c>
      <c r="I72" s="90" t="s">
        <v>193</v>
      </c>
      <c r="J72" s="92" t="s">
        <v>127</v>
      </c>
      <c r="K72" s="90" t="s">
        <v>192</v>
      </c>
      <c r="L72" s="92" t="s">
        <v>128</v>
      </c>
      <c r="R72"/>
      <c r="S72"/>
      <c r="T72" s="76"/>
      <c r="U72" s="76"/>
      <c r="V72" s="1"/>
    </row>
    <row r="73" spans="1:25" x14ac:dyDescent="0.45">
      <c r="A73" s="6"/>
      <c r="B73" s="6"/>
      <c r="C73" s="6"/>
      <c r="D73" s="94">
        <f t="shared" ref="C73:L77" si="11">AVERAGE(D74:D77)</f>
        <v>3.6666666666666652</v>
      </c>
      <c r="E73" s="95">
        <f t="shared" si="11"/>
        <v>4.2325268817204282</v>
      </c>
      <c r="F73" s="95">
        <f t="shared" si="11"/>
        <v>4.7983870967741922</v>
      </c>
      <c r="G73" s="95">
        <f t="shared" si="11"/>
        <v>7.4466935483870973</v>
      </c>
      <c r="H73" s="96">
        <f t="shared" si="11"/>
        <v>10.095000000000001</v>
      </c>
      <c r="I73" s="95">
        <f t="shared" si="11"/>
        <v>11.447500000000002</v>
      </c>
      <c r="J73" s="96">
        <f t="shared" si="11"/>
        <v>12.8</v>
      </c>
      <c r="K73" s="95">
        <f t="shared" si="11"/>
        <v>14.3125</v>
      </c>
      <c r="L73" s="96">
        <f t="shared" si="11"/>
        <v>15.824999999999999</v>
      </c>
      <c r="R73"/>
      <c r="S73"/>
      <c r="T73" s="76"/>
      <c r="U73" s="76"/>
      <c r="V73" s="1"/>
    </row>
    <row r="74" spans="1:25" x14ac:dyDescent="0.45">
      <c r="A74" s="6"/>
      <c r="B74" s="6"/>
      <c r="C74" s="6"/>
      <c r="D74" s="97">
        <v>1.74242424242424</v>
      </c>
      <c r="E74" s="97">
        <f>AVERAGE(D74,F74)</f>
        <v>2.4760508308895401</v>
      </c>
      <c r="F74" s="97">
        <v>3.2096774193548399</v>
      </c>
      <c r="G74" s="97">
        <f>AVERAGE(F74,H74)</f>
        <v>5.7098387096774204</v>
      </c>
      <c r="H74" s="98">
        <v>8.2100000000000009</v>
      </c>
      <c r="I74" s="97">
        <f>AVERAGE(H74,J74)</f>
        <v>9.4550000000000001</v>
      </c>
      <c r="J74" s="98">
        <v>10.7</v>
      </c>
      <c r="K74" s="97">
        <f>AVERAGE(J74,L74)</f>
        <v>12.1</v>
      </c>
      <c r="L74" s="98">
        <v>13.5</v>
      </c>
      <c r="R74"/>
      <c r="S74"/>
      <c r="T74" s="76"/>
      <c r="U74" s="76"/>
      <c r="V74" s="1"/>
    </row>
    <row r="75" spans="1:25" x14ac:dyDescent="0.45">
      <c r="A75" s="88" t="s">
        <v>124</v>
      </c>
      <c r="B75" s="6"/>
      <c r="C75" s="6"/>
      <c r="D75" s="99">
        <v>3.0303030303030298</v>
      </c>
      <c r="E75" s="99">
        <f>AVERAGE(D75,F75)</f>
        <v>3.6441837732160298</v>
      </c>
      <c r="F75" s="99">
        <v>4.2580645161290303</v>
      </c>
      <c r="G75" s="99">
        <f>AVERAGE(F75,H75)</f>
        <v>6.8590322580645156</v>
      </c>
      <c r="H75" s="100">
        <v>9.4600000000000009</v>
      </c>
      <c r="I75" s="99">
        <f>AVERAGE(H75,J75)</f>
        <v>10.73</v>
      </c>
      <c r="J75" s="100">
        <v>12</v>
      </c>
      <c r="K75" s="99">
        <f>AVERAGE(J75,L75)</f>
        <v>13.5</v>
      </c>
      <c r="L75" s="100">
        <v>15</v>
      </c>
      <c r="R75"/>
      <c r="S75"/>
      <c r="T75" s="76"/>
      <c r="U75" s="76"/>
      <c r="V75" s="1"/>
    </row>
    <row r="76" spans="1:25" x14ac:dyDescent="0.45">
      <c r="A76" s="6"/>
      <c r="B76" s="89" t="s">
        <v>125</v>
      </c>
      <c r="C76" s="89" t="s">
        <v>126</v>
      </c>
      <c r="D76" s="101">
        <v>4.1818181818181799</v>
      </c>
      <c r="E76" s="101">
        <f>AVERAGE(D76,F76)</f>
        <v>4.7199413489736051</v>
      </c>
      <c r="F76" s="101">
        <v>5.2580645161290303</v>
      </c>
      <c r="G76" s="101">
        <f>AVERAGE(F76,H76)</f>
        <v>7.969032258064515</v>
      </c>
      <c r="H76" s="102">
        <v>10.68</v>
      </c>
      <c r="I76" s="101">
        <f>AVERAGE(H76,J76)</f>
        <v>12.09</v>
      </c>
      <c r="J76" s="102">
        <v>13.5</v>
      </c>
      <c r="K76" s="101">
        <f>AVERAGE(J76,L76)</f>
        <v>15.15</v>
      </c>
      <c r="L76" s="102">
        <v>16.8</v>
      </c>
      <c r="R76"/>
      <c r="S76"/>
      <c r="T76" s="76"/>
      <c r="U76" s="76"/>
      <c r="V76" s="1"/>
    </row>
    <row r="77" spans="1:25" x14ac:dyDescent="0.45">
      <c r="A77" s="93" t="s">
        <v>36</v>
      </c>
      <c r="B77" s="93">
        <v>0</v>
      </c>
      <c r="C77" s="95">
        <f t="shared" si="11"/>
        <v>2.7583333333333324</v>
      </c>
      <c r="D77" s="103">
        <v>5.7121212121212102</v>
      </c>
      <c r="E77" s="103">
        <f>AVERAGE(D77,F77)</f>
        <v>6.0899315738025397</v>
      </c>
      <c r="F77" s="103">
        <v>6.4677419354838701</v>
      </c>
      <c r="G77" s="103">
        <f>AVERAGE(F77,H77)</f>
        <v>9.2488709677419347</v>
      </c>
      <c r="H77" s="104">
        <v>12.03</v>
      </c>
      <c r="I77" s="103">
        <f>AVERAGE(H77,J77)</f>
        <v>13.515000000000001</v>
      </c>
      <c r="J77" s="104">
        <v>15</v>
      </c>
      <c r="K77" s="103">
        <f>AVERAGE(J77,L77)</f>
        <v>16.5</v>
      </c>
      <c r="L77" s="104">
        <v>18</v>
      </c>
      <c r="R77"/>
      <c r="S77"/>
      <c r="T77" s="76"/>
      <c r="U77" s="76"/>
      <c r="V77" s="1"/>
    </row>
    <row r="78" spans="1:25" x14ac:dyDescent="0.45">
      <c r="A78" s="31" t="s">
        <v>57</v>
      </c>
      <c r="B78" s="31">
        <v>0.9</v>
      </c>
      <c r="C78" s="97">
        <f>AVERAGE(B78,D74)</f>
        <v>1.3212121212121199</v>
      </c>
      <c r="R78" s="76"/>
      <c r="S78" s="76"/>
    </row>
    <row r="79" spans="1:25" x14ac:dyDescent="0.45">
      <c r="A79" s="49" t="s">
        <v>58</v>
      </c>
      <c r="B79" s="49">
        <v>1.5</v>
      </c>
      <c r="C79" s="99">
        <f>AVERAGE(B79,D75)</f>
        <v>2.2651515151515147</v>
      </c>
      <c r="R79" s="76"/>
      <c r="S79" s="76"/>
    </row>
    <row r="80" spans="1:25" x14ac:dyDescent="0.45">
      <c r="A80" s="52" t="s">
        <v>59</v>
      </c>
      <c r="B80" s="52">
        <v>2.1</v>
      </c>
      <c r="C80" s="101">
        <f>AVERAGE(B80,D76)</f>
        <v>3.1409090909090898</v>
      </c>
      <c r="R80" s="76"/>
      <c r="S80" s="76"/>
    </row>
    <row r="81" spans="1:3" x14ac:dyDescent="0.45">
      <c r="A81" s="72" t="s">
        <v>60</v>
      </c>
      <c r="B81" s="72">
        <v>2.9</v>
      </c>
      <c r="C81" s="103">
        <f>AVERAGE(B81,D77)</f>
        <v>4.3060606060606048</v>
      </c>
    </row>
  </sheetData>
  <mergeCells count="1">
    <mergeCell ref="A1:P3"/>
  </mergeCells>
  <conditionalFormatting sqref="C23:C27">
    <cfRule type="cellIs" dxfId="192" priority="1" operator="equal">
      <formula>"Normal"</formula>
    </cfRule>
    <cfRule type="cellIs" dxfId="191" priority="2" operator="equal">
      <formula>"Extreme"</formula>
    </cfRule>
    <cfRule type="cellIs" dxfId="190" priority="3" operator="equal">
      <formula>"Very Hard"</formula>
    </cfRule>
    <cfRule type="cellIs" dxfId="189" priority="4" operator="equal">
      <formula>"Hard"</formula>
    </cfRule>
    <cfRule type="cellIs" dxfId="188" priority="5" operator="equal">
      <formula>"Very Easy"</formula>
    </cfRule>
    <cfRule type="cellIs" dxfId="187" priority="7" operator="equal">
      <formula>"Hard"</formula>
    </cfRule>
    <cfRule type="cellIs" dxfId="186" priority="8" operator="equal">
      <formula>"Medium"</formula>
    </cfRule>
    <cfRule type="cellIs" dxfId="185" priority="9" operator="equal">
      <formula>"Easy"</formula>
    </cfRule>
  </conditionalFormatting>
  <pageMargins left="0.7" right="0.7" top="0.75" bottom="0.7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Q361"/>
  <sheetViews>
    <sheetView tabSelected="1" zoomScaleNormal="100" workbookViewId="0">
      <pane ySplit="1" topLeftCell="A2" activePane="bottomLeft" state="frozen"/>
      <selection pane="bottomLeft" activeCell="O304" sqref="O304"/>
    </sheetView>
  </sheetViews>
  <sheetFormatPr defaultRowHeight="14.25" x14ac:dyDescent="0.45"/>
  <cols>
    <col min="1" max="1" width="9.1328125" customWidth="1"/>
    <col min="2" max="2" width="20" style="1" bestFit="1" customWidth="1"/>
    <col min="3" max="3" width="6.3984375" style="1" customWidth="1"/>
    <col min="4" max="4" width="8.3984375" style="1" bestFit="1" customWidth="1"/>
    <col min="5" max="5" width="24.3984375" style="1" bestFit="1" customWidth="1"/>
    <col min="6" max="6" width="8.59765625" style="1" customWidth="1"/>
    <col min="7" max="7" width="6.73046875" style="1" customWidth="1"/>
    <col min="8" max="8" width="24.3984375" style="1" bestFit="1" customWidth="1"/>
    <col min="9" max="9" width="8.3984375" style="1" customWidth="1"/>
    <col min="10" max="10" width="6.73046875" style="1" customWidth="1"/>
    <col min="11" max="11" width="24.3984375" style="1" bestFit="1" customWidth="1"/>
    <col min="12" max="12" width="5.86328125" style="1" customWidth="1"/>
    <col min="13" max="13" width="6.73046875" style="1" customWidth="1"/>
    <col min="14" max="14" width="14.59765625" style="1" customWidth="1"/>
    <col min="15" max="15" width="17" customWidth="1"/>
    <col min="16" max="16" width="18.86328125" style="1" customWidth="1"/>
    <col min="17" max="17" width="31.265625" style="105" customWidth="1"/>
    <col min="18" max="1025" width="9.1328125" customWidth="1"/>
  </cols>
  <sheetData>
    <row r="1" spans="1:17" s="1" customFormat="1" x14ac:dyDescent="0.45">
      <c r="A1" s="106" t="s">
        <v>61</v>
      </c>
      <c r="B1" s="107" t="s">
        <v>62</v>
      </c>
      <c r="C1" s="107" t="s">
        <v>63</v>
      </c>
      <c r="D1" s="107" t="s">
        <v>64</v>
      </c>
      <c r="E1" s="21" t="s">
        <v>65</v>
      </c>
      <c r="F1" s="21" t="s">
        <v>66</v>
      </c>
      <c r="G1" s="21" t="s">
        <v>64</v>
      </c>
      <c r="H1" s="24" t="s">
        <v>67</v>
      </c>
      <c r="I1" s="24" t="s">
        <v>68</v>
      </c>
      <c r="J1" s="24" t="s">
        <v>64</v>
      </c>
      <c r="K1" s="26" t="s">
        <v>69</v>
      </c>
      <c r="L1" s="26" t="s">
        <v>70</v>
      </c>
      <c r="M1" s="26" t="s">
        <v>64</v>
      </c>
      <c r="N1" s="108" t="s">
        <v>71</v>
      </c>
      <c r="O1" s="109" t="s">
        <v>72</v>
      </c>
      <c r="P1" s="110" t="s">
        <v>73</v>
      </c>
      <c r="Q1" s="111" t="s">
        <v>74</v>
      </c>
    </row>
    <row r="2" spans="1:17" x14ac:dyDescent="0.45">
      <c r="A2" s="112">
        <v>1</v>
      </c>
      <c r="B2" s="32" t="s">
        <v>3</v>
      </c>
      <c r="C2" s="32">
        <v>1</v>
      </c>
      <c r="D2" s="47">
        <f>VLOOKUP(B2,ZombiePoints[],2,FALSE)*C2</f>
        <v>0</v>
      </c>
      <c r="E2" s="113" t="s">
        <v>14</v>
      </c>
      <c r="F2" s="113">
        <v>2</v>
      </c>
      <c r="G2" s="50">
        <f>VLOOKUP(E2,ZombiePoints[],2,FALSE)*F2</f>
        <v>4</v>
      </c>
      <c r="H2" s="114" t="s">
        <v>4</v>
      </c>
      <c r="I2" s="114">
        <v>5</v>
      </c>
      <c r="J2" s="114">
        <f>VLOOKUP(H2,ZombiePoints[],2,FALSE)*I2</f>
        <v>5</v>
      </c>
      <c r="K2" s="115" t="s">
        <v>12</v>
      </c>
      <c r="L2" s="115">
        <v>2</v>
      </c>
      <c r="M2" s="116">
        <f>VLOOKUP(K2,ZombiePoints[],2,FALSE)*L2</f>
        <v>4</v>
      </c>
      <c r="N2" s="117">
        <f t="shared" ref="N2:N33" si="0">SUM(D2+G2+J2+M2)/4</f>
        <v>3.25</v>
      </c>
      <c r="O2" s="118" t="s">
        <v>13</v>
      </c>
      <c r="P2" s="119" t="s">
        <v>77</v>
      </c>
      <c r="Q2" s="120" t="s">
        <v>76</v>
      </c>
    </row>
    <row r="3" spans="1:17" x14ac:dyDescent="0.45">
      <c r="A3" s="121">
        <v>2</v>
      </c>
      <c r="B3" s="47" t="s">
        <v>3</v>
      </c>
      <c r="C3" s="47">
        <v>1</v>
      </c>
      <c r="D3" s="47">
        <f>VLOOKUP(B3,ZombiePoints[],2,FALSE)*C3</f>
        <v>0</v>
      </c>
      <c r="E3" s="50" t="s">
        <v>12</v>
      </c>
      <c r="F3" s="50">
        <v>2</v>
      </c>
      <c r="G3" s="50">
        <f>VLOOKUP(E3,ZombiePoints[],2,FALSE)*F3</f>
        <v>4</v>
      </c>
      <c r="H3" s="122" t="s">
        <v>4</v>
      </c>
      <c r="I3" s="122">
        <v>5</v>
      </c>
      <c r="J3" s="122">
        <f>VLOOKUP(H3,ZombiePoints[],2,FALSE)*I3</f>
        <v>5</v>
      </c>
      <c r="K3" s="116" t="s">
        <v>4</v>
      </c>
      <c r="L3" s="116">
        <v>5</v>
      </c>
      <c r="M3" s="116">
        <f>VLOOKUP(K3,ZombiePoints[],2,FALSE)*L3</f>
        <v>5</v>
      </c>
      <c r="N3" s="117">
        <f t="shared" si="0"/>
        <v>3.5</v>
      </c>
      <c r="O3" s="118" t="s">
        <v>13</v>
      </c>
      <c r="P3" s="123" t="s">
        <v>77</v>
      </c>
      <c r="Q3" s="124" t="s">
        <v>76</v>
      </c>
    </row>
    <row r="4" spans="1:17" x14ac:dyDescent="0.45">
      <c r="A4" s="121">
        <v>3</v>
      </c>
      <c r="B4" s="47" t="s">
        <v>3</v>
      </c>
      <c r="C4" s="47">
        <v>1</v>
      </c>
      <c r="D4" s="47">
        <f>VLOOKUP(B4,ZombiePoints[],2,FALSE)*C4</f>
        <v>0</v>
      </c>
      <c r="E4" s="50" t="s">
        <v>4</v>
      </c>
      <c r="F4" s="50">
        <v>4</v>
      </c>
      <c r="G4" s="50">
        <f>VLOOKUP(E4,ZombiePoints[],2,FALSE)*F4</f>
        <v>4</v>
      </c>
      <c r="H4" s="122" t="s">
        <v>14</v>
      </c>
      <c r="I4" s="122">
        <v>3</v>
      </c>
      <c r="J4" s="122">
        <f>VLOOKUP(H4,ZombiePoints[],2,FALSE)*I4</f>
        <v>6</v>
      </c>
      <c r="K4" s="116" t="s">
        <v>14</v>
      </c>
      <c r="L4" s="116">
        <v>2</v>
      </c>
      <c r="M4" s="116">
        <f>VLOOKUP(K4,ZombiePoints[],2,FALSE)*L4</f>
        <v>4</v>
      </c>
      <c r="N4" s="117">
        <f t="shared" si="0"/>
        <v>3.5</v>
      </c>
      <c r="O4" s="118" t="s">
        <v>13</v>
      </c>
      <c r="P4" s="123" t="s">
        <v>77</v>
      </c>
      <c r="Q4" s="124" t="s">
        <v>76</v>
      </c>
    </row>
    <row r="5" spans="1:17" x14ac:dyDescent="0.45">
      <c r="A5" s="121">
        <v>4</v>
      </c>
      <c r="B5" s="47" t="s">
        <v>4</v>
      </c>
      <c r="C5" s="47">
        <v>1</v>
      </c>
      <c r="D5" s="47">
        <f>VLOOKUP(B5,ZombiePoints[],2,FALSE)*C5</f>
        <v>1</v>
      </c>
      <c r="E5" s="50" t="s">
        <v>14</v>
      </c>
      <c r="F5" s="50">
        <v>1</v>
      </c>
      <c r="G5" s="50">
        <f>VLOOKUP(E5,ZombiePoints[],2,FALSE)*F5</f>
        <v>2</v>
      </c>
      <c r="H5" s="122" t="s">
        <v>12</v>
      </c>
      <c r="I5" s="122">
        <v>3</v>
      </c>
      <c r="J5" s="122">
        <f>VLOOKUP(H5,ZombiePoints[],2,FALSE)*I5</f>
        <v>6</v>
      </c>
      <c r="K5" s="116" t="s">
        <v>12</v>
      </c>
      <c r="L5" s="116">
        <v>3</v>
      </c>
      <c r="M5" s="116">
        <f>VLOOKUP(K5,ZombiePoints[],2,FALSE)*L5</f>
        <v>6</v>
      </c>
      <c r="N5" s="117">
        <f t="shared" si="0"/>
        <v>3.75</v>
      </c>
      <c r="O5" s="118" t="s">
        <v>13</v>
      </c>
      <c r="P5" s="123" t="s">
        <v>77</v>
      </c>
      <c r="Q5" s="124" t="s">
        <v>76</v>
      </c>
    </row>
    <row r="6" spans="1:17" x14ac:dyDescent="0.45">
      <c r="A6" s="121">
        <v>5</v>
      </c>
      <c r="B6" s="47" t="s">
        <v>4</v>
      </c>
      <c r="C6" s="47">
        <v>1</v>
      </c>
      <c r="D6" s="47">
        <f>VLOOKUP(B6,ZombiePoints[],2,FALSE)*C6</f>
        <v>1</v>
      </c>
      <c r="E6" s="50" t="s">
        <v>12</v>
      </c>
      <c r="F6" s="50">
        <v>1</v>
      </c>
      <c r="G6" s="50">
        <f>VLOOKUP(E6,ZombiePoints[],2,FALSE)*F6</f>
        <v>2</v>
      </c>
      <c r="H6" s="122" t="s">
        <v>4</v>
      </c>
      <c r="I6" s="122">
        <v>4</v>
      </c>
      <c r="J6" s="122">
        <f>VLOOKUP(H6,ZombiePoints[],2,FALSE)*I6</f>
        <v>4</v>
      </c>
      <c r="K6" s="116" t="s">
        <v>4</v>
      </c>
      <c r="L6" s="116">
        <v>5</v>
      </c>
      <c r="M6" s="116">
        <f>VLOOKUP(K6,ZombiePoints[],2,FALSE)*L6</f>
        <v>5</v>
      </c>
      <c r="N6" s="117">
        <f t="shared" si="0"/>
        <v>3</v>
      </c>
      <c r="O6" s="118" t="s">
        <v>13</v>
      </c>
      <c r="P6" s="123" t="s">
        <v>77</v>
      </c>
      <c r="Q6" s="124" t="s">
        <v>76</v>
      </c>
    </row>
    <row r="7" spans="1:17" x14ac:dyDescent="0.45">
      <c r="A7" s="121">
        <v>6</v>
      </c>
      <c r="B7" s="47" t="s">
        <v>4</v>
      </c>
      <c r="C7" s="47">
        <v>1</v>
      </c>
      <c r="D7" s="47">
        <f>VLOOKUP(B7,ZombiePoints[],2,FALSE)*C7</f>
        <v>1</v>
      </c>
      <c r="E7" s="50" t="s">
        <v>4</v>
      </c>
      <c r="F7" s="50">
        <v>2</v>
      </c>
      <c r="G7" s="50">
        <f>VLOOKUP(E7,ZombiePoints[],2,FALSE)*F7</f>
        <v>2</v>
      </c>
      <c r="H7" s="122" t="s">
        <v>14</v>
      </c>
      <c r="I7" s="122">
        <v>1</v>
      </c>
      <c r="J7" s="122">
        <f>VLOOKUP(H7,ZombiePoints[],2,FALSE)*I7</f>
        <v>2</v>
      </c>
      <c r="K7" s="116" t="s">
        <v>14</v>
      </c>
      <c r="L7" s="116">
        <v>3</v>
      </c>
      <c r="M7" s="116">
        <f>VLOOKUP(K7,ZombiePoints[],2,FALSE)*L7</f>
        <v>6</v>
      </c>
      <c r="N7" s="117">
        <f t="shared" si="0"/>
        <v>2.75</v>
      </c>
      <c r="O7" s="118" t="s">
        <v>13</v>
      </c>
      <c r="P7" s="123" t="s">
        <v>77</v>
      </c>
      <c r="Q7" s="124" t="s">
        <v>76</v>
      </c>
    </row>
    <row r="8" spans="1:17" x14ac:dyDescent="0.45">
      <c r="A8" s="121">
        <v>7</v>
      </c>
      <c r="B8" s="47" t="s">
        <v>4</v>
      </c>
      <c r="C8" s="47">
        <v>2</v>
      </c>
      <c r="D8" s="47">
        <f>VLOOKUP(B8,ZombiePoints[],2,FALSE)*C8</f>
        <v>2</v>
      </c>
      <c r="E8" s="50" t="s">
        <v>14</v>
      </c>
      <c r="F8" s="50">
        <v>1</v>
      </c>
      <c r="G8" s="50">
        <f>VLOOKUP(E8,ZombiePoints[],2,FALSE)*F8</f>
        <v>2</v>
      </c>
      <c r="H8" s="122" t="s">
        <v>12</v>
      </c>
      <c r="I8" s="122">
        <v>1</v>
      </c>
      <c r="J8" s="122">
        <f>VLOOKUP(H8,ZombiePoints[],2,FALSE)*I8</f>
        <v>2</v>
      </c>
      <c r="K8" s="116" t="s">
        <v>12</v>
      </c>
      <c r="L8" s="116">
        <v>3</v>
      </c>
      <c r="M8" s="116">
        <f>VLOOKUP(K8,ZombiePoints[],2,FALSE)*L8</f>
        <v>6</v>
      </c>
      <c r="N8" s="117">
        <f t="shared" si="0"/>
        <v>3</v>
      </c>
      <c r="O8" s="118" t="s">
        <v>13</v>
      </c>
      <c r="P8" s="123" t="s">
        <v>77</v>
      </c>
      <c r="Q8" s="124" t="s">
        <v>76</v>
      </c>
    </row>
    <row r="9" spans="1:17" x14ac:dyDescent="0.45">
      <c r="A9" s="121">
        <v>8</v>
      </c>
      <c r="B9" s="47" t="s">
        <v>4</v>
      </c>
      <c r="C9" s="47">
        <v>3</v>
      </c>
      <c r="D9" s="47">
        <f>VLOOKUP(B9,ZombiePoints[],2,FALSE)*C9</f>
        <v>3</v>
      </c>
      <c r="E9" s="50" t="s">
        <v>12</v>
      </c>
      <c r="F9" s="50">
        <v>1</v>
      </c>
      <c r="G9" s="50">
        <f>VLOOKUP(E9,ZombiePoints[],2,FALSE)*F9</f>
        <v>2</v>
      </c>
      <c r="H9" s="122" t="s">
        <v>4</v>
      </c>
      <c r="I9" s="122">
        <v>4</v>
      </c>
      <c r="J9" s="122">
        <f>VLOOKUP(H9,ZombiePoints[],2,FALSE)*I9</f>
        <v>4</v>
      </c>
      <c r="K9" s="116" t="s">
        <v>4</v>
      </c>
      <c r="L9" s="116">
        <v>6</v>
      </c>
      <c r="M9" s="116">
        <f>VLOOKUP(K9,ZombiePoints[],2,FALSE)*L9</f>
        <v>6</v>
      </c>
      <c r="N9" s="117">
        <f t="shared" si="0"/>
        <v>3.75</v>
      </c>
      <c r="O9" s="118" t="s">
        <v>13</v>
      </c>
      <c r="P9" s="123" t="s">
        <v>77</v>
      </c>
      <c r="Q9" s="124" t="s">
        <v>76</v>
      </c>
    </row>
    <row r="10" spans="1:17" x14ac:dyDescent="0.45">
      <c r="A10" s="121">
        <v>9</v>
      </c>
      <c r="B10" s="47" t="s">
        <v>12</v>
      </c>
      <c r="C10" s="47">
        <v>1</v>
      </c>
      <c r="D10" s="47">
        <f>VLOOKUP(B10,ZombiePoints[],2,FALSE)*C10</f>
        <v>2</v>
      </c>
      <c r="E10" s="50" t="s">
        <v>4</v>
      </c>
      <c r="F10" s="50">
        <v>2</v>
      </c>
      <c r="G10" s="50">
        <f>VLOOKUP(E10,ZombiePoints[],2,FALSE)*F10</f>
        <v>2</v>
      </c>
      <c r="H10" s="122" t="s">
        <v>14</v>
      </c>
      <c r="I10" s="122">
        <v>2</v>
      </c>
      <c r="J10" s="122">
        <f>VLOOKUP(H10,ZombiePoints[],2,FALSE)*I10</f>
        <v>4</v>
      </c>
      <c r="K10" s="116" t="s">
        <v>14</v>
      </c>
      <c r="L10" s="116">
        <v>3</v>
      </c>
      <c r="M10" s="116">
        <f>VLOOKUP(K10,ZombiePoints[],2,FALSE)*L10</f>
        <v>6</v>
      </c>
      <c r="N10" s="117">
        <f t="shared" si="0"/>
        <v>3.5</v>
      </c>
      <c r="O10" s="118" t="s">
        <v>13</v>
      </c>
      <c r="P10" s="123" t="s">
        <v>77</v>
      </c>
      <c r="Q10" s="124" t="s">
        <v>76</v>
      </c>
    </row>
    <row r="11" spans="1:17" x14ac:dyDescent="0.45">
      <c r="A11" s="121">
        <v>10</v>
      </c>
      <c r="B11" s="47" t="s">
        <v>12</v>
      </c>
      <c r="C11" s="47">
        <v>1</v>
      </c>
      <c r="D11" s="47">
        <f>VLOOKUP(B11,ZombiePoints[],2,FALSE)*C11</f>
        <v>2</v>
      </c>
      <c r="E11" s="50" t="s">
        <v>4</v>
      </c>
      <c r="F11" s="50">
        <v>2</v>
      </c>
      <c r="G11" s="50">
        <f>VLOOKUP(E11,ZombiePoints[],2,FALSE)*F11</f>
        <v>2</v>
      </c>
      <c r="H11" s="122" t="s">
        <v>12</v>
      </c>
      <c r="I11" s="122">
        <v>2</v>
      </c>
      <c r="J11" s="122">
        <f>VLOOKUP(H11,ZombiePoints[],2,FALSE)*I11</f>
        <v>4</v>
      </c>
      <c r="K11" s="116" t="s">
        <v>4</v>
      </c>
      <c r="L11" s="116">
        <v>5</v>
      </c>
      <c r="M11" s="116">
        <f>VLOOKUP(K11,ZombiePoints[],2,FALSE)*L11</f>
        <v>5</v>
      </c>
      <c r="N11" s="117">
        <f t="shared" si="0"/>
        <v>3.25</v>
      </c>
      <c r="O11" s="118" t="s">
        <v>13</v>
      </c>
      <c r="P11" s="123" t="s">
        <v>77</v>
      </c>
      <c r="Q11" s="124" t="s">
        <v>76</v>
      </c>
    </row>
    <row r="12" spans="1:17" x14ac:dyDescent="0.45">
      <c r="A12" s="121">
        <v>11</v>
      </c>
      <c r="B12" s="47" t="s">
        <v>14</v>
      </c>
      <c r="C12" s="47">
        <v>1</v>
      </c>
      <c r="D12" s="47">
        <f>VLOOKUP(B12,ZombiePoints[],2,FALSE)*C12</f>
        <v>2</v>
      </c>
      <c r="E12" s="50" t="s">
        <v>4</v>
      </c>
      <c r="F12" s="50">
        <v>3</v>
      </c>
      <c r="G12" s="50">
        <f>VLOOKUP(E12,ZombiePoints[],2,FALSE)*F12</f>
        <v>3</v>
      </c>
      <c r="H12" s="122" t="s">
        <v>4</v>
      </c>
      <c r="I12" s="122">
        <v>3</v>
      </c>
      <c r="J12" s="122">
        <f>VLOOKUP(H12,ZombiePoints[],2,FALSE)*I12</f>
        <v>3</v>
      </c>
      <c r="K12" s="116" t="s">
        <v>4</v>
      </c>
      <c r="L12" s="116">
        <v>6</v>
      </c>
      <c r="M12" s="116">
        <f>VLOOKUP(K12,ZombiePoints[],2,FALSE)*L12</f>
        <v>6</v>
      </c>
      <c r="N12" s="117">
        <f t="shared" si="0"/>
        <v>3.5</v>
      </c>
      <c r="O12" s="118" t="s">
        <v>13</v>
      </c>
      <c r="P12" s="123" t="s">
        <v>77</v>
      </c>
      <c r="Q12" s="124" t="s">
        <v>76</v>
      </c>
    </row>
    <row r="13" spans="1:17" x14ac:dyDescent="0.45">
      <c r="A13" s="121">
        <v>12</v>
      </c>
      <c r="B13" s="47" t="s">
        <v>14</v>
      </c>
      <c r="C13" s="47">
        <v>1</v>
      </c>
      <c r="D13" s="47">
        <f>VLOOKUP(B13,ZombiePoints[],2,FALSE)*C13</f>
        <v>2</v>
      </c>
      <c r="E13" s="50" t="s">
        <v>4</v>
      </c>
      <c r="F13" s="50">
        <v>3</v>
      </c>
      <c r="G13" s="50">
        <f>VLOOKUP(E13,ZombiePoints[],2,FALSE)*F13</f>
        <v>3</v>
      </c>
      <c r="H13" s="122" t="s">
        <v>4</v>
      </c>
      <c r="I13" s="122">
        <v>3</v>
      </c>
      <c r="J13" s="122">
        <f>VLOOKUP(H13,ZombiePoints[],2,FALSE)*I13</f>
        <v>3</v>
      </c>
      <c r="K13" s="116" t="s">
        <v>4</v>
      </c>
      <c r="L13" s="116">
        <v>5</v>
      </c>
      <c r="M13" s="116">
        <f>VLOOKUP(K13,ZombiePoints[],2,FALSE)*L13</f>
        <v>5</v>
      </c>
      <c r="N13" s="117">
        <f t="shared" si="0"/>
        <v>3.25</v>
      </c>
      <c r="O13" s="118" t="s">
        <v>13</v>
      </c>
      <c r="P13" s="123" t="s">
        <v>77</v>
      </c>
      <c r="Q13" s="124" t="s">
        <v>76</v>
      </c>
    </row>
    <row r="14" spans="1:17" x14ac:dyDescent="0.45">
      <c r="A14" s="121">
        <v>13</v>
      </c>
      <c r="B14" s="47" t="s">
        <v>16</v>
      </c>
      <c r="C14" s="47">
        <v>1</v>
      </c>
      <c r="D14" s="47">
        <f>VLOOKUP(B14,ZombiePoints[],2,FALSE)*C14</f>
        <v>10</v>
      </c>
      <c r="E14" s="50" t="s">
        <v>14</v>
      </c>
      <c r="F14" s="50">
        <v>1</v>
      </c>
      <c r="G14" s="50">
        <f>VLOOKUP(E14,ZombiePoints[],2,FALSE)*F14</f>
        <v>2</v>
      </c>
      <c r="H14" s="122" t="s">
        <v>4</v>
      </c>
      <c r="I14" s="122">
        <v>5</v>
      </c>
      <c r="J14" s="122">
        <f>VLOOKUP(H14,ZombiePoints[],2,FALSE)*I14</f>
        <v>5</v>
      </c>
      <c r="K14" s="116" t="s">
        <v>12</v>
      </c>
      <c r="L14" s="116">
        <v>2</v>
      </c>
      <c r="M14" s="116">
        <f>VLOOKUP(K14,ZombiePoints[],2,FALSE)*L14</f>
        <v>4</v>
      </c>
      <c r="N14" s="117">
        <f t="shared" si="0"/>
        <v>5.25</v>
      </c>
      <c r="O14" s="118" t="s">
        <v>13</v>
      </c>
      <c r="P14" s="123" t="s">
        <v>77</v>
      </c>
      <c r="Q14" s="124" t="s">
        <v>76</v>
      </c>
    </row>
    <row r="15" spans="1:17" x14ac:dyDescent="0.45">
      <c r="A15" s="121">
        <v>14</v>
      </c>
      <c r="B15" s="47" t="s">
        <v>4</v>
      </c>
      <c r="C15" s="47">
        <v>2</v>
      </c>
      <c r="D15" s="47">
        <f>VLOOKUP(B15,ZombiePoints[],2,FALSE)*C15</f>
        <v>2</v>
      </c>
      <c r="E15" s="50" t="s">
        <v>16</v>
      </c>
      <c r="F15" s="50">
        <v>1</v>
      </c>
      <c r="G15" s="50">
        <f>VLOOKUP(E15,ZombiePoints[],2,FALSE)*F15</f>
        <v>10</v>
      </c>
      <c r="H15" s="122" t="s">
        <v>12</v>
      </c>
      <c r="I15" s="122">
        <v>1</v>
      </c>
      <c r="J15" s="122">
        <f>VLOOKUP(H15,ZombiePoints[],2,FALSE)*I15</f>
        <v>2</v>
      </c>
      <c r="K15" s="116" t="s">
        <v>14</v>
      </c>
      <c r="L15" s="116">
        <v>3</v>
      </c>
      <c r="M15" s="116">
        <f>VLOOKUP(K15,ZombiePoints[],2,FALSE)*L15</f>
        <v>6</v>
      </c>
      <c r="N15" s="117">
        <f t="shared" si="0"/>
        <v>5</v>
      </c>
      <c r="O15" s="118" t="s">
        <v>13</v>
      </c>
      <c r="P15" s="123" t="s">
        <v>77</v>
      </c>
      <c r="Q15" s="124" t="s">
        <v>76</v>
      </c>
    </row>
    <row r="16" spans="1:17" x14ac:dyDescent="0.45">
      <c r="A16" s="121">
        <v>15</v>
      </c>
      <c r="B16" s="47" t="s">
        <v>4</v>
      </c>
      <c r="C16" s="47">
        <v>2</v>
      </c>
      <c r="D16" s="47">
        <f>VLOOKUP(B16,ZombiePoints[],2,FALSE)*C16</f>
        <v>2</v>
      </c>
      <c r="E16" s="50" t="s">
        <v>12</v>
      </c>
      <c r="F16" s="50">
        <v>1</v>
      </c>
      <c r="G16" s="50">
        <f>VLOOKUP(E16,ZombiePoints[],2,FALSE)*F16</f>
        <v>2</v>
      </c>
      <c r="H16" s="122" t="s">
        <v>16</v>
      </c>
      <c r="I16" s="122">
        <v>1</v>
      </c>
      <c r="J16" s="122">
        <f>VLOOKUP(H16,ZombiePoints[],2,FALSE)*I16</f>
        <v>10</v>
      </c>
      <c r="K16" s="116" t="s">
        <v>4</v>
      </c>
      <c r="L16" s="116">
        <v>6</v>
      </c>
      <c r="M16" s="116">
        <f>VLOOKUP(K16,ZombiePoints[],2,FALSE)*L16</f>
        <v>6</v>
      </c>
      <c r="N16" s="117">
        <f t="shared" si="0"/>
        <v>5</v>
      </c>
      <c r="O16" s="118" t="s">
        <v>13</v>
      </c>
      <c r="P16" s="123" t="s">
        <v>77</v>
      </c>
      <c r="Q16" s="124" t="s">
        <v>76</v>
      </c>
    </row>
    <row r="17" spans="1:17" x14ac:dyDescent="0.45">
      <c r="A17" s="121">
        <v>16</v>
      </c>
      <c r="B17" s="47" t="s">
        <v>4</v>
      </c>
      <c r="C17" s="47">
        <v>1</v>
      </c>
      <c r="D17" s="47">
        <f>VLOOKUP(B17,ZombiePoints[],2,FALSE)*C17</f>
        <v>1</v>
      </c>
      <c r="E17" s="50" t="s">
        <v>4</v>
      </c>
      <c r="F17" s="50">
        <v>3</v>
      </c>
      <c r="G17" s="50">
        <f>VLOOKUP(E17,ZombiePoints[],2,FALSE)*F17</f>
        <v>3</v>
      </c>
      <c r="H17" s="122" t="s">
        <v>14</v>
      </c>
      <c r="I17" s="122">
        <v>2</v>
      </c>
      <c r="J17" s="122">
        <f>VLOOKUP(H17,ZombiePoints[],2,FALSE)*I17</f>
        <v>4</v>
      </c>
      <c r="K17" s="116" t="s">
        <v>16</v>
      </c>
      <c r="L17" s="116">
        <v>1</v>
      </c>
      <c r="M17" s="116">
        <f>VLOOKUP(K17,ZombiePoints[],2,FALSE)*L17</f>
        <v>10</v>
      </c>
      <c r="N17" s="117">
        <f t="shared" si="0"/>
        <v>4.5</v>
      </c>
      <c r="O17" s="118" t="s">
        <v>13</v>
      </c>
      <c r="P17" s="123" t="s">
        <v>77</v>
      </c>
      <c r="Q17" s="124" t="s">
        <v>76</v>
      </c>
    </row>
    <row r="18" spans="1:17" x14ac:dyDescent="0.45">
      <c r="A18" s="121">
        <v>17</v>
      </c>
      <c r="B18" s="47" t="s">
        <v>4</v>
      </c>
      <c r="C18" s="47">
        <v>1</v>
      </c>
      <c r="D18" s="47">
        <f>VLOOKUP(B18,ZombiePoints[],2,FALSE)*C18</f>
        <v>1</v>
      </c>
      <c r="E18" s="50" t="s">
        <v>14</v>
      </c>
      <c r="F18" s="50">
        <v>2</v>
      </c>
      <c r="G18" s="50">
        <f>VLOOKUP(E18,ZombiePoints[],2,FALSE)*F18</f>
        <v>4</v>
      </c>
      <c r="H18" s="122" t="s">
        <v>12</v>
      </c>
      <c r="I18" s="122">
        <v>3</v>
      </c>
      <c r="J18" s="122">
        <f>VLOOKUP(H18,ZombiePoints[],2,FALSE)*I18</f>
        <v>6</v>
      </c>
      <c r="K18" s="116" t="s">
        <v>4</v>
      </c>
      <c r="L18" s="116">
        <v>6</v>
      </c>
      <c r="M18" s="116">
        <f>VLOOKUP(K18,ZombiePoints[],2,FALSE)*L18</f>
        <v>6</v>
      </c>
      <c r="N18" s="117">
        <f t="shared" si="0"/>
        <v>4.25</v>
      </c>
      <c r="O18" s="118" t="s">
        <v>13</v>
      </c>
      <c r="P18" s="123" t="s">
        <v>77</v>
      </c>
      <c r="Q18" s="124" t="s">
        <v>76</v>
      </c>
    </row>
    <row r="19" spans="1:17" x14ac:dyDescent="0.45">
      <c r="A19" s="121">
        <v>18</v>
      </c>
      <c r="B19" s="47" t="s">
        <v>14</v>
      </c>
      <c r="C19" s="47">
        <v>1</v>
      </c>
      <c r="D19" s="47">
        <f>VLOOKUP(B19,ZombiePoints[],2,FALSE)*C19</f>
        <v>2</v>
      </c>
      <c r="E19" s="50" t="s">
        <v>12</v>
      </c>
      <c r="F19" s="50">
        <v>1</v>
      </c>
      <c r="G19" s="50">
        <f>VLOOKUP(E19,ZombiePoints[],2,FALSE)*F19</f>
        <v>2</v>
      </c>
      <c r="H19" s="122" t="s">
        <v>4</v>
      </c>
      <c r="I19" s="122">
        <v>4</v>
      </c>
      <c r="J19" s="122">
        <f>VLOOKUP(H19,ZombiePoints[],2,FALSE)*I19</f>
        <v>4</v>
      </c>
      <c r="K19" s="116" t="s">
        <v>4</v>
      </c>
      <c r="L19" s="116">
        <v>5</v>
      </c>
      <c r="M19" s="116">
        <f>VLOOKUP(K19,ZombiePoints[],2,FALSE)*L19</f>
        <v>5</v>
      </c>
      <c r="N19" s="117">
        <f t="shared" si="0"/>
        <v>3.25</v>
      </c>
      <c r="O19" s="118" t="s">
        <v>13</v>
      </c>
      <c r="P19" s="123" t="s">
        <v>77</v>
      </c>
      <c r="Q19" s="124" t="s">
        <v>76</v>
      </c>
    </row>
    <row r="20" spans="1:17" x14ac:dyDescent="0.45">
      <c r="A20" s="121">
        <v>19</v>
      </c>
      <c r="B20" s="47" t="s">
        <v>4</v>
      </c>
      <c r="C20" s="47">
        <v>1</v>
      </c>
      <c r="D20" s="47">
        <f>VLOOKUP(B20,ZombiePoints[],2,FALSE)*C20</f>
        <v>1</v>
      </c>
      <c r="E20" s="50" t="s">
        <v>4</v>
      </c>
      <c r="F20" s="50">
        <v>4</v>
      </c>
      <c r="G20" s="50">
        <f>VLOOKUP(E20,ZombiePoints[],2,FALSE)*F20</f>
        <v>4</v>
      </c>
      <c r="H20" s="122" t="s">
        <v>14</v>
      </c>
      <c r="I20" s="122">
        <v>2</v>
      </c>
      <c r="J20" s="122">
        <f>VLOOKUP(H20,ZombiePoints[],2,FALSE)*I20</f>
        <v>4</v>
      </c>
      <c r="K20" s="116" t="s">
        <v>12</v>
      </c>
      <c r="L20" s="116">
        <v>3</v>
      </c>
      <c r="M20" s="116">
        <f>VLOOKUP(K20,ZombiePoints[],2,FALSE)*L20</f>
        <v>6</v>
      </c>
      <c r="N20" s="117">
        <f t="shared" si="0"/>
        <v>3.75</v>
      </c>
      <c r="O20" s="118" t="s">
        <v>13</v>
      </c>
      <c r="P20" s="123" t="s">
        <v>77</v>
      </c>
      <c r="Q20" s="124" t="s">
        <v>76</v>
      </c>
    </row>
    <row r="21" spans="1:17" x14ac:dyDescent="0.45">
      <c r="A21" s="121">
        <v>20</v>
      </c>
      <c r="B21" s="47" t="s">
        <v>12</v>
      </c>
      <c r="C21" s="47">
        <v>1</v>
      </c>
      <c r="D21" s="47">
        <f>VLOOKUP(B21,ZombiePoints[],2,FALSE)*C21</f>
        <v>2</v>
      </c>
      <c r="E21" s="50" t="s">
        <v>14</v>
      </c>
      <c r="F21" s="50">
        <v>1</v>
      </c>
      <c r="G21" s="50">
        <f>VLOOKUP(E21,ZombiePoints[],2,FALSE)*F21</f>
        <v>2</v>
      </c>
      <c r="H21" s="122" t="s">
        <v>4</v>
      </c>
      <c r="I21" s="122">
        <v>6</v>
      </c>
      <c r="J21" s="122">
        <f>VLOOKUP(H21,ZombiePoints[],2,FALSE)*I21</f>
        <v>6</v>
      </c>
      <c r="K21" s="116" t="s">
        <v>14</v>
      </c>
      <c r="L21" s="116">
        <v>2</v>
      </c>
      <c r="M21" s="116">
        <f>VLOOKUP(K21,ZombiePoints[],2,FALSE)*L21</f>
        <v>4</v>
      </c>
      <c r="N21" s="117">
        <f t="shared" si="0"/>
        <v>3.5</v>
      </c>
      <c r="O21" s="118" t="s">
        <v>13</v>
      </c>
      <c r="P21" s="123" t="s">
        <v>77</v>
      </c>
      <c r="Q21" s="124" t="s">
        <v>76</v>
      </c>
    </row>
    <row r="22" spans="1:17" x14ac:dyDescent="0.45">
      <c r="A22" s="121">
        <v>21</v>
      </c>
      <c r="B22" s="47" t="s">
        <v>4</v>
      </c>
      <c r="C22" s="47">
        <v>1</v>
      </c>
      <c r="D22" s="47">
        <f>VLOOKUP(B22,ZombiePoints[],2,FALSE)*C22</f>
        <v>1</v>
      </c>
      <c r="E22" s="50" t="s">
        <v>12</v>
      </c>
      <c r="F22" s="50">
        <v>2</v>
      </c>
      <c r="G22" s="50">
        <f>VLOOKUP(E22,ZombiePoints[],2,FALSE)*F22</f>
        <v>4</v>
      </c>
      <c r="H22" s="122" t="s">
        <v>14</v>
      </c>
      <c r="I22" s="122">
        <v>2</v>
      </c>
      <c r="J22" s="122">
        <f>VLOOKUP(H22,ZombiePoints[],2,FALSE)*I22</f>
        <v>4</v>
      </c>
      <c r="K22" s="116" t="s">
        <v>4</v>
      </c>
      <c r="L22" s="116">
        <v>8</v>
      </c>
      <c r="M22" s="116">
        <f>VLOOKUP(K22,ZombiePoints[],2,FALSE)*L22</f>
        <v>8</v>
      </c>
      <c r="N22" s="117">
        <f t="shared" si="0"/>
        <v>4.25</v>
      </c>
      <c r="O22" s="118" t="s">
        <v>13</v>
      </c>
      <c r="P22" s="123" t="s">
        <v>77</v>
      </c>
      <c r="Q22" s="124" t="s">
        <v>76</v>
      </c>
    </row>
    <row r="23" spans="1:17" x14ac:dyDescent="0.45">
      <c r="A23" s="121">
        <v>22</v>
      </c>
      <c r="B23" s="47" t="s">
        <v>12</v>
      </c>
      <c r="C23" s="47">
        <v>1</v>
      </c>
      <c r="D23" s="47">
        <f>VLOOKUP(B23,ZombiePoints[],2,FALSE)*C23</f>
        <v>2</v>
      </c>
      <c r="E23" s="50" t="s">
        <v>4</v>
      </c>
      <c r="F23" s="50">
        <v>2</v>
      </c>
      <c r="G23" s="50">
        <f>VLOOKUP(E23,ZombiePoints[],2,FALSE)*F23</f>
        <v>2</v>
      </c>
      <c r="H23" s="122" t="s">
        <v>12</v>
      </c>
      <c r="I23" s="122">
        <v>2</v>
      </c>
      <c r="J23" s="122">
        <f>VLOOKUP(H23,ZombiePoints[],2,FALSE)*I23</f>
        <v>4</v>
      </c>
      <c r="K23" s="116" t="s">
        <v>4</v>
      </c>
      <c r="L23" s="116">
        <v>7</v>
      </c>
      <c r="M23" s="116">
        <f>VLOOKUP(K23,ZombiePoints[],2,FALSE)*L23</f>
        <v>7</v>
      </c>
      <c r="N23" s="117">
        <f t="shared" si="0"/>
        <v>3.75</v>
      </c>
      <c r="O23" s="118" t="s">
        <v>13</v>
      </c>
      <c r="P23" s="123" t="s">
        <v>77</v>
      </c>
      <c r="Q23" s="124" t="s">
        <v>76</v>
      </c>
    </row>
    <row r="24" spans="1:17" x14ac:dyDescent="0.45">
      <c r="A24" s="121">
        <v>23</v>
      </c>
      <c r="B24" s="47" t="s">
        <v>14</v>
      </c>
      <c r="C24" s="47">
        <v>1</v>
      </c>
      <c r="D24" s="47">
        <f>VLOOKUP(B24,ZombiePoints[],2,FALSE)*C24</f>
        <v>2</v>
      </c>
      <c r="E24" s="50" t="s">
        <v>4</v>
      </c>
      <c r="F24" s="50">
        <v>4</v>
      </c>
      <c r="G24" s="50">
        <f>VLOOKUP(E24,ZombiePoints[],2,FALSE)*F24</f>
        <v>4</v>
      </c>
      <c r="H24" s="122" t="s">
        <v>4</v>
      </c>
      <c r="I24" s="122">
        <v>4</v>
      </c>
      <c r="J24" s="122">
        <f>VLOOKUP(H24,ZombiePoints[],2,FALSE)*I24</f>
        <v>4</v>
      </c>
      <c r="K24" s="116" t="s">
        <v>12</v>
      </c>
      <c r="L24" s="116">
        <v>3</v>
      </c>
      <c r="M24" s="116">
        <f>VLOOKUP(K24,ZombiePoints[],2,FALSE)*L24</f>
        <v>6</v>
      </c>
      <c r="N24" s="117">
        <f t="shared" si="0"/>
        <v>4</v>
      </c>
      <c r="O24" s="118" t="s">
        <v>13</v>
      </c>
      <c r="P24" s="123" t="s">
        <v>77</v>
      </c>
      <c r="Q24" s="124" t="s">
        <v>76</v>
      </c>
    </row>
    <row r="25" spans="1:17" x14ac:dyDescent="0.45">
      <c r="A25" s="121">
        <v>24</v>
      </c>
      <c r="B25" s="47" t="s">
        <v>12</v>
      </c>
      <c r="C25" s="47">
        <v>1</v>
      </c>
      <c r="D25" s="47">
        <f>VLOOKUP(B25,ZombiePoints[],2,FALSE)*C25</f>
        <v>2</v>
      </c>
      <c r="E25" s="50" t="s">
        <v>4</v>
      </c>
      <c r="F25" s="50">
        <v>3</v>
      </c>
      <c r="G25" s="50">
        <f>VLOOKUP(E25,ZombiePoints[],2,FALSE)*F25</f>
        <v>3</v>
      </c>
      <c r="H25" s="122" t="s">
        <v>4</v>
      </c>
      <c r="I25" s="122">
        <v>5</v>
      </c>
      <c r="J25" s="122">
        <f>VLOOKUP(H25,ZombiePoints[],2,FALSE)*I25</f>
        <v>5</v>
      </c>
      <c r="K25" s="116" t="s">
        <v>14</v>
      </c>
      <c r="L25" s="116">
        <v>3</v>
      </c>
      <c r="M25" s="116">
        <f>VLOOKUP(K25,ZombiePoints[],2,FALSE)*L25</f>
        <v>6</v>
      </c>
      <c r="N25" s="117">
        <f t="shared" si="0"/>
        <v>4</v>
      </c>
      <c r="O25" s="118" t="s">
        <v>13</v>
      </c>
      <c r="P25" s="123" t="s">
        <v>77</v>
      </c>
      <c r="Q25" s="124" t="s">
        <v>76</v>
      </c>
    </row>
    <row r="26" spans="1:17" x14ac:dyDescent="0.45">
      <c r="A26" s="121">
        <v>25</v>
      </c>
      <c r="B26" s="47" t="s">
        <v>16</v>
      </c>
      <c r="C26" s="47">
        <v>1</v>
      </c>
      <c r="D26" s="47">
        <f>VLOOKUP(B26,ZombiePoints[],2,FALSE)*C26</f>
        <v>10</v>
      </c>
      <c r="E26" s="50" t="s">
        <v>14</v>
      </c>
      <c r="F26" s="50">
        <v>1</v>
      </c>
      <c r="G26" s="50">
        <f>VLOOKUP(E26,ZombiePoints[],2,FALSE)*F26</f>
        <v>2</v>
      </c>
      <c r="H26" s="122" t="s">
        <v>4</v>
      </c>
      <c r="I26" s="122">
        <v>5</v>
      </c>
      <c r="J26" s="122">
        <f>VLOOKUP(H26,ZombiePoints[],2,FALSE)*I26</f>
        <v>5</v>
      </c>
      <c r="K26" s="116" t="s">
        <v>12</v>
      </c>
      <c r="L26" s="116">
        <v>2</v>
      </c>
      <c r="M26" s="116">
        <f>VLOOKUP(K26,ZombiePoints[],2,FALSE)*L26</f>
        <v>4</v>
      </c>
      <c r="N26" s="117">
        <f t="shared" si="0"/>
        <v>5.25</v>
      </c>
      <c r="O26" s="118" t="s">
        <v>13</v>
      </c>
      <c r="P26" s="123" t="s">
        <v>77</v>
      </c>
      <c r="Q26" s="124" t="s">
        <v>76</v>
      </c>
    </row>
    <row r="27" spans="1:17" x14ac:dyDescent="0.45">
      <c r="A27" s="121">
        <v>26</v>
      </c>
      <c r="B27" s="47" t="s">
        <v>4</v>
      </c>
      <c r="C27" s="47">
        <v>2</v>
      </c>
      <c r="D27" s="47">
        <f>VLOOKUP(B27,ZombiePoints[],2,FALSE)*C27</f>
        <v>2</v>
      </c>
      <c r="E27" s="50" t="s">
        <v>16</v>
      </c>
      <c r="F27" s="50">
        <v>1</v>
      </c>
      <c r="G27" s="50">
        <f>VLOOKUP(E27,ZombiePoints[],2,FALSE)*F27</f>
        <v>10</v>
      </c>
      <c r="H27" s="122" t="s">
        <v>12</v>
      </c>
      <c r="I27" s="122">
        <v>1</v>
      </c>
      <c r="J27" s="122">
        <f>VLOOKUP(H27,ZombiePoints[],2,FALSE)*I27</f>
        <v>2</v>
      </c>
      <c r="K27" s="116" t="s">
        <v>14</v>
      </c>
      <c r="L27" s="116">
        <v>3</v>
      </c>
      <c r="M27" s="116">
        <f>VLOOKUP(K27,ZombiePoints[],2,FALSE)*L27</f>
        <v>6</v>
      </c>
      <c r="N27" s="117">
        <f t="shared" si="0"/>
        <v>5</v>
      </c>
      <c r="O27" s="118" t="s">
        <v>13</v>
      </c>
      <c r="P27" s="123" t="s">
        <v>77</v>
      </c>
      <c r="Q27" s="124" t="s">
        <v>76</v>
      </c>
    </row>
    <row r="28" spans="1:17" x14ac:dyDescent="0.45">
      <c r="A28" s="121">
        <v>27</v>
      </c>
      <c r="B28" s="47" t="s">
        <v>4</v>
      </c>
      <c r="C28" s="47">
        <v>2</v>
      </c>
      <c r="D28" s="47">
        <f>VLOOKUP(B28,ZombiePoints[],2,FALSE)*C28</f>
        <v>2</v>
      </c>
      <c r="E28" s="50" t="s">
        <v>12</v>
      </c>
      <c r="F28" s="50">
        <v>1</v>
      </c>
      <c r="G28" s="50">
        <f>VLOOKUP(E28,ZombiePoints[],2,FALSE)*F28</f>
        <v>2</v>
      </c>
      <c r="H28" s="122" t="s">
        <v>16</v>
      </c>
      <c r="I28" s="122">
        <v>1</v>
      </c>
      <c r="J28" s="122">
        <f>VLOOKUP(H28,ZombiePoints[],2,FALSE)*I28</f>
        <v>10</v>
      </c>
      <c r="K28" s="116" t="s">
        <v>4</v>
      </c>
      <c r="L28" s="116">
        <v>6</v>
      </c>
      <c r="M28" s="116">
        <f>VLOOKUP(K28,ZombiePoints[],2,FALSE)*L28</f>
        <v>6</v>
      </c>
      <c r="N28" s="117">
        <f t="shared" si="0"/>
        <v>5</v>
      </c>
      <c r="O28" s="118" t="s">
        <v>13</v>
      </c>
      <c r="P28" s="123" t="s">
        <v>77</v>
      </c>
      <c r="Q28" s="124" t="s">
        <v>76</v>
      </c>
    </row>
    <row r="29" spans="1:17" x14ac:dyDescent="0.45">
      <c r="A29" s="121">
        <v>28</v>
      </c>
      <c r="B29" s="47" t="s">
        <v>4</v>
      </c>
      <c r="C29" s="47">
        <v>1</v>
      </c>
      <c r="D29" s="47">
        <f>VLOOKUP(B29,ZombiePoints[],2,FALSE)*C29</f>
        <v>1</v>
      </c>
      <c r="E29" s="50" t="s">
        <v>4</v>
      </c>
      <c r="F29" s="50">
        <v>3</v>
      </c>
      <c r="G29" s="50">
        <f>VLOOKUP(E29,ZombiePoints[],2,FALSE)*F29</f>
        <v>3</v>
      </c>
      <c r="H29" s="122" t="s">
        <v>14</v>
      </c>
      <c r="I29" s="122">
        <v>2</v>
      </c>
      <c r="J29" s="122">
        <f>VLOOKUP(H29,ZombiePoints[],2,FALSE)*I29</f>
        <v>4</v>
      </c>
      <c r="K29" s="116" t="s">
        <v>16</v>
      </c>
      <c r="L29" s="116">
        <v>1</v>
      </c>
      <c r="M29" s="116">
        <f>VLOOKUP(K29,ZombiePoints[],2,FALSE)*L29</f>
        <v>10</v>
      </c>
      <c r="N29" s="117">
        <f t="shared" si="0"/>
        <v>4.5</v>
      </c>
      <c r="O29" s="118" t="s">
        <v>13</v>
      </c>
      <c r="P29" s="123" t="s">
        <v>77</v>
      </c>
      <c r="Q29" s="124" t="s">
        <v>76</v>
      </c>
    </row>
    <row r="30" spans="1:17" x14ac:dyDescent="0.45">
      <c r="A30" s="121">
        <v>29</v>
      </c>
      <c r="B30" s="47" t="s">
        <v>4</v>
      </c>
      <c r="C30" s="47">
        <v>1</v>
      </c>
      <c r="D30" s="47">
        <f>VLOOKUP(B30,ZombiePoints[],2,FALSE)*C30</f>
        <v>1</v>
      </c>
      <c r="E30" s="50" t="s">
        <v>14</v>
      </c>
      <c r="F30" s="50">
        <v>2</v>
      </c>
      <c r="G30" s="50">
        <f>VLOOKUP(E30,ZombiePoints[],2,FALSE)*F30</f>
        <v>4</v>
      </c>
      <c r="H30" s="122" t="s">
        <v>12</v>
      </c>
      <c r="I30" s="122">
        <v>3</v>
      </c>
      <c r="J30" s="122">
        <f>VLOOKUP(H30,ZombiePoints[],2,FALSE)*I30</f>
        <v>6</v>
      </c>
      <c r="K30" s="116" t="s">
        <v>4</v>
      </c>
      <c r="L30" s="116">
        <v>6</v>
      </c>
      <c r="M30" s="116">
        <f>VLOOKUP(K30,ZombiePoints[],2,FALSE)*L30</f>
        <v>6</v>
      </c>
      <c r="N30" s="117">
        <f t="shared" si="0"/>
        <v>4.25</v>
      </c>
      <c r="O30" s="118" t="s">
        <v>13</v>
      </c>
      <c r="P30" s="123" t="s">
        <v>77</v>
      </c>
      <c r="Q30" s="124" t="s">
        <v>76</v>
      </c>
    </row>
    <row r="31" spans="1:17" x14ac:dyDescent="0.45">
      <c r="A31" s="121">
        <v>30</v>
      </c>
      <c r="B31" s="47" t="s">
        <v>14</v>
      </c>
      <c r="C31" s="47">
        <v>1</v>
      </c>
      <c r="D31" s="47">
        <f>VLOOKUP(B31,ZombiePoints[],2,FALSE)*C31</f>
        <v>2</v>
      </c>
      <c r="E31" s="50" t="s">
        <v>12</v>
      </c>
      <c r="F31" s="50">
        <v>1</v>
      </c>
      <c r="G31" s="50">
        <f>VLOOKUP(E31,ZombiePoints[],2,FALSE)*F31</f>
        <v>2</v>
      </c>
      <c r="H31" s="122" t="s">
        <v>4</v>
      </c>
      <c r="I31" s="122">
        <v>4</v>
      </c>
      <c r="J31" s="122">
        <f>VLOOKUP(H31,ZombiePoints[],2,FALSE)*I31</f>
        <v>4</v>
      </c>
      <c r="K31" s="116" t="s">
        <v>4</v>
      </c>
      <c r="L31" s="116">
        <v>5</v>
      </c>
      <c r="M31" s="116">
        <f>VLOOKUP(K31,ZombiePoints[],2,FALSE)*L31</f>
        <v>5</v>
      </c>
      <c r="N31" s="117">
        <f t="shared" si="0"/>
        <v>3.25</v>
      </c>
      <c r="O31" s="118" t="s">
        <v>13</v>
      </c>
      <c r="P31" s="123" t="s">
        <v>77</v>
      </c>
      <c r="Q31" s="124" t="s">
        <v>76</v>
      </c>
    </row>
    <row r="32" spans="1:17" x14ac:dyDescent="0.45">
      <c r="A32" s="121">
        <v>31</v>
      </c>
      <c r="B32" s="47" t="s">
        <v>4</v>
      </c>
      <c r="C32" s="47">
        <v>1</v>
      </c>
      <c r="D32" s="47">
        <f>VLOOKUP(B32,ZombiePoints[],2,FALSE)*C32</f>
        <v>1</v>
      </c>
      <c r="E32" s="50" t="s">
        <v>4</v>
      </c>
      <c r="F32" s="50">
        <v>4</v>
      </c>
      <c r="G32" s="50">
        <f>VLOOKUP(E32,ZombiePoints[],2,FALSE)*F32</f>
        <v>4</v>
      </c>
      <c r="H32" s="122" t="s">
        <v>14</v>
      </c>
      <c r="I32" s="122">
        <v>2</v>
      </c>
      <c r="J32" s="122">
        <f>VLOOKUP(H32,ZombiePoints[],2,FALSE)*I32</f>
        <v>4</v>
      </c>
      <c r="K32" s="116" t="s">
        <v>12</v>
      </c>
      <c r="L32" s="116">
        <v>3</v>
      </c>
      <c r="M32" s="116">
        <f>VLOOKUP(K32,ZombiePoints[],2,FALSE)*L32</f>
        <v>6</v>
      </c>
      <c r="N32" s="117">
        <f t="shared" si="0"/>
        <v>3.75</v>
      </c>
      <c r="O32" s="118" t="s">
        <v>13</v>
      </c>
      <c r="P32" s="123" t="s">
        <v>77</v>
      </c>
      <c r="Q32" s="124" t="s">
        <v>76</v>
      </c>
    </row>
    <row r="33" spans="1:17" x14ac:dyDescent="0.45">
      <c r="A33" s="121">
        <v>32</v>
      </c>
      <c r="B33" s="47" t="s">
        <v>12</v>
      </c>
      <c r="C33" s="47">
        <v>1</v>
      </c>
      <c r="D33" s="47">
        <f>VLOOKUP(B33,ZombiePoints[],2,FALSE)*C33</f>
        <v>2</v>
      </c>
      <c r="E33" s="50" t="s">
        <v>14</v>
      </c>
      <c r="F33" s="50">
        <v>1</v>
      </c>
      <c r="G33" s="50">
        <f>VLOOKUP(E33,ZombiePoints[],2,FALSE)*F33</f>
        <v>2</v>
      </c>
      <c r="H33" s="122" t="s">
        <v>4</v>
      </c>
      <c r="I33" s="122">
        <v>6</v>
      </c>
      <c r="J33" s="122">
        <f>VLOOKUP(H33,ZombiePoints[],2,FALSE)*I33</f>
        <v>6</v>
      </c>
      <c r="K33" s="116" t="s">
        <v>14</v>
      </c>
      <c r="L33" s="116">
        <v>2</v>
      </c>
      <c r="M33" s="116">
        <f>VLOOKUP(K33,ZombiePoints[],2,FALSE)*L33</f>
        <v>4</v>
      </c>
      <c r="N33" s="117">
        <f t="shared" si="0"/>
        <v>3.5</v>
      </c>
      <c r="O33" s="118" t="s">
        <v>13</v>
      </c>
      <c r="P33" s="123" t="s">
        <v>77</v>
      </c>
      <c r="Q33" s="124" t="s">
        <v>76</v>
      </c>
    </row>
    <row r="34" spans="1:17" x14ac:dyDescent="0.45">
      <c r="A34" s="121">
        <v>33</v>
      </c>
      <c r="B34" s="47" t="s">
        <v>4</v>
      </c>
      <c r="C34" s="47">
        <v>1</v>
      </c>
      <c r="D34" s="47">
        <f>VLOOKUP(B34,ZombiePoints[],2,FALSE)*C34</f>
        <v>1</v>
      </c>
      <c r="E34" s="50" t="s">
        <v>12</v>
      </c>
      <c r="F34" s="50">
        <v>2</v>
      </c>
      <c r="G34" s="50">
        <f>VLOOKUP(E34,ZombiePoints[],2,FALSE)*F34</f>
        <v>4</v>
      </c>
      <c r="H34" s="122" t="s">
        <v>14</v>
      </c>
      <c r="I34" s="122">
        <v>2</v>
      </c>
      <c r="J34" s="122">
        <f>VLOOKUP(H34,ZombiePoints[],2,FALSE)*I34</f>
        <v>4</v>
      </c>
      <c r="K34" s="116" t="s">
        <v>4</v>
      </c>
      <c r="L34" s="116">
        <v>8</v>
      </c>
      <c r="M34" s="116">
        <f>VLOOKUP(K34,ZombiePoints[],2,FALSE)*L34</f>
        <v>8</v>
      </c>
      <c r="N34" s="117">
        <f t="shared" ref="N34:N65" si="1">SUM(D34+G34+J34+M34)/4</f>
        <v>4.25</v>
      </c>
      <c r="O34" s="118" t="s">
        <v>13</v>
      </c>
      <c r="P34" s="123" t="s">
        <v>77</v>
      </c>
      <c r="Q34" s="124" t="s">
        <v>76</v>
      </c>
    </row>
    <row r="35" spans="1:17" x14ac:dyDescent="0.45">
      <c r="A35" s="121">
        <v>34</v>
      </c>
      <c r="B35" s="47" t="s">
        <v>4</v>
      </c>
      <c r="C35" s="47">
        <v>1</v>
      </c>
      <c r="D35" s="47">
        <f>VLOOKUP(B35,ZombiePoints[],2,FALSE)*C35</f>
        <v>1</v>
      </c>
      <c r="E35" s="50" t="s">
        <v>12</v>
      </c>
      <c r="F35" s="50">
        <v>2</v>
      </c>
      <c r="G35" s="50">
        <f>VLOOKUP(E35,ZombiePoints[],2,FALSE)*F35</f>
        <v>4</v>
      </c>
      <c r="H35" s="122" t="s">
        <v>4</v>
      </c>
      <c r="I35" s="122">
        <v>2</v>
      </c>
      <c r="J35" s="122">
        <f>VLOOKUP(H35,ZombiePoints[],2,FALSE)*I35</f>
        <v>2</v>
      </c>
      <c r="K35" s="116" t="s">
        <v>12</v>
      </c>
      <c r="L35" s="116">
        <v>7</v>
      </c>
      <c r="M35" s="116">
        <f>VLOOKUP(K35,ZombiePoints[],2,FALSE)*L35</f>
        <v>14</v>
      </c>
      <c r="N35" s="117">
        <f t="shared" si="1"/>
        <v>5.25</v>
      </c>
      <c r="O35" s="118" t="s">
        <v>13</v>
      </c>
      <c r="P35" s="123" t="s">
        <v>77</v>
      </c>
      <c r="Q35" s="124" t="s">
        <v>76</v>
      </c>
    </row>
    <row r="36" spans="1:17" x14ac:dyDescent="0.45">
      <c r="A36" s="121">
        <v>35</v>
      </c>
      <c r="B36" s="47" t="s">
        <v>14</v>
      </c>
      <c r="C36" s="47">
        <v>1</v>
      </c>
      <c r="D36" s="47">
        <f>VLOOKUP(B36,ZombiePoints[],2,FALSE)*C36</f>
        <v>2</v>
      </c>
      <c r="E36" s="50" t="s">
        <v>4</v>
      </c>
      <c r="F36" s="50">
        <v>4</v>
      </c>
      <c r="G36" s="50">
        <f>VLOOKUP(E36,ZombiePoints[],2,FALSE)*F36</f>
        <v>4</v>
      </c>
      <c r="H36" s="122" t="s">
        <v>4</v>
      </c>
      <c r="I36" s="122">
        <v>4</v>
      </c>
      <c r="J36" s="122">
        <f>VLOOKUP(H36,ZombiePoints[],2,FALSE)*I36</f>
        <v>4</v>
      </c>
      <c r="K36" s="116" t="s">
        <v>12</v>
      </c>
      <c r="L36" s="116">
        <v>3</v>
      </c>
      <c r="M36" s="116">
        <f>VLOOKUP(K36,ZombiePoints[],2,FALSE)*L36</f>
        <v>6</v>
      </c>
      <c r="N36" s="117">
        <f t="shared" si="1"/>
        <v>4</v>
      </c>
      <c r="O36" s="118" t="s">
        <v>13</v>
      </c>
      <c r="P36" s="123" t="s">
        <v>77</v>
      </c>
      <c r="Q36" s="124" t="s">
        <v>76</v>
      </c>
    </row>
    <row r="37" spans="1:17" x14ac:dyDescent="0.45">
      <c r="A37" s="121">
        <v>36</v>
      </c>
      <c r="B37" s="47" t="s">
        <v>12</v>
      </c>
      <c r="C37" s="47">
        <v>1</v>
      </c>
      <c r="D37" s="47">
        <f>VLOOKUP(B37,ZombiePoints[],2,FALSE)*C37</f>
        <v>2</v>
      </c>
      <c r="E37" s="50" t="s">
        <v>4</v>
      </c>
      <c r="F37" s="50">
        <v>3</v>
      </c>
      <c r="G37" s="50">
        <f>VLOOKUP(E37,ZombiePoints[],2,FALSE)*F37</f>
        <v>3</v>
      </c>
      <c r="H37" s="122" t="s">
        <v>4</v>
      </c>
      <c r="I37" s="122">
        <v>5</v>
      </c>
      <c r="J37" s="122">
        <f>VLOOKUP(H37,ZombiePoints[],2,FALSE)*I37</f>
        <v>5</v>
      </c>
      <c r="K37" s="116" t="s">
        <v>14</v>
      </c>
      <c r="L37" s="116">
        <v>3</v>
      </c>
      <c r="M37" s="116">
        <f>VLOOKUP(K37,ZombiePoints[],2,FALSE)*L37</f>
        <v>6</v>
      </c>
      <c r="N37" s="117">
        <f t="shared" si="1"/>
        <v>4</v>
      </c>
      <c r="O37" s="118" t="s">
        <v>13</v>
      </c>
      <c r="P37" s="123" t="s">
        <v>77</v>
      </c>
      <c r="Q37" s="124" t="s">
        <v>76</v>
      </c>
    </row>
    <row r="38" spans="1:17" x14ac:dyDescent="0.45">
      <c r="A38" s="121">
        <v>37</v>
      </c>
      <c r="B38" s="47" t="s">
        <v>18</v>
      </c>
      <c r="C38" s="47">
        <v>1</v>
      </c>
      <c r="D38" s="47">
        <f>VLOOKUP(B38,ZombiePoints[],2,FALSE)*C38</f>
        <v>2</v>
      </c>
      <c r="E38" s="50" t="s">
        <v>18</v>
      </c>
      <c r="F38" s="50">
        <v>1</v>
      </c>
      <c r="G38" s="50">
        <f>VLOOKUP(E38,ZombiePoints[],2,FALSE)*F38</f>
        <v>2</v>
      </c>
      <c r="H38" s="122" t="s">
        <v>18</v>
      </c>
      <c r="I38" s="122">
        <v>1</v>
      </c>
      <c r="J38" s="122">
        <f>VLOOKUP(H38,ZombiePoints[],2,FALSE)*I38</f>
        <v>2</v>
      </c>
      <c r="K38" s="116" t="s">
        <v>18</v>
      </c>
      <c r="L38" s="116">
        <v>1</v>
      </c>
      <c r="M38" s="116">
        <f>VLOOKUP(K38,ZombiePoints[],2,FALSE)*L38</f>
        <v>2</v>
      </c>
      <c r="N38" s="117">
        <f t="shared" si="1"/>
        <v>2</v>
      </c>
      <c r="O38" s="118" t="s">
        <v>13</v>
      </c>
      <c r="P38" s="123" t="s">
        <v>77</v>
      </c>
      <c r="Q38" s="124" t="s">
        <v>76</v>
      </c>
    </row>
    <row r="39" spans="1:17" x14ac:dyDescent="0.45">
      <c r="A39" s="121">
        <v>38</v>
      </c>
      <c r="B39" s="47" t="s">
        <v>18</v>
      </c>
      <c r="C39" s="47">
        <v>1</v>
      </c>
      <c r="D39" s="47">
        <f>VLOOKUP(B39,ZombiePoints[],2,FALSE)*C39</f>
        <v>2</v>
      </c>
      <c r="E39" s="50" t="s">
        <v>18</v>
      </c>
      <c r="F39" s="50">
        <v>1</v>
      </c>
      <c r="G39" s="50">
        <f>VLOOKUP(E39,ZombiePoints[],2,FALSE)*F39</f>
        <v>2</v>
      </c>
      <c r="H39" s="122" t="s">
        <v>18</v>
      </c>
      <c r="I39" s="122">
        <v>1</v>
      </c>
      <c r="J39" s="122">
        <f>VLOOKUP(H39,ZombiePoints[],2,FALSE)*I39</f>
        <v>2</v>
      </c>
      <c r="K39" s="116" t="s">
        <v>18</v>
      </c>
      <c r="L39" s="116">
        <v>1</v>
      </c>
      <c r="M39" s="116">
        <f>VLOOKUP(K39,ZombiePoints[],2,FALSE)*L39</f>
        <v>2</v>
      </c>
      <c r="N39" s="117">
        <f t="shared" si="1"/>
        <v>2</v>
      </c>
      <c r="O39" s="118" t="s">
        <v>13</v>
      </c>
      <c r="P39" s="123" t="s">
        <v>77</v>
      </c>
      <c r="Q39" s="124" t="s">
        <v>76</v>
      </c>
    </row>
    <row r="40" spans="1:17" x14ac:dyDescent="0.45">
      <c r="A40" s="121">
        <v>39</v>
      </c>
      <c r="B40" s="47" t="s">
        <v>20</v>
      </c>
      <c r="C40" s="47">
        <v>1</v>
      </c>
      <c r="D40" s="47">
        <f>VLOOKUP(B40,ZombiePoints[],2,FALSE)*C40</f>
        <v>4</v>
      </c>
      <c r="E40" s="50" t="s">
        <v>20</v>
      </c>
      <c r="F40" s="50">
        <v>1</v>
      </c>
      <c r="G40" s="50">
        <f>VLOOKUP(E40,ZombiePoints[],2,FALSE)*F40</f>
        <v>4</v>
      </c>
      <c r="H40" s="122" t="s">
        <v>20</v>
      </c>
      <c r="I40" s="122">
        <v>1</v>
      </c>
      <c r="J40" s="122">
        <f>VLOOKUP(H40,ZombiePoints[],2,FALSE)*I40</f>
        <v>4</v>
      </c>
      <c r="K40" s="116" t="s">
        <v>20</v>
      </c>
      <c r="L40" s="116">
        <v>1</v>
      </c>
      <c r="M40" s="116">
        <f>VLOOKUP(K40,ZombiePoints[],2,FALSE)*L40</f>
        <v>4</v>
      </c>
      <c r="N40" s="117">
        <f t="shared" si="1"/>
        <v>4</v>
      </c>
      <c r="O40" s="118" t="s">
        <v>13</v>
      </c>
      <c r="P40" s="123" t="s">
        <v>77</v>
      </c>
      <c r="Q40" s="124" t="s">
        <v>76</v>
      </c>
    </row>
    <row r="41" spans="1:17" x14ac:dyDescent="0.45">
      <c r="A41" s="121">
        <v>40</v>
      </c>
      <c r="B41" s="47" t="s">
        <v>22</v>
      </c>
      <c r="C41" s="47">
        <v>1</v>
      </c>
      <c r="D41" s="47">
        <f>VLOOKUP(B41,ZombiePoints[],2,FALSE)*C41</f>
        <v>4</v>
      </c>
      <c r="E41" s="50" t="s">
        <v>22</v>
      </c>
      <c r="F41" s="50">
        <v>1</v>
      </c>
      <c r="G41" s="50">
        <f>VLOOKUP(E41,ZombiePoints[],2,FALSE)*F41</f>
        <v>4</v>
      </c>
      <c r="H41" s="122" t="s">
        <v>22</v>
      </c>
      <c r="I41" s="122">
        <v>1</v>
      </c>
      <c r="J41" s="122">
        <f>VLOOKUP(H41,ZombiePoints[],2,FALSE)*I41</f>
        <v>4</v>
      </c>
      <c r="K41" s="116" t="s">
        <v>22</v>
      </c>
      <c r="L41" s="116">
        <v>1</v>
      </c>
      <c r="M41" s="116">
        <f>VLOOKUP(K41,ZombiePoints[],2,FALSE)*L41</f>
        <v>4</v>
      </c>
      <c r="N41" s="117">
        <f t="shared" si="1"/>
        <v>4</v>
      </c>
      <c r="O41" s="118" t="s">
        <v>13</v>
      </c>
      <c r="P41" s="123" t="s">
        <v>77</v>
      </c>
      <c r="Q41" s="124" t="s">
        <v>76</v>
      </c>
    </row>
    <row r="42" spans="1:17" x14ac:dyDescent="0.45">
      <c r="A42" s="121">
        <v>41</v>
      </c>
      <c r="B42" s="47" t="s">
        <v>15</v>
      </c>
      <c r="C42" s="47">
        <v>1</v>
      </c>
      <c r="D42" s="47">
        <f>VLOOKUP(B42,ZombiePoints[],2,FALSE)*C42</f>
        <v>5</v>
      </c>
      <c r="E42" s="50" t="s">
        <v>15</v>
      </c>
      <c r="F42" s="50">
        <v>1</v>
      </c>
      <c r="G42" s="50">
        <f>VLOOKUP(E42,ZombiePoints[],2,FALSE)*F42</f>
        <v>5</v>
      </c>
      <c r="H42" s="122" t="s">
        <v>15</v>
      </c>
      <c r="I42" s="122">
        <v>1</v>
      </c>
      <c r="J42" s="122">
        <f>VLOOKUP(H42,ZombiePoints[],2,FALSE)*I42</f>
        <v>5</v>
      </c>
      <c r="K42" s="116" t="s">
        <v>15</v>
      </c>
      <c r="L42" s="116">
        <v>1</v>
      </c>
      <c r="M42" s="116">
        <f>VLOOKUP(K42,ZombiePoints[],2,FALSE)*L42</f>
        <v>5</v>
      </c>
      <c r="N42" s="117">
        <f t="shared" si="1"/>
        <v>5</v>
      </c>
      <c r="O42" s="118" t="s">
        <v>15</v>
      </c>
      <c r="P42" s="123" t="s">
        <v>77</v>
      </c>
      <c r="Q42" s="124" t="s">
        <v>76</v>
      </c>
    </row>
    <row r="43" spans="1:17" x14ac:dyDescent="0.45">
      <c r="A43" s="121">
        <v>42</v>
      </c>
      <c r="B43" s="47" t="s">
        <v>15</v>
      </c>
      <c r="C43" s="47">
        <v>1</v>
      </c>
      <c r="D43" s="47">
        <f>VLOOKUP(B43,ZombiePoints[],2,FALSE)*C43</f>
        <v>5</v>
      </c>
      <c r="E43" s="50" t="s">
        <v>15</v>
      </c>
      <c r="F43" s="50">
        <v>1</v>
      </c>
      <c r="G43" s="50">
        <f>VLOOKUP(E43,ZombiePoints[],2,FALSE)*F43</f>
        <v>5</v>
      </c>
      <c r="H43" s="122" t="s">
        <v>15</v>
      </c>
      <c r="I43" s="122">
        <v>1</v>
      </c>
      <c r="J43" s="122">
        <f>VLOOKUP(H43,ZombiePoints[],2,FALSE)*I43</f>
        <v>5</v>
      </c>
      <c r="K43" s="116" t="s">
        <v>15</v>
      </c>
      <c r="L43" s="116">
        <v>1</v>
      </c>
      <c r="M43" s="116">
        <f>VLOOKUP(K43,ZombiePoints[],2,FALSE)*L43</f>
        <v>5</v>
      </c>
      <c r="N43" s="117">
        <f t="shared" si="1"/>
        <v>5</v>
      </c>
      <c r="O43" s="118" t="s">
        <v>15</v>
      </c>
      <c r="P43" s="123" t="s">
        <v>77</v>
      </c>
      <c r="Q43" s="124" t="s">
        <v>76</v>
      </c>
    </row>
    <row r="44" spans="1:17" x14ac:dyDescent="0.45">
      <c r="A44" s="121">
        <v>43</v>
      </c>
      <c r="B44" s="47" t="s">
        <v>15</v>
      </c>
      <c r="C44" s="47">
        <v>1</v>
      </c>
      <c r="D44" s="47">
        <f>VLOOKUP(B44,ZombiePoints[],2,FALSE)*C44</f>
        <v>5</v>
      </c>
      <c r="E44" s="50" t="s">
        <v>15</v>
      </c>
      <c r="F44" s="50">
        <v>1</v>
      </c>
      <c r="G44" s="50">
        <f>VLOOKUP(E44,ZombiePoints[],2,FALSE)*F44</f>
        <v>5</v>
      </c>
      <c r="H44" s="122" t="s">
        <v>15</v>
      </c>
      <c r="I44" s="122">
        <v>1</v>
      </c>
      <c r="J44" s="122">
        <f>VLOOKUP(H44,ZombiePoints[],2,FALSE)*I44</f>
        <v>5</v>
      </c>
      <c r="K44" s="116" t="s">
        <v>15</v>
      </c>
      <c r="L44" s="116">
        <v>1</v>
      </c>
      <c r="M44" s="116">
        <f>VLOOKUP(K44,ZombiePoints[],2,FALSE)*L44</f>
        <v>5</v>
      </c>
      <c r="N44" s="117">
        <f t="shared" si="1"/>
        <v>5</v>
      </c>
      <c r="O44" s="118" t="s">
        <v>15</v>
      </c>
      <c r="P44" s="123" t="s">
        <v>77</v>
      </c>
      <c r="Q44" s="124" t="s">
        <v>76</v>
      </c>
    </row>
    <row r="45" spans="1:17" x14ac:dyDescent="0.45">
      <c r="A45" s="121">
        <v>44</v>
      </c>
      <c r="B45" s="47" t="s">
        <v>15</v>
      </c>
      <c r="C45" s="47">
        <v>1</v>
      </c>
      <c r="D45" s="47">
        <f>VLOOKUP(B45,ZombiePoints[],2,FALSE)*C45</f>
        <v>5</v>
      </c>
      <c r="E45" s="50" t="s">
        <v>15</v>
      </c>
      <c r="F45" s="50">
        <v>1</v>
      </c>
      <c r="G45" s="50">
        <f>VLOOKUP(E45,ZombiePoints[],2,FALSE)*F45</f>
        <v>5</v>
      </c>
      <c r="H45" s="122" t="s">
        <v>15</v>
      </c>
      <c r="I45" s="122">
        <v>1</v>
      </c>
      <c r="J45" s="122">
        <f>VLOOKUP(H45,ZombiePoints[],2,FALSE)*I45</f>
        <v>5</v>
      </c>
      <c r="K45" s="116" t="s">
        <v>15</v>
      </c>
      <c r="L45" s="116">
        <v>1</v>
      </c>
      <c r="M45" s="116">
        <f>VLOOKUP(K45,ZombiePoints[],2,FALSE)*L45</f>
        <v>5</v>
      </c>
      <c r="N45" s="117">
        <f t="shared" si="1"/>
        <v>5</v>
      </c>
      <c r="O45" s="118" t="s">
        <v>15</v>
      </c>
      <c r="P45" s="123" t="s">
        <v>77</v>
      </c>
      <c r="Q45" s="124" t="s">
        <v>76</v>
      </c>
    </row>
    <row r="46" spans="1:17" x14ac:dyDescent="0.45">
      <c r="A46" s="121">
        <v>45</v>
      </c>
      <c r="B46" s="47" t="s">
        <v>15</v>
      </c>
      <c r="C46" s="47">
        <v>1</v>
      </c>
      <c r="D46" s="47">
        <f>VLOOKUP(B46,ZombiePoints[],2,FALSE)*C46</f>
        <v>5</v>
      </c>
      <c r="E46" s="50" t="s">
        <v>15</v>
      </c>
      <c r="F46" s="50">
        <v>1</v>
      </c>
      <c r="G46" s="50">
        <f>VLOOKUP(E46,ZombiePoints[],2,FALSE)*F46</f>
        <v>5</v>
      </c>
      <c r="H46" s="122" t="s">
        <v>15</v>
      </c>
      <c r="I46" s="122">
        <v>1</v>
      </c>
      <c r="J46" s="122">
        <f>VLOOKUP(H46,ZombiePoints[],2,FALSE)*I46</f>
        <v>5</v>
      </c>
      <c r="K46" s="116" t="s">
        <v>15</v>
      </c>
      <c r="L46" s="116">
        <v>1</v>
      </c>
      <c r="M46" s="116">
        <f>VLOOKUP(K46,ZombiePoints[],2,FALSE)*L46</f>
        <v>5</v>
      </c>
      <c r="N46" s="117">
        <f t="shared" si="1"/>
        <v>5</v>
      </c>
      <c r="O46" s="118" t="s">
        <v>15</v>
      </c>
      <c r="P46" s="123" t="s">
        <v>77</v>
      </c>
      <c r="Q46" s="124" t="s">
        <v>76</v>
      </c>
    </row>
    <row r="47" spans="1:17" x14ac:dyDescent="0.45">
      <c r="A47" s="121">
        <v>46</v>
      </c>
      <c r="B47" s="47" t="s">
        <v>15</v>
      </c>
      <c r="C47" s="47">
        <v>1</v>
      </c>
      <c r="D47" s="47">
        <f>VLOOKUP(B47,ZombiePoints[],2,FALSE)*C47</f>
        <v>5</v>
      </c>
      <c r="E47" s="50" t="s">
        <v>15</v>
      </c>
      <c r="F47" s="50">
        <v>1</v>
      </c>
      <c r="G47" s="50">
        <f>VLOOKUP(E47,ZombiePoints[],2,FALSE)*F47</f>
        <v>5</v>
      </c>
      <c r="H47" s="122" t="s">
        <v>15</v>
      </c>
      <c r="I47" s="122">
        <v>1</v>
      </c>
      <c r="J47" s="122">
        <f>VLOOKUP(H47,ZombiePoints[],2,FALSE)*I47</f>
        <v>5</v>
      </c>
      <c r="K47" s="116" t="s">
        <v>15</v>
      </c>
      <c r="L47" s="116">
        <v>1</v>
      </c>
      <c r="M47" s="116">
        <f>VLOOKUP(K47,ZombiePoints[],2,FALSE)*L47</f>
        <v>5</v>
      </c>
      <c r="N47" s="117">
        <f t="shared" si="1"/>
        <v>5</v>
      </c>
      <c r="O47" s="118" t="s">
        <v>15</v>
      </c>
      <c r="P47" s="123" t="s">
        <v>77</v>
      </c>
      <c r="Q47" s="124" t="s">
        <v>76</v>
      </c>
    </row>
    <row r="48" spans="1:17" x14ac:dyDescent="0.45">
      <c r="A48" s="121">
        <v>47</v>
      </c>
      <c r="B48" s="47" t="s">
        <v>17</v>
      </c>
      <c r="C48" s="47">
        <v>1</v>
      </c>
      <c r="D48" s="47">
        <f>VLOOKUP(B48,ZombiePoints[],2,FALSE)*C48</f>
        <v>5</v>
      </c>
      <c r="E48" s="50" t="s">
        <v>17</v>
      </c>
      <c r="F48" s="50">
        <v>1</v>
      </c>
      <c r="G48" s="50">
        <f>VLOOKUP(E48,ZombiePoints[],2,FALSE)*F48</f>
        <v>5</v>
      </c>
      <c r="H48" s="122" t="s">
        <v>17</v>
      </c>
      <c r="I48" s="122">
        <v>1</v>
      </c>
      <c r="J48" s="122">
        <f>VLOOKUP(H48,ZombiePoints[],2,FALSE)*I48</f>
        <v>5</v>
      </c>
      <c r="K48" s="116" t="s">
        <v>17</v>
      </c>
      <c r="L48" s="116">
        <v>1</v>
      </c>
      <c r="M48" s="116">
        <f>VLOOKUP(K48,ZombiePoints[],2,FALSE)*L48</f>
        <v>5</v>
      </c>
      <c r="N48" s="117">
        <f t="shared" si="1"/>
        <v>5</v>
      </c>
      <c r="O48" s="118" t="s">
        <v>17</v>
      </c>
      <c r="P48" s="123" t="s">
        <v>77</v>
      </c>
      <c r="Q48" s="124" t="s">
        <v>76</v>
      </c>
    </row>
    <row r="49" spans="1:17" x14ac:dyDescent="0.45">
      <c r="A49" s="121">
        <v>48</v>
      </c>
      <c r="B49" s="47" t="s">
        <v>17</v>
      </c>
      <c r="C49" s="47">
        <v>1</v>
      </c>
      <c r="D49" s="47">
        <f>VLOOKUP(B49,ZombiePoints[],2,FALSE)*C49</f>
        <v>5</v>
      </c>
      <c r="E49" s="50" t="s">
        <v>17</v>
      </c>
      <c r="F49" s="50">
        <v>1</v>
      </c>
      <c r="G49" s="50">
        <f>VLOOKUP(E49,ZombiePoints[],2,FALSE)*F49</f>
        <v>5</v>
      </c>
      <c r="H49" s="122" t="s">
        <v>17</v>
      </c>
      <c r="I49" s="122">
        <v>1</v>
      </c>
      <c r="J49" s="122">
        <f>VLOOKUP(H49,ZombiePoints[],2,FALSE)*I49</f>
        <v>5</v>
      </c>
      <c r="K49" s="116" t="s">
        <v>17</v>
      </c>
      <c r="L49" s="116">
        <v>1</v>
      </c>
      <c r="M49" s="116">
        <f>VLOOKUP(K49,ZombiePoints[],2,FALSE)*L49</f>
        <v>5</v>
      </c>
      <c r="N49" s="117">
        <f t="shared" si="1"/>
        <v>5</v>
      </c>
      <c r="O49" s="118" t="s">
        <v>17</v>
      </c>
      <c r="P49" s="123" t="s">
        <v>77</v>
      </c>
      <c r="Q49" s="124" t="s">
        <v>76</v>
      </c>
    </row>
    <row r="50" spans="1:17" x14ac:dyDescent="0.45">
      <c r="A50" s="121">
        <v>49</v>
      </c>
      <c r="B50" s="47" t="s">
        <v>17</v>
      </c>
      <c r="C50" s="47">
        <v>1</v>
      </c>
      <c r="D50" s="47">
        <f>VLOOKUP(B50,ZombiePoints[],2,FALSE)*C50</f>
        <v>5</v>
      </c>
      <c r="E50" s="50" t="s">
        <v>17</v>
      </c>
      <c r="F50" s="50">
        <v>1</v>
      </c>
      <c r="G50" s="50">
        <f>VLOOKUP(E50,ZombiePoints[],2,FALSE)*F50</f>
        <v>5</v>
      </c>
      <c r="H50" s="122" t="s">
        <v>17</v>
      </c>
      <c r="I50" s="122">
        <v>1</v>
      </c>
      <c r="J50" s="122">
        <f>VLOOKUP(H50,ZombiePoints[],2,FALSE)*I50</f>
        <v>5</v>
      </c>
      <c r="K50" s="116" t="s">
        <v>17</v>
      </c>
      <c r="L50" s="116">
        <v>1</v>
      </c>
      <c r="M50" s="116">
        <f>VLOOKUP(K50,ZombiePoints[],2,FALSE)*L50</f>
        <v>5</v>
      </c>
      <c r="N50" s="117">
        <f t="shared" si="1"/>
        <v>5</v>
      </c>
      <c r="O50" s="118" t="s">
        <v>17</v>
      </c>
      <c r="P50" s="123" t="s">
        <v>77</v>
      </c>
      <c r="Q50" s="124" t="s">
        <v>76</v>
      </c>
    </row>
    <row r="51" spans="1:17" x14ac:dyDescent="0.45">
      <c r="A51" s="121">
        <v>50</v>
      </c>
      <c r="B51" s="47" t="s">
        <v>17</v>
      </c>
      <c r="C51" s="47">
        <v>1</v>
      </c>
      <c r="D51" s="47">
        <f>VLOOKUP(B51,ZombiePoints[],2,FALSE)*C51</f>
        <v>5</v>
      </c>
      <c r="E51" s="50" t="s">
        <v>17</v>
      </c>
      <c r="F51" s="50">
        <v>1</v>
      </c>
      <c r="G51" s="50">
        <f>VLOOKUP(E51,ZombiePoints[],2,FALSE)*F51</f>
        <v>5</v>
      </c>
      <c r="H51" s="122" t="s">
        <v>17</v>
      </c>
      <c r="I51" s="122">
        <v>1</v>
      </c>
      <c r="J51" s="122">
        <f>VLOOKUP(H51,ZombiePoints[],2,FALSE)*I51</f>
        <v>5</v>
      </c>
      <c r="K51" s="116" t="s">
        <v>17</v>
      </c>
      <c r="L51" s="116">
        <v>1</v>
      </c>
      <c r="M51" s="116">
        <f>VLOOKUP(K51,ZombiePoints[],2,FALSE)*L51</f>
        <v>5</v>
      </c>
      <c r="N51" s="117">
        <f t="shared" si="1"/>
        <v>5</v>
      </c>
      <c r="O51" s="118" t="s">
        <v>17</v>
      </c>
      <c r="P51" s="123" t="s">
        <v>77</v>
      </c>
      <c r="Q51" s="124" t="s">
        <v>76</v>
      </c>
    </row>
    <row r="52" spans="1:17" x14ac:dyDescent="0.45">
      <c r="A52" s="121">
        <v>51</v>
      </c>
      <c r="B52" s="47" t="s">
        <v>17</v>
      </c>
      <c r="C52" s="47">
        <v>1</v>
      </c>
      <c r="D52" s="47">
        <f>VLOOKUP(B52,ZombiePoints[],2,FALSE)*C52</f>
        <v>5</v>
      </c>
      <c r="E52" s="50" t="s">
        <v>17</v>
      </c>
      <c r="F52" s="50">
        <v>1</v>
      </c>
      <c r="G52" s="50">
        <f>VLOOKUP(E52,ZombiePoints[],2,FALSE)*F52</f>
        <v>5</v>
      </c>
      <c r="H52" s="122" t="s">
        <v>17</v>
      </c>
      <c r="I52" s="122">
        <v>1</v>
      </c>
      <c r="J52" s="122">
        <f>VLOOKUP(H52,ZombiePoints[],2,FALSE)*I52</f>
        <v>5</v>
      </c>
      <c r="K52" s="116" t="s">
        <v>17</v>
      </c>
      <c r="L52" s="116">
        <v>1</v>
      </c>
      <c r="M52" s="116">
        <f>VLOOKUP(K52,ZombiePoints[],2,FALSE)*L52</f>
        <v>5</v>
      </c>
      <c r="N52" s="117">
        <f t="shared" si="1"/>
        <v>5</v>
      </c>
      <c r="O52" s="118" t="s">
        <v>17</v>
      </c>
      <c r="P52" s="123" t="s">
        <v>77</v>
      </c>
      <c r="Q52" s="124" t="s">
        <v>76</v>
      </c>
    </row>
    <row r="53" spans="1:17" x14ac:dyDescent="0.45">
      <c r="A53" s="121">
        <v>52</v>
      </c>
      <c r="B53" s="47" t="s">
        <v>17</v>
      </c>
      <c r="C53" s="47">
        <v>1</v>
      </c>
      <c r="D53" s="47">
        <f>VLOOKUP(B53,ZombiePoints[],2,FALSE)*C53</f>
        <v>5</v>
      </c>
      <c r="E53" s="50" t="s">
        <v>17</v>
      </c>
      <c r="F53" s="50">
        <v>1</v>
      </c>
      <c r="G53" s="50">
        <f>VLOOKUP(E53,ZombiePoints[],2,FALSE)*F53</f>
        <v>5</v>
      </c>
      <c r="H53" s="122" t="s">
        <v>17</v>
      </c>
      <c r="I53" s="122">
        <v>1</v>
      </c>
      <c r="J53" s="122">
        <f>VLOOKUP(H53,ZombiePoints[],2,FALSE)*I53</f>
        <v>5</v>
      </c>
      <c r="K53" s="116" t="s">
        <v>17</v>
      </c>
      <c r="L53" s="116">
        <v>1</v>
      </c>
      <c r="M53" s="116">
        <f>VLOOKUP(K53,ZombiePoints[],2,FALSE)*L53</f>
        <v>5</v>
      </c>
      <c r="N53" s="117">
        <f t="shared" si="1"/>
        <v>5</v>
      </c>
      <c r="O53" s="118" t="s">
        <v>17</v>
      </c>
      <c r="P53" s="123" t="s">
        <v>77</v>
      </c>
      <c r="Q53" s="124" t="s">
        <v>76</v>
      </c>
    </row>
    <row r="54" spans="1:17" x14ac:dyDescent="0.45">
      <c r="A54" s="121">
        <v>53</v>
      </c>
      <c r="B54" s="47" t="s">
        <v>17</v>
      </c>
      <c r="C54" s="47">
        <v>1</v>
      </c>
      <c r="D54" s="47">
        <f>VLOOKUP(B54,ZombiePoints[],2,FALSE)*C54</f>
        <v>5</v>
      </c>
      <c r="E54" s="50" t="s">
        <v>17</v>
      </c>
      <c r="F54" s="50">
        <v>1</v>
      </c>
      <c r="G54" s="50">
        <f>VLOOKUP(E54,ZombiePoints[],2,FALSE)*F54</f>
        <v>5</v>
      </c>
      <c r="H54" s="122" t="s">
        <v>17</v>
      </c>
      <c r="I54" s="122">
        <v>1</v>
      </c>
      <c r="J54" s="122">
        <f>VLOOKUP(H54,ZombiePoints[],2,FALSE)*I54</f>
        <v>5</v>
      </c>
      <c r="K54" s="116" t="s">
        <v>17</v>
      </c>
      <c r="L54" s="116">
        <v>1</v>
      </c>
      <c r="M54" s="116">
        <f>VLOOKUP(K54,ZombiePoints[],2,FALSE)*L54</f>
        <v>5</v>
      </c>
      <c r="N54" s="117">
        <f t="shared" si="1"/>
        <v>5</v>
      </c>
      <c r="O54" s="118" t="s">
        <v>17</v>
      </c>
      <c r="P54" s="123" t="s">
        <v>77</v>
      </c>
      <c r="Q54" s="124" t="s">
        <v>76</v>
      </c>
    </row>
    <row r="55" spans="1:17" x14ac:dyDescent="0.45">
      <c r="A55" s="125">
        <v>54</v>
      </c>
      <c r="B55" s="78" t="s">
        <v>17</v>
      </c>
      <c r="C55" s="78">
        <v>1</v>
      </c>
      <c r="D55" s="78">
        <f>VLOOKUP(B55,ZombiePoints[],2,FALSE)*C55</f>
        <v>5</v>
      </c>
      <c r="E55" s="81" t="s">
        <v>17</v>
      </c>
      <c r="F55" s="81">
        <v>1</v>
      </c>
      <c r="G55" s="81">
        <f>VLOOKUP(E55,ZombiePoints[],2,FALSE)*F55</f>
        <v>5</v>
      </c>
      <c r="H55" s="126" t="s">
        <v>17</v>
      </c>
      <c r="I55" s="126">
        <v>1</v>
      </c>
      <c r="J55" s="126">
        <f>VLOOKUP(H55,ZombiePoints[],2,FALSE)*I55</f>
        <v>5</v>
      </c>
      <c r="K55" s="127" t="s">
        <v>17</v>
      </c>
      <c r="L55" s="127">
        <v>1</v>
      </c>
      <c r="M55" s="127">
        <f>VLOOKUP(K55,ZombiePoints[],2,FALSE)*L55</f>
        <v>5</v>
      </c>
      <c r="N55" s="128">
        <f t="shared" si="1"/>
        <v>5</v>
      </c>
      <c r="O55" s="129" t="s">
        <v>17</v>
      </c>
      <c r="P55" s="123" t="s">
        <v>77</v>
      </c>
      <c r="Q55" s="131" t="s">
        <v>76</v>
      </c>
    </row>
    <row r="56" spans="1:17" x14ac:dyDescent="0.45">
      <c r="A56" s="112">
        <v>55</v>
      </c>
      <c r="B56" s="32" t="s">
        <v>25</v>
      </c>
      <c r="C56" s="32">
        <v>1</v>
      </c>
      <c r="D56" s="32">
        <f>VLOOKUP(B56,ZombiePoints[],2,FALSE)*C56</f>
        <v>5</v>
      </c>
      <c r="E56" s="113" t="s">
        <v>25</v>
      </c>
      <c r="F56" s="113">
        <v>2</v>
      </c>
      <c r="G56" s="50">
        <f>VLOOKUP(E56,ZombiePoints[],2,FALSE)*F56</f>
        <v>10</v>
      </c>
      <c r="H56" s="114" t="s">
        <v>25</v>
      </c>
      <c r="I56" s="114">
        <v>3</v>
      </c>
      <c r="J56" s="114">
        <f>VLOOKUP(H56,ZombiePoints[],2,FALSE)*I56</f>
        <v>15</v>
      </c>
      <c r="K56" s="115" t="s">
        <v>25</v>
      </c>
      <c r="L56" s="115">
        <v>4</v>
      </c>
      <c r="M56" s="115">
        <f>VLOOKUP(K56,ZombiePoints[],2,FALSE)*L56</f>
        <v>20</v>
      </c>
      <c r="N56" s="132">
        <f t="shared" si="1"/>
        <v>12.5</v>
      </c>
      <c r="O56" s="133" t="s">
        <v>19</v>
      </c>
      <c r="P56" s="119" t="s">
        <v>77</v>
      </c>
      <c r="Q56" s="120" t="s">
        <v>78</v>
      </c>
    </row>
    <row r="57" spans="1:17" x14ac:dyDescent="0.45">
      <c r="A57" s="121">
        <v>56</v>
      </c>
      <c r="B57" s="47" t="s">
        <v>25</v>
      </c>
      <c r="C57" s="47">
        <v>2</v>
      </c>
      <c r="D57" s="47">
        <f>VLOOKUP(B57,ZombiePoints[],2,FALSE)*C57</f>
        <v>10</v>
      </c>
      <c r="E57" s="50" t="s">
        <v>25</v>
      </c>
      <c r="F57" s="50">
        <v>3</v>
      </c>
      <c r="G57" s="50">
        <f>VLOOKUP(E57,ZombiePoints[],2,FALSE)*F57</f>
        <v>15</v>
      </c>
      <c r="H57" s="122" t="s">
        <v>25</v>
      </c>
      <c r="I57" s="122">
        <v>4</v>
      </c>
      <c r="J57" s="122">
        <f>VLOOKUP(H57,ZombiePoints[],2,FALSE)*I57</f>
        <v>20</v>
      </c>
      <c r="K57" s="116" t="s">
        <v>25</v>
      </c>
      <c r="L57" s="116">
        <v>5</v>
      </c>
      <c r="M57" s="116">
        <f>VLOOKUP(K57,ZombiePoints[],2,FALSE)*L57</f>
        <v>25</v>
      </c>
      <c r="N57" s="117">
        <f t="shared" si="1"/>
        <v>17.5</v>
      </c>
      <c r="O57" s="118" t="s">
        <v>19</v>
      </c>
      <c r="P57" s="123" t="s">
        <v>77</v>
      </c>
      <c r="Q57" s="124" t="s">
        <v>78</v>
      </c>
    </row>
    <row r="58" spans="1:17" x14ac:dyDescent="0.45">
      <c r="A58" s="121">
        <v>57</v>
      </c>
      <c r="B58" s="47" t="s">
        <v>25</v>
      </c>
      <c r="C58" s="47">
        <v>3</v>
      </c>
      <c r="D58" s="47">
        <f>VLOOKUP(B58,ZombiePoints[],2,FALSE)*C58</f>
        <v>15</v>
      </c>
      <c r="E58" s="50" t="s">
        <v>25</v>
      </c>
      <c r="F58" s="50">
        <v>4</v>
      </c>
      <c r="G58" s="50">
        <f>VLOOKUP(E58,ZombiePoints[],2,FALSE)*F58</f>
        <v>20</v>
      </c>
      <c r="H58" s="122" t="s">
        <v>25</v>
      </c>
      <c r="I58" s="122">
        <v>5</v>
      </c>
      <c r="J58" s="122">
        <f>VLOOKUP(H58,ZombiePoints[],2,FALSE)*I58</f>
        <v>25</v>
      </c>
      <c r="K58" s="116" t="s">
        <v>25</v>
      </c>
      <c r="L58" s="116">
        <v>6</v>
      </c>
      <c r="M58" s="116">
        <f>VLOOKUP(K58,ZombiePoints[],2,FALSE)*L58</f>
        <v>30</v>
      </c>
      <c r="N58" s="117">
        <f t="shared" si="1"/>
        <v>22.5</v>
      </c>
      <c r="O58" s="118" t="s">
        <v>19</v>
      </c>
      <c r="P58" s="123" t="s">
        <v>77</v>
      </c>
      <c r="Q58" s="124" t="s">
        <v>78</v>
      </c>
    </row>
    <row r="59" spans="1:17" x14ac:dyDescent="0.45">
      <c r="A59" s="121">
        <v>58</v>
      </c>
      <c r="B59" s="47" t="s">
        <v>25</v>
      </c>
      <c r="C59" s="47">
        <v>1</v>
      </c>
      <c r="D59" s="47">
        <f>VLOOKUP(B59,ZombiePoints[],2,FALSE)*C59</f>
        <v>5</v>
      </c>
      <c r="E59" s="50" t="s">
        <v>25</v>
      </c>
      <c r="F59" s="50">
        <v>2</v>
      </c>
      <c r="G59" s="50">
        <f>VLOOKUP(E59,ZombiePoints[],2,FALSE)*F59</f>
        <v>10</v>
      </c>
      <c r="H59" s="122" t="s">
        <v>25</v>
      </c>
      <c r="I59" s="122">
        <v>3</v>
      </c>
      <c r="J59" s="122">
        <f>VLOOKUP(H59,ZombiePoints[],2,FALSE)*I59</f>
        <v>15</v>
      </c>
      <c r="K59" s="116" t="s">
        <v>25</v>
      </c>
      <c r="L59" s="116">
        <v>4</v>
      </c>
      <c r="M59" s="116">
        <f>VLOOKUP(K59,ZombiePoints[],2,FALSE)*L59</f>
        <v>20</v>
      </c>
      <c r="N59" s="117">
        <f t="shared" si="1"/>
        <v>12.5</v>
      </c>
      <c r="O59" s="118" t="s">
        <v>19</v>
      </c>
      <c r="P59" s="123" t="s">
        <v>77</v>
      </c>
      <c r="Q59" s="124" t="s">
        <v>78</v>
      </c>
    </row>
    <row r="60" spans="1:17" x14ac:dyDescent="0.45">
      <c r="A60" s="121">
        <v>59</v>
      </c>
      <c r="B60" s="47" t="s">
        <v>25</v>
      </c>
      <c r="C60" s="47">
        <v>2</v>
      </c>
      <c r="D60" s="47">
        <f>VLOOKUP(B60,ZombiePoints[],2,FALSE)*C60</f>
        <v>10</v>
      </c>
      <c r="E60" s="50" t="s">
        <v>25</v>
      </c>
      <c r="F60" s="50">
        <v>3</v>
      </c>
      <c r="G60" s="50">
        <f>VLOOKUP(E60,ZombiePoints[],2,FALSE)*F60</f>
        <v>15</v>
      </c>
      <c r="H60" s="122" t="s">
        <v>25</v>
      </c>
      <c r="I60" s="122">
        <v>4</v>
      </c>
      <c r="J60" s="122">
        <f>VLOOKUP(H60,ZombiePoints[],2,FALSE)*I60</f>
        <v>20</v>
      </c>
      <c r="K60" s="116" t="s">
        <v>25</v>
      </c>
      <c r="L60" s="116">
        <v>5</v>
      </c>
      <c r="M60" s="116">
        <f>VLOOKUP(K60,ZombiePoints[],2,FALSE)*L60</f>
        <v>25</v>
      </c>
      <c r="N60" s="117">
        <f t="shared" si="1"/>
        <v>17.5</v>
      </c>
      <c r="O60" s="118" t="s">
        <v>19</v>
      </c>
      <c r="P60" s="123" t="s">
        <v>77</v>
      </c>
      <c r="Q60" s="124" t="s">
        <v>78</v>
      </c>
    </row>
    <row r="61" spans="1:17" x14ac:dyDescent="0.45">
      <c r="A61" s="121">
        <v>60</v>
      </c>
      <c r="B61" s="47" t="s">
        <v>25</v>
      </c>
      <c r="C61" s="47">
        <v>3</v>
      </c>
      <c r="D61" s="47">
        <f>VLOOKUP(B61,ZombiePoints[],2,FALSE)*C61</f>
        <v>15</v>
      </c>
      <c r="E61" s="50" t="s">
        <v>25</v>
      </c>
      <c r="F61" s="50">
        <v>4</v>
      </c>
      <c r="G61" s="50">
        <f>VLOOKUP(E61,ZombiePoints[],2,FALSE)*F61</f>
        <v>20</v>
      </c>
      <c r="H61" s="122" t="s">
        <v>25</v>
      </c>
      <c r="I61" s="122">
        <v>5</v>
      </c>
      <c r="J61" s="122">
        <f>VLOOKUP(H61,ZombiePoints[],2,FALSE)*I61</f>
        <v>25</v>
      </c>
      <c r="K61" s="116" t="s">
        <v>25</v>
      </c>
      <c r="L61" s="116">
        <v>6</v>
      </c>
      <c r="M61" s="116">
        <f>VLOOKUP(K61,ZombiePoints[],2,FALSE)*L61</f>
        <v>30</v>
      </c>
      <c r="N61" s="117">
        <f t="shared" si="1"/>
        <v>22.5</v>
      </c>
      <c r="O61" s="118" t="s">
        <v>19</v>
      </c>
      <c r="P61" s="123" t="s">
        <v>77</v>
      </c>
      <c r="Q61" s="124" t="s">
        <v>78</v>
      </c>
    </row>
    <row r="62" spans="1:17" x14ac:dyDescent="0.45">
      <c r="A62" s="121">
        <v>61</v>
      </c>
      <c r="B62" s="47" t="s">
        <v>3</v>
      </c>
      <c r="C62" s="47">
        <v>1</v>
      </c>
      <c r="D62" s="47">
        <f>VLOOKUP(B62,ZombiePoints[],2,FALSE)*C62</f>
        <v>0</v>
      </c>
      <c r="E62" s="50" t="s">
        <v>27</v>
      </c>
      <c r="F62" s="50">
        <v>1</v>
      </c>
      <c r="G62" s="50">
        <f>VLOOKUP(E62,ZombiePoints[],2,FALSE)*F62</f>
        <v>18</v>
      </c>
      <c r="H62" s="122" t="s">
        <v>27</v>
      </c>
      <c r="I62" s="122">
        <v>1</v>
      </c>
      <c r="J62" s="122">
        <f>VLOOKUP(H62,ZombiePoints[],2,FALSE)*I62</f>
        <v>18</v>
      </c>
      <c r="K62" s="116" t="s">
        <v>27</v>
      </c>
      <c r="L62" s="116">
        <v>1</v>
      </c>
      <c r="M62" s="116">
        <f>VLOOKUP(K62,ZombiePoints[],2,FALSE)*L62</f>
        <v>18</v>
      </c>
      <c r="N62" s="117">
        <f t="shared" si="1"/>
        <v>13.5</v>
      </c>
      <c r="O62" s="118" t="s">
        <v>16</v>
      </c>
      <c r="P62" s="123" t="s">
        <v>77</v>
      </c>
      <c r="Q62" s="124" t="s">
        <v>78</v>
      </c>
    </row>
    <row r="63" spans="1:17" x14ac:dyDescent="0.45">
      <c r="A63" s="125">
        <v>62</v>
      </c>
      <c r="B63" s="78" t="s">
        <v>3</v>
      </c>
      <c r="C63" s="78">
        <v>1</v>
      </c>
      <c r="D63" s="78">
        <f>VLOOKUP(B63,ZombiePoints[],2,FALSE)*C63</f>
        <v>0</v>
      </c>
      <c r="E63" s="81" t="s">
        <v>27</v>
      </c>
      <c r="F63" s="81">
        <v>1</v>
      </c>
      <c r="G63" s="81">
        <f>VLOOKUP(E63,ZombiePoints[],2,FALSE)*F63</f>
        <v>18</v>
      </c>
      <c r="H63" s="126" t="s">
        <v>27</v>
      </c>
      <c r="I63" s="126">
        <v>1</v>
      </c>
      <c r="J63" s="126">
        <f>VLOOKUP(H63,ZombiePoints[],2,FALSE)*I63</f>
        <v>18</v>
      </c>
      <c r="K63" s="127" t="s">
        <v>27</v>
      </c>
      <c r="L63" s="127">
        <v>1</v>
      </c>
      <c r="M63" s="127">
        <f>VLOOKUP(K63,ZombiePoints[],2,FALSE)*L63</f>
        <v>18</v>
      </c>
      <c r="N63" s="128">
        <f t="shared" si="1"/>
        <v>13.5</v>
      </c>
      <c r="O63" s="129" t="s">
        <v>16</v>
      </c>
      <c r="P63" s="130" t="s">
        <v>77</v>
      </c>
      <c r="Q63" s="131" t="s">
        <v>78</v>
      </c>
    </row>
    <row r="64" spans="1:17" x14ac:dyDescent="0.45">
      <c r="A64" s="112">
        <v>63</v>
      </c>
      <c r="B64" s="32" t="s">
        <v>3</v>
      </c>
      <c r="C64" s="32">
        <v>1</v>
      </c>
      <c r="D64" s="32">
        <f>VLOOKUP(B64,ZombiePoints[],2,FALSE)*C64</f>
        <v>0</v>
      </c>
      <c r="E64" s="113" t="s">
        <v>24</v>
      </c>
      <c r="F64" s="113">
        <v>4</v>
      </c>
      <c r="G64" s="50">
        <f>VLOOKUP(E64,ZombiePoints[],2,FALSE)*F64</f>
        <v>4</v>
      </c>
      <c r="H64" s="114" t="s">
        <v>24</v>
      </c>
      <c r="I64" s="114">
        <v>4</v>
      </c>
      <c r="J64" s="114">
        <f>VLOOKUP(H64,ZombiePoints[],2,FALSE)*I64</f>
        <v>4</v>
      </c>
      <c r="K64" s="115" t="s">
        <v>24</v>
      </c>
      <c r="L64" s="115">
        <v>5</v>
      </c>
      <c r="M64" s="115">
        <f>VLOOKUP(K64,ZombiePoints[],2,FALSE)*L64</f>
        <v>5</v>
      </c>
      <c r="N64" s="132">
        <f t="shared" si="1"/>
        <v>3.25</v>
      </c>
      <c r="O64" s="133" t="s">
        <v>24</v>
      </c>
      <c r="P64" s="119" t="s">
        <v>77</v>
      </c>
      <c r="Q64" s="120" t="s">
        <v>79</v>
      </c>
    </row>
    <row r="65" spans="1:17" x14ac:dyDescent="0.45">
      <c r="A65" s="121">
        <v>64</v>
      </c>
      <c r="B65" s="47" t="s">
        <v>24</v>
      </c>
      <c r="C65" s="47">
        <v>1</v>
      </c>
      <c r="D65" s="47">
        <f>VLOOKUP(B65,ZombiePoints[],2,FALSE)*C65</f>
        <v>1</v>
      </c>
      <c r="E65" s="50" t="s">
        <v>24</v>
      </c>
      <c r="F65" s="50">
        <v>3</v>
      </c>
      <c r="G65" s="50">
        <f>VLOOKUP(E65,ZombiePoints[],2,FALSE)*F65</f>
        <v>3</v>
      </c>
      <c r="H65" s="122" t="s">
        <v>24</v>
      </c>
      <c r="I65" s="122">
        <v>4</v>
      </c>
      <c r="J65" s="122">
        <f>VLOOKUP(H65,ZombiePoints[],2,FALSE)*I65</f>
        <v>4</v>
      </c>
      <c r="K65" s="116" t="s">
        <v>24</v>
      </c>
      <c r="L65" s="116">
        <v>4</v>
      </c>
      <c r="M65" s="116">
        <f>VLOOKUP(K65,ZombiePoints[],2,FALSE)*L65</f>
        <v>4</v>
      </c>
      <c r="N65" s="117">
        <f t="shared" si="1"/>
        <v>3</v>
      </c>
      <c r="O65" s="118" t="s">
        <v>24</v>
      </c>
      <c r="P65" s="123" t="s">
        <v>77</v>
      </c>
      <c r="Q65" s="124" t="s">
        <v>79</v>
      </c>
    </row>
    <row r="66" spans="1:17" x14ac:dyDescent="0.45">
      <c r="A66" s="121">
        <v>65</v>
      </c>
      <c r="B66" s="47" t="s">
        <v>24</v>
      </c>
      <c r="C66" s="47">
        <v>1</v>
      </c>
      <c r="D66" s="47">
        <f>VLOOKUP(B66,ZombiePoints[],2,FALSE)*C66</f>
        <v>1</v>
      </c>
      <c r="E66" s="50" t="s">
        <v>24</v>
      </c>
      <c r="F66" s="50">
        <v>2</v>
      </c>
      <c r="G66" s="50">
        <f>VLOOKUP(E66,ZombiePoints[],2,FALSE)*F66</f>
        <v>2</v>
      </c>
      <c r="H66" s="122" t="s">
        <v>24</v>
      </c>
      <c r="I66" s="122">
        <v>2</v>
      </c>
      <c r="J66" s="122">
        <f>VLOOKUP(H66,ZombiePoints[],2,FALSE)*I66</f>
        <v>2</v>
      </c>
      <c r="K66" s="116" t="s">
        <v>24</v>
      </c>
      <c r="L66" s="116">
        <v>5</v>
      </c>
      <c r="M66" s="116">
        <f>VLOOKUP(K66,ZombiePoints[],2,FALSE)*L66</f>
        <v>5</v>
      </c>
      <c r="N66" s="117">
        <f t="shared" ref="N66:N97" si="2">SUM(D66+G66+J66+M66)/4</f>
        <v>2.5</v>
      </c>
      <c r="O66" s="118" t="s">
        <v>24</v>
      </c>
      <c r="P66" s="123" t="s">
        <v>77</v>
      </c>
      <c r="Q66" s="124" t="s">
        <v>79</v>
      </c>
    </row>
    <row r="67" spans="1:17" x14ac:dyDescent="0.45">
      <c r="A67" s="121">
        <v>66</v>
      </c>
      <c r="B67" s="47" t="s">
        <v>24</v>
      </c>
      <c r="C67" s="47">
        <v>2</v>
      </c>
      <c r="D67" s="47">
        <f>VLOOKUP(B67,ZombiePoints[],2,FALSE)*C67</f>
        <v>2</v>
      </c>
      <c r="E67" s="50" t="s">
        <v>24</v>
      </c>
      <c r="F67" s="50">
        <v>3</v>
      </c>
      <c r="G67" s="50">
        <f>VLOOKUP(E67,ZombiePoints[],2,FALSE)*F67</f>
        <v>3</v>
      </c>
      <c r="H67" s="122" t="s">
        <v>24</v>
      </c>
      <c r="I67" s="122">
        <v>4</v>
      </c>
      <c r="J67" s="122">
        <f>VLOOKUP(H67,ZombiePoints[],2,FALSE)*I67</f>
        <v>4</v>
      </c>
      <c r="K67" s="116" t="s">
        <v>24</v>
      </c>
      <c r="L67" s="116">
        <v>4</v>
      </c>
      <c r="M67" s="116">
        <f>VLOOKUP(K67,ZombiePoints[],2,FALSE)*L67</f>
        <v>4</v>
      </c>
      <c r="N67" s="117">
        <f t="shared" si="2"/>
        <v>3.25</v>
      </c>
      <c r="O67" s="118" t="s">
        <v>24</v>
      </c>
      <c r="P67" s="123" t="s">
        <v>77</v>
      </c>
      <c r="Q67" s="124" t="s">
        <v>79</v>
      </c>
    </row>
    <row r="68" spans="1:17" x14ac:dyDescent="0.45">
      <c r="A68" s="121">
        <v>67</v>
      </c>
      <c r="B68" s="47" t="s">
        <v>3</v>
      </c>
      <c r="C68" s="47">
        <v>1</v>
      </c>
      <c r="D68" s="47">
        <f>VLOOKUP(B68,ZombiePoints[],2,FALSE)*C68</f>
        <v>0</v>
      </c>
      <c r="E68" s="50" t="s">
        <v>24</v>
      </c>
      <c r="F68" s="50">
        <v>4</v>
      </c>
      <c r="G68" s="50">
        <f>VLOOKUP(E68,ZombiePoints[],2,FALSE)*F68</f>
        <v>4</v>
      </c>
      <c r="H68" s="122" t="s">
        <v>24</v>
      </c>
      <c r="I68" s="122">
        <v>4</v>
      </c>
      <c r="J68" s="122">
        <f>VLOOKUP(H68,ZombiePoints[],2,FALSE)*I68</f>
        <v>4</v>
      </c>
      <c r="K68" s="116" t="s">
        <v>24</v>
      </c>
      <c r="L68" s="116">
        <v>5</v>
      </c>
      <c r="M68" s="116">
        <f>VLOOKUP(K68,ZombiePoints[],2,FALSE)*L68</f>
        <v>5</v>
      </c>
      <c r="N68" s="117">
        <f t="shared" si="2"/>
        <v>3.25</v>
      </c>
      <c r="O68" s="118" t="s">
        <v>24</v>
      </c>
      <c r="P68" s="123" t="s">
        <v>77</v>
      </c>
      <c r="Q68" s="124" t="s">
        <v>79</v>
      </c>
    </row>
    <row r="69" spans="1:17" x14ac:dyDescent="0.45">
      <c r="A69" s="121">
        <v>68</v>
      </c>
      <c r="B69" s="47" t="s">
        <v>24</v>
      </c>
      <c r="C69" s="47">
        <v>1</v>
      </c>
      <c r="D69" s="47">
        <f>VLOOKUP(B69,ZombiePoints[],2,FALSE)*C69</f>
        <v>1</v>
      </c>
      <c r="E69" s="50" t="s">
        <v>24</v>
      </c>
      <c r="F69" s="50">
        <v>1</v>
      </c>
      <c r="G69" s="50">
        <f>VLOOKUP(E69,ZombiePoints[],2,FALSE)*F69</f>
        <v>1</v>
      </c>
      <c r="H69" s="122" t="s">
        <v>24</v>
      </c>
      <c r="I69" s="122">
        <v>6</v>
      </c>
      <c r="J69" s="122">
        <f>VLOOKUP(H69,ZombiePoints[],2,FALSE)*I69</f>
        <v>6</v>
      </c>
      <c r="K69" s="116" t="s">
        <v>24</v>
      </c>
      <c r="L69" s="116">
        <v>7</v>
      </c>
      <c r="M69" s="116">
        <f>VLOOKUP(K69,ZombiePoints[],2,FALSE)*L69</f>
        <v>7</v>
      </c>
      <c r="N69" s="117">
        <f t="shared" si="2"/>
        <v>3.75</v>
      </c>
      <c r="O69" s="118" t="s">
        <v>24</v>
      </c>
      <c r="P69" s="123" t="s">
        <v>77</v>
      </c>
      <c r="Q69" s="124" t="s">
        <v>79</v>
      </c>
    </row>
    <row r="70" spans="1:17" x14ac:dyDescent="0.45">
      <c r="A70" s="121">
        <v>69</v>
      </c>
      <c r="B70" s="47" t="s">
        <v>24</v>
      </c>
      <c r="C70" s="47">
        <v>1</v>
      </c>
      <c r="D70" s="47">
        <f>VLOOKUP(B70,ZombiePoints[],2,FALSE)*C70</f>
        <v>1</v>
      </c>
      <c r="E70" s="50" t="s">
        <v>24</v>
      </c>
      <c r="F70" s="50">
        <v>2</v>
      </c>
      <c r="G70" s="50">
        <f>VLOOKUP(E70,ZombiePoints[],2,FALSE)*F70</f>
        <v>2</v>
      </c>
      <c r="H70" s="122" t="s">
        <v>24</v>
      </c>
      <c r="I70" s="122">
        <v>2</v>
      </c>
      <c r="J70" s="122">
        <f>VLOOKUP(H70,ZombiePoints[],2,FALSE)*I70</f>
        <v>2</v>
      </c>
      <c r="K70" s="116" t="s">
        <v>24</v>
      </c>
      <c r="L70" s="116">
        <v>8</v>
      </c>
      <c r="M70" s="116">
        <f>VLOOKUP(K70,ZombiePoints[],2,FALSE)*L70</f>
        <v>8</v>
      </c>
      <c r="N70" s="117">
        <f t="shared" si="2"/>
        <v>3.25</v>
      </c>
      <c r="O70" s="118" t="s">
        <v>24</v>
      </c>
      <c r="P70" s="123" t="s">
        <v>77</v>
      </c>
      <c r="Q70" s="124" t="s">
        <v>79</v>
      </c>
    </row>
    <row r="71" spans="1:17" x14ac:dyDescent="0.45">
      <c r="A71" s="121">
        <v>70</v>
      </c>
      <c r="B71" s="47" t="s">
        <v>24</v>
      </c>
      <c r="C71" s="47">
        <v>2</v>
      </c>
      <c r="D71" s="47">
        <f>VLOOKUP(B71,ZombiePoints[],2,FALSE)*C71</f>
        <v>2</v>
      </c>
      <c r="E71" s="50" t="s">
        <v>24</v>
      </c>
      <c r="F71" s="50">
        <v>3</v>
      </c>
      <c r="G71" s="50">
        <f>VLOOKUP(E71,ZombiePoints[],2,FALSE)*F71</f>
        <v>3</v>
      </c>
      <c r="H71" s="122" t="s">
        <v>24</v>
      </c>
      <c r="I71" s="122">
        <v>4</v>
      </c>
      <c r="J71" s="122">
        <f>VLOOKUP(H71,ZombiePoints[],2,FALSE)*I71</f>
        <v>4</v>
      </c>
      <c r="K71" s="116" t="s">
        <v>24</v>
      </c>
      <c r="L71" s="116">
        <v>4</v>
      </c>
      <c r="M71" s="116">
        <f>VLOOKUP(K71,ZombiePoints[],2,FALSE)*L71</f>
        <v>4</v>
      </c>
      <c r="N71" s="117">
        <f t="shared" si="2"/>
        <v>3.25</v>
      </c>
      <c r="O71" s="118" t="s">
        <v>24</v>
      </c>
      <c r="P71" s="123" t="s">
        <v>77</v>
      </c>
      <c r="Q71" s="124" t="s">
        <v>79</v>
      </c>
    </row>
    <row r="72" spans="1:17" x14ac:dyDescent="0.45">
      <c r="A72" s="121">
        <v>71</v>
      </c>
      <c r="B72" s="47" t="s">
        <v>3</v>
      </c>
      <c r="C72" s="47">
        <v>1</v>
      </c>
      <c r="D72" s="47">
        <f>VLOOKUP(B72,ZombiePoints[],2,FALSE)*C72</f>
        <v>0</v>
      </c>
      <c r="E72" s="50" t="s">
        <v>24</v>
      </c>
      <c r="F72" s="50">
        <v>4</v>
      </c>
      <c r="G72" s="50">
        <f>VLOOKUP(E72,ZombiePoints[],2,FALSE)*F72</f>
        <v>4</v>
      </c>
      <c r="H72" s="122" t="s">
        <v>24</v>
      </c>
      <c r="I72" s="122">
        <v>4</v>
      </c>
      <c r="J72" s="122">
        <f>VLOOKUP(H72,ZombiePoints[],2,FALSE)*I72</f>
        <v>4</v>
      </c>
      <c r="K72" s="116" t="s">
        <v>24</v>
      </c>
      <c r="L72" s="116">
        <v>5</v>
      </c>
      <c r="M72" s="116">
        <f>VLOOKUP(K72,ZombiePoints[],2,FALSE)*L72</f>
        <v>5</v>
      </c>
      <c r="N72" s="117">
        <f t="shared" si="2"/>
        <v>3.25</v>
      </c>
      <c r="O72" s="118" t="s">
        <v>24</v>
      </c>
      <c r="P72" s="123" t="s">
        <v>77</v>
      </c>
      <c r="Q72" s="124" t="s">
        <v>79</v>
      </c>
    </row>
    <row r="73" spans="1:17" x14ac:dyDescent="0.45">
      <c r="A73" s="121">
        <v>72</v>
      </c>
      <c r="B73" s="47" t="s">
        <v>24</v>
      </c>
      <c r="C73" s="47">
        <v>1</v>
      </c>
      <c r="D73" s="47">
        <f>VLOOKUP(B73,ZombiePoints[],2,FALSE)*C73</f>
        <v>1</v>
      </c>
      <c r="E73" s="50" t="s">
        <v>24</v>
      </c>
      <c r="F73" s="50">
        <v>1</v>
      </c>
      <c r="G73" s="50">
        <f>VLOOKUP(E73,ZombiePoints[],2,FALSE)*F73</f>
        <v>1</v>
      </c>
      <c r="H73" s="122" t="s">
        <v>24</v>
      </c>
      <c r="I73" s="122">
        <v>6</v>
      </c>
      <c r="J73" s="122">
        <f>VLOOKUP(H73,ZombiePoints[],2,FALSE)*I73</f>
        <v>6</v>
      </c>
      <c r="K73" s="116" t="s">
        <v>24</v>
      </c>
      <c r="L73" s="116">
        <v>7</v>
      </c>
      <c r="M73" s="116">
        <f>VLOOKUP(K73,ZombiePoints[],2,FALSE)*L73</f>
        <v>7</v>
      </c>
      <c r="N73" s="117">
        <f t="shared" si="2"/>
        <v>3.75</v>
      </c>
      <c r="O73" s="118" t="s">
        <v>24</v>
      </c>
      <c r="P73" s="123" t="s">
        <v>77</v>
      </c>
      <c r="Q73" s="124" t="s">
        <v>79</v>
      </c>
    </row>
    <row r="74" spans="1:17" x14ac:dyDescent="0.45">
      <c r="A74" s="121">
        <v>73</v>
      </c>
      <c r="B74" s="47" t="s">
        <v>24</v>
      </c>
      <c r="C74" s="47">
        <v>1</v>
      </c>
      <c r="D74" s="47">
        <f>VLOOKUP(B74,ZombiePoints[],2,FALSE)*C74</f>
        <v>1</v>
      </c>
      <c r="E74" s="50" t="s">
        <v>24</v>
      </c>
      <c r="F74" s="50">
        <v>2</v>
      </c>
      <c r="G74" s="50">
        <f>VLOOKUP(E74,ZombiePoints[],2,FALSE)*F74</f>
        <v>2</v>
      </c>
      <c r="H74" s="122" t="s">
        <v>24</v>
      </c>
      <c r="I74" s="122">
        <v>2</v>
      </c>
      <c r="J74" s="122">
        <f>VLOOKUP(H74,ZombiePoints[],2,FALSE)*I74</f>
        <v>2</v>
      </c>
      <c r="K74" s="116" t="s">
        <v>24</v>
      </c>
      <c r="L74" s="116">
        <v>8</v>
      </c>
      <c r="M74" s="116">
        <f>VLOOKUP(K74,ZombiePoints[],2,FALSE)*L74</f>
        <v>8</v>
      </c>
      <c r="N74" s="117">
        <f t="shared" si="2"/>
        <v>3.25</v>
      </c>
      <c r="O74" s="118" t="s">
        <v>24</v>
      </c>
      <c r="P74" s="123" t="s">
        <v>77</v>
      </c>
      <c r="Q74" s="124" t="s">
        <v>79</v>
      </c>
    </row>
    <row r="75" spans="1:17" x14ac:dyDescent="0.45">
      <c r="A75" s="121">
        <v>74</v>
      </c>
      <c r="B75" s="47" t="s">
        <v>24</v>
      </c>
      <c r="C75" s="47">
        <v>2</v>
      </c>
      <c r="D75" s="47">
        <f>VLOOKUP(B75,ZombiePoints[],2,FALSE)*C75</f>
        <v>2</v>
      </c>
      <c r="E75" s="50" t="s">
        <v>24</v>
      </c>
      <c r="F75" s="50">
        <v>3</v>
      </c>
      <c r="G75" s="50">
        <f>VLOOKUP(E75,ZombiePoints[],2,FALSE)*F75</f>
        <v>3</v>
      </c>
      <c r="H75" s="122" t="s">
        <v>24</v>
      </c>
      <c r="I75" s="122">
        <v>4</v>
      </c>
      <c r="J75" s="122">
        <f>VLOOKUP(H75,ZombiePoints[],2,FALSE)*I75</f>
        <v>4</v>
      </c>
      <c r="K75" s="116" t="s">
        <v>24</v>
      </c>
      <c r="L75" s="116">
        <v>4</v>
      </c>
      <c r="M75" s="116">
        <f>VLOOKUP(K75,ZombiePoints[],2,FALSE)*L75</f>
        <v>4</v>
      </c>
      <c r="N75" s="117">
        <f t="shared" si="2"/>
        <v>3.25</v>
      </c>
      <c r="O75" s="118" t="s">
        <v>24</v>
      </c>
      <c r="P75" s="123" t="s">
        <v>77</v>
      </c>
      <c r="Q75" s="124" t="s">
        <v>79</v>
      </c>
    </row>
    <row r="76" spans="1:17" x14ac:dyDescent="0.45">
      <c r="A76" s="121">
        <v>75</v>
      </c>
      <c r="B76" s="47" t="s">
        <v>3</v>
      </c>
      <c r="C76" s="47">
        <v>1</v>
      </c>
      <c r="D76" s="47">
        <f>VLOOKUP(B76,ZombiePoints[],2,FALSE)*C76</f>
        <v>0</v>
      </c>
      <c r="E76" s="50" t="s">
        <v>24</v>
      </c>
      <c r="F76" s="50">
        <v>4</v>
      </c>
      <c r="G76" s="81">
        <f>VLOOKUP(E76,ZombiePoints[],2,FALSE)*F76</f>
        <v>4</v>
      </c>
      <c r="H76" s="122" t="s">
        <v>24</v>
      </c>
      <c r="I76" s="122">
        <v>4</v>
      </c>
      <c r="J76" s="122">
        <f>VLOOKUP(H76,ZombiePoints[],2,FALSE)*I76</f>
        <v>4</v>
      </c>
      <c r="K76" s="116" t="s">
        <v>24</v>
      </c>
      <c r="L76" s="116">
        <v>5</v>
      </c>
      <c r="M76" s="116">
        <f>VLOOKUP(K76,ZombiePoints[],2,FALSE)*L76</f>
        <v>5</v>
      </c>
      <c r="N76" s="117">
        <f t="shared" si="2"/>
        <v>3.25</v>
      </c>
      <c r="O76" s="118" t="s">
        <v>24</v>
      </c>
      <c r="P76" s="123" t="s">
        <v>77</v>
      </c>
      <c r="Q76" s="124" t="s">
        <v>80</v>
      </c>
    </row>
    <row r="77" spans="1:17" x14ac:dyDescent="0.45">
      <c r="A77" s="112">
        <v>76</v>
      </c>
      <c r="B77" s="32" t="s">
        <v>24</v>
      </c>
      <c r="C77" s="32">
        <v>1</v>
      </c>
      <c r="D77" s="32">
        <f>VLOOKUP(B77,ZombiePoints[],2,FALSE)*C77</f>
        <v>1</v>
      </c>
      <c r="E77" s="113" t="s">
        <v>24</v>
      </c>
      <c r="F77" s="113">
        <v>1</v>
      </c>
      <c r="G77" s="50">
        <f>VLOOKUP(E77,ZombiePoints[],2,FALSE)*F77</f>
        <v>1</v>
      </c>
      <c r="H77" s="114" t="s">
        <v>24</v>
      </c>
      <c r="I77" s="114">
        <v>6</v>
      </c>
      <c r="J77" s="114">
        <f>VLOOKUP(H77,ZombiePoints[],2,FALSE)*I77</f>
        <v>6</v>
      </c>
      <c r="K77" s="115" t="s">
        <v>24</v>
      </c>
      <c r="L77" s="115">
        <v>7</v>
      </c>
      <c r="M77" s="115">
        <f>VLOOKUP(K77,ZombiePoints[],2,FALSE)*L77</f>
        <v>7</v>
      </c>
      <c r="N77" s="132">
        <f t="shared" si="2"/>
        <v>3.75</v>
      </c>
      <c r="O77" s="133" t="s">
        <v>24</v>
      </c>
      <c r="P77" s="119" t="s">
        <v>77</v>
      </c>
      <c r="Q77" s="120" t="s">
        <v>80</v>
      </c>
    </row>
    <row r="78" spans="1:17" x14ac:dyDescent="0.45">
      <c r="A78" s="121">
        <v>77</v>
      </c>
      <c r="B78" s="47" t="s">
        <v>24</v>
      </c>
      <c r="C78" s="47">
        <v>1</v>
      </c>
      <c r="D78" s="47">
        <f>VLOOKUP(B78,ZombiePoints[],2,FALSE)*C78</f>
        <v>1</v>
      </c>
      <c r="E78" s="50" t="s">
        <v>24</v>
      </c>
      <c r="F78" s="50">
        <v>2</v>
      </c>
      <c r="G78" s="50">
        <f>VLOOKUP(E78,ZombiePoints[],2,FALSE)*F78</f>
        <v>2</v>
      </c>
      <c r="H78" s="122" t="s">
        <v>24</v>
      </c>
      <c r="I78" s="122">
        <v>2</v>
      </c>
      <c r="J78" s="122">
        <f>VLOOKUP(H78,ZombiePoints[],2,FALSE)*I78</f>
        <v>2</v>
      </c>
      <c r="K78" s="116" t="s">
        <v>24</v>
      </c>
      <c r="L78" s="116">
        <v>8</v>
      </c>
      <c r="M78" s="116">
        <f>VLOOKUP(K78,ZombiePoints[],2,FALSE)*L78</f>
        <v>8</v>
      </c>
      <c r="N78" s="117">
        <f t="shared" si="2"/>
        <v>3.25</v>
      </c>
      <c r="O78" s="118" t="s">
        <v>24</v>
      </c>
      <c r="P78" s="123" t="s">
        <v>77</v>
      </c>
      <c r="Q78" s="124" t="s">
        <v>80</v>
      </c>
    </row>
    <row r="79" spans="1:17" x14ac:dyDescent="0.45">
      <c r="A79" s="121">
        <v>78</v>
      </c>
      <c r="B79" s="47" t="s">
        <v>24</v>
      </c>
      <c r="C79" s="47">
        <v>2</v>
      </c>
      <c r="D79" s="47">
        <f>VLOOKUP(B79,ZombiePoints[],2,FALSE)*C79</f>
        <v>2</v>
      </c>
      <c r="E79" s="50" t="s">
        <v>24</v>
      </c>
      <c r="F79" s="50">
        <v>3</v>
      </c>
      <c r="G79" s="50">
        <f>VLOOKUP(E79,ZombiePoints[],2,FALSE)*F79</f>
        <v>3</v>
      </c>
      <c r="H79" s="122" t="s">
        <v>24</v>
      </c>
      <c r="I79" s="122">
        <v>4</v>
      </c>
      <c r="J79" s="122">
        <f>VLOOKUP(H79,ZombiePoints[],2,FALSE)*I79</f>
        <v>4</v>
      </c>
      <c r="K79" s="116" t="s">
        <v>24</v>
      </c>
      <c r="L79" s="116">
        <v>4</v>
      </c>
      <c r="M79" s="116">
        <f>VLOOKUP(K79,ZombiePoints[],2,FALSE)*L79</f>
        <v>4</v>
      </c>
      <c r="N79" s="117">
        <f t="shared" si="2"/>
        <v>3.25</v>
      </c>
      <c r="O79" s="118" t="s">
        <v>24</v>
      </c>
      <c r="P79" s="123" t="s">
        <v>77</v>
      </c>
      <c r="Q79" s="124" t="s">
        <v>80</v>
      </c>
    </row>
    <row r="80" spans="1:17" x14ac:dyDescent="0.45">
      <c r="A80" s="121">
        <v>79</v>
      </c>
      <c r="B80" s="47" t="s">
        <v>3</v>
      </c>
      <c r="C80" s="47">
        <v>1</v>
      </c>
      <c r="D80" s="47">
        <f>VLOOKUP(B80,ZombiePoints[],2,FALSE)*C80</f>
        <v>0</v>
      </c>
      <c r="E80" s="50" t="s">
        <v>24</v>
      </c>
      <c r="F80" s="50">
        <v>4</v>
      </c>
      <c r="G80" s="50">
        <f>VLOOKUP(E80,ZombiePoints[],2,FALSE)*F80</f>
        <v>4</v>
      </c>
      <c r="H80" s="122" t="s">
        <v>24</v>
      </c>
      <c r="I80" s="122">
        <v>4</v>
      </c>
      <c r="J80" s="122">
        <f>VLOOKUP(H80,ZombiePoints[],2,FALSE)*I80</f>
        <v>4</v>
      </c>
      <c r="K80" s="116" t="s">
        <v>24</v>
      </c>
      <c r="L80" s="116">
        <v>5</v>
      </c>
      <c r="M80" s="116">
        <f>VLOOKUP(K80,ZombiePoints[],2,FALSE)*L80</f>
        <v>5</v>
      </c>
      <c r="N80" s="117">
        <f t="shared" si="2"/>
        <v>3.25</v>
      </c>
      <c r="O80" s="118" t="s">
        <v>24</v>
      </c>
      <c r="P80" s="123" t="s">
        <v>77</v>
      </c>
      <c r="Q80" s="124" t="s">
        <v>80</v>
      </c>
    </row>
    <row r="81" spans="1:17" x14ac:dyDescent="0.45">
      <c r="A81" s="121">
        <v>80</v>
      </c>
      <c r="B81" s="47" t="s">
        <v>24</v>
      </c>
      <c r="C81" s="47">
        <v>1</v>
      </c>
      <c r="D81" s="47">
        <f>VLOOKUP(B81,ZombiePoints[],2,FALSE)*C81</f>
        <v>1</v>
      </c>
      <c r="E81" s="50" t="s">
        <v>24</v>
      </c>
      <c r="F81" s="50">
        <v>1</v>
      </c>
      <c r="G81" s="50">
        <f>VLOOKUP(E81,ZombiePoints[],2,FALSE)*F81</f>
        <v>1</v>
      </c>
      <c r="H81" s="122" t="s">
        <v>24</v>
      </c>
      <c r="I81" s="122">
        <v>6</v>
      </c>
      <c r="J81" s="122">
        <f>VLOOKUP(H81,ZombiePoints[],2,FALSE)*I81</f>
        <v>6</v>
      </c>
      <c r="K81" s="116" t="s">
        <v>24</v>
      </c>
      <c r="L81" s="116">
        <v>7</v>
      </c>
      <c r="M81" s="116">
        <f>VLOOKUP(K81,ZombiePoints[],2,FALSE)*L81</f>
        <v>7</v>
      </c>
      <c r="N81" s="117">
        <f t="shared" si="2"/>
        <v>3.75</v>
      </c>
      <c r="O81" s="118" t="s">
        <v>24</v>
      </c>
      <c r="P81" s="123" t="s">
        <v>77</v>
      </c>
      <c r="Q81" s="124" t="s">
        <v>80</v>
      </c>
    </row>
    <row r="82" spans="1:17" x14ac:dyDescent="0.45">
      <c r="A82" s="121">
        <v>81</v>
      </c>
      <c r="B82" s="47" t="s">
        <v>24</v>
      </c>
      <c r="C82" s="47">
        <v>1</v>
      </c>
      <c r="D82" s="47">
        <f>VLOOKUP(B82,ZombiePoints[],2,FALSE)*C82</f>
        <v>1</v>
      </c>
      <c r="E82" s="50" t="s">
        <v>24</v>
      </c>
      <c r="F82" s="50">
        <v>2</v>
      </c>
      <c r="G82" s="50">
        <f>VLOOKUP(E82,ZombiePoints[],2,FALSE)*F82</f>
        <v>2</v>
      </c>
      <c r="H82" s="122" t="s">
        <v>24</v>
      </c>
      <c r="I82" s="122">
        <v>2</v>
      </c>
      <c r="J82" s="122">
        <f>VLOOKUP(H82,ZombiePoints[],2,FALSE)*I82</f>
        <v>2</v>
      </c>
      <c r="K82" s="116" t="s">
        <v>24</v>
      </c>
      <c r="L82" s="116">
        <v>8</v>
      </c>
      <c r="M82" s="116">
        <f>VLOOKUP(K82,ZombiePoints[],2,FALSE)*L82</f>
        <v>8</v>
      </c>
      <c r="N82" s="117">
        <f t="shared" si="2"/>
        <v>3.25</v>
      </c>
      <c r="O82" s="118" t="s">
        <v>24</v>
      </c>
      <c r="P82" s="123" t="s">
        <v>77</v>
      </c>
      <c r="Q82" s="124" t="s">
        <v>80</v>
      </c>
    </row>
    <row r="83" spans="1:17" x14ac:dyDescent="0.45">
      <c r="A83" s="121">
        <v>82</v>
      </c>
      <c r="B83" s="47" t="s">
        <v>24</v>
      </c>
      <c r="C83" s="47">
        <v>2</v>
      </c>
      <c r="D83" s="47">
        <f>VLOOKUP(B83,ZombiePoints[],2,FALSE)*C83</f>
        <v>2</v>
      </c>
      <c r="E83" s="50" t="s">
        <v>24</v>
      </c>
      <c r="F83" s="50">
        <v>3</v>
      </c>
      <c r="G83" s="50">
        <f>VLOOKUP(E83,ZombiePoints[],2,FALSE)*F83</f>
        <v>3</v>
      </c>
      <c r="H83" s="122" t="s">
        <v>24</v>
      </c>
      <c r="I83" s="122">
        <v>4</v>
      </c>
      <c r="J83" s="122">
        <f>VLOOKUP(H83,ZombiePoints[],2,FALSE)*I83</f>
        <v>4</v>
      </c>
      <c r="K83" s="116" t="s">
        <v>24</v>
      </c>
      <c r="L83" s="116">
        <v>4</v>
      </c>
      <c r="M83" s="116">
        <f>VLOOKUP(K83,ZombiePoints[],2,FALSE)*L83</f>
        <v>4</v>
      </c>
      <c r="N83" s="117">
        <f t="shared" si="2"/>
        <v>3.25</v>
      </c>
      <c r="O83" s="118" t="s">
        <v>24</v>
      </c>
      <c r="P83" s="123" t="s">
        <v>77</v>
      </c>
      <c r="Q83" s="124" t="s">
        <v>80</v>
      </c>
    </row>
    <row r="84" spans="1:17" x14ac:dyDescent="0.45">
      <c r="A84" s="121">
        <v>83</v>
      </c>
      <c r="B84" s="47" t="s">
        <v>3</v>
      </c>
      <c r="C84" s="47">
        <v>1</v>
      </c>
      <c r="D84" s="47">
        <f>VLOOKUP(B84,ZombiePoints[],2,FALSE)*C84</f>
        <v>0</v>
      </c>
      <c r="E84" s="50" t="s">
        <v>24</v>
      </c>
      <c r="F84" s="50">
        <v>4</v>
      </c>
      <c r="G84" s="50">
        <f>VLOOKUP(E84,ZombiePoints[],2,FALSE)*F84</f>
        <v>4</v>
      </c>
      <c r="H84" s="122" t="s">
        <v>24</v>
      </c>
      <c r="I84" s="122">
        <v>4</v>
      </c>
      <c r="J84" s="122">
        <f>VLOOKUP(H84,ZombiePoints[],2,FALSE)*I84</f>
        <v>4</v>
      </c>
      <c r="K84" s="116" t="s">
        <v>24</v>
      </c>
      <c r="L84" s="116">
        <v>5</v>
      </c>
      <c r="M84" s="116">
        <f>VLOOKUP(K84,ZombiePoints[],2,FALSE)*L84</f>
        <v>5</v>
      </c>
      <c r="N84" s="117">
        <f t="shared" si="2"/>
        <v>3.25</v>
      </c>
      <c r="O84" s="118" t="s">
        <v>24</v>
      </c>
      <c r="P84" s="123" t="s">
        <v>77</v>
      </c>
      <c r="Q84" s="124" t="s">
        <v>80</v>
      </c>
    </row>
    <row r="85" spans="1:17" x14ac:dyDescent="0.45">
      <c r="A85" s="121">
        <v>84</v>
      </c>
      <c r="B85" s="47" t="s">
        <v>24</v>
      </c>
      <c r="C85" s="47">
        <v>1</v>
      </c>
      <c r="D85" s="47">
        <f>VLOOKUP(B85,ZombiePoints[],2,FALSE)*C85</f>
        <v>1</v>
      </c>
      <c r="E85" s="50" t="s">
        <v>24</v>
      </c>
      <c r="F85" s="50">
        <v>1</v>
      </c>
      <c r="G85" s="50">
        <f>VLOOKUP(E85,ZombiePoints[],2,FALSE)*F85</f>
        <v>1</v>
      </c>
      <c r="H85" s="122" t="s">
        <v>24</v>
      </c>
      <c r="I85" s="122">
        <v>6</v>
      </c>
      <c r="J85" s="122">
        <f>VLOOKUP(H85,ZombiePoints[],2,FALSE)*I85</f>
        <v>6</v>
      </c>
      <c r="K85" s="116" t="s">
        <v>24</v>
      </c>
      <c r="L85" s="116">
        <v>7</v>
      </c>
      <c r="M85" s="116">
        <f>VLOOKUP(K85,ZombiePoints[],2,FALSE)*L85</f>
        <v>7</v>
      </c>
      <c r="N85" s="117">
        <f t="shared" si="2"/>
        <v>3.75</v>
      </c>
      <c r="O85" s="118" t="s">
        <v>24</v>
      </c>
      <c r="P85" s="123" t="s">
        <v>77</v>
      </c>
      <c r="Q85" s="124" t="s">
        <v>80</v>
      </c>
    </row>
    <row r="86" spans="1:17" x14ac:dyDescent="0.45">
      <c r="A86" s="121">
        <v>85</v>
      </c>
      <c r="B86" s="47" t="s">
        <v>24</v>
      </c>
      <c r="C86" s="47">
        <v>1</v>
      </c>
      <c r="D86" s="47">
        <f>VLOOKUP(B86,ZombiePoints[],2,FALSE)*C86</f>
        <v>1</v>
      </c>
      <c r="E86" s="50" t="s">
        <v>24</v>
      </c>
      <c r="F86" s="50">
        <v>2</v>
      </c>
      <c r="G86" s="50">
        <f>VLOOKUP(E86,ZombiePoints[],2,FALSE)*F86</f>
        <v>2</v>
      </c>
      <c r="H86" s="122" t="s">
        <v>24</v>
      </c>
      <c r="I86" s="122">
        <v>2</v>
      </c>
      <c r="J86" s="122">
        <f>VLOOKUP(H86,ZombiePoints[],2,FALSE)*I86</f>
        <v>2</v>
      </c>
      <c r="K86" s="116" t="s">
        <v>24</v>
      </c>
      <c r="L86" s="116">
        <v>8</v>
      </c>
      <c r="M86" s="116">
        <f>VLOOKUP(K86,ZombiePoints[],2,FALSE)*L86</f>
        <v>8</v>
      </c>
      <c r="N86" s="117">
        <f t="shared" si="2"/>
        <v>3.25</v>
      </c>
      <c r="O86" s="118" t="s">
        <v>24</v>
      </c>
      <c r="P86" s="123" t="s">
        <v>77</v>
      </c>
      <c r="Q86" s="124" t="s">
        <v>80</v>
      </c>
    </row>
    <row r="87" spans="1:17" x14ac:dyDescent="0.45">
      <c r="A87" s="125">
        <v>86</v>
      </c>
      <c r="B87" s="78" t="s">
        <v>24</v>
      </c>
      <c r="C87" s="78">
        <v>2</v>
      </c>
      <c r="D87" s="78">
        <f>VLOOKUP(B87,ZombiePoints[],2,FALSE)*C87</f>
        <v>2</v>
      </c>
      <c r="E87" s="81" t="s">
        <v>24</v>
      </c>
      <c r="F87" s="81">
        <v>3</v>
      </c>
      <c r="G87" s="81">
        <f>VLOOKUP(E87,ZombiePoints[],2,FALSE)*F87</f>
        <v>3</v>
      </c>
      <c r="H87" s="126" t="s">
        <v>24</v>
      </c>
      <c r="I87" s="126">
        <v>4</v>
      </c>
      <c r="J87" s="126">
        <f>VLOOKUP(H87,ZombiePoints[],2,FALSE)*I87</f>
        <v>4</v>
      </c>
      <c r="K87" s="127" t="s">
        <v>24</v>
      </c>
      <c r="L87" s="127">
        <v>4</v>
      </c>
      <c r="M87" s="127">
        <f>VLOOKUP(K87,ZombiePoints[],2,FALSE)*L87</f>
        <v>4</v>
      </c>
      <c r="N87" s="128">
        <f t="shared" si="2"/>
        <v>3.25</v>
      </c>
      <c r="O87" s="129" t="s">
        <v>24</v>
      </c>
      <c r="P87" s="130" t="s">
        <v>77</v>
      </c>
      <c r="Q87" s="131" t="s">
        <v>80</v>
      </c>
    </row>
    <row r="88" spans="1:17" x14ac:dyDescent="0.45">
      <c r="A88" s="112">
        <v>87</v>
      </c>
      <c r="B88" s="32" t="s">
        <v>3</v>
      </c>
      <c r="C88" s="32">
        <v>1</v>
      </c>
      <c r="D88" s="32">
        <f>VLOOKUP(B88,ZombiePoints[],2,FALSE)*C88</f>
        <v>0</v>
      </c>
      <c r="E88" s="113" t="s">
        <v>30</v>
      </c>
      <c r="F88" s="113">
        <v>1</v>
      </c>
      <c r="G88" s="50">
        <f>VLOOKUP(E88,ZombiePoints[],2,FALSE)*F88</f>
        <v>22.5</v>
      </c>
      <c r="H88" s="114" t="s">
        <v>30</v>
      </c>
      <c r="I88" s="114">
        <v>1</v>
      </c>
      <c r="J88" s="114">
        <f>VLOOKUP(H88,ZombiePoints[],2,FALSE)*I88</f>
        <v>22.5</v>
      </c>
      <c r="K88" s="115" t="s">
        <v>30</v>
      </c>
      <c r="L88" s="115">
        <v>1</v>
      </c>
      <c r="M88" s="115">
        <f>VLOOKUP(K88,ZombiePoints[],2,FALSE)*L88</f>
        <v>22.5</v>
      </c>
      <c r="N88" s="132">
        <f t="shared" si="2"/>
        <v>16.875</v>
      </c>
      <c r="O88" s="133" t="s">
        <v>16</v>
      </c>
      <c r="P88" s="119" t="s">
        <v>77</v>
      </c>
      <c r="Q88" s="120" t="s">
        <v>81</v>
      </c>
    </row>
    <row r="89" spans="1:17" x14ac:dyDescent="0.45">
      <c r="A89" s="121">
        <v>88</v>
      </c>
      <c r="B89" s="47" t="s">
        <v>3</v>
      </c>
      <c r="C89" s="47">
        <v>1</v>
      </c>
      <c r="D89" s="47">
        <f>VLOOKUP(B89,ZombiePoints[],2,FALSE)*C89</f>
        <v>0</v>
      </c>
      <c r="E89" s="50" t="s">
        <v>30</v>
      </c>
      <c r="F89" s="50">
        <v>1</v>
      </c>
      <c r="G89" s="50">
        <f>VLOOKUP(E89,ZombiePoints[],2,FALSE)*F89</f>
        <v>22.5</v>
      </c>
      <c r="H89" s="122" t="s">
        <v>30</v>
      </c>
      <c r="I89" s="122">
        <v>1</v>
      </c>
      <c r="J89" s="122">
        <f>VLOOKUP(H89,ZombiePoints[],2,FALSE)*I89</f>
        <v>22.5</v>
      </c>
      <c r="K89" s="116" t="s">
        <v>30</v>
      </c>
      <c r="L89" s="116">
        <v>1</v>
      </c>
      <c r="M89" s="116">
        <f>VLOOKUP(K89,ZombiePoints[],2,FALSE)*L89</f>
        <v>22.5</v>
      </c>
      <c r="N89" s="117">
        <f t="shared" si="2"/>
        <v>16.875</v>
      </c>
      <c r="O89" s="118" t="s">
        <v>16</v>
      </c>
      <c r="P89" s="123" t="s">
        <v>77</v>
      </c>
      <c r="Q89" s="124" t="s">
        <v>81</v>
      </c>
    </row>
    <row r="90" spans="1:17" x14ac:dyDescent="0.45">
      <c r="A90" s="121">
        <v>89</v>
      </c>
      <c r="B90" s="47" t="s">
        <v>3</v>
      </c>
      <c r="C90" s="47">
        <v>1</v>
      </c>
      <c r="D90" s="47">
        <f>VLOOKUP(B90,ZombiePoints[],2,FALSE)*C90</f>
        <v>0</v>
      </c>
      <c r="E90" s="50" t="s">
        <v>30</v>
      </c>
      <c r="F90" s="50">
        <v>1</v>
      </c>
      <c r="G90" s="50">
        <f>VLOOKUP(E90,ZombiePoints[],2,FALSE)*F90</f>
        <v>22.5</v>
      </c>
      <c r="H90" s="122" t="s">
        <v>30</v>
      </c>
      <c r="I90" s="122">
        <v>1</v>
      </c>
      <c r="J90" s="122">
        <f>VLOOKUP(H90,ZombiePoints[],2,FALSE)*I90</f>
        <v>22.5</v>
      </c>
      <c r="K90" s="116" t="s">
        <v>30</v>
      </c>
      <c r="L90" s="116">
        <v>1</v>
      </c>
      <c r="M90" s="116">
        <f>VLOOKUP(K90,ZombiePoints[],2,FALSE)*L90</f>
        <v>22.5</v>
      </c>
      <c r="N90" s="117">
        <f t="shared" si="2"/>
        <v>16.875</v>
      </c>
      <c r="O90" s="118" t="s">
        <v>16</v>
      </c>
      <c r="P90" s="123" t="s">
        <v>77</v>
      </c>
      <c r="Q90" s="124" t="s">
        <v>81</v>
      </c>
    </row>
    <row r="91" spans="1:17" x14ac:dyDescent="0.45">
      <c r="A91" s="121">
        <v>90</v>
      </c>
      <c r="B91" s="47" t="s">
        <v>3</v>
      </c>
      <c r="C91" s="47">
        <v>1</v>
      </c>
      <c r="D91" s="47">
        <f>VLOOKUP(B91,ZombiePoints[],2,FALSE)*C91</f>
        <v>0</v>
      </c>
      <c r="E91" s="50" t="s">
        <v>30</v>
      </c>
      <c r="F91" s="50">
        <v>1</v>
      </c>
      <c r="G91" s="50">
        <f>VLOOKUP(E91,ZombiePoints[],2,FALSE)*F91</f>
        <v>22.5</v>
      </c>
      <c r="H91" s="122" t="s">
        <v>30</v>
      </c>
      <c r="I91" s="122">
        <v>1</v>
      </c>
      <c r="J91" s="122">
        <f>VLOOKUP(H91,ZombiePoints[],2,FALSE)*I91</f>
        <v>22.5</v>
      </c>
      <c r="K91" s="116" t="s">
        <v>30</v>
      </c>
      <c r="L91" s="116">
        <v>1</v>
      </c>
      <c r="M91" s="116">
        <f>VLOOKUP(K91,ZombiePoints[],2,FALSE)*L91</f>
        <v>22.5</v>
      </c>
      <c r="N91" s="117">
        <f t="shared" si="2"/>
        <v>16.875</v>
      </c>
      <c r="O91" s="118" t="s">
        <v>16</v>
      </c>
      <c r="P91" s="123" t="s">
        <v>77</v>
      </c>
      <c r="Q91" s="124" t="s">
        <v>81</v>
      </c>
    </row>
    <row r="92" spans="1:17" x14ac:dyDescent="0.45">
      <c r="A92" s="121">
        <v>91</v>
      </c>
      <c r="B92" s="47" t="s">
        <v>3</v>
      </c>
      <c r="C92" s="47">
        <v>1</v>
      </c>
      <c r="D92" s="47">
        <f>VLOOKUP(B92,ZombiePoints[],2,FALSE)*C92</f>
        <v>0</v>
      </c>
      <c r="E92" s="50" t="s">
        <v>32</v>
      </c>
      <c r="F92" s="50">
        <v>1</v>
      </c>
      <c r="G92" s="50">
        <f>VLOOKUP(E92,ZombiePoints[],2,FALSE)*F92</f>
        <v>30</v>
      </c>
      <c r="H92" s="122" t="s">
        <v>32</v>
      </c>
      <c r="I92" s="122">
        <v>1</v>
      </c>
      <c r="J92" s="122">
        <f>VLOOKUP(H92,ZombiePoints[],2,FALSE)*I92</f>
        <v>30</v>
      </c>
      <c r="K92" s="116" t="s">
        <v>32</v>
      </c>
      <c r="L92" s="116">
        <v>1</v>
      </c>
      <c r="M92" s="116">
        <f>VLOOKUP(K92,ZombiePoints[],2,FALSE)*L92</f>
        <v>30</v>
      </c>
      <c r="N92" s="117">
        <f t="shared" si="2"/>
        <v>22.5</v>
      </c>
      <c r="O92" s="118" t="s">
        <v>16</v>
      </c>
      <c r="P92" s="123" t="s">
        <v>77</v>
      </c>
      <c r="Q92" s="124" t="s">
        <v>81</v>
      </c>
    </row>
    <row r="93" spans="1:17" x14ac:dyDescent="0.45">
      <c r="A93" s="121">
        <v>92</v>
      </c>
      <c r="B93" s="47" t="s">
        <v>3</v>
      </c>
      <c r="C93" s="47">
        <v>1</v>
      </c>
      <c r="D93" s="47">
        <f>VLOOKUP(B93,ZombiePoints[],2,FALSE)*C93</f>
        <v>0</v>
      </c>
      <c r="E93" s="50" t="s">
        <v>32</v>
      </c>
      <c r="F93" s="50">
        <v>1</v>
      </c>
      <c r="G93" s="50">
        <f>VLOOKUP(E93,ZombiePoints[],2,FALSE)*F93</f>
        <v>30</v>
      </c>
      <c r="H93" s="122" t="s">
        <v>32</v>
      </c>
      <c r="I93" s="122">
        <v>1</v>
      </c>
      <c r="J93" s="122">
        <f>VLOOKUP(H93,ZombiePoints[],2,FALSE)*I93</f>
        <v>30</v>
      </c>
      <c r="K93" s="116" t="s">
        <v>32</v>
      </c>
      <c r="L93" s="116">
        <v>1</v>
      </c>
      <c r="M93" s="116">
        <f>VLOOKUP(K93,ZombiePoints[],2,FALSE)*L93</f>
        <v>30</v>
      </c>
      <c r="N93" s="117">
        <f t="shared" si="2"/>
        <v>22.5</v>
      </c>
      <c r="O93" s="118" t="s">
        <v>16</v>
      </c>
      <c r="P93" s="123" t="s">
        <v>77</v>
      </c>
      <c r="Q93" s="124" t="s">
        <v>81</v>
      </c>
    </row>
    <row r="94" spans="1:17" x14ac:dyDescent="0.45">
      <c r="A94" s="121">
        <v>93</v>
      </c>
      <c r="B94" s="47" t="s">
        <v>3</v>
      </c>
      <c r="C94" s="47">
        <v>1</v>
      </c>
      <c r="D94" s="47">
        <f>VLOOKUP(B94,ZombiePoints[],2,FALSE)*C94</f>
        <v>0</v>
      </c>
      <c r="E94" s="50" t="s">
        <v>32</v>
      </c>
      <c r="F94" s="50">
        <v>1</v>
      </c>
      <c r="G94" s="50">
        <f>VLOOKUP(E94,ZombiePoints[],2,FALSE)*F94</f>
        <v>30</v>
      </c>
      <c r="H94" s="122" t="s">
        <v>32</v>
      </c>
      <c r="I94" s="122">
        <v>1</v>
      </c>
      <c r="J94" s="122">
        <f>VLOOKUP(H94,ZombiePoints[],2,FALSE)*I94</f>
        <v>30</v>
      </c>
      <c r="K94" s="116" t="s">
        <v>32</v>
      </c>
      <c r="L94" s="116">
        <v>1</v>
      </c>
      <c r="M94" s="116">
        <f>VLOOKUP(K94,ZombiePoints[],2,FALSE)*L94</f>
        <v>30</v>
      </c>
      <c r="N94" s="117">
        <f t="shared" si="2"/>
        <v>22.5</v>
      </c>
      <c r="O94" s="118" t="s">
        <v>16</v>
      </c>
      <c r="P94" s="123" t="s">
        <v>77</v>
      </c>
      <c r="Q94" s="124" t="s">
        <v>81</v>
      </c>
    </row>
    <row r="95" spans="1:17" x14ac:dyDescent="0.45">
      <c r="A95" s="121">
        <v>94</v>
      </c>
      <c r="B95" s="47" t="s">
        <v>3</v>
      </c>
      <c r="C95" s="47">
        <v>1</v>
      </c>
      <c r="D95" s="47">
        <f>VLOOKUP(B95,ZombiePoints[],2,FALSE)*C95</f>
        <v>0</v>
      </c>
      <c r="E95" s="50" t="s">
        <v>32</v>
      </c>
      <c r="F95" s="50">
        <v>1</v>
      </c>
      <c r="G95" s="50">
        <f>VLOOKUP(E95,ZombiePoints[],2,FALSE)*F95</f>
        <v>30</v>
      </c>
      <c r="H95" s="122" t="s">
        <v>32</v>
      </c>
      <c r="I95" s="122">
        <v>1</v>
      </c>
      <c r="J95" s="122">
        <f>VLOOKUP(H95,ZombiePoints[],2,FALSE)*I95</f>
        <v>30</v>
      </c>
      <c r="K95" s="116" t="s">
        <v>32</v>
      </c>
      <c r="L95" s="116">
        <v>1</v>
      </c>
      <c r="M95" s="116">
        <f>VLOOKUP(K95,ZombiePoints[],2,FALSE)*L95</f>
        <v>30</v>
      </c>
      <c r="N95" s="117">
        <f t="shared" si="2"/>
        <v>22.5</v>
      </c>
      <c r="O95" s="118" t="s">
        <v>16</v>
      </c>
      <c r="P95" s="123" t="s">
        <v>77</v>
      </c>
      <c r="Q95" s="124" t="s">
        <v>81</v>
      </c>
    </row>
    <row r="96" spans="1:17" x14ac:dyDescent="0.45">
      <c r="A96" s="121">
        <v>95</v>
      </c>
      <c r="B96" s="47" t="s">
        <v>3</v>
      </c>
      <c r="C96" s="47">
        <v>1</v>
      </c>
      <c r="D96" s="47">
        <f>VLOOKUP(B96,ZombiePoints[],2,FALSE)*C96</f>
        <v>0</v>
      </c>
      <c r="E96" s="50" t="s">
        <v>33</v>
      </c>
      <c r="F96" s="50">
        <v>1</v>
      </c>
      <c r="G96" s="50">
        <f>VLOOKUP(E96,ZombiePoints[],2,FALSE)*F96</f>
        <v>22</v>
      </c>
      <c r="H96" s="122" t="s">
        <v>33</v>
      </c>
      <c r="I96" s="122">
        <v>1</v>
      </c>
      <c r="J96" s="122">
        <f>VLOOKUP(H96,ZombiePoints[],2,FALSE)*I96</f>
        <v>22</v>
      </c>
      <c r="K96" s="116" t="s">
        <v>33</v>
      </c>
      <c r="L96" s="116">
        <v>1</v>
      </c>
      <c r="M96" s="116">
        <f>VLOOKUP(K96,ZombiePoints[],2,FALSE)*L96</f>
        <v>22</v>
      </c>
      <c r="N96" s="117">
        <f t="shared" si="2"/>
        <v>16.5</v>
      </c>
      <c r="O96" s="118" t="s">
        <v>16</v>
      </c>
      <c r="P96" s="123" t="s">
        <v>77</v>
      </c>
      <c r="Q96" s="124" t="s">
        <v>81</v>
      </c>
    </row>
    <row r="97" spans="1:17" x14ac:dyDescent="0.45">
      <c r="A97" s="121">
        <v>96</v>
      </c>
      <c r="B97" s="47" t="s">
        <v>3</v>
      </c>
      <c r="C97" s="47">
        <v>1</v>
      </c>
      <c r="D97" s="47">
        <f>VLOOKUP(B97,ZombiePoints[],2,FALSE)*C97</f>
        <v>0</v>
      </c>
      <c r="E97" s="50" t="s">
        <v>33</v>
      </c>
      <c r="F97" s="50">
        <v>1</v>
      </c>
      <c r="G97" s="50">
        <f>VLOOKUP(E97,ZombiePoints[],2,FALSE)*F97</f>
        <v>22</v>
      </c>
      <c r="H97" s="122" t="s">
        <v>33</v>
      </c>
      <c r="I97" s="122">
        <v>1</v>
      </c>
      <c r="J97" s="122">
        <f>VLOOKUP(H97,ZombiePoints[],2,FALSE)*I97</f>
        <v>22</v>
      </c>
      <c r="K97" s="116" t="s">
        <v>33</v>
      </c>
      <c r="L97" s="116">
        <v>1</v>
      </c>
      <c r="M97" s="116">
        <f>VLOOKUP(K97,ZombiePoints[],2,FALSE)*L97</f>
        <v>22</v>
      </c>
      <c r="N97" s="117">
        <f t="shared" si="2"/>
        <v>16.5</v>
      </c>
      <c r="O97" s="118" t="s">
        <v>16</v>
      </c>
      <c r="P97" s="123" t="s">
        <v>77</v>
      </c>
      <c r="Q97" s="124" t="s">
        <v>81</v>
      </c>
    </row>
    <row r="98" spans="1:17" x14ac:dyDescent="0.45">
      <c r="A98" s="121">
        <v>97</v>
      </c>
      <c r="B98" s="47" t="s">
        <v>3</v>
      </c>
      <c r="C98" s="47">
        <v>1</v>
      </c>
      <c r="D98" s="47">
        <f>VLOOKUP(B98,ZombiePoints[],2,FALSE)*C98</f>
        <v>0</v>
      </c>
      <c r="E98" s="50" t="s">
        <v>33</v>
      </c>
      <c r="F98" s="50">
        <v>1</v>
      </c>
      <c r="G98" s="50">
        <f>VLOOKUP(E98,ZombiePoints[],2,FALSE)*F98</f>
        <v>22</v>
      </c>
      <c r="H98" s="122" t="s">
        <v>33</v>
      </c>
      <c r="I98" s="122">
        <v>1</v>
      </c>
      <c r="J98" s="122">
        <f>VLOOKUP(H98,ZombiePoints[],2,FALSE)*I98</f>
        <v>22</v>
      </c>
      <c r="K98" s="116" t="s">
        <v>33</v>
      </c>
      <c r="L98" s="116">
        <v>1</v>
      </c>
      <c r="M98" s="116">
        <f>VLOOKUP(K98,ZombiePoints[],2,FALSE)*L98</f>
        <v>22</v>
      </c>
      <c r="N98" s="117">
        <f t="shared" ref="N98:N129" si="3">SUM(D98+G98+J98+M98)/4</f>
        <v>16.5</v>
      </c>
      <c r="O98" s="118" t="s">
        <v>16</v>
      </c>
      <c r="P98" s="123" t="s">
        <v>77</v>
      </c>
      <c r="Q98" s="124" t="s">
        <v>81</v>
      </c>
    </row>
    <row r="99" spans="1:17" x14ac:dyDescent="0.45">
      <c r="A99" s="125">
        <v>98</v>
      </c>
      <c r="B99" s="78" t="s">
        <v>3</v>
      </c>
      <c r="C99" s="78">
        <v>1</v>
      </c>
      <c r="D99" s="78">
        <f>VLOOKUP(B99,ZombiePoints[],2,FALSE)*C99</f>
        <v>0</v>
      </c>
      <c r="E99" s="81" t="s">
        <v>33</v>
      </c>
      <c r="F99" s="81">
        <v>1</v>
      </c>
      <c r="G99" s="81">
        <f>VLOOKUP(E99,ZombiePoints[],2,FALSE)*F99</f>
        <v>22</v>
      </c>
      <c r="H99" s="126" t="s">
        <v>33</v>
      </c>
      <c r="I99" s="126">
        <v>1</v>
      </c>
      <c r="J99" s="126">
        <f>VLOOKUP(H99,ZombiePoints[],2,FALSE)*I99</f>
        <v>22</v>
      </c>
      <c r="K99" s="127" t="s">
        <v>33</v>
      </c>
      <c r="L99" s="127">
        <v>1</v>
      </c>
      <c r="M99" s="127">
        <f>VLOOKUP(K99,ZombiePoints[],2,FALSE)*L99</f>
        <v>22</v>
      </c>
      <c r="N99" s="128">
        <f t="shared" si="3"/>
        <v>16.5</v>
      </c>
      <c r="O99" s="129" t="s">
        <v>16</v>
      </c>
      <c r="P99" s="130" t="s">
        <v>77</v>
      </c>
      <c r="Q99" s="131" t="s">
        <v>81</v>
      </c>
    </row>
    <row r="100" spans="1:17" x14ac:dyDescent="0.45">
      <c r="A100" s="112">
        <v>99</v>
      </c>
      <c r="B100" s="32" t="s">
        <v>26</v>
      </c>
      <c r="C100" s="32">
        <v>1</v>
      </c>
      <c r="D100" s="32">
        <f>VLOOKUP(B100,ZombiePoints[],2,FALSE)*C100</f>
        <v>7</v>
      </c>
      <c r="E100" s="113" t="s">
        <v>26</v>
      </c>
      <c r="F100" s="113">
        <v>2</v>
      </c>
      <c r="G100" s="50">
        <f>VLOOKUP(E100,ZombiePoints[],2,FALSE)*F100</f>
        <v>14</v>
      </c>
      <c r="H100" s="114" t="s">
        <v>26</v>
      </c>
      <c r="I100" s="114">
        <v>3</v>
      </c>
      <c r="J100" s="114">
        <f>VLOOKUP(H100,ZombiePoints[],2,FALSE)*I100</f>
        <v>21</v>
      </c>
      <c r="K100" s="115" t="s">
        <v>26</v>
      </c>
      <c r="L100" s="115">
        <v>4</v>
      </c>
      <c r="M100" s="115">
        <f>VLOOKUP(K100,ZombiePoints[],2,FALSE)*L100</f>
        <v>28</v>
      </c>
      <c r="N100" s="132">
        <f t="shared" si="3"/>
        <v>17.5</v>
      </c>
      <c r="O100" s="133" t="s">
        <v>26</v>
      </c>
      <c r="P100" s="119" t="s">
        <v>77</v>
      </c>
      <c r="Q100" s="120" t="s">
        <v>26</v>
      </c>
    </row>
    <row r="101" spans="1:17" x14ac:dyDescent="0.45">
      <c r="A101" s="121">
        <v>100</v>
      </c>
      <c r="B101" s="47" t="s">
        <v>26</v>
      </c>
      <c r="C101" s="47">
        <v>2</v>
      </c>
      <c r="D101" s="47">
        <f>VLOOKUP(B101,ZombiePoints[],2,FALSE)*C101</f>
        <v>14</v>
      </c>
      <c r="E101" s="50" t="s">
        <v>26</v>
      </c>
      <c r="F101" s="50">
        <v>3</v>
      </c>
      <c r="G101" s="50">
        <f>VLOOKUP(E101,ZombiePoints[],2,FALSE)*F101</f>
        <v>21</v>
      </c>
      <c r="H101" s="122" t="s">
        <v>26</v>
      </c>
      <c r="I101" s="122">
        <v>4</v>
      </c>
      <c r="J101" s="122">
        <f>VLOOKUP(H101,ZombiePoints[],2,FALSE)*I101</f>
        <v>28</v>
      </c>
      <c r="K101" s="116" t="s">
        <v>26</v>
      </c>
      <c r="L101" s="116">
        <v>5</v>
      </c>
      <c r="M101" s="116">
        <f>VLOOKUP(K101,ZombiePoints[],2,FALSE)*L101</f>
        <v>35</v>
      </c>
      <c r="N101" s="117">
        <f t="shared" si="3"/>
        <v>24.5</v>
      </c>
      <c r="O101" s="118" t="s">
        <v>26</v>
      </c>
      <c r="P101" s="123" t="s">
        <v>77</v>
      </c>
      <c r="Q101" s="124" t="s">
        <v>26</v>
      </c>
    </row>
    <row r="102" spans="1:17" x14ac:dyDescent="0.45">
      <c r="A102" s="121">
        <v>101</v>
      </c>
      <c r="B102" s="47" t="s">
        <v>26</v>
      </c>
      <c r="C102" s="47">
        <v>3</v>
      </c>
      <c r="D102" s="47">
        <f>VLOOKUP(B102,ZombiePoints[],2,FALSE)*C102</f>
        <v>21</v>
      </c>
      <c r="E102" s="50" t="s">
        <v>26</v>
      </c>
      <c r="F102" s="50">
        <v>4</v>
      </c>
      <c r="G102" s="50">
        <f>VLOOKUP(E102,ZombiePoints[],2,FALSE)*F102</f>
        <v>28</v>
      </c>
      <c r="H102" s="122" t="s">
        <v>26</v>
      </c>
      <c r="I102" s="122">
        <v>5</v>
      </c>
      <c r="J102" s="122">
        <f>VLOOKUP(H102,ZombiePoints[],2,FALSE)*I102</f>
        <v>35</v>
      </c>
      <c r="K102" s="116" t="s">
        <v>26</v>
      </c>
      <c r="L102" s="116">
        <v>6</v>
      </c>
      <c r="M102" s="116">
        <f>VLOOKUP(K102,ZombiePoints[],2,FALSE)*L102</f>
        <v>42</v>
      </c>
      <c r="N102" s="117">
        <f t="shared" si="3"/>
        <v>31.5</v>
      </c>
      <c r="O102" s="118" t="s">
        <v>26</v>
      </c>
      <c r="P102" s="123" t="s">
        <v>77</v>
      </c>
      <c r="Q102" s="124" t="s">
        <v>26</v>
      </c>
    </row>
    <row r="103" spans="1:17" x14ac:dyDescent="0.45">
      <c r="A103" s="121">
        <v>102</v>
      </c>
      <c r="B103" s="47" t="s">
        <v>26</v>
      </c>
      <c r="C103" s="47">
        <v>1</v>
      </c>
      <c r="D103" s="47">
        <f>VLOOKUP(B103,ZombiePoints[],2,FALSE)*C103</f>
        <v>7</v>
      </c>
      <c r="E103" s="50" t="s">
        <v>26</v>
      </c>
      <c r="F103" s="50">
        <v>2</v>
      </c>
      <c r="G103" s="50">
        <f>VLOOKUP(E103,ZombiePoints[],2,FALSE)*F103</f>
        <v>14</v>
      </c>
      <c r="H103" s="122" t="s">
        <v>26</v>
      </c>
      <c r="I103" s="122">
        <v>3</v>
      </c>
      <c r="J103" s="122">
        <f>VLOOKUP(H103,ZombiePoints[],2,FALSE)*I103</f>
        <v>21</v>
      </c>
      <c r="K103" s="116" t="s">
        <v>26</v>
      </c>
      <c r="L103" s="116">
        <v>4</v>
      </c>
      <c r="M103" s="116">
        <f>VLOOKUP(K103,ZombiePoints[],2,FALSE)*L103</f>
        <v>28</v>
      </c>
      <c r="N103" s="117">
        <f t="shared" si="3"/>
        <v>17.5</v>
      </c>
      <c r="O103" s="118" t="s">
        <v>26</v>
      </c>
      <c r="P103" s="123" t="s">
        <v>77</v>
      </c>
      <c r="Q103" s="124" t="s">
        <v>26</v>
      </c>
    </row>
    <row r="104" spans="1:17" x14ac:dyDescent="0.45">
      <c r="A104" s="121">
        <v>103</v>
      </c>
      <c r="B104" s="47" t="s">
        <v>26</v>
      </c>
      <c r="C104" s="47">
        <v>2</v>
      </c>
      <c r="D104" s="47">
        <f>VLOOKUP(B104,ZombiePoints[],2,FALSE)*C104</f>
        <v>14</v>
      </c>
      <c r="E104" s="50" t="s">
        <v>26</v>
      </c>
      <c r="F104" s="50">
        <v>3</v>
      </c>
      <c r="G104" s="50">
        <f>VLOOKUP(E104,ZombiePoints[],2,FALSE)*F104</f>
        <v>21</v>
      </c>
      <c r="H104" s="122" t="s">
        <v>26</v>
      </c>
      <c r="I104" s="122">
        <v>4</v>
      </c>
      <c r="J104" s="122">
        <f>VLOOKUP(H104,ZombiePoints[],2,FALSE)*I104</f>
        <v>28</v>
      </c>
      <c r="K104" s="116" t="s">
        <v>26</v>
      </c>
      <c r="L104" s="116">
        <v>5</v>
      </c>
      <c r="M104" s="116">
        <f>VLOOKUP(K104,ZombiePoints[],2,FALSE)*L104</f>
        <v>35</v>
      </c>
      <c r="N104" s="117">
        <f t="shared" si="3"/>
        <v>24.5</v>
      </c>
      <c r="O104" s="118" t="s">
        <v>26</v>
      </c>
      <c r="P104" s="123" t="s">
        <v>77</v>
      </c>
      <c r="Q104" s="124" t="s">
        <v>26</v>
      </c>
    </row>
    <row r="105" spans="1:17" x14ac:dyDescent="0.45">
      <c r="A105" s="125">
        <v>104</v>
      </c>
      <c r="B105" s="78" t="s">
        <v>26</v>
      </c>
      <c r="C105" s="78">
        <v>3</v>
      </c>
      <c r="D105" s="78">
        <f>VLOOKUP(B105,ZombiePoints[],2,FALSE)*C105</f>
        <v>21</v>
      </c>
      <c r="E105" s="81" t="s">
        <v>26</v>
      </c>
      <c r="F105" s="81">
        <v>4</v>
      </c>
      <c r="G105" s="81">
        <f>VLOOKUP(E105,ZombiePoints[],2,FALSE)*F105</f>
        <v>28</v>
      </c>
      <c r="H105" s="126" t="s">
        <v>26</v>
      </c>
      <c r="I105" s="126">
        <v>5</v>
      </c>
      <c r="J105" s="126">
        <f>VLOOKUP(H105,ZombiePoints[],2,FALSE)*I105</f>
        <v>35</v>
      </c>
      <c r="K105" s="127" t="s">
        <v>26</v>
      </c>
      <c r="L105" s="127">
        <v>6</v>
      </c>
      <c r="M105" s="127">
        <f>VLOOKUP(K105,ZombiePoints[],2,FALSE)*L105</f>
        <v>42</v>
      </c>
      <c r="N105" s="128">
        <f t="shared" si="3"/>
        <v>31.5</v>
      </c>
      <c r="O105" s="129" t="s">
        <v>26</v>
      </c>
      <c r="P105" s="130" t="s">
        <v>77</v>
      </c>
      <c r="Q105" s="131" t="s">
        <v>26</v>
      </c>
    </row>
    <row r="106" spans="1:17" x14ac:dyDescent="0.45">
      <c r="A106" s="112">
        <v>105</v>
      </c>
      <c r="B106" s="32" t="s">
        <v>28</v>
      </c>
      <c r="C106" s="32">
        <v>2</v>
      </c>
      <c r="D106" s="32">
        <f>VLOOKUP(B106,ZombiePoints[],2,FALSE)*C106</f>
        <v>10</v>
      </c>
      <c r="E106" s="113" t="s">
        <v>28</v>
      </c>
      <c r="F106" s="113">
        <v>3</v>
      </c>
      <c r="G106" s="50">
        <f>VLOOKUP(E106,ZombiePoints[],2,FALSE)*F106</f>
        <v>15</v>
      </c>
      <c r="H106" s="114" t="s">
        <v>28</v>
      </c>
      <c r="I106" s="114">
        <v>4</v>
      </c>
      <c r="J106" s="114">
        <f>VLOOKUP(H106,ZombiePoints[],2,FALSE)*I106</f>
        <v>20</v>
      </c>
      <c r="K106" s="115" t="s">
        <v>28</v>
      </c>
      <c r="L106" s="115">
        <v>5</v>
      </c>
      <c r="M106" s="115">
        <f>VLOOKUP(K106,ZombiePoints[],2,FALSE)*L106</f>
        <v>25</v>
      </c>
      <c r="N106" s="132">
        <f t="shared" si="3"/>
        <v>17.5</v>
      </c>
      <c r="O106" s="133" t="s">
        <v>28</v>
      </c>
      <c r="P106" s="119" t="s">
        <v>77</v>
      </c>
      <c r="Q106" s="120" t="s">
        <v>28</v>
      </c>
    </row>
    <row r="107" spans="1:17" x14ac:dyDescent="0.45">
      <c r="A107" s="121">
        <v>106</v>
      </c>
      <c r="B107" s="47" t="s">
        <v>28</v>
      </c>
      <c r="C107" s="47">
        <v>2</v>
      </c>
      <c r="D107" s="47">
        <f>VLOOKUP(B107,ZombiePoints[],2,FALSE)*C107</f>
        <v>10</v>
      </c>
      <c r="E107" s="50" t="s">
        <v>28</v>
      </c>
      <c r="F107" s="50">
        <v>3</v>
      </c>
      <c r="G107" s="50">
        <f>VLOOKUP(E107,ZombiePoints[],2,FALSE)*F107</f>
        <v>15</v>
      </c>
      <c r="H107" s="122" t="s">
        <v>28</v>
      </c>
      <c r="I107" s="122">
        <v>4</v>
      </c>
      <c r="J107" s="122">
        <f>VLOOKUP(H107,ZombiePoints[],2,FALSE)*I107</f>
        <v>20</v>
      </c>
      <c r="K107" s="116" t="s">
        <v>28</v>
      </c>
      <c r="L107" s="116">
        <v>5</v>
      </c>
      <c r="M107" s="116">
        <f>VLOOKUP(K107,ZombiePoints[],2,FALSE)*L107</f>
        <v>25</v>
      </c>
      <c r="N107" s="117">
        <f t="shared" si="3"/>
        <v>17.5</v>
      </c>
      <c r="O107" s="118" t="s">
        <v>28</v>
      </c>
      <c r="P107" s="123" t="s">
        <v>77</v>
      </c>
      <c r="Q107" s="124" t="s">
        <v>28</v>
      </c>
    </row>
    <row r="108" spans="1:17" x14ac:dyDescent="0.45">
      <c r="A108" s="121">
        <v>107</v>
      </c>
      <c r="B108" s="47" t="s">
        <v>28</v>
      </c>
      <c r="C108" s="47">
        <v>2</v>
      </c>
      <c r="D108" s="47">
        <f>VLOOKUP(B108,ZombiePoints[],2,FALSE)*C108</f>
        <v>10</v>
      </c>
      <c r="E108" s="50" t="s">
        <v>28</v>
      </c>
      <c r="F108" s="50">
        <v>3</v>
      </c>
      <c r="G108" s="50">
        <f>VLOOKUP(E108,ZombiePoints[],2,FALSE)*F108</f>
        <v>15</v>
      </c>
      <c r="H108" s="122" t="s">
        <v>28</v>
      </c>
      <c r="I108" s="122">
        <v>4</v>
      </c>
      <c r="J108" s="122">
        <f>VLOOKUP(H108,ZombiePoints[],2,FALSE)*I108</f>
        <v>20</v>
      </c>
      <c r="K108" s="116" t="s">
        <v>28</v>
      </c>
      <c r="L108" s="116">
        <v>5</v>
      </c>
      <c r="M108" s="116">
        <f>VLOOKUP(K108,ZombiePoints[],2,FALSE)*L108</f>
        <v>25</v>
      </c>
      <c r="N108" s="117">
        <f t="shared" si="3"/>
        <v>17.5</v>
      </c>
      <c r="O108" s="118" t="s">
        <v>28</v>
      </c>
      <c r="P108" s="123" t="s">
        <v>77</v>
      </c>
      <c r="Q108" s="124" t="s">
        <v>28</v>
      </c>
    </row>
    <row r="109" spans="1:17" x14ac:dyDescent="0.45">
      <c r="A109" s="121">
        <v>108</v>
      </c>
      <c r="B109" s="47" t="s">
        <v>28</v>
      </c>
      <c r="C109" s="47">
        <v>2</v>
      </c>
      <c r="D109" s="47">
        <f>VLOOKUP(B109,ZombiePoints[],2,FALSE)*C109</f>
        <v>10</v>
      </c>
      <c r="E109" s="50" t="s">
        <v>28</v>
      </c>
      <c r="F109" s="50">
        <v>3</v>
      </c>
      <c r="G109" s="50">
        <f>VLOOKUP(E109,ZombiePoints[],2,FALSE)*F109</f>
        <v>15</v>
      </c>
      <c r="H109" s="122" t="s">
        <v>28</v>
      </c>
      <c r="I109" s="122">
        <v>4</v>
      </c>
      <c r="J109" s="122">
        <f>VLOOKUP(H109,ZombiePoints[],2,FALSE)*I109</f>
        <v>20</v>
      </c>
      <c r="K109" s="116" t="s">
        <v>28</v>
      </c>
      <c r="L109" s="116">
        <v>5</v>
      </c>
      <c r="M109" s="116">
        <f>VLOOKUP(K109,ZombiePoints[],2,FALSE)*L109</f>
        <v>25</v>
      </c>
      <c r="N109" s="117">
        <f t="shared" si="3"/>
        <v>17.5</v>
      </c>
      <c r="O109" s="118" t="s">
        <v>28</v>
      </c>
      <c r="P109" s="123" t="s">
        <v>77</v>
      </c>
      <c r="Q109" s="124" t="s">
        <v>28</v>
      </c>
    </row>
    <row r="110" spans="1:17" x14ac:dyDescent="0.45">
      <c r="A110" s="121">
        <v>109</v>
      </c>
      <c r="B110" s="47" t="s">
        <v>28</v>
      </c>
      <c r="C110" s="47">
        <v>2</v>
      </c>
      <c r="D110" s="47">
        <f>VLOOKUP(B110,ZombiePoints[],2,FALSE)*C110</f>
        <v>10</v>
      </c>
      <c r="E110" s="50" t="s">
        <v>28</v>
      </c>
      <c r="F110" s="50">
        <v>3</v>
      </c>
      <c r="G110" s="50">
        <f>VLOOKUP(E110,ZombiePoints[],2,FALSE)*F110</f>
        <v>15</v>
      </c>
      <c r="H110" s="122" t="s">
        <v>28</v>
      </c>
      <c r="I110" s="122">
        <v>4</v>
      </c>
      <c r="J110" s="122">
        <f>VLOOKUP(H110,ZombiePoints[],2,FALSE)*I110</f>
        <v>20</v>
      </c>
      <c r="K110" s="116" t="s">
        <v>28</v>
      </c>
      <c r="L110" s="116">
        <v>5</v>
      </c>
      <c r="M110" s="116">
        <f>VLOOKUP(K110,ZombiePoints[],2,FALSE)*L110</f>
        <v>25</v>
      </c>
      <c r="N110" s="117">
        <f t="shared" si="3"/>
        <v>17.5</v>
      </c>
      <c r="O110" s="118" t="s">
        <v>28</v>
      </c>
      <c r="P110" s="123" t="s">
        <v>77</v>
      </c>
      <c r="Q110" s="124" t="s">
        <v>28</v>
      </c>
    </row>
    <row r="111" spans="1:17" x14ac:dyDescent="0.45">
      <c r="A111" s="121">
        <v>110</v>
      </c>
      <c r="B111" s="47" t="s">
        <v>28</v>
      </c>
      <c r="C111" s="47">
        <v>2</v>
      </c>
      <c r="D111" s="47">
        <f>VLOOKUP(B111,ZombiePoints[],2,FALSE)*C111</f>
        <v>10</v>
      </c>
      <c r="E111" s="50" t="s">
        <v>28</v>
      </c>
      <c r="F111" s="50">
        <v>3</v>
      </c>
      <c r="G111" s="50">
        <f>VLOOKUP(E111,ZombiePoints[],2,FALSE)*F111</f>
        <v>15</v>
      </c>
      <c r="H111" s="122" t="s">
        <v>28</v>
      </c>
      <c r="I111" s="122">
        <v>4</v>
      </c>
      <c r="J111" s="122">
        <f>VLOOKUP(H111,ZombiePoints[],2,FALSE)*I111</f>
        <v>20</v>
      </c>
      <c r="K111" s="116" t="s">
        <v>28</v>
      </c>
      <c r="L111" s="116">
        <v>5</v>
      </c>
      <c r="M111" s="116">
        <f>VLOOKUP(K111,ZombiePoints[],2,FALSE)*L111</f>
        <v>25</v>
      </c>
      <c r="N111" s="117">
        <f t="shared" si="3"/>
        <v>17.5</v>
      </c>
      <c r="O111" s="118" t="s">
        <v>28</v>
      </c>
      <c r="P111" s="123" t="s">
        <v>77</v>
      </c>
      <c r="Q111" s="124" t="s">
        <v>28</v>
      </c>
    </row>
    <row r="112" spans="1:17" x14ac:dyDescent="0.45">
      <c r="A112" s="121">
        <v>111</v>
      </c>
      <c r="B112" s="47" t="s">
        <v>28</v>
      </c>
      <c r="C112" s="47">
        <v>2</v>
      </c>
      <c r="D112" s="47">
        <f>VLOOKUP(B112,ZombiePoints[],2,FALSE)*C112</f>
        <v>10</v>
      </c>
      <c r="E112" s="50" t="s">
        <v>28</v>
      </c>
      <c r="F112" s="50">
        <v>3</v>
      </c>
      <c r="G112" s="50">
        <f>VLOOKUP(E112,ZombiePoints[],2,FALSE)*F112</f>
        <v>15</v>
      </c>
      <c r="H112" s="122" t="s">
        <v>28</v>
      </c>
      <c r="I112" s="122">
        <v>4</v>
      </c>
      <c r="J112" s="122">
        <f>VLOOKUP(H112,ZombiePoints[],2,FALSE)*I112</f>
        <v>20</v>
      </c>
      <c r="K112" s="116" t="s">
        <v>28</v>
      </c>
      <c r="L112" s="116">
        <v>5</v>
      </c>
      <c r="M112" s="116">
        <f>VLOOKUP(K112,ZombiePoints[],2,FALSE)*L112</f>
        <v>25</v>
      </c>
      <c r="N112" s="117">
        <f t="shared" si="3"/>
        <v>17.5</v>
      </c>
      <c r="O112" s="118" t="s">
        <v>28</v>
      </c>
      <c r="P112" s="123" t="s">
        <v>77</v>
      </c>
      <c r="Q112" s="124" t="s">
        <v>28</v>
      </c>
    </row>
    <row r="113" spans="1:17" x14ac:dyDescent="0.45">
      <c r="A113" s="121">
        <v>112</v>
      </c>
      <c r="B113" s="47" t="s">
        <v>28</v>
      </c>
      <c r="C113" s="47">
        <v>2</v>
      </c>
      <c r="D113" s="47">
        <f>VLOOKUP(B113,ZombiePoints[],2,FALSE)*C113</f>
        <v>10</v>
      </c>
      <c r="E113" s="50" t="s">
        <v>28</v>
      </c>
      <c r="F113" s="50">
        <v>3</v>
      </c>
      <c r="G113" s="50">
        <f>VLOOKUP(E113,ZombiePoints[],2,FALSE)*F113</f>
        <v>15</v>
      </c>
      <c r="H113" s="122" t="s">
        <v>28</v>
      </c>
      <c r="I113" s="122">
        <v>4</v>
      </c>
      <c r="J113" s="122">
        <f>VLOOKUP(H113,ZombiePoints[],2,FALSE)*I113</f>
        <v>20</v>
      </c>
      <c r="K113" s="116" t="s">
        <v>28</v>
      </c>
      <c r="L113" s="116">
        <v>5</v>
      </c>
      <c r="M113" s="116">
        <f>VLOOKUP(K113,ZombiePoints[],2,FALSE)*L113</f>
        <v>25</v>
      </c>
      <c r="N113" s="117">
        <f t="shared" si="3"/>
        <v>17.5</v>
      </c>
      <c r="O113" s="118" t="s">
        <v>28</v>
      </c>
      <c r="P113" s="123" t="s">
        <v>77</v>
      </c>
      <c r="Q113" s="124" t="s">
        <v>28</v>
      </c>
    </row>
    <row r="114" spans="1:17" x14ac:dyDescent="0.45">
      <c r="A114" s="121">
        <v>113</v>
      </c>
      <c r="B114" s="47" t="s">
        <v>28</v>
      </c>
      <c r="C114" s="47">
        <v>2</v>
      </c>
      <c r="D114" s="47">
        <f>VLOOKUP(B114,ZombiePoints[],2,FALSE)*C114</f>
        <v>10</v>
      </c>
      <c r="E114" s="50" t="s">
        <v>28</v>
      </c>
      <c r="F114" s="50">
        <v>3</v>
      </c>
      <c r="G114" s="50">
        <f>VLOOKUP(E114,ZombiePoints[],2,FALSE)*F114</f>
        <v>15</v>
      </c>
      <c r="H114" s="122" t="s">
        <v>28</v>
      </c>
      <c r="I114" s="122">
        <v>4</v>
      </c>
      <c r="J114" s="122">
        <f>VLOOKUP(H114,ZombiePoints[],2,FALSE)*I114</f>
        <v>20</v>
      </c>
      <c r="K114" s="116" t="s">
        <v>28</v>
      </c>
      <c r="L114" s="116">
        <v>5</v>
      </c>
      <c r="M114" s="116">
        <f>VLOOKUP(K114,ZombiePoints[],2,FALSE)*L114</f>
        <v>25</v>
      </c>
      <c r="N114" s="117">
        <f t="shared" si="3"/>
        <v>17.5</v>
      </c>
      <c r="O114" s="118" t="s">
        <v>28</v>
      </c>
      <c r="P114" s="123" t="s">
        <v>77</v>
      </c>
      <c r="Q114" s="124" t="s">
        <v>28</v>
      </c>
    </row>
    <row r="115" spans="1:17" x14ac:dyDescent="0.45">
      <c r="A115" s="121">
        <v>114</v>
      </c>
      <c r="B115" s="47" t="s">
        <v>28</v>
      </c>
      <c r="C115" s="47">
        <v>2</v>
      </c>
      <c r="D115" s="47">
        <f>VLOOKUP(B115,ZombiePoints[],2,FALSE)*C115</f>
        <v>10</v>
      </c>
      <c r="E115" s="50" t="s">
        <v>28</v>
      </c>
      <c r="F115" s="50">
        <v>3</v>
      </c>
      <c r="G115" s="50">
        <f>VLOOKUP(E115,ZombiePoints[],2,FALSE)*F115</f>
        <v>15</v>
      </c>
      <c r="H115" s="122" t="s">
        <v>28</v>
      </c>
      <c r="I115" s="122">
        <v>4</v>
      </c>
      <c r="J115" s="122">
        <f>VLOOKUP(H115,ZombiePoints[],2,FALSE)*I115</f>
        <v>20</v>
      </c>
      <c r="K115" s="116" t="s">
        <v>28</v>
      </c>
      <c r="L115" s="116">
        <v>5</v>
      </c>
      <c r="M115" s="116">
        <f>VLOOKUP(K115,ZombiePoints[],2,FALSE)*L115</f>
        <v>25</v>
      </c>
      <c r="N115" s="117">
        <f t="shared" si="3"/>
        <v>17.5</v>
      </c>
      <c r="O115" s="118" t="s">
        <v>28</v>
      </c>
      <c r="P115" s="123" t="s">
        <v>77</v>
      </c>
      <c r="Q115" s="124" t="s">
        <v>28</v>
      </c>
    </row>
    <row r="116" spans="1:17" x14ac:dyDescent="0.45">
      <c r="A116" s="121">
        <v>115</v>
      </c>
      <c r="B116" s="47" t="s">
        <v>28</v>
      </c>
      <c r="C116" s="47">
        <v>2</v>
      </c>
      <c r="D116" s="47">
        <f>VLOOKUP(B116,ZombiePoints[],2,FALSE)*C116</f>
        <v>10</v>
      </c>
      <c r="E116" s="50" t="s">
        <v>28</v>
      </c>
      <c r="F116" s="50">
        <v>3</v>
      </c>
      <c r="G116" s="50">
        <f>VLOOKUP(E116,ZombiePoints[],2,FALSE)*F116</f>
        <v>15</v>
      </c>
      <c r="H116" s="122" t="s">
        <v>28</v>
      </c>
      <c r="I116" s="122">
        <v>4</v>
      </c>
      <c r="J116" s="122">
        <f>VLOOKUP(H116,ZombiePoints[],2,FALSE)*I116</f>
        <v>20</v>
      </c>
      <c r="K116" s="116" t="s">
        <v>28</v>
      </c>
      <c r="L116" s="116">
        <v>5</v>
      </c>
      <c r="M116" s="116">
        <f>VLOOKUP(K116,ZombiePoints[],2,FALSE)*L116</f>
        <v>25</v>
      </c>
      <c r="N116" s="117">
        <f t="shared" si="3"/>
        <v>17.5</v>
      </c>
      <c r="O116" s="118" t="s">
        <v>28</v>
      </c>
      <c r="P116" s="123" t="s">
        <v>77</v>
      </c>
      <c r="Q116" s="124" t="s">
        <v>28</v>
      </c>
    </row>
    <row r="117" spans="1:17" x14ac:dyDescent="0.45">
      <c r="A117" s="125">
        <v>116</v>
      </c>
      <c r="B117" s="78" t="s">
        <v>28</v>
      </c>
      <c r="C117" s="78">
        <v>2</v>
      </c>
      <c r="D117" s="78">
        <f>VLOOKUP(B117,ZombiePoints[],2,FALSE)*C117</f>
        <v>10</v>
      </c>
      <c r="E117" s="81" t="s">
        <v>28</v>
      </c>
      <c r="F117" s="81">
        <v>3</v>
      </c>
      <c r="G117" s="81">
        <f>VLOOKUP(E117,ZombiePoints[],2,FALSE)*F117</f>
        <v>15</v>
      </c>
      <c r="H117" s="126" t="s">
        <v>28</v>
      </c>
      <c r="I117" s="126">
        <v>4</v>
      </c>
      <c r="J117" s="126">
        <f>VLOOKUP(H117,ZombiePoints[],2,FALSE)*I117</f>
        <v>20</v>
      </c>
      <c r="K117" s="127" t="s">
        <v>28</v>
      </c>
      <c r="L117" s="127">
        <v>5</v>
      </c>
      <c r="M117" s="127">
        <f>VLOOKUP(K117,ZombiePoints[],2,FALSE)*L117</f>
        <v>25</v>
      </c>
      <c r="N117" s="128">
        <f t="shared" si="3"/>
        <v>17.5</v>
      </c>
      <c r="O117" s="129" t="s">
        <v>28</v>
      </c>
      <c r="P117" s="130" t="s">
        <v>77</v>
      </c>
      <c r="Q117" s="131" t="s">
        <v>28</v>
      </c>
    </row>
    <row r="118" spans="1:17" x14ac:dyDescent="0.45">
      <c r="A118" s="112">
        <v>117</v>
      </c>
      <c r="B118" s="32" t="s">
        <v>3</v>
      </c>
      <c r="C118" s="32">
        <v>1</v>
      </c>
      <c r="D118" s="32">
        <f>VLOOKUP(B118,ZombiePoints[],2,FALSE)*C118</f>
        <v>0</v>
      </c>
      <c r="E118" s="113" t="s">
        <v>29</v>
      </c>
      <c r="F118" s="113">
        <v>1</v>
      </c>
      <c r="G118" s="50">
        <f>VLOOKUP(E118,ZombiePoints[],2,FALSE)*F118</f>
        <v>24</v>
      </c>
      <c r="H118" s="114" t="s">
        <v>29</v>
      </c>
      <c r="I118" s="114">
        <v>1</v>
      </c>
      <c r="J118" s="114">
        <f>VLOOKUP(H118,ZombiePoints[],2,FALSE)*I118</f>
        <v>24</v>
      </c>
      <c r="K118" s="115" t="s">
        <v>29</v>
      </c>
      <c r="L118" s="115">
        <v>1</v>
      </c>
      <c r="M118" s="115">
        <f>VLOOKUP(K118,ZombiePoints[],2,FALSE)*L118</f>
        <v>24</v>
      </c>
      <c r="N118" s="132">
        <f t="shared" si="3"/>
        <v>18</v>
      </c>
      <c r="O118" s="133" t="s">
        <v>29</v>
      </c>
      <c r="P118" s="119" t="s">
        <v>77</v>
      </c>
      <c r="Q118" s="120" t="s">
        <v>82</v>
      </c>
    </row>
    <row r="119" spans="1:17" x14ac:dyDescent="0.45">
      <c r="A119" s="121">
        <v>118</v>
      </c>
      <c r="B119" s="47" t="s">
        <v>3</v>
      </c>
      <c r="C119" s="47">
        <v>1</v>
      </c>
      <c r="D119" s="47">
        <f>VLOOKUP(B119,ZombiePoints[],2,FALSE)*C119</f>
        <v>0</v>
      </c>
      <c r="E119" s="50" t="s">
        <v>29</v>
      </c>
      <c r="F119" s="50">
        <v>1</v>
      </c>
      <c r="G119" s="50">
        <f>VLOOKUP(E119,ZombiePoints[],2,FALSE)*F119</f>
        <v>24</v>
      </c>
      <c r="H119" s="122" t="s">
        <v>29</v>
      </c>
      <c r="I119" s="122">
        <v>1</v>
      </c>
      <c r="J119" s="122">
        <f>VLOOKUP(H119,ZombiePoints[],2,FALSE)*I119</f>
        <v>24</v>
      </c>
      <c r="K119" s="116" t="s">
        <v>29</v>
      </c>
      <c r="L119" s="116">
        <v>1</v>
      </c>
      <c r="M119" s="116">
        <f>VLOOKUP(K119,ZombiePoints[],2,FALSE)*L119</f>
        <v>24</v>
      </c>
      <c r="N119" s="117">
        <f t="shared" si="3"/>
        <v>18</v>
      </c>
      <c r="O119" s="118" t="s">
        <v>29</v>
      </c>
      <c r="P119" s="123" t="s">
        <v>77</v>
      </c>
      <c r="Q119" s="124" t="s">
        <v>82</v>
      </c>
    </row>
    <row r="120" spans="1:17" x14ac:dyDescent="0.45">
      <c r="A120" s="121">
        <v>119</v>
      </c>
      <c r="B120" s="47" t="s">
        <v>3</v>
      </c>
      <c r="C120" s="47">
        <v>1</v>
      </c>
      <c r="D120" s="47">
        <f>VLOOKUP(B120,ZombiePoints[],2,FALSE)*C120</f>
        <v>0</v>
      </c>
      <c r="E120" s="50" t="s">
        <v>29</v>
      </c>
      <c r="F120" s="50">
        <v>1</v>
      </c>
      <c r="G120" s="50">
        <f>VLOOKUP(E120,ZombiePoints[],2,FALSE)*F120</f>
        <v>24</v>
      </c>
      <c r="H120" s="122" t="s">
        <v>29</v>
      </c>
      <c r="I120" s="122">
        <v>1</v>
      </c>
      <c r="J120" s="122">
        <f>VLOOKUP(H120,ZombiePoints[],2,FALSE)*I120</f>
        <v>24</v>
      </c>
      <c r="K120" s="116" t="s">
        <v>29</v>
      </c>
      <c r="L120" s="116">
        <v>1</v>
      </c>
      <c r="M120" s="116">
        <f>VLOOKUP(K120,ZombiePoints[],2,FALSE)*L120</f>
        <v>24</v>
      </c>
      <c r="N120" s="117">
        <f t="shared" si="3"/>
        <v>18</v>
      </c>
      <c r="O120" s="118" t="s">
        <v>29</v>
      </c>
      <c r="P120" s="123" t="s">
        <v>77</v>
      </c>
      <c r="Q120" s="124" t="s">
        <v>82</v>
      </c>
    </row>
    <row r="121" spans="1:17" x14ac:dyDescent="0.45">
      <c r="A121" s="121">
        <v>120</v>
      </c>
      <c r="B121" s="47" t="s">
        <v>3</v>
      </c>
      <c r="C121" s="47">
        <v>1</v>
      </c>
      <c r="D121" s="47">
        <f>VLOOKUP(B121,ZombiePoints[],2,FALSE)*C121</f>
        <v>0</v>
      </c>
      <c r="E121" s="50" t="s">
        <v>29</v>
      </c>
      <c r="F121" s="50">
        <v>1</v>
      </c>
      <c r="G121" s="50">
        <f>VLOOKUP(E121,ZombiePoints[],2,FALSE)*F121</f>
        <v>24</v>
      </c>
      <c r="H121" s="122" t="s">
        <v>29</v>
      </c>
      <c r="I121" s="122">
        <v>1</v>
      </c>
      <c r="J121" s="122">
        <f>VLOOKUP(H121,ZombiePoints[],2,FALSE)*I121</f>
        <v>24</v>
      </c>
      <c r="K121" s="116" t="s">
        <v>29</v>
      </c>
      <c r="L121" s="116">
        <v>1</v>
      </c>
      <c r="M121" s="116">
        <f>VLOOKUP(K121,ZombiePoints[],2,FALSE)*L121</f>
        <v>24</v>
      </c>
      <c r="N121" s="117">
        <f t="shared" si="3"/>
        <v>18</v>
      </c>
      <c r="O121" s="118" t="s">
        <v>29</v>
      </c>
      <c r="P121" s="123" t="s">
        <v>77</v>
      </c>
      <c r="Q121" s="124" t="s">
        <v>82</v>
      </c>
    </row>
    <row r="122" spans="1:17" x14ac:dyDescent="0.45">
      <c r="A122" s="121">
        <v>121</v>
      </c>
      <c r="B122" s="47" t="s">
        <v>3</v>
      </c>
      <c r="C122" s="47">
        <v>1</v>
      </c>
      <c r="D122" s="47">
        <f>VLOOKUP(B122,ZombiePoints[],2,FALSE)*C122</f>
        <v>0</v>
      </c>
      <c r="E122" s="50" t="s">
        <v>31</v>
      </c>
      <c r="F122" s="50">
        <v>1</v>
      </c>
      <c r="G122" s="50">
        <f>VLOOKUP(E122,ZombiePoints[],2,FALSE)*F122</f>
        <v>14</v>
      </c>
      <c r="H122" s="122" t="s">
        <v>31</v>
      </c>
      <c r="I122" s="122">
        <v>1</v>
      </c>
      <c r="J122" s="122">
        <f>VLOOKUP(H122,ZombiePoints[],2,FALSE)*I122</f>
        <v>14</v>
      </c>
      <c r="K122" s="116" t="s">
        <v>31</v>
      </c>
      <c r="L122" s="116">
        <v>1</v>
      </c>
      <c r="M122" s="116">
        <f>VLOOKUP(K122,ZombiePoints[],2,FALSE)*L122</f>
        <v>14</v>
      </c>
      <c r="N122" s="117">
        <f t="shared" si="3"/>
        <v>10.5</v>
      </c>
      <c r="O122" s="118" t="s">
        <v>31</v>
      </c>
      <c r="P122" s="123" t="s">
        <v>77</v>
      </c>
      <c r="Q122" s="124" t="s">
        <v>82</v>
      </c>
    </row>
    <row r="123" spans="1:17" x14ac:dyDescent="0.45">
      <c r="A123" s="121">
        <v>122</v>
      </c>
      <c r="B123" s="47" t="s">
        <v>3</v>
      </c>
      <c r="C123" s="47">
        <v>1</v>
      </c>
      <c r="D123" s="47">
        <f>VLOOKUP(B123,ZombiePoints[],2,FALSE)*C123</f>
        <v>0</v>
      </c>
      <c r="E123" s="50" t="s">
        <v>31</v>
      </c>
      <c r="F123" s="50">
        <v>1</v>
      </c>
      <c r="G123" s="50">
        <f>VLOOKUP(E123,ZombiePoints[],2,FALSE)*F123</f>
        <v>14</v>
      </c>
      <c r="H123" s="122" t="s">
        <v>31</v>
      </c>
      <c r="I123" s="122">
        <v>1</v>
      </c>
      <c r="J123" s="122">
        <f>VLOOKUP(H123,ZombiePoints[],2,FALSE)*I123</f>
        <v>14</v>
      </c>
      <c r="K123" s="116" t="s">
        <v>31</v>
      </c>
      <c r="L123" s="116">
        <v>1</v>
      </c>
      <c r="M123" s="116">
        <f>VLOOKUP(K123,ZombiePoints[],2,FALSE)*L123</f>
        <v>14</v>
      </c>
      <c r="N123" s="117">
        <f t="shared" si="3"/>
        <v>10.5</v>
      </c>
      <c r="O123" s="118" t="s">
        <v>31</v>
      </c>
      <c r="P123" s="123" t="s">
        <v>77</v>
      </c>
      <c r="Q123" s="124" t="s">
        <v>82</v>
      </c>
    </row>
    <row r="124" spans="1:17" x14ac:dyDescent="0.45">
      <c r="A124" s="121">
        <v>123</v>
      </c>
      <c r="B124" s="47" t="s">
        <v>3</v>
      </c>
      <c r="C124" s="47">
        <v>1</v>
      </c>
      <c r="D124" s="47">
        <f>VLOOKUP(B124,ZombiePoints[],2,FALSE)*C124</f>
        <v>0</v>
      </c>
      <c r="E124" s="50" t="s">
        <v>31</v>
      </c>
      <c r="F124" s="50">
        <v>1</v>
      </c>
      <c r="G124" s="50">
        <f>VLOOKUP(E124,ZombiePoints[],2,FALSE)*F124</f>
        <v>14</v>
      </c>
      <c r="H124" s="122" t="s">
        <v>31</v>
      </c>
      <c r="I124" s="122">
        <v>1</v>
      </c>
      <c r="J124" s="122">
        <f>VLOOKUP(H124,ZombiePoints[],2,FALSE)*I124</f>
        <v>14</v>
      </c>
      <c r="K124" s="116" t="s">
        <v>31</v>
      </c>
      <c r="L124" s="116">
        <v>1</v>
      </c>
      <c r="M124" s="116">
        <f>VLOOKUP(K124,ZombiePoints[],2,FALSE)*L124</f>
        <v>14</v>
      </c>
      <c r="N124" s="117">
        <f t="shared" si="3"/>
        <v>10.5</v>
      </c>
      <c r="O124" s="118" t="s">
        <v>31</v>
      </c>
      <c r="P124" s="123" t="s">
        <v>77</v>
      </c>
      <c r="Q124" s="124" t="s">
        <v>82</v>
      </c>
    </row>
    <row r="125" spans="1:17" x14ac:dyDescent="0.45">
      <c r="A125" s="121">
        <v>124</v>
      </c>
      <c r="B125" s="47" t="s">
        <v>3</v>
      </c>
      <c r="C125" s="47">
        <v>1</v>
      </c>
      <c r="D125" s="47">
        <f>VLOOKUP(B125,ZombiePoints[],2,FALSE)*C125</f>
        <v>0</v>
      </c>
      <c r="E125" s="50" t="s">
        <v>31</v>
      </c>
      <c r="F125" s="50">
        <v>1</v>
      </c>
      <c r="G125" s="81">
        <f>VLOOKUP(E125,ZombiePoints[],2,FALSE)*F125</f>
        <v>14</v>
      </c>
      <c r="H125" s="122" t="s">
        <v>31</v>
      </c>
      <c r="I125" s="122">
        <v>1</v>
      </c>
      <c r="J125" s="122">
        <f>VLOOKUP(H125,ZombiePoints[],2,FALSE)*I125</f>
        <v>14</v>
      </c>
      <c r="K125" s="116" t="s">
        <v>31</v>
      </c>
      <c r="L125" s="116">
        <v>1</v>
      </c>
      <c r="M125" s="116">
        <f>VLOOKUP(K125,ZombiePoints[],2,FALSE)*L125</f>
        <v>14</v>
      </c>
      <c r="N125" s="117">
        <f t="shared" si="3"/>
        <v>10.5</v>
      </c>
      <c r="O125" s="118" t="s">
        <v>31</v>
      </c>
      <c r="P125" s="123" t="s">
        <v>77</v>
      </c>
      <c r="Q125" s="124" t="s">
        <v>82</v>
      </c>
    </row>
    <row r="126" spans="1:17" x14ac:dyDescent="0.45">
      <c r="A126" s="112">
        <v>125</v>
      </c>
      <c r="B126" s="32" t="s">
        <v>37</v>
      </c>
      <c r="C126" s="32">
        <v>1</v>
      </c>
      <c r="D126" s="32">
        <f>VLOOKUP(B126,ZombiePoints[],2,FALSE)*C126</f>
        <v>9</v>
      </c>
      <c r="E126" s="113" t="s">
        <v>37</v>
      </c>
      <c r="F126" s="113">
        <v>1</v>
      </c>
      <c r="G126" s="50">
        <f>VLOOKUP(E126,ZombiePoints[],2,FALSE)*F126</f>
        <v>9</v>
      </c>
      <c r="H126" s="114" t="s">
        <v>37</v>
      </c>
      <c r="I126" s="114">
        <v>1</v>
      </c>
      <c r="J126" s="114">
        <f>VLOOKUP(H126,ZombiePoints[],2,FALSE)*I126</f>
        <v>9</v>
      </c>
      <c r="K126" s="115" t="s">
        <v>37</v>
      </c>
      <c r="L126" s="115">
        <v>1</v>
      </c>
      <c r="M126" s="115">
        <f>VLOOKUP(K126,ZombiePoints[],2,FALSE)*L126</f>
        <v>9</v>
      </c>
      <c r="N126" s="132">
        <f t="shared" si="3"/>
        <v>9</v>
      </c>
      <c r="O126" s="133" t="s">
        <v>15</v>
      </c>
      <c r="P126" s="119" t="s">
        <v>77</v>
      </c>
      <c r="Q126" s="120" t="s">
        <v>83</v>
      </c>
    </row>
    <row r="127" spans="1:17" x14ac:dyDescent="0.45">
      <c r="A127" s="121">
        <v>126</v>
      </c>
      <c r="B127" s="47" t="s">
        <v>37</v>
      </c>
      <c r="C127" s="47">
        <v>1</v>
      </c>
      <c r="D127" s="47">
        <f>VLOOKUP(B127,ZombiePoints[],2,FALSE)*C127</f>
        <v>9</v>
      </c>
      <c r="E127" s="50" t="s">
        <v>37</v>
      </c>
      <c r="F127" s="50">
        <v>1</v>
      </c>
      <c r="G127" s="50">
        <f>VLOOKUP(E127,ZombiePoints[],2,FALSE)*F127</f>
        <v>9</v>
      </c>
      <c r="H127" s="122" t="s">
        <v>37</v>
      </c>
      <c r="I127" s="122">
        <v>1</v>
      </c>
      <c r="J127" s="122">
        <f>VLOOKUP(H127,ZombiePoints[],2,FALSE)*I127</f>
        <v>9</v>
      </c>
      <c r="K127" s="116" t="s">
        <v>37</v>
      </c>
      <c r="L127" s="116">
        <v>1</v>
      </c>
      <c r="M127" s="116">
        <f>VLOOKUP(K127,ZombiePoints[],2,FALSE)*L127</f>
        <v>9</v>
      </c>
      <c r="N127" s="117">
        <f t="shared" si="3"/>
        <v>9</v>
      </c>
      <c r="O127" s="118" t="s">
        <v>15</v>
      </c>
      <c r="P127" s="123" t="s">
        <v>77</v>
      </c>
      <c r="Q127" s="124" t="s">
        <v>83</v>
      </c>
    </row>
    <row r="128" spans="1:17" x14ac:dyDescent="0.45">
      <c r="A128" s="121">
        <v>127</v>
      </c>
      <c r="B128" s="47" t="s">
        <v>37</v>
      </c>
      <c r="C128" s="47">
        <v>1</v>
      </c>
      <c r="D128" s="47">
        <f>VLOOKUP(B128,ZombiePoints[],2,FALSE)*C128</f>
        <v>9</v>
      </c>
      <c r="E128" s="50" t="s">
        <v>37</v>
      </c>
      <c r="F128" s="50">
        <v>1</v>
      </c>
      <c r="G128" s="50">
        <f>VLOOKUP(E128,ZombiePoints[],2,FALSE)*F128</f>
        <v>9</v>
      </c>
      <c r="H128" s="122" t="s">
        <v>37</v>
      </c>
      <c r="I128" s="122">
        <v>1</v>
      </c>
      <c r="J128" s="122">
        <f>VLOOKUP(H128,ZombiePoints[],2,FALSE)*I128</f>
        <v>9</v>
      </c>
      <c r="K128" s="116" t="s">
        <v>37</v>
      </c>
      <c r="L128" s="116">
        <v>1</v>
      </c>
      <c r="M128" s="116">
        <f>VLOOKUP(K128,ZombiePoints[],2,FALSE)*L128</f>
        <v>9</v>
      </c>
      <c r="N128" s="117">
        <f t="shared" si="3"/>
        <v>9</v>
      </c>
      <c r="O128" s="118" t="s">
        <v>15</v>
      </c>
      <c r="P128" s="123" t="s">
        <v>77</v>
      </c>
      <c r="Q128" s="124" t="s">
        <v>83</v>
      </c>
    </row>
    <row r="129" spans="1:17" x14ac:dyDescent="0.45">
      <c r="A129" s="121">
        <v>128</v>
      </c>
      <c r="B129" s="47" t="s">
        <v>37</v>
      </c>
      <c r="C129" s="47">
        <v>1</v>
      </c>
      <c r="D129" s="47">
        <f>VLOOKUP(B129,ZombiePoints[],2,FALSE)*C129</f>
        <v>9</v>
      </c>
      <c r="E129" s="50" t="s">
        <v>37</v>
      </c>
      <c r="F129" s="50">
        <v>1</v>
      </c>
      <c r="G129" s="50">
        <f>VLOOKUP(E129,ZombiePoints[],2,FALSE)*F129</f>
        <v>9</v>
      </c>
      <c r="H129" s="122" t="s">
        <v>37</v>
      </c>
      <c r="I129" s="122">
        <v>1</v>
      </c>
      <c r="J129" s="122">
        <f>VLOOKUP(H129,ZombiePoints[],2,FALSE)*I129</f>
        <v>9</v>
      </c>
      <c r="K129" s="116" t="s">
        <v>37</v>
      </c>
      <c r="L129" s="116">
        <v>1</v>
      </c>
      <c r="M129" s="116">
        <f>VLOOKUP(K129,ZombiePoints[],2,FALSE)*L129</f>
        <v>9</v>
      </c>
      <c r="N129" s="117">
        <f t="shared" si="3"/>
        <v>9</v>
      </c>
      <c r="O129" s="118" t="s">
        <v>15</v>
      </c>
      <c r="P129" s="123" t="s">
        <v>77</v>
      </c>
      <c r="Q129" s="124" t="s">
        <v>83</v>
      </c>
    </row>
    <row r="130" spans="1:17" x14ac:dyDescent="0.45">
      <c r="A130" s="121">
        <v>129</v>
      </c>
      <c r="B130" s="47" t="s">
        <v>37</v>
      </c>
      <c r="C130" s="47">
        <v>1</v>
      </c>
      <c r="D130" s="47">
        <f>VLOOKUP(B130,ZombiePoints[],2,FALSE)*C130</f>
        <v>9</v>
      </c>
      <c r="E130" s="50" t="s">
        <v>37</v>
      </c>
      <c r="F130" s="50">
        <v>1</v>
      </c>
      <c r="G130" s="50">
        <f>VLOOKUP(E130,ZombiePoints[],2,FALSE)*F130</f>
        <v>9</v>
      </c>
      <c r="H130" s="122" t="s">
        <v>37</v>
      </c>
      <c r="I130" s="122">
        <v>1</v>
      </c>
      <c r="J130" s="122">
        <f>VLOOKUP(H130,ZombiePoints[],2,FALSE)*I130</f>
        <v>9</v>
      </c>
      <c r="K130" s="116" t="s">
        <v>37</v>
      </c>
      <c r="L130" s="116">
        <v>1</v>
      </c>
      <c r="M130" s="116">
        <f>VLOOKUP(K130,ZombiePoints[],2,FALSE)*L130</f>
        <v>9</v>
      </c>
      <c r="N130" s="117">
        <f t="shared" ref="N130:N161" si="4">SUM(D130+G130+J130+M130)/4</f>
        <v>9</v>
      </c>
      <c r="O130" s="118" t="s">
        <v>15</v>
      </c>
      <c r="P130" s="123" t="s">
        <v>77</v>
      </c>
      <c r="Q130" s="124" t="s">
        <v>83</v>
      </c>
    </row>
    <row r="131" spans="1:17" x14ac:dyDescent="0.45">
      <c r="A131" s="125">
        <v>130</v>
      </c>
      <c r="B131" s="78" t="s">
        <v>37</v>
      </c>
      <c r="C131" s="78">
        <v>1</v>
      </c>
      <c r="D131" s="78">
        <f>VLOOKUP(B131,ZombiePoints[],2,FALSE)*C131</f>
        <v>9</v>
      </c>
      <c r="E131" s="81" t="s">
        <v>37</v>
      </c>
      <c r="F131" s="81">
        <v>1</v>
      </c>
      <c r="G131" s="81">
        <f>VLOOKUP(E131,ZombiePoints[],2,FALSE)*F131</f>
        <v>9</v>
      </c>
      <c r="H131" s="126" t="s">
        <v>37</v>
      </c>
      <c r="I131" s="126">
        <v>1</v>
      </c>
      <c r="J131" s="126">
        <f>VLOOKUP(H131,ZombiePoints[],2,FALSE)*I131</f>
        <v>9</v>
      </c>
      <c r="K131" s="127" t="s">
        <v>37</v>
      </c>
      <c r="L131" s="127">
        <v>1</v>
      </c>
      <c r="M131" s="127">
        <f>VLOOKUP(K131,ZombiePoints[],2,FALSE)*L131</f>
        <v>9</v>
      </c>
      <c r="N131" s="128">
        <f t="shared" si="4"/>
        <v>9</v>
      </c>
      <c r="O131" s="129" t="s">
        <v>15</v>
      </c>
      <c r="P131" s="130" t="s">
        <v>77</v>
      </c>
      <c r="Q131" s="131" t="s">
        <v>83</v>
      </c>
    </row>
    <row r="132" spans="1:17" x14ac:dyDescent="0.45">
      <c r="A132" s="112">
        <v>131</v>
      </c>
      <c r="B132" s="32" t="s">
        <v>38</v>
      </c>
      <c r="C132" s="32">
        <v>1</v>
      </c>
      <c r="D132" s="32">
        <f>VLOOKUP(B132,ZombiePoints[],2,FALSE)*C132</f>
        <v>6</v>
      </c>
      <c r="E132" s="113" t="s">
        <v>38</v>
      </c>
      <c r="F132" s="113">
        <v>1</v>
      </c>
      <c r="G132" s="50">
        <f>VLOOKUP(E132,ZombiePoints[],2,FALSE)*F132</f>
        <v>6</v>
      </c>
      <c r="H132" s="114" t="s">
        <v>38</v>
      </c>
      <c r="I132" s="114">
        <v>1</v>
      </c>
      <c r="J132" s="114">
        <f>VLOOKUP(H132,ZombiePoints[],2,FALSE)*I132</f>
        <v>6</v>
      </c>
      <c r="K132" s="115" t="s">
        <v>38</v>
      </c>
      <c r="L132" s="115">
        <v>1</v>
      </c>
      <c r="M132" s="115">
        <f>VLOOKUP(K132,ZombiePoints[],2,FALSE)*L132</f>
        <v>6</v>
      </c>
      <c r="N132" s="132">
        <f t="shared" si="4"/>
        <v>6</v>
      </c>
      <c r="O132" s="133" t="s">
        <v>15</v>
      </c>
      <c r="P132" s="119" t="s">
        <v>77</v>
      </c>
      <c r="Q132" s="120" t="s">
        <v>84</v>
      </c>
    </row>
    <row r="133" spans="1:17" x14ac:dyDescent="0.45">
      <c r="A133" s="121">
        <v>132</v>
      </c>
      <c r="B133" s="47" t="s">
        <v>38</v>
      </c>
      <c r="C133" s="47">
        <v>1</v>
      </c>
      <c r="D133" s="47">
        <f>VLOOKUP(B133,ZombiePoints[],2,FALSE)*C133</f>
        <v>6</v>
      </c>
      <c r="E133" s="50" t="s">
        <v>38</v>
      </c>
      <c r="F133" s="50">
        <v>1</v>
      </c>
      <c r="G133" s="50">
        <f>VLOOKUP(E133,ZombiePoints[],2,FALSE)*F133</f>
        <v>6</v>
      </c>
      <c r="H133" s="122" t="s">
        <v>38</v>
      </c>
      <c r="I133" s="122">
        <v>1</v>
      </c>
      <c r="J133" s="122">
        <f>VLOOKUP(H133,ZombiePoints[],2,FALSE)*I133</f>
        <v>6</v>
      </c>
      <c r="K133" s="116" t="s">
        <v>38</v>
      </c>
      <c r="L133" s="116">
        <v>1</v>
      </c>
      <c r="M133" s="116">
        <f>VLOOKUP(K133,ZombiePoints[],2,FALSE)*L133</f>
        <v>6</v>
      </c>
      <c r="N133" s="117">
        <f t="shared" si="4"/>
        <v>6</v>
      </c>
      <c r="O133" s="118" t="s">
        <v>15</v>
      </c>
      <c r="P133" s="123" t="s">
        <v>77</v>
      </c>
      <c r="Q133" s="124" t="s">
        <v>84</v>
      </c>
    </row>
    <row r="134" spans="1:17" x14ac:dyDescent="0.45">
      <c r="A134" s="121">
        <v>133</v>
      </c>
      <c r="B134" s="47" t="s">
        <v>38</v>
      </c>
      <c r="C134" s="47">
        <v>1</v>
      </c>
      <c r="D134" s="47">
        <f>VLOOKUP(B134,ZombiePoints[],2,FALSE)*C134</f>
        <v>6</v>
      </c>
      <c r="E134" s="50" t="s">
        <v>38</v>
      </c>
      <c r="F134" s="50">
        <v>1</v>
      </c>
      <c r="G134" s="50">
        <f>VLOOKUP(E134,ZombiePoints[],2,FALSE)*F134</f>
        <v>6</v>
      </c>
      <c r="H134" s="122" t="s">
        <v>38</v>
      </c>
      <c r="I134" s="122">
        <v>1</v>
      </c>
      <c r="J134" s="122">
        <f>VLOOKUP(H134,ZombiePoints[],2,FALSE)*I134</f>
        <v>6</v>
      </c>
      <c r="K134" s="116" t="s">
        <v>38</v>
      </c>
      <c r="L134" s="116">
        <v>1</v>
      </c>
      <c r="M134" s="116">
        <f>VLOOKUP(K134,ZombiePoints[],2,FALSE)*L134</f>
        <v>6</v>
      </c>
      <c r="N134" s="117">
        <f t="shared" si="4"/>
        <v>6</v>
      </c>
      <c r="O134" s="118" t="s">
        <v>15</v>
      </c>
      <c r="P134" s="123" t="s">
        <v>77</v>
      </c>
      <c r="Q134" s="124" t="s">
        <v>84</v>
      </c>
    </row>
    <row r="135" spans="1:17" x14ac:dyDescent="0.45">
      <c r="A135" s="121">
        <v>134</v>
      </c>
      <c r="B135" s="47" t="s">
        <v>38</v>
      </c>
      <c r="C135" s="47">
        <v>1</v>
      </c>
      <c r="D135" s="47">
        <f>VLOOKUP(B135,ZombiePoints[],2,FALSE)*C135</f>
        <v>6</v>
      </c>
      <c r="E135" s="50" t="s">
        <v>38</v>
      </c>
      <c r="F135" s="50">
        <v>1</v>
      </c>
      <c r="G135" s="50">
        <f>VLOOKUP(E135,ZombiePoints[],2,FALSE)*F135</f>
        <v>6</v>
      </c>
      <c r="H135" s="122" t="s">
        <v>38</v>
      </c>
      <c r="I135" s="122">
        <v>1</v>
      </c>
      <c r="J135" s="122">
        <f>VLOOKUP(H135,ZombiePoints[],2,FALSE)*I135</f>
        <v>6</v>
      </c>
      <c r="K135" s="116" t="s">
        <v>38</v>
      </c>
      <c r="L135" s="116">
        <v>1</v>
      </c>
      <c r="M135" s="116">
        <f>VLOOKUP(K135,ZombiePoints[],2,FALSE)*L135</f>
        <v>6</v>
      </c>
      <c r="N135" s="117">
        <f t="shared" si="4"/>
        <v>6</v>
      </c>
      <c r="O135" s="118" t="s">
        <v>15</v>
      </c>
      <c r="P135" s="123" t="s">
        <v>77</v>
      </c>
      <c r="Q135" s="124" t="s">
        <v>84</v>
      </c>
    </row>
    <row r="136" spans="1:17" x14ac:dyDescent="0.45">
      <c r="A136" s="121">
        <v>135</v>
      </c>
      <c r="B136" s="47" t="s">
        <v>38</v>
      </c>
      <c r="C136" s="47">
        <v>1</v>
      </c>
      <c r="D136" s="47">
        <f>VLOOKUP(B136,ZombiePoints[],2,FALSE)*C136</f>
        <v>6</v>
      </c>
      <c r="E136" s="50" t="s">
        <v>38</v>
      </c>
      <c r="F136" s="50">
        <v>1</v>
      </c>
      <c r="G136" s="50">
        <f>VLOOKUP(E136,ZombiePoints[],2,FALSE)*F136</f>
        <v>6</v>
      </c>
      <c r="H136" s="122" t="s">
        <v>38</v>
      </c>
      <c r="I136" s="122">
        <v>1</v>
      </c>
      <c r="J136" s="122">
        <f>VLOOKUP(H136,ZombiePoints[],2,FALSE)*I136</f>
        <v>6</v>
      </c>
      <c r="K136" s="116" t="s">
        <v>38</v>
      </c>
      <c r="L136" s="116">
        <v>1</v>
      </c>
      <c r="M136" s="116">
        <f>VLOOKUP(K136,ZombiePoints[],2,FALSE)*L136</f>
        <v>6</v>
      </c>
      <c r="N136" s="117">
        <f t="shared" si="4"/>
        <v>6</v>
      </c>
      <c r="O136" s="118" t="s">
        <v>15</v>
      </c>
      <c r="P136" s="123" t="s">
        <v>77</v>
      </c>
      <c r="Q136" s="124" t="s">
        <v>84</v>
      </c>
    </row>
    <row r="137" spans="1:17" x14ac:dyDescent="0.45">
      <c r="A137" s="125">
        <v>136</v>
      </c>
      <c r="B137" s="78" t="s">
        <v>38</v>
      </c>
      <c r="C137" s="78">
        <v>1</v>
      </c>
      <c r="D137" s="78">
        <f>VLOOKUP(B137,ZombiePoints[],2,FALSE)*C137</f>
        <v>6</v>
      </c>
      <c r="E137" s="81" t="s">
        <v>38</v>
      </c>
      <c r="F137" s="81">
        <v>1</v>
      </c>
      <c r="G137" s="81">
        <f>VLOOKUP(E137,ZombiePoints[],2,FALSE)*F137</f>
        <v>6</v>
      </c>
      <c r="H137" s="126" t="s">
        <v>38</v>
      </c>
      <c r="I137" s="126">
        <v>1</v>
      </c>
      <c r="J137" s="126">
        <f>VLOOKUP(H137,ZombiePoints[],2,FALSE)*I137</f>
        <v>6</v>
      </c>
      <c r="K137" s="127" t="s">
        <v>38</v>
      </c>
      <c r="L137" s="127">
        <v>1</v>
      </c>
      <c r="M137" s="127">
        <f>VLOOKUP(K137,ZombiePoints[],2,FALSE)*L137</f>
        <v>6</v>
      </c>
      <c r="N137" s="128">
        <f t="shared" si="4"/>
        <v>6</v>
      </c>
      <c r="O137" s="129" t="s">
        <v>15</v>
      </c>
      <c r="P137" s="130" t="s">
        <v>77</v>
      </c>
      <c r="Q137" s="131" t="s">
        <v>84</v>
      </c>
    </row>
    <row r="138" spans="1:17" x14ac:dyDescent="0.45">
      <c r="A138" s="121">
        <v>137</v>
      </c>
      <c r="B138" s="47" t="s">
        <v>39</v>
      </c>
      <c r="C138" s="47">
        <v>1</v>
      </c>
      <c r="D138" s="47">
        <f>VLOOKUP(B138,ZombiePoints[],2,FALSE)*C138</f>
        <v>8</v>
      </c>
      <c r="E138" s="50" t="s">
        <v>39</v>
      </c>
      <c r="F138" s="50">
        <v>1</v>
      </c>
      <c r="G138" s="50">
        <f>VLOOKUP(E138,ZombiePoints[],2,FALSE)*F138</f>
        <v>8</v>
      </c>
      <c r="H138" s="122" t="s">
        <v>39</v>
      </c>
      <c r="I138" s="122">
        <v>1</v>
      </c>
      <c r="J138" s="122">
        <f>VLOOKUP(H138,ZombiePoints[],2,FALSE)*I138</f>
        <v>8</v>
      </c>
      <c r="K138" s="116" t="s">
        <v>39</v>
      </c>
      <c r="L138" s="116">
        <v>1</v>
      </c>
      <c r="M138" s="116">
        <f>VLOOKUP(K138,ZombiePoints[],2,FALSE)*L138</f>
        <v>8</v>
      </c>
      <c r="N138" s="117">
        <f t="shared" si="4"/>
        <v>8</v>
      </c>
      <c r="O138" s="118" t="s">
        <v>15</v>
      </c>
      <c r="P138" s="123" t="s">
        <v>77</v>
      </c>
      <c r="Q138" s="124" t="s">
        <v>82</v>
      </c>
    </row>
    <row r="139" spans="1:17" x14ac:dyDescent="0.45">
      <c r="A139" s="121">
        <v>138</v>
      </c>
      <c r="B139" s="47" t="s">
        <v>39</v>
      </c>
      <c r="C139" s="47">
        <v>1</v>
      </c>
      <c r="D139" s="47">
        <f>VLOOKUP(B139,ZombiePoints[],2,FALSE)*C139</f>
        <v>8</v>
      </c>
      <c r="E139" s="50" t="s">
        <v>39</v>
      </c>
      <c r="F139" s="50">
        <v>1</v>
      </c>
      <c r="G139" s="50">
        <f>VLOOKUP(E139,ZombiePoints[],2,FALSE)*F139</f>
        <v>8</v>
      </c>
      <c r="H139" s="122" t="s">
        <v>39</v>
      </c>
      <c r="I139" s="122">
        <v>1</v>
      </c>
      <c r="J139" s="122">
        <f>VLOOKUP(H139,ZombiePoints[],2,FALSE)*I139</f>
        <v>8</v>
      </c>
      <c r="K139" s="116" t="s">
        <v>39</v>
      </c>
      <c r="L139" s="116">
        <v>1</v>
      </c>
      <c r="M139" s="116">
        <f>VLOOKUP(K139,ZombiePoints[],2,FALSE)*L139</f>
        <v>8</v>
      </c>
      <c r="N139" s="117">
        <f t="shared" si="4"/>
        <v>8</v>
      </c>
      <c r="O139" s="118" t="s">
        <v>15</v>
      </c>
      <c r="P139" s="123" t="s">
        <v>77</v>
      </c>
      <c r="Q139" s="124" t="s">
        <v>82</v>
      </c>
    </row>
    <row r="140" spans="1:17" x14ac:dyDescent="0.45">
      <c r="A140" s="121">
        <v>139</v>
      </c>
      <c r="B140" s="47" t="s">
        <v>39</v>
      </c>
      <c r="C140" s="47">
        <v>1</v>
      </c>
      <c r="D140" s="47">
        <f>VLOOKUP(B140,ZombiePoints[],2,FALSE)*C140</f>
        <v>8</v>
      </c>
      <c r="E140" s="50" t="s">
        <v>39</v>
      </c>
      <c r="F140" s="50">
        <v>1</v>
      </c>
      <c r="G140" s="50">
        <f>VLOOKUP(E140,ZombiePoints[],2,FALSE)*F140</f>
        <v>8</v>
      </c>
      <c r="H140" s="122" t="s">
        <v>39</v>
      </c>
      <c r="I140" s="122">
        <v>1</v>
      </c>
      <c r="J140" s="122">
        <f>VLOOKUP(H140,ZombiePoints[],2,FALSE)*I140</f>
        <v>8</v>
      </c>
      <c r="K140" s="116" t="s">
        <v>39</v>
      </c>
      <c r="L140" s="116">
        <v>1</v>
      </c>
      <c r="M140" s="116">
        <f>VLOOKUP(K140,ZombiePoints[],2,FALSE)*L140</f>
        <v>8</v>
      </c>
      <c r="N140" s="117">
        <f t="shared" si="4"/>
        <v>8</v>
      </c>
      <c r="O140" s="118" t="s">
        <v>15</v>
      </c>
      <c r="P140" s="123" t="s">
        <v>77</v>
      </c>
      <c r="Q140" s="124" t="s">
        <v>82</v>
      </c>
    </row>
    <row r="141" spans="1:17" x14ac:dyDescent="0.45">
      <c r="A141" s="121">
        <v>140</v>
      </c>
      <c r="B141" s="47" t="s">
        <v>39</v>
      </c>
      <c r="C141" s="47">
        <v>1</v>
      </c>
      <c r="D141" s="47">
        <f>VLOOKUP(B141,ZombiePoints[],2,FALSE)*C141</f>
        <v>8</v>
      </c>
      <c r="E141" s="50" t="s">
        <v>39</v>
      </c>
      <c r="F141" s="50">
        <v>1</v>
      </c>
      <c r="G141" s="50">
        <f>VLOOKUP(E141,ZombiePoints[],2,FALSE)*F141</f>
        <v>8</v>
      </c>
      <c r="H141" s="122" t="s">
        <v>39</v>
      </c>
      <c r="I141" s="122">
        <v>1</v>
      </c>
      <c r="J141" s="122">
        <f>VLOOKUP(H141,ZombiePoints[],2,FALSE)*I141</f>
        <v>8</v>
      </c>
      <c r="K141" s="116" t="s">
        <v>39</v>
      </c>
      <c r="L141" s="116">
        <v>1</v>
      </c>
      <c r="M141" s="116">
        <f>VLOOKUP(K141,ZombiePoints[],2,FALSE)*L141</f>
        <v>8</v>
      </c>
      <c r="N141" s="117">
        <f t="shared" si="4"/>
        <v>8</v>
      </c>
      <c r="O141" s="118" t="s">
        <v>15</v>
      </c>
      <c r="P141" s="123" t="s">
        <v>77</v>
      </c>
      <c r="Q141" s="124" t="s">
        <v>82</v>
      </c>
    </row>
    <row r="142" spans="1:17" x14ac:dyDescent="0.45">
      <c r="A142" s="121">
        <v>141</v>
      </c>
      <c r="B142" s="47" t="s">
        <v>39</v>
      </c>
      <c r="C142" s="47">
        <v>1</v>
      </c>
      <c r="D142" s="47">
        <f>VLOOKUP(B142,ZombiePoints[],2,FALSE)*C142</f>
        <v>8</v>
      </c>
      <c r="E142" s="50" t="s">
        <v>39</v>
      </c>
      <c r="F142" s="50">
        <v>1</v>
      </c>
      <c r="G142" s="50">
        <f>VLOOKUP(E142,ZombiePoints[],2,FALSE)*F142</f>
        <v>8</v>
      </c>
      <c r="H142" s="122" t="s">
        <v>39</v>
      </c>
      <c r="I142" s="122">
        <v>1</v>
      </c>
      <c r="J142" s="122">
        <f>VLOOKUP(H142,ZombiePoints[],2,FALSE)*I142</f>
        <v>8</v>
      </c>
      <c r="K142" s="116" t="s">
        <v>39</v>
      </c>
      <c r="L142" s="116">
        <v>1</v>
      </c>
      <c r="M142" s="116">
        <f>VLOOKUP(K142,ZombiePoints[],2,FALSE)*L142</f>
        <v>8</v>
      </c>
      <c r="N142" s="117">
        <f t="shared" si="4"/>
        <v>8</v>
      </c>
      <c r="O142" s="118" t="s">
        <v>15</v>
      </c>
      <c r="P142" s="123" t="s">
        <v>77</v>
      </c>
      <c r="Q142" s="124" t="s">
        <v>82</v>
      </c>
    </row>
    <row r="143" spans="1:17" x14ac:dyDescent="0.45">
      <c r="A143" s="121">
        <v>142</v>
      </c>
      <c r="B143" s="47" t="s">
        <v>39</v>
      </c>
      <c r="C143" s="47">
        <v>1</v>
      </c>
      <c r="D143" s="47">
        <f>VLOOKUP(B143,ZombiePoints[],2,FALSE)*C143</f>
        <v>8</v>
      </c>
      <c r="E143" s="50" t="s">
        <v>39</v>
      </c>
      <c r="F143" s="50">
        <v>1</v>
      </c>
      <c r="G143" s="50">
        <f>VLOOKUP(E143,ZombiePoints[],2,FALSE)*F143</f>
        <v>8</v>
      </c>
      <c r="H143" s="122" t="s">
        <v>39</v>
      </c>
      <c r="I143" s="122">
        <v>1</v>
      </c>
      <c r="J143" s="122">
        <f>VLOOKUP(H143,ZombiePoints[],2,FALSE)*I143</f>
        <v>8</v>
      </c>
      <c r="K143" s="116" t="s">
        <v>39</v>
      </c>
      <c r="L143" s="116">
        <v>1</v>
      </c>
      <c r="M143" s="116">
        <f>VLOOKUP(K143,ZombiePoints[],2,FALSE)*L143</f>
        <v>8</v>
      </c>
      <c r="N143" s="117">
        <f t="shared" si="4"/>
        <v>8</v>
      </c>
      <c r="O143" s="118" t="s">
        <v>15</v>
      </c>
      <c r="P143" s="123" t="s">
        <v>77</v>
      </c>
      <c r="Q143" s="124" t="s">
        <v>82</v>
      </c>
    </row>
    <row r="144" spans="1:17" x14ac:dyDescent="0.45">
      <c r="A144" s="121">
        <v>143</v>
      </c>
      <c r="B144" s="47" t="s">
        <v>40</v>
      </c>
      <c r="C144" s="47">
        <v>1</v>
      </c>
      <c r="D144" s="47">
        <f>VLOOKUP(B144,ZombiePoints[],2,FALSE)*C144</f>
        <v>9</v>
      </c>
      <c r="E144" s="50" t="s">
        <v>40</v>
      </c>
      <c r="F144" s="50">
        <v>1</v>
      </c>
      <c r="G144" s="50">
        <f>VLOOKUP(E144,ZombiePoints[],2,FALSE)*F144</f>
        <v>9</v>
      </c>
      <c r="H144" s="122" t="s">
        <v>40</v>
      </c>
      <c r="I144" s="122">
        <v>1</v>
      </c>
      <c r="J144" s="122">
        <f>VLOOKUP(H144,ZombiePoints[],2,FALSE)*I144</f>
        <v>9</v>
      </c>
      <c r="K144" s="116" t="s">
        <v>40</v>
      </c>
      <c r="L144" s="116">
        <v>1</v>
      </c>
      <c r="M144" s="116">
        <f>VLOOKUP(K144,ZombiePoints[],2,FALSE)*L144</f>
        <v>9</v>
      </c>
      <c r="N144" s="117">
        <f t="shared" si="4"/>
        <v>9</v>
      </c>
      <c r="O144" s="118" t="s">
        <v>15</v>
      </c>
      <c r="P144" s="123" t="s">
        <v>77</v>
      </c>
      <c r="Q144" s="124" t="s">
        <v>82</v>
      </c>
    </row>
    <row r="145" spans="1:17" x14ac:dyDescent="0.45">
      <c r="A145" s="121">
        <v>144</v>
      </c>
      <c r="B145" s="47" t="s">
        <v>40</v>
      </c>
      <c r="C145" s="47">
        <v>1</v>
      </c>
      <c r="D145" s="47">
        <f>VLOOKUP(B145,ZombiePoints[],2,FALSE)*C145</f>
        <v>9</v>
      </c>
      <c r="E145" s="50" t="s">
        <v>40</v>
      </c>
      <c r="F145" s="50">
        <v>1</v>
      </c>
      <c r="G145" s="50">
        <f>VLOOKUP(E145,ZombiePoints[],2,FALSE)*F145</f>
        <v>9</v>
      </c>
      <c r="H145" s="122" t="s">
        <v>40</v>
      </c>
      <c r="I145" s="122">
        <v>1</v>
      </c>
      <c r="J145" s="122">
        <f>VLOOKUP(H145,ZombiePoints[],2,FALSE)*I145</f>
        <v>9</v>
      </c>
      <c r="K145" s="116" t="s">
        <v>40</v>
      </c>
      <c r="L145" s="116">
        <v>1</v>
      </c>
      <c r="M145" s="116">
        <f>VLOOKUP(K145,ZombiePoints[],2,FALSE)*L145</f>
        <v>9</v>
      </c>
      <c r="N145" s="117">
        <f t="shared" si="4"/>
        <v>9</v>
      </c>
      <c r="O145" s="118" t="s">
        <v>15</v>
      </c>
      <c r="P145" s="123" t="s">
        <v>77</v>
      </c>
      <c r="Q145" s="124" t="s">
        <v>82</v>
      </c>
    </row>
    <row r="146" spans="1:17" x14ac:dyDescent="0.45">
      <c r="A146" s="121">
        <v>145</v>
      </c>
      <c r="B146" s="47" t="s">
        <v>40</v>
      </c>
      <c r="C146" s="47">
        <v>1</v>
      </c>
      <c r="D146" s="47">
        <f>VLOOKUP(B146,ZombiePoints[],2,FALSE)*C146</f>
        <v>9</v>
      </c>
      <c r="E146" s="50" t="s">
        <v>40</v>
      </c>
      <c r="F146" s="50">
        <v>1</v>
      </c>
      <c r="G146" s="50">
        <f>VLOOKUP(E146,ZombiePoints[],2,FALSE)*F146</f>
        <v>9</v>
      </c>
      <c r="H146" s="122" t="s">
        <v>40</v>
      </c>
      <c r="I146" s="122">
        <v>1</v>
      </c>
      <c r="J146" s="122">
        <f>VLOOKUP(H146,ZombiePoints[],2,FALSE)*I146</f>
        <v>9</v>
      </c>
      <c r="K146" s="116" t="s">
        <v>40</v>
      </c>
      <c r="L146" s="116">
        <v>1</v>
      </c>
      <c r="M146" s="116">
        <f>VLOOKUP(K146,ZombiePoints[],2,FALSE)*L146</f>
        <v>9</v>
      </c>
      <c r="N146" s="117">
        <f t="shared" si="4"/>
        <v>9</v>
      </c>
      <c r="O146" s="118" t="s">
        <v>15</v>
      </c>
      <c r="P146" s="123" t="s">
        <v>77</v>
      </c>
      <c r="Q146" s="124" t="s">
        <v>82</v>
      </c>
    </row>
    <row r="147" spans="1:17" x14ac:dyDescent="0.45">
      <c r="A147" s="121">
        <v>146</v>
      </c>
      <c r="B147" s="47" t="s">
        <v>40</v>
      </c>
      <c r="C147" s="47">
        <v>1</v>
      </c>
      <c r="D147" s="47">
        <f>VLOOKUP(B147,ZombiePoints[],2,FALSE)*C147</f>
        <v>9</v>
      </c>
      <c r="E147" s="50" t="s">
        <v>40</v>
      </c>
      <c r="F147" s="50">
        <v>1</v>
      </c>
      <c r="G147" s="50">
        <f>VLOOKUP(E147,ZombiePoints[],2,FALSE)*F147</f>
        <v>9</v>
      </c>
      <c r="H147" s="122" t="s">
        <v>40</v>
      </c>
      <c r="I147" s="122">
        <v>1</v>
      </c>
      <c r="J147" s="122">
        <f>VLOOKUP(H147,ZombiePoints[],2,FALSE)*I147</f>
        <v>9</v>
      </c>
      <c r="K147" s="116" t="s">
        <v>40</v>
      </c>
      <c r="L147" s="116">
        <v>1</v>
      </c>
      <c r="M147" s="116">
        <f>VLOOKUP(K147,ZombiePoints[],2,FALSE)*L147</f>
        <v>9</v>
      </c>
      <c r="N147" s="117">
        <f t="shared" si="4"/>
        <v>9</v>
      </c>
      <c r="O147" s="118" t="s">
        <v>15</v>
      </c>
      <c r="P147" s="123" t="s">
        <v>77</v>
      </c>
      <c r="Q147" s="124" t="s">
        <v>82</v>
      </c>
    </row>
    <row r="148" spans="1:17" x14ac:dyDescent="0.45">
      <c r="A148" s="121">
        <v>147</v>
      </c>
      <c r="B148" s="47" t="s">
        <v>40</v>
      </c>
      <c r="C148" s="47">
        <v>1</v>
      </c>
      <c r="D148" s="47">
        <f>VLOOKUP(B148,ZombiePoints[],2,FALSE)*C148</f>
        <v>9</v>
      </c>
      <c r="E148" s="50" t="s">
        <v>40</v>
      </c>
      <c r="F148" s="50">
        <v>1</v>
      </c>
      <c r="G148" s="50">
        <f>VLOOKUP(E148,ZombiePoints[],2,FALSE)*F148</f>
        <v>9</v>
      </c>
      <c r="H148" s="122" t="s">
        <v>40</v>
      </c>
      <c r="I148" s="122">
        <v>1</v>
      </c>
      <c r="J148" s="122">
        <f>VLOOKUP(H148,ZombiePoints[],2,FALSE)*I148</f>
        <v>9</v>
      </c>
      <c r="K148" s="116" t="s">
        <v>40</v>
      </c>
      <c r="L148" s="116">
        <v>1</v>
      </c>
      <c r="M148" s="116">
        <f>VLOOKUP(K148,ZombiePoints[],2,FALSE)*L148</f>
        <v>9</v>
      </c>
      <c r="N148" s="117">
        <f t="shared" si="4"/>
        <v>9</v>
      </c>
      <c r="O148" s="118" t="s">
        <v>15</v>
      </c>
      <c r="P148" s="123" t="s">
        <v>77</v>
      </c>
      <c r="Q148" s="124" t="s">
        <v>82</v>
      </c>
    </row>
    <row r="149" spans="1:17" x14ac:dyDescent="0.45">
      <c r="A149" s="121">
        <v>148</v>
      </c>
      <c r="B149" s="47" t="s">
        <v>40</v>
      </c>
      <c r="C149" s="47">
        <v>1</v>
      </c>
      <c r="D149" s="47">
        <f>VLOOKUP(B149,ZombiePoints[],2,FALSE)*C149</f>
        <v>9</v>
      </c>
      <c r="E149" s="50" t="s">
        <v>40</v>
      </c>
      <c r="F149" s="50">
        <v>1</v>
      </c>
      <c r="G149" s="50">
        <f>VLOOKUP(E149,ZombiePoints[],2,FALSE)*F149</f>
        <v>9</v>
      </c>
      <c r="H149" s="122" t="s">
        <v>40</v>
      </c>
      <c r="I149" s="122">
        <v>1</v>
      </c>
      <c r="J149" s="122">
        <f>VLOOKUP(H149,ZombiePoints[],2,FALSE)*I149</f>
        <v>9</v>
      </c>
      <c r="K149" s="116" t="s">
        <v>40</v>
      </c>
      <c r="L149" s="116">
        <v>1</v>
      </c>
      <c r="M149" s="116">
        <f>VLOOKUP(K149,ZombiePoints[],2,FALSE)*L149</f>
        <v>9</v>
      </c>
      <c r="N149" s="117">
        <f t="shared" si="4"/>
        <v>9</v>
      </c>
      <c r="O149" s="118" t="s">
        <v>15</v>
      </c>
      <c r="P149" s="123" t="s">
        <v>77</v>
      </c>
      <c r="Q149" s="124" t="s">
        <v>82</v>
      </c>
    </row>
    <row r="150" spans="1:17" x14ac:dyDescent="0.45">
      <c r="A150" s="121">
        <v>149</v>
      </c>
      <c r="B150" s="47" t="s">
        <v>41</v>
      </c>
      <c r="C150" s="47">
        <v>1</v>
      </c>
      <c r="D150" s="47">
        <f>VLOOKUP(B150,ZombiePoints[],2,FALSE)*C150</f>
        <v>9</v>
      </c>
      <c r="E150" s="50" t="s">
        <v>41</v>
      </c>
      <c r="F150" s="50">
        <v>1</v>
      </c>
      <c r="G150" s="50">
        <f>VLOOKUP(E150,ZombiePoints[],2,FALSE)*F150</f>
        <v>9</v>
      </c>
      <c r="H150" s="122" t="s">
        <v>41</v>
      </c>
      <c r="I150" s="122">
        <v>1</v>
      </c>
      <c r="J150" s="122">
        <f>VLOOKUP(H150,ZombiePoints[],2,FALSE)*I150</f>
        <v>9</v>
      </c>
      <c r="K150" s="116" t="s">
        <v>41</v>
      </c>
      <c r="L150" s="116">
        <v>1</v>
      </c>
      <c r="M150" s="116">
        <f>VLOOKUP(K150,ZombiePoints[],2,FALSE)*L150</f>
        <v>9</v>
      </c>
      <c r="N150" s="117">
        <f t="shared" si="4"/>
        <v>9</v>
      </c>
      <c r="O150" s="118" t="s">
        <v>15</v>
      </c>
      <c r="P150" s="123" t="s">
        <v>77</v>
      </c>
      <c r="Q150" s="124" t="s">
        <v>82</v>
      </c>
    </row>
    <row r="151" spans="1:17" x14ac:dyDescent="0.45">
      <c r="A151" s="121">
        <v>150</v>
      </c>
      <c r="B151" s="47" t="s">
        <v>41</v>
      </c>
      <c r="C151" s="47">
        <v>1</v>
      </c>
      <c r="D151" s="47">
        <f>VLOOKUP(B151,ZombiePoints[],2,FALSE)*C151</f>
        <v>9</v>
      </c>
      <c r="E151" s="50" t="s">
        <v>41</v>
      </c>
      <c r="F151" s="50">
        <v>1</v>
      </c>
      <c r="G151" s="50">
        <f>VLOOKUP(E151,ZombiePoints[],2,FALSE)*F151</f>
        <v>9</v>
      </c>
      <c r="H151" s="122" t="s">
        <v>41</v>
      </c>
      <c r="I151" s="122">
        <v>1</v>
      </c>
      <c r="J151" s="122">
        <f>VLOOKUP(H151,ZombiePoints[],2,FALSE)*I151</f>
        <v>9</v>
      </c>
      <c r="K151" s="116" t="s">
        <v>41</v>
      </c>
      <c r="L151" s="116">
        <v>1</v>
      </c>
      <c r="M151" s="116">
        <f>VLOOKUP(K151,ZombiePoints[],2,FALSE)*L151</f>
        <v>9</v>
      </c>
      <c r="N151" s="117">
        <f t="shared" si="4"/>
        <v>9</v>
      </c>
      <c r="O151" s="118" t="s">
        <v>15</v>
      </c>
      <c r="P151" s="123" t="s">
        <v>77</v>
      </c>
      <c r="Q151" s="124" t="s">
        <v>82</v>
      </c>
    </row>
    <row r="152" spans="1:17" x14ac:dyDescent="0.45">
      <c r="A152" s="121">
        <v>151</v>
      </c>
      <c r="B152" s="47" t="s">
        <v>41</v>
      </c>
      <c r="C152" s="47">
        <v>1</v>
      </c>
      <c r="D152" s="47">
        <f>VLOOKUP(B152,ZombiePoints[],2,FALSE)*C152</f>
        <v>9</v>
      </c>
      <c r="E152" s="50" t="s">
        <v>41</v>
      </c>
      <c r="F152" s="50">
        <v>1</v>
      </c>
      <c r="G152" s="50">
        <f>VLOOKUP(E152,ZombiePoints[],2,FALSE)*F152</f>
        <v>9</v>
      </c>
      <c r="H152" s="122" t="s">
        <v>41</v>
      </c>
      <c r="I152" s="122">
        <v>1</v>
      </c>
      <c r="J152" s="122">
        <f>VLOOKUP(H152,ZombiePoints[],2,FALSE)*I152</f>
        <v>9</v>
      </c>
      <c r="K152" s="116" t="s">
        <v>41</v>
      </c>
      <c r="L152" s="116">
        <v>1</v>
      </c>
      <c r="M152" s="116">
        <f>VLOOKUP(K152,ZombiePoints[],2,FALSE)*L152</f>
        <v>9</v>
      </c>
      <c r="N152" s="117">
        <f t="shared" si="4"/>
        <v>9</v>
      </c>
      <c r="O152" s="118" t="s">
        <v>15</v>
      </c>
      <c r="P152" s="123" t="s">
        <v>77</v>
      </c>
      <c r="Q152" s="124" t="s">
        <v>82</v>
      </c>
    </row>
    <row r="153" spans="1:17" x14ac:dyDescent="0.45">
      <c r="A153" s="121">
        <v>152</v>
      </c>
      <c r="B153" s="47" t="s">
        <v>41</v>
      </c>
      <c r="C153" s="47">
        <v>1</v>
      </c>
      <c r="D153" s="47">
        <f>VLOOKUP(B153,ZombiePoints[],2,FALSE)*C153</f>
        <v>9</v>
      </c>
      <c r="E153" s="50" t="s">
        <v>41</v>
      </c>
      <c r="F153" s="50">
        <v>1</v>
      </c>
      <c r="G153" s="50">
        <f>VLOOKUP(E153,ZombiePoints[],2,FALSE)*F153</f>
        <v>9</v>
      </c>
      <c r="H153" s="122" t="s">
        <v>41</v>
      </c>
      <c r="I153" s="122">
        <v>1</v>
      </c>
      <c r="J153" s="122">
        <f>VLOOKUP(H153,ZombiePoints[],2,FALSE)*I153</f>
        <v>9</v>
      </c>
      <c r="K153" s="116" t="s">
        <v>41</v>
      </c>
      <c r="L153" s="116">
        <v>1</v>
      </c>
      <c r="M153" s="116">
        <f>VLOOKUP(K153,ZombiePoints[],2,FALSE)*L153</f>
        <v>9</v>
      </c>
      <c r="N153" s="117">
        <f t="shared" si="4"/>
        <v>9</v>
      </c>
      <c r="O153" s="118" t="s">
        <v>15</v>
      </c>
      <c r="P153" s="123" t="s">
        <v>77</v>
      </c>
      <c r="Q153" s="124" t="s">
        <v>82</v>
      </c>
    </row>
    <row r="154" spans="1:17" x14ac:dyDescent="0.45">
      <c r="A154" s="121">
        <v>153</v>
      </c>
      <c r="B154" s="47" t="s">
        <v>41</v>
      </c>
      <c r="C154" s="47">
        <v>1</v>
      </c>
      <c r="D154" s="47">
        <f>VLOOKUP(B154,ZombiePoints[],2,FALSE)*C154</f>
        <v>9</v>
      </c>
      <c r="E154" s="50" t="s">
        <v>41</v>
      </c>
      <c r="F154" s="50">
        <v>1</v>
      </c>
      <c r="G154" s="50">
        <f>VLOOKUP(E154,ZombiePoints[],2,FALSE)*F154</f>
        <v>9</v>
      </c>
      <c r="H154" s="122" t="s">
        <v>41</v>
      </c>
      <c r="I154" s="122">
        <v>1</v>
      </c>
      <c r="J154" s="122">
        <f>VLOOKUP(H154,ZombiePoints[],2,FALSE)*I154</f>
        <v>9</v>
      </c>
      <c r="K154" s="116" t="s">
        <v>41</v>
      </c>
      <c r="L154" s="116">
        <v>1</v>
      </c>
      <c r="M154" s="116">
        <f>VLOOKUP(K154,ZombiePoints[],2,FALSE)*L154</f>
        <v>9</v>
      </c>
      <c r="N154" s="117">
        <f t="shared" si="4"/>
        <v>9</v>
      </c>
      <c r="O154" s="118" t="s">
        <v>15</v>
      </c>
      <c r="P154" s="123" t="s">
        <v>77</v>
      </c>
      <c r="Q154" s="124" t="s">
        <v>82</v>
      </c>
    </row>
    <row r="155" spans="1:17" x14ac:dyDescent="0.45">
      <c r="A155" s="121">
        <v>154</v>
      </c>
      <c r="B155" s="47" t="s">
        <v>41</v>
      </c>
      <c r="C155" s="47">
        <v>1</v>
      </c>
      <c r="D155" s="47">
        <f>VLOOKUP(B155,ZombiePoints[],2,FALSE)*C155</f>
        <v>9</v>
      </c>
      <c r="E155" s="50" t="s">
        <v>41</v>
      </c>
      <c r="F155" s="50">
        <v>1</v>
      </c>
      <c r="G155" s="50">
        <f>VLOOKUP(E155,ZombiePoints[],2,FALSE)*F155</f>
        <v>9</v>
      </c>
      <c r="H155" s="122" t="s">
        <v>41</v>
      </c>
      <c r="I155" s="122">
        <v>1</v>
      </c>
      <c r="J155" s="122">
        <f>VLOOKUP(H155,ZombiePoints[],2,FALSE)*I155</f>
        <v>9</v>
      </c>
      <c r="K155" s="116" t="s">
        <v>41</v>
      </c>
      <c r="L155" s="116">
        <v>1</v>
      </c>
      <c r="M155" s="116">
        <f>VLOOKUP(K155,ZombiePoints[],2,FALSE)*L155</f>
        <v>9</v>
      </c>
      <c r="N155" s="117">
        <f t="shared" si="4"/>
        <v>9</v>
      </c>
      <c r="O155" s="118" t="s">
        <v>15</v>
      </c>
      <c r="P155" s="123" t="s">
        <v>77</v>
      </c>
      <c r="Q155" s="124" t="s">
        <v>82</v>
      </c>
    </row>
    <row r="156" spans="1:17" x14ac:dyDescent="0.45">
      <c r="A156" s="121">
        <v>155</v>
      </c>
      <c r="B156" s="47" t="s">
        <v>42</v>
      </c>
      <c r="C156" s="47">
        <v>1</v>
      </c>
      <c r="D156" s="47">
        <f>VLOOKUP(B156,ZombiePoints[],2,FALSE)*C156</f>
        <v>6</v>
      </c>
      <c r="E156" s="50" t="s">
        <v>42</v>
      </c>
      <c r="F156" s="50">
        <v>1</v>
      </c>
      <c r="G156" s="50">
        <f>VLOOKUP(E156,ZombiePoints[],2,FALSE)*F156</f>
        <v>6</v>
      </c>
      <c r="H156" s="122" t="s">
        <v>42</v>
      </c>
      <c r="I156" s="122">
        <v>1</v>
      </c>
      <c r="J156" s="122">
        <f>VLOOKUP(H156,ZombiePoints[],2,FALSE)*I156</f>
        <v>6</v>
      </c>
      <c r="K156" s="116" t="s">
        <v>42</v>
      </c>
      <c r="L156" s="116">
        <v>1</v>
      </c>
      <c r="M156" s="116">
        <f>VLOOKUP(K156,ZombiePoints[],2,FALSE)*L156</f>
        <v>6</v>
      </c>
      <c r="N156" s="117">
        <f t="shared" si="4"/>
        <v>6</v>
      </c>
      <c r="O156" s="118" t="s">
        <v>15</v>
      </c>
      <c r="P156" s="123" t="s">
        <v>77</v>
      </c>
      <c r="Q156" s="124" t="s">
        <v>82</v>
      </c>
    </row>
    <row r="157" spans="1:17" x14ac:dyDescent="0.45">
      <c r="A157" s="121">
        <v>156</v>
      </c>
      <c r="B157" s="47" t="s">
        <v>42</v>
      </c>
      <c r="C157" s="47">
        <v>1</v>
      </c>
      <c r="D157" s="47">
        <f>VLOOKUP(B157,ZombiePoints[],2,FALSE)*C157</f>
        <v>6</v>
      </c>
      <c r="E157" s="50" t="s">
        <v>42</v>
      </c>
      <c r="F157" s="50">
        <v>1</v>
      </c>
      <c r="G157" s="50">
        <f>VLOOKUP(E157,ZombiePoints[],2,FALSE)*F157</f>
        <v>6</v>
      </c>
      <c r="H157" s="122" t="s">
        <v>42</v>
      </c>
      <c r="I157" s="122">
        <v>1</v>
      </c>
      <c r="J157" s="122">
        <f>VLOOKUP(H157,ZombiePoints[],2,FALSE)*I157</f>
        <v>6</v>
      </c>
      <c r="K157" s="116" t="s">
        <v>42</v>
      </c>
      <c r="L157" s="116">
        <v>1</v>
      </c>
      <c r="M157" s="116">
        <f>VLOOKUP(K157,ZombiePoints[],2,FALSE)*L157</f>
        <v>6</v>
      </c>
      <c r="N157" s="117">
        <f t="shared" si="4"/>
        <v>6</v>
      </c>
      <c r="O157" s="118" t="s">
        <v>15</v>
      </c>
      <c r="P157" s="123" t="s">
        <v>77</v>
      </c>
      <c r="Q157" s="124" t="s">
        <v>82</v>
      </c>
    </row>
    <row r="158" spans="1:17" x14ac:dyDescent="0.45">
      <c r="A158" s="121">
        <v>157</v>
      </c>
      <c r="B158" s="47" t="s">
        <v>42</v>
      </c>
      <c r="C158" s="47">
        <v>1</v>
      </c>
      <c r="D158" s="47">
        <f>VLOOKUP(B158,ZombiePoints[],2,FALSE)*C158</f>
        <v>6</v>
      </c>
      <c r="E158" s="50" t="s">
        <v>42</v>
      </c>
      <c r="F158" s="50">
        <v>1</v>
      </c>
      <c r="G158" s="50">
        <f>VLOOKUP(E158,ZombiePoints[],2,FALSE)*F158</f>
        <v>6</v>
      </c>
      <c r="H158" s="122" t="s">
        <v>42</v>
      </c>
      <c r="I158" s="122">
        <v>1</v>
      </c>
      <c r="J158" s="122">
        <f>VLOOKUP(H158,ZombiePoints[],2,FALSE)*I158</f>
        <v>6</v>
      </c>
      <c r="K158" s="116" t="s">
        <v>42</v>
      </c>
      <c r="L158" s="116">
        <v>1</v>
      </c>
      <c r="M158" s="116">
        <f>VLOOKUP(K158,ZombiePoints[],2,FALSE)*L158</f>
        <v>6</v>
      </c>
      <c r="N158" s="117">
        <f t="shared" si="4"/>
        <v>6</v>
      </c>
      <c r="O158" s="118" t="s">
        <v>15</v>
      </c>
      <c r="P158" s="123" t="s">
        <v>77</v>
      </c>
      <c r="Q158" s="124" t="s">
        <v>82</v>
      </c>
    </row>
    <row r="159" spans="1:17" x14ac:dyDescent="0.45">
      <c r="A159" s="121">
        <v>158</v>
      </c>
      <c r="B159" s="47" t="s">
        <v>42</v>
      </c>
      <c r="C159" s="47">
        <v>1</v>
      </c>
      <c r="D159" s="47">
        <f>VLOOKUP(B159,ZombiePoints[],2,FALSE)*C159</f>
        <v>6</v>
      </c>
      <c r="E159" s="50" t="s">
        <v>42</v>
      </c>
      <c r="F159" s="50">
        <v>1</v>
      </c>
      <c r="G159" s="50">
        <f>VLOOKUP(E159,ZombiePoints[],2,FALSE)*F159</f>
        <v>6</v>
      </c>
      <c r="H159" s="122" t="s">
        <v>42</v>
      </c>
      <c r="I159" s="122">
        <v>1</v>
      </c>
      <c r="J159" s="122">
        <f>VLOOKUP(H159,ZombiePoints[],2,FALSE)*I159</f>
        <v>6</v>
      </c>
      <c r="K159" s="116" t="s">
        <v>42</v>
      </c>
      <c r="L159" s="116">
        <v>1</v>
      </c>
      <c r="M159" s="116">
        <f>VLOOKUP(K159,ZombiePoints[],2,FALSE)*L159</f>
        <v>6</v>
      </c>
      <c r="N159" s="117">
        <f t="shared" si="4"/>
        <v>6</v>
      </c>
      <c r="O159" s="118" t="s">
        <v>15</v>
      </c>
      <c r="P159" s="123" t="s">
        <v>77</v>
      </c>
      <c r="Q159" s="124" t="s">
        <v>82</v>
      </c>
    </row>
    <row r="160" spans="1:17" x14ac:dyDescent="0.45">
      <c r="A160" s="121">
        <v>159</v>
      </c>
      <c r="B160" s="47" t="s">
        <v>42</v>
      </c>
      <c r="C160" s="47">
        <v>1</v>
      </c>
      <c r="D160" s="47">
        <f>VLOOKUP(B160,ZombiePoints[],2,FALSE)*C160</f>
        <v>6</v>
      </c>
      <c r="E160" s="50" t="s">
        <v>42</v>
      </c>
      <c r="F160" s="50">
        <v>1</v>
      </c>
      <c r="G160" s="50">
        <f>VLOOKUP(E160,ZombiePoints[],2,FALSE)*F160</f>
        <v>6</v>
      </c>
      <c r="H160" s="122" t="s">
        <v>42</v>
      </c>
      <c r="I160" s="122">
        <v>1</v>
      </c>
      <c r="J160" s="122">
        <f>VLOOKUP(H160,ZombiePoints[],2,FALSE)*I160</f>
        <v>6</v>
      </c>
      <c r="K160" s="116" t="s">
        <v>42</v>
      </c>
      <c r="L160" s="116">
        <v>1</v>
      </c>
      <c r="M160" s="116">
        <f>VLOOKUP(K160,ZombiePoints[],2,FALSE)*L160</f>
        <v>6</v>
      </c>
      <c r="N160" s="117">
        <f t="shared" si="4"/>
        <v>6</v>
      </c>
      <c r="O160" s="118" t="s">
        <v>15</v>
      </c>
      <c r="P160" s="123" t="s">
        <v>77</v>
      </c>
      <c r="Q160" s="124" t="s">
        <v>82</v>
      </c>
    </row>
    <row r="161" spans="1:17" x14ac:dyDescent="0.45">
      <c r="A161" s="125">
        <v>160</v>
      </c>
      <c r="B161" s="78" t="s">
        <v>42</v>
      </c>
      <c r="C161" s="78">
        <v>1</v>
      </c>
      <c r="D161" s="78">
        <f>VLOOKUP(B161,ZombiePoints[],2,FALSE)*C161</f>
        <v>6</v>
      </c>
      <c r="E161" s="81" t="s">
        <v>42</v>
      </c>
      <c r="F161" s="81">
        <v>1</v>
      </c>
      <c r="G161" s="81">
        <f>VLOOKUP(E161,ZombiePoints[],2,FALSE)*F161</f>
        <v>6</v>
      </c>
      <c r="H161" s="126" t="s">
        <v>42</v>
      </c>
      <c r="I161" s="126">
        <v>1</v>
      </c>
      <c r="J161" s="126">
        <f>VLOOKUP(H161,ZombiePoints[],2,FALSE)*I161</f>
        <v>6</v>
      </c>
      <c r="K161" s="127" t="s">
        <v>42</v>
      </c>
      <c r="L161" s="127">
        <v>1</v>
      </c>
      <c r="M161" s="127">
        <f>VLOOKUP(K161,ZombiePoints[],2,FALSE)*L161</f>
        <v>6</v>
      </c>
      <c r="N161" s="128">
        <f t="shared" si="4"/>
        <v>6</v>
      </c>
      <c r="O161" s="129" t="s">
        <v>15</v>
      </c>
      <c r="P161" s="130" t="s">
        <v>77</v>
      </c>
      <c r="Q161" s="131" t="s">
        <v>82</v>
      </c>
    </row>
    <row r="162" spans="1:17" x14ac:dyDescent="0.45">
      <c r="A162" s="121">
        <v>161</v>
      </c>
      <c r="B162" s="47" t="s">
        <v>43</v>
      </c>
      <c r="C162" s="47">
        <v>1</v>
      </c>
      <c r="D162" s="47">
        <f>VLOOKUP(B162,ZombiePoints[],2,FALSE)*C162</f>
        <v>7</v>
      </c>
      <c r="E162" s="50" t="s">
        <v>43</v>
      </c>
      <c r="F162" s="50">
        <v>1</v>
      </c>
      <c r="G162" s="50">
        <f>VLOOKUP(E162,ZombiePoints[],2,FALSE)*F162</f>
        <v>7</v>
      </c>
      <c r="H162" s="122" t="s">
        <v>43</v>
      </c>
      <c r="I162" s="122">
        <v>1</v>
      </c>
      <c r="J162" s="122">
        <f>VLOOKUP(H162,ZombiePoints[],2,FALSE)*I162</f>
        <v>7</v>
      </c>
      <c r="K162" s="116" t="s">
        <v>43</v>
      </c>
      <c r="L162" s="116">
        <v>1</v>
      </c>
      <c r="M162" s="116">
        <f>VLOOKUP(K162,ZombiePoints[],2,FALSE)*L162</f>
        <v>7</v>
      </c>
      <c r="N162" s="134">
        <f>SUM(D163+G163+J163+M163)/4</f>
        <v>7</v>
      </c>
      <c r="O162" s="118" t="s">
        <v>15</v>
      </c>
      <c r="P162" s="123" t="s">
        <v>77</v>
      </c>
      <c r="Q162" s="124" t="s">
        <v>85</v>
      </c>
    </row>
    <row r="163" spans="1:17" x14ac:dyDescent="0.45">
      <c r="A163" s="121">
        <v>162</v>
      </c>
      <c r="B163" s="47" t="s">
        <v>43</v>
      </c>
      <c r="C163" s="47">
        <v>1</v>
      </c>
      <c r="D163" s="47">
        <f>VLOOKUP(B163,ZombiePoints[],2,FALSE)*C163</f>
        <v>7</v>
      </c>
      <c r="E163" s="50" t="s">
        <v>43</v>
      </c>
      <c r="F163" s="50">
        <v>1</v>
      </c>
      <c r="G163" s="50">
        <f>VLOOKUP(E163,ZombiePoints[],2,FALSE)*F163</f>
        <v>7</v>
      </c>
      <c r="H163" s="122" t="s">
        <v>43</v>
      </c>
      <c r="I163" s="122">
        <v>1</v>
      </c>
      <c r="J163" s="122">
        <f>VLOOKUP(H163,ZombiePoints[],2,FALSE)*I163</f>
        <v>7</v>
      </c>
      <c r="K163" s="116" t="s">
        <v>43</v>
      </c>
      <c r="L163" s="116">
        <v>1</v>
      </c>
      <c r="M163" s="116">
        <f>VLOOKUP(K163,ZombiePoints[],2,FALSE)*L163</f>
        <v>7</v>
      </c>
      <c r="N163" s="117">
        <f t="shared" ref="N163:N194" si="5">SUM(D163+G163+J163+M163)/4</f>
        <v>7</v>
      </c>
      <c r="O163" s="118" t="s">
        <v>15</v>
      </c>
      <c r="P163" s="123" t="s">
        <v>77</v>
      </c>
      <c r="Q163" s="124" t="s">
        <v>85</v>
      </c>
    </row>
    <row r="164" spans="1:17" x14ac:dyDescent="0.45">
      <c r="A164" s="121">
        <v>163</v>
      </c>
      <c r="B164" s="47" t="s">
        <v>43</v>
      </c>
      <c r="C164" s="47">
        <v>1</v>
      </c>
      <c r="D164" s="47">
        <f>VLOOKUP(B164,ZombiePoints[],2,FALSE)*C164</f>
        <v>7</v>
      </c>
      <c r="E164" s="50" t="s">
        <v>43</v>
      </c>
      <c r="F164" s="50">
        <v>1</v>
      </c>
      <c r="G164" s="50">
        <f>VLOOKUP(E164,ZombiePoints[],2,FALSE)*F164</f>
        <v>7</v>
      </c>
      <c r="H164" s="122" t="s">
        <v>43</v>
      </c>
      <c r="I164" s="122">
        <v>1</v>
      </c>
      <c r="J164" s="122">
        <f>VLOOKUP(H164,ZombiePoints[],2,FALSE)*I164</f>
        <v>7</v>
      </c>
      <c r="K164" s="116" t="s">
        <v>43</v>
      </c>
      <c r="L164" s="116">
        <v>1</v>
      </c>
      <c r="M164" s="116">
        <f>VLOOKUP(K164,ZombiePoints[],2,FALSE)*L164</f>
        <v>7</v>
      </c>
      <c r="N164" s="117">
        <f t="shared" si="5"/>
        <v>7</v>
      </c>
      <c r="O164" s="118" t="s">
        <v>15</v>
      </c>
      <c r="P164" s="123" t="s">
        <v>77</v>
      </c>
      <c r="Q164" s="124" t="s">
        <v>85</v>
      </c>
    </row>
    <row r="165" spans="1:17" x14ac:dyDescent="0.45">
      <c r="A165" s="121">
        <v>164</v>
      </c>
      <c r="B165" s="47" t="s">
        <v>43</v>
      </c>
      <c r="C165" s="47">
        <v>1</v>
      </c>
      <c r="D165" s="47">
        <f>VLOOKUP(B165,ZombiePoints[],2,FALSE)*C165</f>
        <v>7</v>
      </c>
      <c r="E165" s="50" t="s">
        <v>43</v>
      </c>
      <c r="F165" s="50">
        <v>1</v>
      </c>
      <c r="G165" s="50">
        <f>VLOOKUP(E165,ZombiePoints[],2,FALSE)*F165</f>
        <v>7</v>
      </c>
      <c r="H165" s="122" t="s">
        <v>43</v>
      </c>
      <c r="I165" s="122">
        <v>1</v>
      </c>
      <c r="J165" s="122">
        <f>VLOOKUP(H165,ZombiePoints[],2,FALSE)*I165</f>
        <v>7</v>
      </c>
      <c r="K165" s="116" t="s">
        <v>43</v>
      </c>
      <c r="L165" s="116">
        <v>1</v>
      </c>
      <c r="M165" s="116">
        <f>VLOOKUP(K165,ZombiePoints[],2,FALSE)*L165</f>
        <v>7</v>
      </c>
      <c r="N165" s="117">
        <f t="shared" si="5"/>
        <v>7</v>
      </c>
      <c r="O165" s="118" t="s">
        <v>15</v>
      </c>
      <c r="P165" s="123" t="s">
        <v>77</v>
      </c>
      <c r="Q165" s="124" t="s">
        <v>85</v>
      </c>
    </row>
    <row r="166" spans="1:17" x14ac:dyDescent="0.45">
      <c r="A166" s="121">
        <v>165</v>
      </c>
      <c r="B166" s="47" t="s">
        <v>43</v>
      </c>
      <c r="C166" s="47">
        <v>1</v>
      </c>
      <c r="D166" s="47">
        <f>VLOOKUP(B166,ZombiePoints[],2,FALSE)*C166</f>
        <v>7</v>
      </c>
      <c r="E166" s="50" t="s">
        <v>43</v>
      </c>
      <c r="F166" s="50">
        <v>1</v>
      </c>
      <c r="G166" s="50">
        <f>VLOOKUP(E166,ZombiePoints[],2,FALSE)*F166</f>
        <v>7</v>
      </c>
      <c r="H166" s="122" t="s">
        <v>43</v>
      </c>
      <c r="I166" s="122">
        <v>1</v>
      </c>
      <c r="J166" s="122">
        <f>VLOOKUP(H166,ZombiePoints[],2,FALSE)*I166</f>
        <v>7</v>
      </c>
      <c r="K166" s="116" t="s">
        <v>43</v>
      </c>
      <c r="L166" s="116">
        <v>1</v>
      </c>
      <c r="M166" s="116">
        <f>VLOOKUP(K166,ZombiePoints[],2,FALSE)*L166</f>
        <v>7</v>
      </c>
      <c r="N166" s="117">
        <f t="shared" si="5"/>
        <v>7</v>
      </c>
      <c r="O166" s="118" t="s">
        <v>15</v>
      </c>
      <c r="P166" s="123" t="s">
        <v>77</v>
      </c>
      <c r="Q166" s="124" t="s">
        <v>85</v>
      </c>
    </row>
    <row r="167" spans="1:17" x14ac:dyDescent="0.45">
      <c r="A167" s="125">
        <v>166</v>
      </c>
      <c r="B167" s="78" t="s">
        <v>43</v>
      </c>
      <c r="C167" s="78">
        <v>1</v>
      </c>
      <c r="D167" s="78">
        <f>VLOOKUP(B167,ZombiePoints[],2,FALSE)*C167</f>
        <v>7</v>
      </c>
      <c r="E167" s="81" t="s">
        <v>43</v>
      </c>
      <c r="F167" s="81">
        <v>1</v>
      </c>
      <c r="G167" s="81">
        <f>VLOOKUP(E167,ZombiePoints[],2,FALSE)*F167</f>
        <v>7</v>
      </c>
      <c r="H167" s="126" t="s">
        <v>43</v>
      </c>
      <c r="I167" s="126">
        <v>1</v>
      </c>
      <c r="J167" s="126">
        <f>VLOOKUP(H167,ZombiePoints[],2,FALSE)*I167</f>
        <v>7</v>
      </c>
      <c r="K167" s="127" t="s">
        <v>43</v>
      </c>
      <c r="L167" s="127">
        <v>1</v>
      </c>
      <c r="M167" s="127">
        <f>VLOOKUP(K167,ZombiePoints[],2,FALSE)*L167</f>
        <v>7</v>
      </c>
      <c r="N167" s="128">
        <f t="shared" si="5"/>
        <v>7</v>
      </c>
      <c r="O167" s="129" t="s">
        <v>15</v>
      </c>
      <c r="P167" s="130" t="s">
        <v>77</v>
      </c>
      <c r="Q167" s="131" t="s">
        <v>85</v>
      </c>
    </row>
    <row r="168" spans="1:17" x14ac:dyDescent="0.45">
      <c r="A168" s="112">
        <v>167</v>
      </c>
      <c r="B168" s="32" t="s">
        <v>3</v>
      </c>
      <c r="C168" s="32">
        <v>1</v>
      </c>
      <c r="D168" s="32">
        <f>VLOOKUP(B168,ZombiePoints[],2,FALSE)*C168</f>
        <v>0</v>
      </c>
      <c r="E168" s="113" t="s">
        <v>46</v>
      </c>
      <c r="F168" s="113">
        <v>5</v>
      </c>
      <c r="G168" s="50">
        <f>VLOOKUP(E168,ZombiePoints[],2,FALSE)*F168</f>
        <v>15</v>
      </c>
      <c r="H168" s="114" t="s">
        <v>44</v>
      </c>
      <c r="I168" s="114">
        <v>6</v>
      </c>
      <c r="J168" s="114">
        <f>VLOOKUP(H168,ZombiePoints[],2,FALSE)*I168</f>
        <v>12</v>
      </c>
      <c r="K168" s="115" t="s">
        <v>45</v>
      </c>
      <c r="L168" s="115">
        <v>3</v>
      </c>
      <c r="M168" s="115">
        <f>VLOOKUP(K168,ZombiePoints[],2,FALSE)*L168</f>
        <v>18</v>
      </c>
      <c r="N168" s="132">
        <f t="shared" si="5"/>
        <v>11.25</v>
      </c>
      <c r="O168" s="133" t="s">
        <v>21</v>
      </c>
      <c r="P168" s="119" t="s">
        <v>75</v>
      </c>
      <c r="Q168" s="120" t="s">
        <v>86</v>
      </c>
    </row>
    <row r="169" spans="1:17" x14ac:dyDescent="0.45">
      <c r="A169" s="121">
        <v>168</v>
      </c>
      <c r="B169" s="47" t="s">
        <v>3</v>
      </c>
      <c r="C169" s="47">
        <v>1</v>
      </c>
      <c r="D169" s="47">
        <f>VLOOKUP(B169,ZombiePoints[],2,FALSE)*C169</f>
        <v>0</v>
      </c>
      <c r="E169" s="50" t="s">
        <v>45</v>
      </c>
      <c r="F169" s="50">
        <v>3</v>
      </c>
      <c r="G169" s="50">
        <f>VLOOKUP(E169,ZombiePoints[],2,FALSE)*F169</f>
        <v>18</v>
      </c>
      <c r="H169" s="122" t="s">
        <v>44</v>
      </c>
      <c r="I169" s="122">
        <v>6</v>
      </c>
      <c r="J169" s="122">
        <f>VLOOKUP(H169,ZombiePoints[],2,FALSE)*I169</f>
        <v>12</v>
      </c>
      <c r="K169" s="116" t="s">
        <v>44</v>
      </c>
      <c r="L169" s="116">
        <v>6</v>
      </c>
      <c r="M169" s="116">
        <f>VLOOKUP(K169,ZombiePoints[],2,FALSE)*L169</f>
        <v>12</v>
      </c>
      <c r="N169" s="117">
        <f t="shared" si="5"/>
        <v>10.5</v>
      </c>
      <c r="O169" s="118" t="s">
        <v>21</v>
      </c>
      <c r="P169" s="123" t="s">
        <v>75</v>
      </c>
      <c r="Q169" s="124" t="s">
        <v>86</v>
      </c>
    </row>
    <row r="170" spans="1:17" x14ac:dyDescent="0.45">
      <c r="A170" s="121">
        <v>169</v>
      </c>
      <c r="B170" s="47" t="s">
        <v>3</v>
      </c>
      <c r="C170" s="47">
        <v>1</v>
      </c>
      <c r="D170" s="47">
        <f>VLOOKUP(B170,ZombiePoints[],2,FALSE)*C170</f>
        <v>0</v>
      </c>
      <c r="E170" s="50" t="s">
        <v>44</v>
      </c>
      <c r="F170" s="50">
        <v>5</v>
      </c>
      <c r="G170" s="50">
        <f>VLOOKUP(E170,ZombiePoints[],2,FALSE)*F170</f>
        <v>10</v>
      </c>
      <c r="H170" s="122" t="s">
        <v>46</v>
      </c>
      <c r="I170" s="122">
        <v>7</v>
      </c>
      <c r="J170" s="122">
        <f>VLOOKUP(H170,ZombiePoints[],2,FALSE)*I170</f>
        <v>21</v>
      </c>
      <c r="K170" s="116" t="s">
        <v>46</v>
      </c>
      <c r="L170" s="116">
        <v>7</v>
      </c>
      <c r="M170" s="116">
        <f>VLOOKUP(K170,ZombiePoints[],2,FALSE)*L170</f>
        <v>21</v>
      </c>
      <c r="N170" s="117">
        <f t="shared" si="5"/>
        <v>13</v>
      </c>
      <c r="O170" s="118" t="s">
        <v>21</v>
      </c>
      <c r="P170" s="123" t="s">
        <v>75</v>
      </c>
      <c r="Q170" s="124" t="s">
        <v>86</v>
      </c>
    </row>
    <row r="171" spans="1:17" x14ac:dyDescent="0.45">
      <c r="A171" s="121">
        <v>170</v>
      </c>
      <c r="B171" s="47" t="s">
        <v>44</v>
      </c>
      <c r="C171" s="47">
        <v>2</v>
      </c>
      <c r="D171" s="47">
        <f>VLOOKUP(B171,ZombiePoints[],2,FALSE)*C171</f>
        <v>4</v>
      </c>
      <c r="E171" s="50" t="s">
        <v>46</v>
      </c>
      <c r="F171" s="50">
        <v>4</v>
      </c>
      <c r="G171" s="50">
        <f>VLOOKUP(E171,ZombiePoints[],2,FALSE)*F171</f>
        <v>12</v>
      </c>
      <c r="H171" s="122" t="s">
        <v>45</v>
      </c>
      <c r="I171" s="122">
        <v>4</v>
      </c>
      <c r="J171" s="122">
        <f>VLOOKUP(H171,ZombiePoints[],2,FALSE)*I171</f>
        <v>24</v>
      </c>
      <c r="K171" s="116" t="s">
        <v>45</v>
      </c>
      <c r="L171" s="116">
        <v>4</v>
      </c>
      <c r="M171" s="116">
        <f>VLOOKUP(K171,ZombiePoints[],2,FALSE)*L171</f>
        <v>24</v>
      </c>
      <c r="N171" s="117">
        <f t="shared" si="5"/>
        <v>16</v>
      </c>
      <c r="O171" s="118" t="s">
        <v>21</v>
      </c>
      <c r="P171" s="123" t="s">
        <v>75</v>
      </c>
      <c r="Q171" s="124" t="s">
        <v>86</v>
      </c>
    </row>
    <row r="172" spans="1:17" x14ac:dyDescent="0.45">
      <c r="A172" s="121">
        <v>171</v>
      </c>
      <c r="B172" s="47" t="s">
        <v>44</v>
      </c>
      <c r="C172" s="47">
        <v>2</v>
      </c>
      <c r="D172" s="47">
        <f>VLOOKUP(B172,ZombiePoints[],2,FALSE)*C172</f>
        <v>4</v>
      </c>
      <c r="E172" s="50" t="s">
        <v>45</v>
      </c>
      <c r="F172" s="50">
        <v>1</v>
      </c>
      <c r="G172" s="50">
        <f>VLOOKUP(E172,ZombiePoints[],2,FALSE)*F172</f>
        <v>6</v>
      </c>
      <c r="H172" s="122" t="s">
        <v>44</v>
      </c>
      <c r="I172" s="122">
        <v>5</v>
      </c>
      <c r="J172" s="122">
        <f>VLOOKUP(H172,ZombiePoints[],2,FALSE)*I172</f>
        <v>10</v>
      </c>
      <c r="K172" s="116" t="s">
        <v>44</v>
      </c>
      <c r="L172" s="116">
        <v>6</v>
      </c>
      <c r="M172" s="116">
        <f>VLOOKUP(K172,ZombiePoints[],2,FALSE)*L172</f>
        <v>12</v>
      </c>
      <c r="N172" s="117">
        <f t="shared" si="5"/>
        <v>8</v>
      </c>
      <c r="O172" s="118" t="s">
        <v>21</v>
      </c>
      <c r="P172" s="123" t="s">
        <v>75</v>
      </c>
      <c r="Q172" s="124" t="s">
        <v>86</v>
      </c>
    </row>
    <row r="173" spans="1:17" x14ac:dyDescent="0.45">
      <c r="A173" s="121">
        <v>172</v>
      </c>
      <c r="B173" s="47" t="s">
        <v>44</v>
      </c>
      <c r="C173" s="47">
        <v>2</v>
      </c>
      <c r="D173" s="47">
        <f>VLOOKUP(B173,ZombiePoints[],2,FALSE)*C173</f>
        <v>4</v>
      </c>
      <c r="E173" s="50" t="s">
        <v>44</v>
      </c>
      <c r="F173" s="50">
        <v>3</v>
      </c>
      <c r="G173" s="50">
        <f>VLOOKUP(E173,ZombiePoints[],2,FALSE)*F173</f>
        <v>6</v>
      </c>
      <c r="H173" s="122" t="s">
        <v>46</v>
      </c>
      <c r="I173" s="122">
        <v>5</v>
      </c>
      <c r="J173" s="122">
        <f>VLOOKUP(H173,ZombiePoints[],2,FALSE)*I173</f>
        <v>15</v>
      </c>
      <c r="K173" s="116" t="s">
        <v>46</v>
      </c>
      <c r="L173" s="116">
        <v>8</v>
      </c>
      <c r="M173" s="116">
        <f>VLOOKUP(K173,ZombiePoints[],2,FALSE)*L173</f>
        <v>24</v>
      </c>
      <c r="N173" s="117">
        <f t="shared" si="5"/>
        <v>12.25</v>
      </c>
      <c r="O173" s="118" t="s">
        <v>21</v>
      </c>
      <c r="P173" s="123" t="s">
        <v>75</v>
      </c>
      <c r="Q173" s="124" t="s">
        <v>86</v>
      </c>
    </row>
    <row r="174" spans="1:17" x14ac:dyDescent="0.45">
      <c r="A174" s="121">
        <v>173</v>
      </c>
      <c r="B174" s="47" t="s">
        <v>44</v>
      </c>
      <c r="C174" s="47">
        <v>3</v>
      </c>
      <c r="D174" s="47">
        <f>VLOOKUP(B174,ZombiePoints[],2,FALSE)*C174</f>
        <v>6</v>
      </c>
      <c r="E174" s="50" t="s">
        <v>46</v>
      </c>
      <c r="F174" s="50">
        <v>4</v>
      </c>
      <c r="G174" s="50">
        <f>VLOOKUP(E174,ZombiePoints[],2,FALSE)*F174</f>
        <v>12</v>
      </c>
      <c r="H174" s="122" t="s">
        <v>45</v>
      </c>
      <c r="I174" s="122">
        <v>2</v>
      </c>
      <c r="J174" s="122">
        <f>VLOOKUP(H174,ZombiePoints[],2,FALSE)*I174</f>
        <v>12</v>
      </c>
      <c r="K174" s="116" t="s">
        <v>45</v>
      </c>
      <c r="L174" s="116">
        <v>4</v>
      </c>
      <c r="M174" s="116">
        <f>VLOOKUP(K174,ZombiePoints[],2,FALSE)*L174</f>
        <v>24</v>
      </c>
      <c r="N174" s="117">
        <f t="shared" si="5"/>
        <v>13.5</v>
      </c>
      <c r="O174" s="118" t="s">
        <v>21</v>
      </c>
      <c r="P174" s="123" t="s">
        <v>75</v>
      </c>
      <c r="Q174" s="124" t="s">
        <v>86</v>
      </c>
    </row>
    <row r="175" spans="1:17" x14ac:dyDescent="0.45">
      <c r="A175" s="121">
        <v>174</v>
      </c>
      <c r="B175" s="47" t="s">
        <v>44</v>
      </c>
      <c r="C175" s="47">
        <v>4</v>
      </c>
      <c r="D175" s="47">
        <f>VLOOKUP(B175,ZombiePoints[],2,FALSE)*C175</f>
        <v>8</v>
      </c>
      <c r="E175" s="50" t="s">
        <v>45</v>
      </c>
      <c r="F175" s="50">
        <v>2</v>
      </c>
      <c r="G175" s="50">
        <f>VLOOKUP(E175,ZombiePoints[],2,FALSE)*F175</f>
        <v>12</v>
      </c>
      <c r="H175" s="122" t="s">
        <v>44</v>
      </c>
      <c r="I175" s="122">
        <v>5</v>
      </c>
      <c r="J175" s="122">
        <f>VLOOKUP(H175,ZombiePoints[],2,FALSE)*I175</f>
        <v>10</v>
      </c>
      <c r="K175" s="116" t="s">
        <v>44</v>
      </c>
      <c r="L175" s="116">
        <v>7</v>
      </c>
      <c r="M175" s="116">
        <f>VLOOKUP(K175,ZombiePoints[],2,FALSE)*L175</f>
        <v>14</v>
      </c>
      <c r="N175" s="117">
        <f t="shared" si="5"/>
        <v>11</v>
      </c>
      <c r="O175" s="118" t="s">
        <v>21</v>
      </c>
      <c r="P175" s="123" t="s">
        <v>75</v>
      </c>
      <c r="Q175" s="124" t="s">
        <v>86</v>
      </c>
    </row>
    <row r="176" spans="1:17" x14ac:dyDescent="0.45">
      <c r="A176" s="121">
        <v>175</v>
      </c>
      <c r="B176" s="47" t="s">
        <v>45</v>
      </c>
      <c r="C176" s="47">
        <v>2</v>
      </c>
      <c r="D176" s="47">
        <f>VLOOKUP(B176,ZombiePoints[],2,FALSE)*C176</f>
        <v>12</v>
      </c>
      <c r="E176" s="50" t="s">
        <v>44</v>
      </c>
      <c r="F176" s="50">
        <v>3</v>
      </c>
      <c r="G176" s="50">
        <f>VLOOKUP(E176,ZombiePoints[],2,FALSE)*F176</f>
        <v>6</v>
      </c>
      <c r="H176" s="122" t="s">
        <v>46</v>
      </c>
      <c r="I176" s="122">
        <v>6</v>
      </c>
      <c r="J176" s="122">
        <f>VLOOKUP(H176,ZombiePoints[],2,FALSE)*I176</f>
        <v>18</v>
      </c>
      <c r="K176" s="116" t="s">
        <v>46</v>
      </c>
      <c r="L176" s="116">
        <v>8</v>
      </c>
      <c r="M176" s="116">
        <f>VLOOKUP(K176,ZombiePoints[],2,FALSE)*L176</f>
        <v>24</v>
      </c>
      <c r="N176" s="117">
        <f t="shared" si="5"/>
        <v>15</v>
      </c>
      <c r="O176" s="118" t="s">
        <v>21</v>
      </c>
      <c r="P176" s="123" t="s">
        <v>75</v>
      </c>
      <c r="Q176" s="124" t="s">
        <v>86</v>
      </c>
    </row>
    <row r="177" spans="1:17" x14ac:dyDescent="0.45">
      <c r="A177" s="121">
        <v>176</v>
      </c>
      <c r="B177" s="47" t="s">
        <v>45</v>
      </c>
      <c r="C177" s="47">
        <v>2</v>
      </c>
      <c r="D177" s="47">
        <f>VLOOKUP(B177,ZombiePoints[],2,FALSE)*C177</f>
        <v>12</v>
      </c>
      <c r="E177" s="50" t="s">
        <v>44</v>
      </c>
      <c r="F177" s="50">
        <v>3</v>
      </c>
      <c r="G177" s="50">
        <f>VLOOKUP(E177,ZombiePoints[],2,FALSE)*F177</f>
        <v>6</v>
      </c>
      <c r="H177" s="122" t="s">
        <v>45</v>
      </c>
      <c r="I177" s="122">
        <v>3</v>
      </c>
      <c r="J177" s="122">
        <f>VLOOKUP(H177,ZombiePoints[],2,FALSE)*I177</f>
        <v>18</v>
      </c>
      <c r="K177" s="116" t="s">
        <v>44</v>
      </c>
      <c r="L177" s="116">
        <v>6</v>
      </c>
      <c r="M177" s="116">
        <f>VLOOKUP(K177,ZombiePoints[],2,FALSE)*L177</f>
        <v>12</v>
      </c>
      <c r="N177" s="117">
        <f t="shared" si="5"/>
        <v>12</v>
      </c>
      <c r="O177" s="118" t="s">
        <v>21</v>
      </c>
      <c r="P177" s="123" t="s">
        <v>75</v>
      </c>
      <c r="Q177" s="124" t="s">
        <v>86</v>
      </c>
    </row>
    <row r="178" spans="1:17" x14ac:dyDescent="0.45">
      <c r="A178" s="121">
        <v>177</v>
      </c>
      <c r="B178" s="47" t="s">
        <v>46</v>
      </c>
      <c r="C178" s="47">
        <v>3</v>
      </c>
      <c r="D178" s="47">
        <f>VLOOKUP(B178,ZombiePoints[],2,FALSE)*C178</f>
        <v>9</v>
      </c>
      <c r="E178" s="50" t="s">
        <v>44</v>
      </c>
      <c r="F178" s="50">
        <v>4</v>
      </c>
      <c r="G178" s="50">
        <f>VLOOKUP(E178,ZombiePoints[],2,FALSE)*F178</f>
        <v>8</v>
      </c>
      <c r="H178" s="122" t="s">
        <v>44</v>
      </c>
      <c r="I178" s="122">
        <v>4</v>
      </c>
      <c r="J178" s="122">
        <f>VLOOKUP(H178,ZombiePoints[],2,FALSE)*I178</f>
        <v>8</v>
      </c>
      <c r="K178" s="116" t="s">
        <v>44</v>
      </c>
      <c r="L178" s="116">
        <v>7</v>
      </c>
      <c r="M178" s="116">
        <f>VLOOKUP(K178,ZombiePoints[],2,FALSE)*L178</f>
        <v>14</v>
      </c>
      <c r="N178" s="117">
        <f t="shared" si="5"/>
        <v>9.75</v>
      </c>
      <c r="O178" s="118" t="s">
        <v>21</v>
      </c>
      <c r="P178" s="123" t="s">
        <v>75</v>
      </c>
      <c r="Q178" s="124" t="s">
        <v>86</v>
      </c>
    </row>
    <row r="179" spans="1:17" x14ac:dyDescent="0.45">
      <c r="A179" s="121">
        <v>178</v>
      </c>
      <c r="B179" s="47" t="s">
        <v>46</v>
      </c>
      <c r="C179" s="47">
        <v>3</v>
      </c>
      <c r="D179" s="47">
        <f>VLOOKUP(B179,ZombiePoints[],2,FALSE)*C179</f>
        <v>9</v>
      </c>
      <c r="E179" s="50" t="s">
        <v>44</v>
      </c>
      <c r="F179" s="50">
        <v>4</v>
      </c>
      <c r="G179" s="50">
        <f>VLOOKUP(E179,ZombiePoints[],2,FALSE)*F179</f>
        <v>8</v>
      </c>
      <c r="H179" s="122" t="s">
        <v>44</v>
      </c>
      <c r="I179" s="122">
        <v>4</v>
      </c>
      <c r="J179" s="122">
        <f>VLOOKUP(H179,ZombiePoints[],2,FALSE)*I179</f>
        <v>8</v>
      </c>
      <c r="K179" s="116" t="s">
        <v>44</v>
      </c>
      <c r="L179" s="116">
        <v>6</v>
      </c>
      <c r="M179" s="116">
        <f>VLOOKUP(K179,ZombiePoints[],2,FALSE)*L179</f>
        <v>12</v>
      </c>
      <c r="N179" s="117">
        <f t="shared" si="5"/>
        <v>9.25</v>
      </c>
      <c r="O179" s="118" t="s">
        <v>21</v>
      </c>
      <c r="P179" s="123" t="s">
        <v>75</v>
      </c>
      <c r="Q179" s="124" t="s">
        <v>86</v>
      </c>
    </row>
    <row r="180" spans="1:17" x14ac:dyDescent="0.45">
      <c r="A180" s="121">
        <v>179</v>
      </c>
      <c r="B180" s="47" t="s">
        <v>47</v>
      </c>
      <c r="C180" s="47">
        <v>1</v>
      </c>
      <c r="D180" s="47">
        <f>VLOOKUP(B180,ZombiePoints[],2,FALSE)*C180</f>
        <v>18</v>
      </c>
      <c r="E180" s="50" t="s">
        <v>46</v>
      </c>
      <c r="F180" s="50">
        <v>4</v>
      </c>
      <c r="G180" s="50">
        <f>VLOOKUP(E180,ZombiePoints[],2,FALSE)*F180</f>
        <v>12</v>
      </c>
      <c r="H180" s="122" t="s">
        <v>44</v>
      </c>
      <c r="I180" s="122">
        <v>6</v>
      </c>
      <c r="J180" s="122">
        <f>VLOOKUP(H180,ZombiePoints[],2,FALSE)*I180</f>
        <v>12</v>
      </c>
      <c r="K180" s="116" t="s">
        <v>45</v>
      </c>
      <c r="L180" s="116">
        <v>3</v>
      </c>
      <c r="M180" s="116">
        <f>VLOOKUP(K180,ZombiePoints[],2,FALSE)*L180</f>
        <v>18</v>
      </c>
      <c r="N180" s="117">
        <f t="shared" si="5"/>
        <v>15</v>
      </c>
      <c r="O180" s="118" t="s">
        <v>21</v>
      </c>
      <c r="P180" s="123" t="s">
        <v>75</v>
      </c>
      <c r="Q180" s="124" t="s">
        <v>86</v>
      </c>
    </row>
    <row r="181" spans="1:17" x14ac:dyDescent="0.45">
      <c r="A181" s="121">
        <v>180</v>
      </c>
      <c r="B181" s="47" t="s">
        <v>44</v>
      </c>
      <c r="C181" s="47">
        <v>3</v>
      </c>
      <c r="D181" s="47">
        <f>VLOOKUP(B181,ZombiePoints[],2,FALSE)*C181</f>
        <v>6</v>
      </c>
      <c r="E181" s="50" t="s">
        <v>47</v>
      </c>
      <c r="F181" s="50">
        <v>1</v>
      </c>
      <c r="G181" s="50">
        <f>VLOOKUP(E181,ZombiePoints[],2,FALSE)*F181</f>
        <v>18</v>
      </c>
      <c r="H181" s="122" t="s">
        <v>45</v>
      </c>
      <c r="I181" s="122">
        <v>2</v>
      </c>
      <c r="J181" s="122">
        <f>VLOOKUP(H181,ZombiePoints[],2,FALSE)*I181</f>
        <v>12</v>
      </c>
      <c r="K181" s="116" t="s">
        <v>46</v>
      </c>
      <c r="L181" s="116">
        <v>8</v>
      </c>
      <c r="M181" s="116">
        <f>VLOOKUP(K181,ZombiePoints[],2,FALSE)*L181</f>
        <v>24</v>
      </c>
      <c r="N181" s="117">
        <f t="shared" si="5"/>
        <v>15</v>
      </c>
      <c r="O181" s="118" t="s">
        <v>21</v>
      </c>
      <c r="P181" s="123" t="s">
        <v>75</v>
      </c>
      <c r="Q181" s="124" t="s">
        <v>86</v>
      </c>
    </row>
    <row r="182" spans="1:17" x14ac:dyDescent="0.45">
      <c r="A182" s="121">
        <v>181</v>
      </c>
      <c r="B182" s="47" t="s">
        <v>44</v>
      </c>
      <c r="C182" s="47">
        <v>3</v>
      </c>
      <c r="D182" s="47">
        <f>VLOOKUP(B182,ZombiePoints[],2,FALSE)*C182</f>
        <v>6</v>
      </c>
      <c r="E182" s="50" t="s">
        <v>45</v>
      </c>
      <c r="F182" s="50">
        <v>2</v>
      </c>
      <c r="G182" s="50">
        <f>VLOOKUP(E182,ZombiePoints[],2,FALSE)*F182</f>
        <v>12</v>
      </c>
      <c r="H182" s="122" t="s">
        <v>47</v>
      </c>
      <c r="I182" s="122">
        <v>1</v>
      </c>
      <c r="J182" s="122">
        <f>VLOOKUP(H182,ZombiePoints[],2,FALSE)*I182</f>
        <v>18</v>
      </c>
      <c r="K182" s="116" t="s">
        <v>44</v>
      </c>
      <c r="L182" s="116">
        <v>7</v>
      </c>
      <c r="M182" s="116">
        <f>VLOOKUP(K182,ZombiePoints[],2,FALSE)*L182</f>
        <v>14</v>
      </c>
      <c r="N182" s="117">
        <f t="shared" si="5"/>
        <v>12.5</v>
      </c>
      <c r="O182" s="118" t="s">
        <v>21</v>
      </c>
      <c r="P182" s="123" t="s">
        <v>75</v>
      </c>
      <c r="Q182" s="124" t="s">
        <v>86</v>
      </c>
    </row>
    <row r="183" spans="1:17" x14ac:dyDescent="0.45">
      <c r="A183" s="121">
        <v>182</v>
      </c>
      <c r="B183" s="47" t="s">
        <v>44</v>
      </c>
      <c r="C183" s="47">
        <v>2</v>
      </c>
      <c r="D183" s="47">
        <f>VLOOKUP(B183,ZombiePoints[],2,FALSE)*C183</f>
        <v>4</v>
      </c>
      <c r="E183" s="50" t="s">
        <v>44</v>
      </c>
      <c r="F183" s="50">
        <v>4</v>
      </c>
      <c r="G183" s="50">
        <f>VLOOKUP(E183,ZombiePoints[],2,FALSE)*F183</f>
        <v>8</v>
      </c>
      <c r="H183" s="122" t="s">
        <v>46</v>
      </c>
      <c r="I183" s="122">
        <v>6</v>
      </c>
      <c r="J183" s="122">
        <f>VLOOKUP(H183,ZombiePoints[],2,FALSE)*I183</f>
        <v>18</v>
      </c>
      <c r="K183" s="116" t="s">
        <v>47</v>
      </c>
      <c r="L183" s="116">
        <v>1</v>
      </c>
      <c r="M183" s="116">
        <f>VLOOKUP(K183,ZombiePoints[],2,FALSE)*L183</f>
        <v>18</v>
      </c>
      <c r="N183" s="117">
        <f t="shared" si="5"/>
        <v>12</v>
      </c>
      <c r="O183" s="118" t="s">
        <v>21</v>
      </c>
      <c r="P183" s="123" t="s">
        <v>75</v>
      </c>
      <c r="Q183" s="124" t="s">
        <v>86</v>
      </c>
    </row>
    <row r="184" spans="1:17" x14ac:dyDescent="0.45">
      <c r="A184" s="121">
        <v>183</v>
      </c>
      <c r="B184" s="47" t="s">
        <v>44</v>
      </c>
      <c r="C184" s="47">
        <v>2</v>
      </c>
      <c r="D184" s="47">
        <f>VLOOKUP(B184,ZombiePoints[],2,FALSE)*C184</f>
        <v>4</v>
      </c>
      <c r="E184" s="50" t="s">
        <v>46</v>
      </c>
      <c r="F184" s="50">
        <v>5</v>
      </c>
      <c r="G184" s="50">
        <f>VLOOKUP(E184,ZombiePoints[],2,FALSE)*F184</f>
        <v>15</v>
      </c>
      <c r="H184" s="122" t="s">
        <v>45</v>
      </c>
      <c r="I184" s="122">
        <v>4</v>
      </c>
      <c r="J184" s="122">
        <f>VLOOKUP(H184,ZombiePoints[],2,FALSE)*I184</f>
        <v>24</v>
      </c>
      <c r="K184" s="116" t="s">
        <v>44</v>
      </c>
      <c r="L184" s="116">
        <v>7</v>
      </c>
      <c r="M184" s="116">
        <f>VLOOKUP(K184,ZombiePoints[],2,FALSE)*L184</f>
        <v>14</v>
      </c>
      <c r="N184" s="117">
        <f t="shared" si="5"/>
        <v>14.25</v>
      </c>
      <c r="O184" s="118" t="s">
        <v>21</v>
      </c>
      <c r="P184" s="123" t="s">
        <v>75</v>
      </c>
      <c r="Q184" s="124" t="s">
        <v>86</v>
      </c>
    </row>
    <row r="185" spans="1:17" x14ac:dyDescent="0.45">
      <c r="A185" s="121">
        <v>184</v>
      </c>
      <c r="B185" s="47" t="s">
        <v>46</v>
      </c>
      <c r="C185" s="47">
        <v>3</v>
      </c>
      <c r="D185" s="47">
        <f>VLOOKUP(B185,ZombiePoints[],2,FALSE)*C185</f>
        <v>9</v>
      </c>
      <c r="E185" s="50" t="s">
        <v>45</v>
      </c>
      <c r="F185" s="50">
        <v>2</v>
      </c>
      <c r="G185" s="50">
        <f>VLOOKUP(E185,ZombiePoints[],2,FALSE)*F185</f>
        <v>12</v>
      </c>
      <c r="H185" s="122" t="s">
        <v>44</v>
      </c>
      <c r="I185" s="122">
        <v>5</v>
      </c>
      <c r="J185" s="122">
        <f>VLOOKUP(H185,ZombiePoints[],2,FALSE)*I185</f>
        <v>10</v>
      </c>
      <c r="K185" s="116" t="s">
        <v>44</v>
      </c>
      <c r="L185" s="116">
        <v>6</v>
      </c>
      <c r="M185" s="116">
        <f>VLOOKUP(K185,ZombiePoints[],2,FALSE)*L185</f>
        <v>12</v>
      </c>
      <c r="N185" s="117">
        <f t="shared" si="5"/>
        <v>10.75</v>
      </c>
      <c r="O185" s="118" t="s">
        <v>21</v>
      </c>
      <c r="P185" s="123" t="s">
        <v>75</v>
      </c>
      <c r="Q185" s="124" t="s">
        <v>86</v>
      </c>
    </row>
    <row r="186" spans="1:17" x14ac:dyDescent="0.45">
      <c r="A186" s="121">
        <v>185</v>
      </c>
      <c r="B186" s="47" t="s">
        <v>44</v>
      </c>
      <c r="C186" s="47">
        <v>2</v>
      </c>
      <c r="D186" s="47">
        <f>VLOOKUP(B186,ZombiePoints[],2,FALSE)*C186</f>
        <v>4</v>
      </c>
      <c r="E186" s="50" t="s">
        <v>44</v>
      </c>
      <c r="F186" s="50">
        <v>5</v>
      </c>
      <c r="G186" s="50">
        <f>VLOOKUP(E186,ZombiePoints[],2,FALSE)*F186</f>
        <v>10</v>
      </c>
      <c r="H186" s="122" t="s">
        <v>46</v>
      </c>
      <c r="I186" s="122">
        <v>6</v>
      </c>
      <c r="J186" s="122">
        <f>VLOOKUP(H186,ZombiePoints[],2,FALSE)*I186</f>
        <v>18</v>
      </c>
      <c r="K186" s="116" t="s">
        <v>45</v>
      </c>
      <c r="L186" s="116">
        <v>4</v>
      </c>
      <c r="M186" s="116">
        <f>VLOOKUP(K186,ZombiePoints[],2,FALSE)*L186</f>
        <v>24</v>
      </c>
      <c r="N186" s="117">
        <f t="shared" si="5"/>
        <v>14</v>
      </c>
      <c r="O186" s="118" t="s">
        <v>21</v>
      </c>
      <c r="P186" s="123" t="s">
        <v>75</v>
      </c>
      <c r="Q186" s="124" t="s">
        <v>86</v>
      </c>
    </row>
    <row r="187" spans="1:17" x14ac:dyDescent="0.45">
      <c r="A187" s="121">
        <v>186</v>
      </c>
      <c r="B187" s="47" t="s">
        <v>45</v>
      </c>
      <c r="C187" s="47">
        <v>2</v>
      </c>
      <c r="D187" s="47">
        <f>VLOOKUP(B187,ZombiePoints[],2,FALSE)*C187</f>
        <v>12</v>
      </c>
      <c r="E187" s="50" t="s">
        <v>46</v>
      </c>
      <c r="F187" s="50">
        <v>4</v>
      </c>
      <c r="G187" s="50">
        <f>VLOOKUP(E187,ZombiePoints[],2,FALSE)*F187</f>
        <v>12</v>
      </c>
      <c r="H187" s="122" t="s">
        <v>44</v>
      </c>
      <c r="I187" s="122">
        <v>7</v>
      </c>
      <c r="J187" s="122">
        <f>VLOOKUP(H187,ZombiePoints[],2,FALSE)*I187</f>
        <v>14</v>
      </c>
      <c r="K187" s="116" t="s">
        <v>46</v>
      </c>
      <c r="L187" s="116">
        <v>7</v>
      </c>
      <c r="M187" s="116">
        <f>VLOOKUP(K187,ZombiePoints[],2,FALSE)*L187</f>
        <v>21</v>
      </c>
      <c r="N187" s="117">
        <f t="shared" si="5"/>
        <v>14.75</v>
      </c>
      <c r="O187" s="118" t="s">
        <v>21</v>
      </c>
      <c r="P187" s="123" t="s">
        <v>75</v>
      </c>
      <c r="Q187" s="124" t="s">
        <v>86</v>
      </c>
    </row>
    <row r="188" spans="1:17" x14ac:dyDescent="0.45">
      <c r="A188" s="121">
        <v>187</v>
      </c>
      <c r="B188" s="47" t="s">
        <v>44</v>
      </c>
      <c r="C188" s="47">
        <v>2</v>
      </c>
      <c r="D188" s="47">
        <f>VLOOKUP(B188,ZombiePoints[],2,FALSE)*C188</f>
        <v>4</v>
      </c>
      <c r="E188" s="50" t="s">
        <v>45</v>
      </c>
      <c r="F188" s="50">
        <v>3</v>
      </c>
      <c r="G188" s="50">
        <f>VLOOKUP(E188,ZombiePoints[],2,FALSE)*F188</f>
        <v>18</v>
      </c>
      <c r="H188" s="122" t="s">
        <v>46</v>
      </c>
      <c r="I188" s="122">
        <v>6</v>
      </c>
      <c r="J188" s="122">
        <f>VLOOKUP(H188,ZombiePoints[],2,FALSE)*I188</f>
        <v>18</v>
      </c>
      <c r="K188" s="116" t="s">
        <v>44</v>
      </c>
      <c r="L188" s="116">
        <v>9</v>
      </c>
      <c r="M188" s="116">
        <f>VLOOKUP(K188,ZombiePoints[],2,FALSE)*L188</f>
        <v>18</v>
      </c>
      <c r="N188" s="117">
        <f t="shared" si="5"/>
        <v>14.5</v>
      </c>
      <c r="O188" s="118" t="s">
        <v>21</v>
      </c>
      <c r="P188" s="123" t="s">
        <v>75</v>
      </c>
      <c r="Q188" s="124" t="s">
        <v>86</v>
      </c>
    </row>
    <row r="189" spans="1:17" x14ac:dyDescent="0.45">
      <c r="A189" s="121">
        <v>188</v>
      </c>
      <c r="B189" s="47" t="s">
        <v>45</v>
      </c>
      <c r="C189" s="47">
        <v>2</v>
      </c>
      <c r="D189" s="47">
        <f>VLOOKUP(B189,ZombiePoints[],2,FALSE)*C189</f>
        <v>12</v>
      </c>
      <c r="E189" s="50" t="s">
        <v>44</v>
      </c>
      <c r="F189" s="50">
        <v>3</v>
      </c>
      <c r="G189" s="50">
        <f>VLOOKUP(E189,ZombiePoints[],2,FALSE)*F189</f>
        <v>6</v>
      </c>
      <c r="H189" s="122" t="s">
        <v>45</v>
      </c>
      <c r="I189" s="122">
        <v>3</v>
      </c>
      <c r="J189" s="122">
        <f>VLOOKUP(H189,ZombiePoints[],2,FALSE)*I189</f>
        <v>18</v>
      </c>
      <c r="K189" s="116" t="s">
        <v>44</v>
      </c>
      <c r="L189" s="116">
        <v>8</v>
      </c>
      <c r="M189" s="116">
        <f>VLOOKUP(K189,ZombiePoints[],2,FALSE)*L189</f>
        <v>16</v>
      </c>
      <c r="N189" s="117">
        <f t="shared" si="5"/>
        <v>13</v>
      </c>
      <c r="O189" s="118" t="s">
        <v>21</v>
      </c>
      <c r="P189" s="123" t="s">
        <v>75</v>
      </c>
      <c r="Q189" s="124" t="s">
        <v>86</v>
      </c>
    </row>
    <row r="190" spans="1:17" x14ac:dyDescent="0.45">
      <c r="A190" s="121">
        <v>189</v>
      </c>
      <c r="B190" s="47" t="s">
        <v>46</v>
      </c>
      <c r="C190" s="47">
        <v>3</v>
      </c>
      <c r="D190" s="47">
        <f>VLOOKUP(B190,ZombiePoints[],2,FALSE)*C190</f>
        <v>9</v>
      </c>
      <c r="E190" s="50" t="s">
        <v>44</v>
      </c>
      <c r="F190" s="50">
        <v>5</v>
      </c>
      <c r="G190" s="50">
        <f>VLOOKUP(E190,ZombiePoints[],2,FALSE)*F190</f>
        <v>10</v>
      </c>
      <c r="H190" s="122" t="s">
        <v>44</v>
      </c>
      <c r="I190" s="122">
        <v>5</v>
      </c>
      <c r="J190" s="122">
        <f>VLOOKUP(H190,ZombiePoints[],2,FALSE)*I190</f>
        <v>10</v>
      </c>
      <c r="K190" s="116" t="s">
        <v>45</v>
      </c>
      <c r="L190" s="116">
        <v>4</v>
      </c>
      <c r="M190" s="116">
        <f>VLOOKUP(K190,ZombiePoints[],2,FALSE)*L190</f>
        <v>24</v>
      </c>
      <c r="N190" s="117">
        <f t="shared" si="5"/>
        <v>13.25</v>
      </c>
      <c r="O190" s="118" t="s">
        <v>21</v>
      </c>
      <c r="P190" s="123" t="s">
        <v>75</v>
      </c>
      <c r="Q190" s="124" t="s">
        <v>86</v>
      </c>
    </row>
    <row r="191" spans="1:17" x14ac:dyDescent="0.45">
      <c r="A191" s="121">
        <v>190</v>
      </c>
      <c r="B191" s="47" t="s">
        <v>45</v>
      </c>
      <c r="C191" s="47">
        <v>2</v>
      </c>
      <c r="D191" s="47">
        <f>VLOOKUP(B191,ZombiePoints[],2,FALSE)*C191</f>
        <v>12</v>
      </c>
      <c r="E191" s="50" t="s">
        <v>44</v>
      </c>
      <c r="F191" s="50">
        <v>4</v>
      </c>
      <c r="G191" s="50">
        <f>VLOOKUP(E191,ZombiePoints[],2,FALSE)*F191</f>
        <v>8</v>
      </c>
      <c r="H191" s="122" t="s">
        <v>44</v>
      </c>
      <c r="I191" s="122">
        <v>6</v>
      </c>
      <c r="J191" s="122">
        <f>VLOOKUP(H191,ZombiePoints[],2,FALSE)*I191</f>
        <v>12</v>
      </c>
      <c r="K191" s="116" t="s">
        <v>46</v>
      </c>
      <c r="L191" s="116">
        <v>8</v>
      </c>
      <c r="M191" s="116">
        <f>VLOOKUP(K191,ZombiePoints[],2,FALSE)*L191</f>
        <v>24</v>
      </c>
      <c r="N191" s="117">
        <f t="shared" si="5"/>
        <v>14</v>
      </c>
      <c r="O191" s="118" t="s">
        <v>21</v>
      </c>
      <c r="P191" s="123" t="s">
        <v>75</v>
      </c>
      <c r="Q191" s="124" t="s">
        <v>86</v>
      </c>
    </row>
    <row r="192" spans="1:17" x14ac:dyDescent="0.45">
      <c r="A192" s="121">
        <v>191</v>
      </c>
      <c r="B192" s="47" t="s">
        <v>47</v>
      </c>
      <c r="C192" s="47">
        <v>1</v>
      </c>
      <c r="D192" s="47">
        <f>VLOOKUP(B192,ZombiePoints[],2,FALSE)*C192</f>
        <v>18</v>
      </c>
      <c r="E192" s="50" t="s">
        <v>46</v>
      </c>
      <c r="F192" s="50">
        <v>4</v>
      </c>
      <c r="G192" s="50">
        <f>VLOOKUP(E192,ZombiePoints[],2,FALSE)*F192</f>
        <v>12</v>
      </c>
      <c r="H192" s="122" t="s">
        <v>44</v>
      </c>
      <c r="I192" s="122">
        <v>6</v>
      </c>
      <c r="J192" s="122">
        <f>VLOOKUP(H192,ZombiePoints[],2,FALSE)*I192</f>
        <v>12</v>
      </c>
      <c r="K192" s="116" t="s">
        <v>45</v>
      </c>
      <c r="L192" s="116">
        <v>3</v>
      </c>
      <c r="M192" s="116">
        <f>VLOOKUP(K192,ZombiePoints[],2,FALSE)*L192</f>
        <v>18</v>
      </c>
      <c r="N192" s="117">
        <f t="shared" si="5"/>
        <v>15</v>
      </c>
      <c r="O192" s="118" t="s">
        <v>21</v>
      </c>
      <c r="P192" s="123" t="s">
        <v>75</v>
      </c>
      <c r="Q192" s="124" t="s">
        <v>86</v>
      </c>
    </row>
    <row r="193" spans="1:17" x14ac:dyDescent="0.45">
      <c r="A193" s="121">
        <v>192</v>
      </c>
      <c r="B193" s="47" t="s">
        <v>44</v>
      </c>
      <c r="C193" s="47">
        <v>3</v>
      </c>
      <c r="D193" s="47">
        <f>VLOOKUP(B193,ZombiePoints[],2,FALSE)*C193</f>
        <v>6</v>
      </c>
      <c r="E193" s="50" t="s">
        <v>47</v>
      </c>
      <c r="F193" s="50">
        <v>1</v>
      </c>
      <c r="G193" s="50">
        <f>VLOOKUP(E193,ZombiePoints[],2,FALSE)*F193</f>
        <v>18</v>
      </c>
      <c r="H193" s="122" t="s">
        <v>45</v>
      </c>
      <c r="I193" s="122">
        <v>2</v>
      </c>
      <c r="J193" s="122">
        <f>VLOOKUP(H193,ZombiePoints[],2,FALSE)*I193</f>
        <v>12</v>
      </c>
      <c r="K193" s="116" t="s">
        <v>46</v>
      </c>
      <c r="L193" s="116">
        <v>8</v>
      </c>
      <c r="M193" s="116">
        <f>VLOOKUP(K193,ZombiePoints[],2,FALSE)*L193</f>
        <v>24</v>
      </c>
      <c r="N193" s="117">
        <f t="shared" si="5"/>
        <v>15</v>
      </c>
      <c r="O193" s="118" t="s">
        <v>21</v>
      </c>
      <c r="P193" s="123" t="s">
        <v>75</v>
      </c>
      <c r="Q193" s="124" t="s">
        <v>86</v>
      </c>
    </row>
    <row r="194" spans="1:17" x14ac:dyDescent="0.45">
      <c r="A194" s="121">
        <v>193</v>
      </c>
      <c r="B194" s="47" t="s">
        <v>44</v>
      </c>
      <c r="C194" s="47">
        <v>3</v>
      </c>
      <c r="D194" s="47">
        <f>VLOOKUP(B194,ZombiePoints[],2,FALSE)*C194</f>
        <v>6</v>
      </c>
      <c r="E194" s="50" t="s">
        <v>45</v>
      </c>
      <c r="F194" s="50">
        <v>2</v>
      </c>
      <c r="G194" s="50">
        <f>VLOOKUP(E194,ZombiePoints[],2,FALSE)*F194</f>
        <v>12</v>
      </c>
      <c r="H194" s="122" t="s">
        <v>47</v>
      </c>
      <c r="I194" s="122">
        <v>1</v>
      </c>
      <c r="J194" s="122">
        <f>VLOOKUP(H194,ZombiePoints[],2,FALSE)*I194</f>
        <v>18</v>
      </c>
      <c r="K194" s="116" t="s">
        <v>44</v>
      </c>
      <c r="L194" s="116">
        <v>7</v>
      </c>
      <c r="M194" s="116">
        <f>VLOOKUP(K194,ZombiePoints[],2,FALSE)*L194</f>
        <v>14</v>
      </c>
      <c r="N194" s="117">
        <f t="shared" si="5"/>
        <v>12.5</v>
      </c>
      <c r="O194" s="118" t="s">
        <v>21</v>
      </c>
      <c r="P194" s="123" t="s">
        <v>75</v>
      </c>
      <c r="Q194" s="124" t="s">
        <v>86</v>
      </c>
    </row>
    <row r="195" spans="1:17" x14ac:dyDescent="0.45">
      <c r="A195" s="121">
        <v>194</v>
      </c>
      <c r="B195" s="47" t="s">
        <v>44</v>
      </c>
      <c r="C195" s="47">
        <v>2</v>
      </c>
      <c r="D195" s="47">
        <f>VLOOKUP(B195,ZombiePoints[],2,FALSE)*C195</f>
        <v>4</v>
      </c>
      <c r="E195" s="50" t="s">
        <v>44</v>
      </c>
      <c r="F195" s="50">
        <v>4</v>
      </c>
      <c r="G195" s="50">
        <f>VLOOKUP(E195,ZombiePoints[],2,FALSE)*F195</f>
        <v>8</v>
      </c>
      <c r="H195" s="122" t="s">
        <v>46</v>
      </c>
      <c r="I195" s="122">
        <v>6</v>
      </c>
      <c r="J195" s="122">
        <f>VLOOKUP(H195,ZombiePoints[],2,FALSE)*I195</f>
        <v>18</v>
      </c>
      <c r="K195" s="116" t="s">
        <v>47</v>
      </c>
      <c r="L195" s="116">
        <v>1</v>
      </c>
      <c r="M195" s="116">
        <f>VLOOKUP(K195,ZombiePoints[],2,FALSE)*L195</f>
        <v>18</v>
      </c>
      <c r="N195" s="117">
        <f t="shared" ref="N195:N219" si="6">SUM(D195+G195+J195+M195)/4</f>
        <v>12</v>
      </c>
      <c r="O195" s="118" t="s">
        <v>21</v>
      </c>
      <c r="P195" s="123" t="s">
        <v>75</v>
      </c>
      <c r="Q195" s="124" t="s">
        <v>86</v>
      </c>
    </row>
    <row r="196" spans="1:17" x14ac:dyDescent="0.45">
      <c r="A196" s="121">
        <v>195</v>
      </c>
      <c r="B196" s="47" t="s">
        <v>44</v>
      </c>
      <c r="C196" s="47">
        <v>2</v>
      </c>
      <c r="D196" s="47">
        <f>VLOOKUP(B196,ZombiePoints[],2,FALSE)*C196</f>
        <v>4</v>
      </c>
      <c r="E196" s="50" t="s">
        <v>46</v>
      </c>
      <c r="F196" s="50">
        <v>5</v>
      </c>
      <c r="G196" s="50">
        <f>VLOOKUP(E196,ZombiePoints[],2,FALSE)*F196</f>
        <v>15</v>
      </c>
      <c r="H196" s="122" t="s">
        <v>45</v>
      </c>
      <c r="I196" s="122">
        <v>4</v>
      </c>
      <c r="J196" s="122">
        <f>VLOOKUP(H196,ZombiePoints[],2,FALSE)*I196</f>
        <v>24</v>
      </c>
      <c r="K196" s="116" t="s">
        <v>44</v>
      </c>
      <c r="L196" s="116">
        <v>7</v>
      </c>
      <c r="M196" s="116">
        <f>VLOOKUP(K196,ZombiePoints[],2,FALSE)*L196</f>
        <v>14</v>
      </c>
      <c r="N196" s="117">
        <f t="shared" si="6"/>
        <v>14.25</v>
      </c>
      <c r="O196" s="118" t="s">
        <v>21</v>
      </c>
      <c r="P196" s="123" t="s">
        <v>75</v>
      </c>
      <c r="Q196" s="124" t="s">
        <v>86</v>
      </c>
    </row>
    <row r="197" spans="1:17" x14ac:dyDescent="0.45">
      <c r="A197" s="121">
        <v>196</v>
      </c>
      <c r="B197" s="47" t="s">
        <v>46</v>
      </c>
      <c r="C197" s="47">
        <v>3</v>
      </c>
      <c r="D197" s="47">
        <f>VLOOKUP(B197,ZombiePoints[],2,FALSE)*C197</f>
        <v>9</v>
      </c>
      <c r="E197" s="50" t="s">
        <v>45</v>
      </c>
      <c r="F197" s="50">
        <v>2</v>
      </c>
      <c r="G197" s="50">
        <f>VLOOKUP(E197,ZombiePoints[],2,FALSE)*F197</f>
        <v>12</v>
      </c>
      <c r="H197" s="122" t="s">
        <v>44</v>
      </c>
      <c r="I197" s="122">
        <v>5</v>
      </c>
      <c r="J197" s="122">
        <f>VLOOKUP(H197,ZombiePoints[],2,FALSE)*I197</f>
        <v>10</v>
      </c>
      <c r="K197" s="116" t="s">
        <v>44</v>
      </c>
      <c r="L197" s="116">
        <v>6</v>
      </c>
      <c r="M197" s="116">
        <f>VLOOKUP(K197,ZombiePoints[],2,FALSE)*L197</f>
        <v>12</v>
      </c>
      <c r="N197" s="117">
        <f t="shared" si="6"/>
        <v>10.75</v>
      </c>
      <c r="O197" s="118" t="s">
        <v>21</v>
      </c>
      <c r="P197" s="123" t="s">
        <v>75</v>
      </c>
      <c r="Q197" s="124" t="s">
        <v>86</v>
      </c>
    </row>
    <row r="198" spans="1:17" x14ac:dyDescent="0.45">
      <c r="A198" s="121">
        <v>197</v>
      </c>
      <c r="B198" s="47" t="s">
        <v>44</v>
      </c>
      <c r="C198" s="47">
        <v>2</v>
      </c>
      <c r="D198" s="47">
        <f>VLOOKUP(B198,ZombiePoints[],2,FALSE)*C198</f>
        <v>4</v>
      </c>
      <c r="E198" s="50" t="s">
        <v>44</v>
      </c>
      <c r="F198" s="50">
        <v>5</v>
      </c>
      <c r="G198" s="50">
        <f>VLOOKUP(E198,ZombiePoints[],2,FALSE)*F198</f>
        <v>10</v>
      </c>
      <c r="H198" s="122" t="s">
        <v>46</v>
      </c>
      <c r="I198" s="122">
        <v>6</v>
      </c>
      <c r="J198" s="122">
        <f>VLOOKUP(H198,ZombiePoints[],2,FALSE)*I198</f>
        <v>18</v>
      </c>
      <c r="K198" s="116" t="s">
        <v>45</v>
      </c>
      <c r="L198" s="116">
        <v>4</v>
      </c>
      <c r="M198" s="116">
        <f>VLOOKUP(K198,ZombiePoints[],2,FALSE)*L198</f>
        <v>24</v>
      </c>
      <c r="N198" s="117">
        <f t="shared" si="6"/>
        <v>14</v>
      </c>
      <c r="O198" s="118" t="s">
        <v>21</v>
      </c>
      <c r="P198" s="123" t="s">
        <v>75</v>
      </c>
      <c r="Q198" s="124" t="s">
        <v>86</v>
      </c>
    </row>
    <row r="199" spans="1:17" x14ac:dyDescent="0.45">
      <c r="A199" s="121">
        <v>198</v>
      </c>
      <c r="B199" s="47" t="s">
        <v>45</v>
      </c>
      <c r="C199" s="47">
        <v>2</v>
      </c>
      <c r="D199" s="47">
        <f>VLOOKUP(B199,ZombiePoints[],2,FALSE)*C199</f>
        <v>12</v>
      </c>
      <c r="E199" s="50" t="s">
        <v>46</v>
      </c>
      <c r="F199" s="50">
        <v>4</v>
      </c>
      <c r="G199" s="50">
        <f>VLOOKUP(E199,ZombiePoints[],2,FALSE)*F199</f>
        <v>12</v>
      </c>
      <c r="H199" s="122" t="s">
        <v>44</v>
      </c>
      <c r="I199" s="122">
        <v>7</v>
      </c>
      <c r="J199" s="122">
        <f>VLOOKUP(H199,ZombiePoints[],2,FALSE)*I199</f>
        <v>14</v>
      </c>
      <c r="K199" s="116" t="s">
        <v>46</v>
      </c>
      <c r="L199" s="116">
        <v>7</v>
      </c>
      <c r="M199" s="116">
        <f>VLOOKUP(K199,ZombiePoints[],2,FALSE)*L199</f>
        <v>21</v>
      </c>
      <c r="N199" s="117">
        <f t="shared" si="6"/>
        <v>14.75</v>
      </c>
      <c r="O199" s="118" t="s">
        <v>21</v>
      </c>
      <c r="P199" s="123" t="s">
        <v>75</v>
      </c>
      <c r="Q199" s="124" t="s">
        <v>86</v>
      </c>
    </row>
    <row r="200" spans="1:17" x14ac:dyDescent="0.45">
      <c r="A200" s="121">
        <v>199</v>
      </c>
      <c r="B200" s="47" t="s">
        <v>44</v>
      </c>
      <c r="C200" s="47">
        <v>2</v>
      </c>
      <c r="D200" s="47">
        <f>VLOOKUP(B200,ZombiePoints[],2,FALSE)*C200</f>
        <v>4</v>
      </c>
      <c r="E200" s="50" t="s">
        <v>45</v>
      </c>
      <c r="F200" s="50">
        <v>3</v>
      </c>
      <c r="G200" s="50">
        <f>VLOOKUP(E200,ZombiePoints[],2,FALSE)*F200</f>
        <v>18</v>
      </c>
      <c r="H200" s="122" t="s">
        <v>46</v>
      </c>
      <c r="I200" s="122">
        <v>6</v>
      </c>
      <c r="J200" s="122">
        <f>VLOOKUP(H200,ZombiePoints[],2,FALSE)*I200</f>
        <v>18</v>
      </c>
      <c r="K200" s="116" t="s">
        <v>44</v>
      </c>
      <c r="L200" s="116">
        <v>9</v>
      </c>
      <c r="M200" s="116">
        <f>VLOOKUP(K200,ZombiePoints[],2,FALSE)*L200</f>
        <v>18</v>
      </c>
      <c r="N200" s="117">
        <f t="shared" si="6"/>
        <v>14.5</v>
      </c>
      <c r="O200" s="118" t="s">
        <v>21</v>
      </c>
      <c r="P200" s="123" t="s">
        <v>75</v>
      </c>
      <c r="Q200" s="124" t="s">
        <v>86</v>
      </c>
    </row>
    <row r="201" spans="1:17" x14ac:dyDescent="0.45">
      <c r="A201" s="121">
        <v>200</v>
      </c>
      <c r="B201" s="47" t="s">
        <v>45</v>
      </c>
      <c r="C201" s="47">
        <v>2</v>
      </c>
      <c r="D201" s="47">
        <f>VLOOKUP(B201,ZombiePoints[],2,FALSE)*C201</f>
        <v>12</v>
      </c>
      <c r="E201" s="50" t="s">
        <v>44</v>
      </c>
      <c r="F201" s="50">
        <v>3</v>
      </c>
      <c r="G201" s="50">
        <f>VLOOKUP(E201,ZombiePoints[],2,FALSE)*F201</f>
        <v>6</v>
      </c>
      <c r="H201" s="122" t="s">
        <v>45</v>
      </c>
      <c r="I201" s="122">
        <v>3</v>
      </c>
      <c r="J201" s="122">
        <f>VLOOKUP(H201,ZombiePoints[],2,FALSE)*I201</f>
        <v>18</v>
      </c>
      <c r="K201" s="116" t="s">
        <v>44</v>
      </c>
      <c r="L201" s="116">
        <v>8</v>
      </c>
      <c r="M201" s="116">
        <f>VLOOKUP(K201,ZombiePoints[],2,FALSE)*L201</f>
        <v>16</v>
      </c>
      <c r="N201" s="117">
        <f t="shared" si="6"/>
        <v>13</v>
      </c>
      <c r="O201" s="118" t="s">
        <v>21</v>
      </c>
      <c r="P201" s="123" t="s">
        <v>75</v>
      </c>
      <c r="Q201" s="124" t="s">
        <v>86</v>
      </c>
    </row>
    <row r="202" spans="1:17" x14ac:dyDescent="0.45">
      <c r="A202" s="121">
        <v>201</v>
      </c>
      <c r="B202" s="47" t="s">
        <v>46</v>
      </c>
      <c r="C202" s="47">
        <v>3</v>
      </c>
      <c r="D202" s="47">
        <f>VLOOKUP(B202,ZombiePoints[],2,FALSE)*C202</f>
        <v>9</v>
      </c>
      <c r="E202" s="50" t="s">
        <v>44</v>
      </c>
      <c r="F202" s="50">
        <v>5</v>
      </c>
      <c r="G202" s="50">
        <f>VLOOKUP(E202,ZombiePoints[],2,FALSE)*F202</f>
        <v>10</v>
      </c>
      <c r="H202" s="122" t="s">
        <v>44</v>
      </c>
      <c r="I202" s="122">
        <v>5</v>
      </c>
      <c r="J202" s="122">
        <f>VLOOKUP(H202,ZombiePoints[],2,FALSE)*I202</f>
        <v>10</v>
      </c>
      <c r="K202" s="116" t="s">
        <v>45</v>
      </c>
      <c r="L202" s="116">
        <v>4</v>
      </c>
      <c r="M202" s="116">
        <f>VLOOKUP(K202,ZombiePoints[],2,FALSE)*L202</f>
        <v>24</v>
      </c>
      <c r="N202" s="117">
        <f t="shared" si="6"/>
        <v>13.25</v>
      </c>
      <c r="O202" s="118" t="s">
        <v>21</v>
      </c>
      <c r="P202" s="123" t="s">
        <v>75</v>
      </c>
      <c r="Q202" s="124" t="s">
        <v>86</v>
      </c>
    </row>
    <row r="203" spans="1:17" x14ac:dyDescent="0.45">
      <c r="A203" s="121">
        <v>202</v>
      </c>
      <c r="B203" s="47" t="s">
        <v>45</v>
      </c>
      <c r="C203" s="47">
        <v>2</v>
      </c>
      <c r="D203" s="47">
        <f>VLOOKUP(B203,ZombiePoints[],2,FALSE)*C203</f>
        <v>12</v>
      </c>
      <c r="E203" s="50" t="s">
        <v>44</v>
      </c>
      <c r="F203" s="50">
        <v>4</v>
      </c>
      <c r="G203" s="50">
        <f>VLOOKUP(E203,ZombiePoints[],2,FALSE)*F203</f>
        <v>8</v>
      </c>
      <c r="H203" s="122" t="s">
        <v>44</v>
      </c>
      <c r="I203" s="122">
        <v>6</v>
      </c>
      <c r="J203" s="122">
        <f>VLOOKUP(H203,ZombiePoints[],2,FALSE)*I203</f>
        <v>12</v>
      </c>
      <c r="K203" s="116" t="s">
        <v>46</v>
      </c>
      <c r="L203" s="116">
        <v>8</v>
      </c>
      <c r="M203" s="116">
        <f>VLOOKUP(K203,ZombiePoints[],2,FALSE)*L203</f>
        <v>24</v>
      </c>
      <c r="N203" s="117">
        <f t="shared" si="6"/>
        <v>14</v>
      </c>
      <c r="O203" s="118" t="s">
        <v>21</v>
      </c>
      <c r="P203" s="123" t="s">
        <v>75</v>
      </c>
      <c r="Q203" s="124" t="s">
        <v>86</v>
      </c>
    </row>
    <row r="204" spans="1:17" x14ac:dyDescent="0.45">
      <c r="A204" s="121">
        <v>203</v>
      </c>
      <c r="B204" s="47" t="s">
        <v>3</v>
      </c>
      <c r="C204" s="47">
        <v>1</v>
      </c>
      <c r="D204" s="47">
        <f>VLOOKUP(B204,ZombiePoints[],2,FALSE)*C204</f>
        <v>0</v>
      </c>
      <c r="E204" s="50" t="s">
        <v>48</v>
      </c>
      <c r="F204" s="50">
        <v>1</v>
      </c>
      <c r="G204" s="50">
        <f>VLOOKUP(E204,ZombiePoints[],2,FALSE)*F204</f>
        <v>2</v>
      </c>
      <c r="H204" s="122" t="s">
        <v>48</v>
      </c>
      <c r="I204" s="122">
        <v>1</v>
      </c>
      <c r="J204" s="122">
        <f>VLOOKUP(H204,ZombiePoints[],2,FALSE)*I204</f>
        <v>2</v>
      </c>
      <c r="K204" s="116" t="s">
        <v>48</v>
      </c>
      <c r="L204" s="116">
        <v>1</v>
      </c>
      <c r="M204" s="116">
        <f>VLOOKUP(K204,ZombiePoints[],2,FALSE)*L204</f>
        <v>2</v>
      </c>
      <c r="N204" s="117">
        <f t="shared" si="6"/>
        <v>1.5</v>
      </c>
      <c r="O204" s="118" t="s">
        <v>21</v>
      </c>
      <c r="P204" s="123" t="s">
        <v>75</v>
      </c>
      <c r="Q204" s="124" t="s">
        <v>86</v>
      </c>
    </row>
    <row r="205" spans="1:17" x14ac:dyDescent="0.45">
      <c r="A205" s="121">
        <v>204</v>
      </c>
      <c r="B205" s="47" t="s">
        <v>3</v>
      </c>
      <c r="C205" s="47">
        <v>1</v>
      </c>
      <c r="D205" s="47">
        <f>VLOOKUP(B205,ZombiePoints[],2,FALSE)*C205</f>
        <v>0</v>
      </c>
      <c r="E205" s="50" t="s">
        <v>48</v>
      </c>
      <c r="F205" s="50">
        <v>1</v>
      </c>
      <c r="G205" s="50">
        <f>VLOOKUP(E205,ZombiePoints[],2,FALSE)*F205</f>
        <v>2</v>
      </c>
      <c r="H205" s="122" t="s">
        <v>48</v>
      </c>
      <c r="I205" s="122">
        <v>1</v>
      </c>
      <c r="J205" s="122">
        <f>VLOOKUP(H205,ZombiePoints[],2,FALSE)*I205</f>
        <v>2</v>
      </c>
      <c r="K205" s="116" t="s">
        <v>48</v>
      </c>
      <c r="L205" s="116">
        <v>1</v>
      </c>
      <c r="M205" s="116">
        <f>VLOOKUP(K205,ZombiePoints[],2,FALSE)*L205</f>
        <v>2</v>
      </c>
      <c r="N205" s="117">
        <f t="shared" si="6"/>
        <v>1.5</v>
      </c>
      <c r="O205" s="118" t="s">
        <v>21</v>
      </c>
      <c r="P205" s="123" t="s">
        <v>75</v>
      </c>
      <c r="Q205" s="124" t="s">
        <v>86</v>
      </c>
    </row>
    <row r="206" spans="1:17" x14ac:dyDescent="0.45">
      <c r="A206" s="121">
        <v>205</v>
      </c>
      <c r="B206" s="47" t="s">
        <v>3</v>
      </c>
      <c r="C206" s="47">
        <v>1</v>
      </c>
      <c r="D206" s="47">
        <f>VLOOKUP(B206,ZombiePoints[],2,FALSE)*C206</f>
        <v>0</v>
      </c>
      <c r="E206" s="50" t="s">
        <v>50</v>
      </c>
      <c r="F206" s="50">
        <v>1</v>
      </c>
      <c r="G206" s="50">
        <f>VLOOKUP(E206,ZombiePoints[],2,FALSE)*F206</f>
        <v>6</v>
      </c>
      <c r="H206" s="122" t="s">
        <v>50</v>
      </c>
      <c r="I206" s="122">
        <v>1</v>
      </c>
      <c r="J206" s="122">
        <f>VLOOKUP(H206,ZombiePoints[],2,FALSE)*I206</f>
        <v>6</v>
      </c>
      <c r="K206" s="116" t="s">
        <v>50</v>
      </c>
      <c r="L206" s="116">
        <v>1</v>
      </c>
      <c r="M206" s="116">
        <f>VLOOKUP(K206,ZombiePoints[],2,FALSE)*L206</f>
        <v>6</v>
      </c>
      <c r="N206" s="117">
        <f t="shared" si="6"/>
        <v>4.5</v>
      </c>
      <c r="O206" s="118" t="s">
        <v>21</v>
      </c>
      <c r="P206" s="123" t="s">
        <v>75</v>
      </c>
      <c r="Q206" s="124" t="s">
        <v>86</v>
      </c>
    </row>
    <row r="207" spans="1:17" x14ac:dyDescent="0.45">
      <c r="A207" s="121">
        <v>206</v>
      </c>
      <c r="B207" s="47" t="s">
        <v>3</v>
      </c>
      <c r="C207" s="47">
        <v>1</v>
      </c>
      <c r="D207" s="47">
        <f>VLOOKUP(B207,ZombiePoints[],2,FALSE)*C207</f>
        <v>0</v>
      </c>
      <c r="E207" s="50" t="s">
        <v>51</v>
      </c>
      <c r="F207" s="50">
        <v>1</v>
      </c>
      <c r="G207" s="50">
        <f>VLOOKUP(E207,ZombiePoints[],2,FALSE)*F207</f>
        <v>2</v>
      </c>
      <c r="H207" s="122" t="s">
        <v>51</v>
      </c>
      <c r="I207" s="122">
        <v>1</v>
      </c>
      <c r="J207" s="122">
        <f>VLOOKUP(H207,ZombiePoints[],2,FALSE)*I207</f>
        <v>2</v>
      </c>
      <c r="K207" s="116" t="s">
        <v>51</v>
      </c>
      <c r="L207" s="116">
        <v>1</v>
      </c>
      <c r="M207" s="116">
        <f>VLOOKUP(K207,ZombiePoints[],2,FALSE)*L207</f>
        <v>2</v>
      </c>
      <c r="N207" s="117">
        <f t="shared" si="6"/>
        <v>1.5</v>
      </c>
      <c r="O207" s="118" t="s">
        <v>21</v>
      </c>
      <c r="P207" s="123" t="s">
        <v>75</v>
      </c>
      <c r="Q207" s="124" t="s">
        <v>86</v>
      </c>
    </row>
    <row r="208" spans="1:17" x14ac:dyDescent="0.45">
      <c r="A208" s="121">
        <v>207</v>
      </c>
      <c r="B208" s="47" t="s">
        <v>49</v>
      </c>
      <c r="C208" s="47">
        <v>1</v>
      </c>
      <c r="D208" s="47">
        <f>VLOOKUP(B208,ZombiePoints[],2,FALSE)*C208</f>
        <v>9</v>
      </c>
      <c r="E208" s="50" t="s">
        <v>49</v>
      </c>
      <c r="F208" s="50">
        <v>1</v>
      </c>
      <c r="G208" s="50">
        <f>VLOOKUP(E208,ZombiePoints[],2,FALSE)*F208</f>
        <v>9</v>
      </c>
      <c r="H208" s="122" t="s">
        <v>49</v>
      </c>
      <c r="I208" s="122">
        <v>1</v>
      </c>
      <c r="J208" s="122">
        <f>VLOOKUP(H208,ZombiePoints[],2,FALSE)*I208</f>
        <v>9</v>
      </c>
      <c r="K208" s="116" t="s">
        <v>49</v>
      </c>
      <c r="L208" s="116">
        <v>1</v>
      </c>
      <c r="M208" s="116">
        <f>VLOOKUP(K208,ZombiePoints[],2,FALSE)*L208</f>
        <v>9</v>
      </c>
      <c r="N208" s="117">
        <f t="shared" si="6"/>
        <v>9</v>
      </c>
      <c r="O208" s="118" t="s">
        <v>15</v>
      </c>
      <c r="P208" s="123" t="s">
        <v>75</v>
      </c>
      <c r="Q208" s="124" t="s">
        <v>86</v>
      </c>
    </row>
    <row r="209" spans="1:17" x14ac:dyDescent="0.45">
      <c r="A209" s="121">
        <v>208</v>
      </c>
      <c r="B209" s="47" t="s">
        <v>49</v>
      </c>
      <c r="C209" s="47">
        <v>1</v>
      </c>
      <c r="D209" s="47">
        <f>VLOOKUP(B209,ZombiePoints[],2,FALSE)*C209</f>
        <v>9</v>
      </c>
      <c r="E209" s="50" t="s">
        <v>49</v>
      </c>
      <c r="F209" s="50">
        <v>1</v>
      </c>
      <c r="G209" s="50">
        <f>VLOOKUP(E209,ZombiePoints[],2,FALSE)*F209</f>
        <v>9</v>
      </c>
      <c r="H209" s="122" t="s">
        <v>49</v>
      </c>
      <c r="I209" s="122">
        <v>1</v>
      </c>
      <c r="J209" s="122">
        <f>VLOOKUP(H209,ZombiePoints[],2,FALSE)*I209</f>
        <v>9</v>
      </c>
      <c r="K209" s="116" t="s">
        <v>49</v>
      </c>
      <c r="L209" s="116">
        <v>1</v>
      </c>
      <c r="M209" s="116">
        <f>VLOOKUP(K209,ZombiePoints[],2,FALSE)*L209</f>
        <v>9</v>
      </c>
      <c r="N209" s="117">
        <f t="shared" si="6"/>
        <v>9</v>
      </c>
      <c r="O209" s="118" t="s">
        <v>15</v>
      </c>
      <c r="P209" s="123" t="s">
        <v>75</v>
      </c>
      <c r="Q209" s="124" t="s">
        <v>86</v>
      </c>
    </row>
    <row r="210" spans="1:17" x14ac:dyDescent="0.45">
      <c r="A210" s="121">
        <v>209</v>
      </c>
      <c r="B210" s="47" t="s">
        <v>49</v>
      </c>
      <c r="C210" s="47">
        <v>1</v>
      </c>
      <c r="D210" s="47">
        <f>VLOOKUP(B210,ZombiePoints[],2,FALSE)*C210</f>
        <v>9</v>
      </c>
      <c r="E210" s="50" t="s">
        <v>49</v>
      </c>
      <c r="F210" s="50">
        <v>1</v>
      </c>
      <c r="G210" s="50">
        <f>VLOOKUP(E210,ZombiePoints[],2,FALSE)*F210</f>
        <v>9</v>
      </c>
      <c r="H210" s="122" t="s">
        <v>49</v>
      </c>
      <c r="I210" s="122">
        <v>1</v>
      </c>
      <c r="J210" s="122">
        <f>VLOOKUP(H210,ZombiePoints[],2,FALSE)*I210</f>
        <v>9</v>
      </c>
      <c r="K210" s="116" t="s">
        <v>49</v>
      </c>
      <c r="L210" s="116">
        <v>1</v>
      </c>
      <c r="M210" s="116">
        <f>VLOOKUP(K210,ZombiePoints[],2,FALSE)*L210</f>
        <v>9</v>
      </c>
      <c r="N210" s="117">
        <f t="shared" si="6"/>
        <v>9</v>
      </c>
      <c r="O210" s="118" t="s">
        <v>15</v>
      </c>
      <c r="P210" s="123" t="s">
        <v>75</v>
      </c>
      <c r="Q210" s="124" t="s">
        <v>86</v>
      </c>
    </row>
    <row r="211" spans="1:17" x14ac:dyDescent="0.45">
      <c r="A211" s="121">
        <v>210</v>
      </c>
      <c r="B211" s="47" t="s">
        <v>49</v>
      </c>
      <c r="C211" s="47">
        <v>1</v>
      </c>
      <c r="D211" s="47">
        <f>VLOOKUP(B211,ZombiePoints[],2,FALSE)*C211</f>
        <v>9</v>
      </c>
      <c r="E211" s="50" t="s">
        <v>49</v>
      </c>
      <c r="F211" s="50">
        <v>1</v>
      </c>
      <c r="G211" s="50">
        <f>VLOOKUP(E211,ZombiePoints[],2,FALSE)*F211</f>
        <v>9</v>
      </c>
      <c r="H211" s="122" t="s">
        <v>49</v>
      </c>
      <c r="I211" s="122">
        <v>1</v>
      </c>
      <c r="J211" s="122">
        <f>VLOOKUP(H211,ZombiePoints[],2,FALSE)*I211</f>
        <v>9</v>
      </c>
      <c r="K211" s="116" t="s">
        <v>49</v>
      </c>
      <c r="L211" s="116">
        <v>1</v>
      </c>
      <c r="M211" s="116">
        <f>VLOOKUP(K211,ZombiePoints[],2,FALSE)*L211</f>
        <v>9</v>
      </c>
      <c r="N211" s="117">
        <f t="shared" si="6"/>
        <v>9</v>
      </c>
      <c r="O211" s="118" t="s">
        <v>15</v>
      </c>
      <c r="P211" s="123" t="s">
        <v>75</v>
      </c>
      <c r="Q211" s="124" t="s">
        <v>86</v>
      </c>
    </row>
    <row r="212" spans="1:17" x14ac:dyDescent="0.45">
      <c r="A212" s="121">
        <v>211</v>
      </c>
      <c r="B212" s="47" t="s">
        <v>49</v>
      </c>
      <c r="C212" s="47">
        <v>1</v>
      </c>
      <c r="D212" s="47">
        <f>VLOOKUP(B212,ZombiePoints[],2,FALSE)*C212</f>
        <v>9</v>
      </c>
      <c r="E212" s="50" t="s">
        <v>49</v>
      </c>
      <c r="F212" s="50">
        <v>1</v>
      </c>
      <c r="G212" s="50">
        <f>VLOOKUP(E212,ZombiePoints[],2,FALSE)*F212</f>
        <v>9</v>
      </c>
      <c r="H212" s="122" t="s">
        <v>49</v>
      </c>
      <c r="I212" s="122">
        <v>1</v>
      </c>
      <c r="J212" s="122">
        <f>VLOOKUP(H212,ZombiePoints[],2,FALSE)*I212</f>
        <v>9</v>
      </c>
      <c r="K212" s="116" t="s">
        <v>49</v>
      </c>
      <c r="L212" s="116">
        <v>1</v>
      </c>
      <c r="M212" s="116">
        <f>VLOOKUP(K212,ZombiePoints[],2,FALSE)*L212</f>
        <v>9</v>
      </c>
      <c r="N212" s="117">
        <f t="shared" si="6"/>
        <v>9</v>
      </c>
      <c r="O212" s="118" t="s">
        <v>15</v>
      </c>
      <c r="P212" s="123" t="s">
        <v>75</v>
      </c>
      <c r="Q212" s="124" t="s">
        <v>86</v>
      </c>
    </row>
    <row r="213" spans="1:17" x14ac:dyDescent="0.45">
      <c r="A213" s="121">
        <v>212</v>
      </c>
      <c r="B213" s="47" t="s">
        <v>49</v>
      </c>
      <c r="C213" s="47">
        <v>1</v>
      </c>
      <c r="D213" s="47">
        <f>VLOOKUP(B213,ZombiePoints[],2,FALSE)*C213</f>
        <v>9</v>
      </c>
      <c r="E213" s="50" t="s">
        <v>49</v>
      </c>
      <c r="F213" s="50">
        <v>1</v>
      </c>
      <c r="G213" s="50">
        <f>VLOOKUP(E213,ZombiePoints[],2,FALSE)*F213</f>
        <v>9</v>
      </c>
      <c r="H213" s="122" t="s">
        <v>49</v>
      </c>
      <c r="I213" s="122">
        <v>1</v>
      </c>
      <c r="J213" s="122">
        <f>VLOOKUP(H213,ZombiePoints[],2,FALSE)*I213</f>
        <v>9</v>
      </c>
      <c r="K213" s="116" t="s">
        <v>49</v>
      </c>
      <c r="L213" s="116">
        <v>1</v>
      </c>
      <c r="M213" s="116">
        <f>VLOOKUP(K213,ZombiePoints[],2,FALSE)*L213</f>
        <v>9</v>
      </c>
      <c r="N213" s="117">
        <f t="shared" si="6"/>
        <v>9</v>
      </c>
      <c r="O213" s="118" t="s">
        <v>15</v>
      </c>
      <c r="P213" s="123" t="s">
        <v>75</v>
      </c>
      <c r="Q213" s="124" t="s">
        <v>86</v>
      </c>
    </row>
    <row r="214" spans="1:17" x14ac:dyDescent="0.45">
      <c r="A214" s="121">
        <v>213</v>
      </c>
      <c r="B214" s="47" t="s">
        <v>23</v>
      </c>
      <c r="C214" s="47">
        <v>1</v>
      </c>
      <c r="D214" s="47">
        <f>VLOOKUP(B214,ZombiePoints[],2,FALSE)*C214</f>
        <v>5</v>
      </c>
      <c r="E214" s="50" t="s">
        <v>23</v>
      </c>
      <c r="F214" s="50">
        <v>1</v>
      </c>
      <c r="G214" s="50">
        <f>VLOOKUP(E214,ZombiePoints[],2,FALSE)*F214</f>
        <v>5</v>
      </c>
      <c r="H214" s="122" t="s">
        <v>23</v>
      </c>
      <c r="I214" s="122">
        <v>1</v>
      </c>
      <c r="J214" s="122">
        <f>VLOOKUP(H214,ZombiePoints[],2,FALSE)*I214</f>
        <v>5</v>
      </c>
      <c r="K214" s="116" t="s">
        <v>23</v>
      </c>
      <c r="L214" s="116">
        <v>1</v>
      </c>
      <c r="M214" s="116">
        <f>VLOOKUP(K214,ZombiePoints[],2,FALSE)*L214</f>
        <v>5</v>
      </c>
      <c r="N214" s="117">
        <f t="shared" si="6"/>
        <v>5</v>
      </c>
      <c r="O214" s="118" t="s">
        <v>23</v>
      </c>
      <c r="P214" s="123" t="s">
        <v>75</v>
      </c>
      <c r="Q214" s="124" t="s">
        <v>86</v>
      </c>
    </row>
    <row r="215" spans="1:17" x14ac:dyDescent="0.45">
      <c r="A215" s="121">
        <v>214</v>
      </c>
      <c r="B215" s="47" t="s">
        <v>23</v>
      </c>
      <c r="C215" s="47">
        <v>1</v>
      </c>
      <c r="D215" s="47">
        <f>VLOOKUP(B215,ZombiePoints[],2,FALSE)*C215</f>
        <v>5</v>
      </c>
      <c r="E215" s="50" t="s">
        <v>23</v>
      </c>
      <c r="F215" s="50">
        <v>1</v>
      </c>
      <c r="G215" s="50">
        <f>VLOOKUP(E215,ZombiePoints[],2,FALSE)*F215</f>
        <v>5</v>
      </c>
      <c r="H215" s="122" t="s">
        <v>23</v>
      </c>
      <c r="I215" s="122">
        <v>1</v>
      </c>
      <c r="J215" s="122">
        <f>VLOOKUP(H215,ZombiePoints[],2,FALSE)*I215</f>
        <v>5</v>
      </c>
      <c r="K215" s="116" t="s">
        <v>23</v>
      </c>
      <c r="L215" s="116">
        <v>1</v>
      </c>
      <c r="M215" s="116">
        <f>VLOOKUP(K215,ZombiePoints[],2,FALSE)*L215</f>
        <v>5</v>
      </c>
      <c r="N215" s="117">
        <f t="shared" si="6"/>
        <v>5</v>
      </c>
      <c r="O215" s="118" t="s">
        <v>23</v>
      </c>
      <c r="P215" s="123" t="s">
        <v>75</v>
      </c>
      <c r="Q215" s="124" t="s">
        <v>86</v>
      </c>
    </row>
    <row r="216" spans="1:17" x14ac:dyDescent="0.45">
      <c r="A216" s="121">
        <v>215</v>
      </c>
      <c r="B216" s="47" t="s">
        <v>23</v>
      </c>
      <c r="C216" s="47">
        <v>1</v>
      </c>
      <c r="D216" s="47">
        <f>VLOOKUP(B216,ZombiePoints[],2,FALSE)*C216</f>
        <v>5</v>
      </c>
      <c r="E216" s="50" t="s">
        <v>23</v>
      </c>
      <c r="F216" s="50">
        <v>1</v>
      </c>
      <c r="G216" s="50">
        <f>VLOOKUP(E216,ZombiePoints[],2,FALSE)*F216</f>
        <v>5</v>
      </c>
      <c r="H216" s="122" t="s">
        <v>23</v>
      </c>
      <c r="I216" s="122">
        <v>1</v>
      </c>
      <c r="J216" s="122">
        <f>VLOOKUP(H216,ZombiePoints[],2,FALSE)*I216</f>
        <v>5</v>
      </c>
      <c r="K216" s="116" t="s">
        <v>23</v>
      </c>
      <c r="L216" s="116">
        <v>1</v>
      </c>
      <c r="M216" s="116">
        <f>VLOOKUP(K216,ZombiePoints[],2,FALSE)*L216</f>
        <v>5</v>
      </c>
      <c r="N216" s="117">
        <f t="shared" si="6"/>
        <v>5</v>
      </c>
      <c r="O216" s="118" t="s">
        <v>23</v>
      </c>
      <c r="P216" s="123" t="s">
        <v>75</v>
      </c>
      <c r="Q216" s="124" t="s">
        <v>86</v>
      </c>
    </row>
    <row r="217" spans="1:17" x14ac:dyDescent="0.45">
      <c r="A217" s="121">
        <v>216</v>
      </c>
      <c r="B217" s="47" t="s">
        <v>23</v>
      </c>
      <c r="C217" s="47">
        <v>1</v>
      </c>
      <c r="D217" s="47">
        <f>VLOOKUP(B217,ZombiePoints[],2,FALSE)*C217</f>
        <v>5</v>
      </c>
      <c r="E217" s="50" t="s">
        <v>23</v>
      </c>
      <c r="F217" s="50">
        <v>1</v>
      </c>
      <c r="G217" s="50">
        <f>VLOOKUP(E217,ZombiePoints[],2,FALSE)*F217</f>
        <v>5</v>
      </c>
      <c r="H217" s="122" t="s">
        <v>23</v>
      </c>
      <c r="I217" s="122">
        <v>1</v>
      </c>
      <c r="J217" s="122">
        <f>VLOOKUP(H217,ZombiePoints[],2,FALSE)*I217</f>
        <v>5</v>
      </c>
      <c r="K217" s="116" t="s">
        <v>23</v>
      </c>
      <c r="L217" s="116">
        <v>1</v>
      </c>
      <c r="M217" s="116">
        <f>VLOOKUP(K217,ZombiePoints[],2,FALSE)*L217</f>
        <v>5</v>
      </c>
      <c r="N217" s="117">
        <f t="shared" si="6"/>
        <v>5</v>
      </c>
      <c r="O217" s="118" t="s">
        <v>23</v>
      </c>
      <c r="P217" s="123" t="s">
        <v>75</v>
      </c>
      <c r="Q217" s="124" t="s">
        <v>86</v>
      </c>
    </row>
    <row r="218" spans="1:17" x14ac:dyDescent="0.45">
      <c r="A218" s="121">
        <v>217</v>
      </c>
      <c r="B218" s="47" t="s">
        <v>23</v>
      </c>
      <c r="C218" s="47">
        <v>1</v>
      </c>
      <c r="D218" s="47">
        <f>VLOOKUP(B218,ZombiePoints[],2,FALSE)*C218</f>
        <v>5</v>
      </c>
      <c r="E218" s="50" t="s">
        <v>23</v>
      </c>
      <c r="F218" s="50">
        <v>1</v>
      </c>
      <c r="G218" s="50">
        <f>VLOOKUP(E218,ZombiePoints[],2,FALSE)*F218</f>
        <v>5</v>
      </c>
      <c r="H218" s="122" t="s">
        <v>23</v>
      </c>
      <c r="I218" s="122">
        <v>1</v>
      </c>
      <c r="J218" s="122">
        <f>VLOOKUP(H218,ZombiePoints[],2,FALSE)*I218</f>
        <v>5</v>
      </c>
      <c r="K218" s="116" t="s">
        <v>23</v>
      </c>
      <c r="L218" s="116">
        <v>1</v>
      </c>
      <c r="M218" s="116">
        <f>VLOOKUP(K218,ZombiePoints[],2,FALSE)*L218</f>
        <v>5</v>
      </c>
      <c r="N218" s="117">
        <f t="shared" si="6"/>
        <v>5</v>
      </c>
      <c r="O218" s="118" t="s">
        <v>23</v>
      </c>
      <c r="P218" s="123" t="s">
        <v>75</v>
      </c>
      <c r="Q218" s="124" t="s">
        <v>86</v>
      </c>
    </row>
    <row r="219" spans="1:17" x14ac:dyDescent="0.45">
      <c r="A219" s="121">
        <v>218</v>
      </c>
      <c r="B219" s="47" t="s">
        <v>23</v>
      </c>
      <c r="C219" s="47">
        <v>1</v>
      </c>
      <c r="D219" s="47">
        <f>VLOOKUP(B219,ZombiePoints[],2,FALSE)*C219</f>
        <v>5</v>
      </c>
      <c r="E219" s="50" t="s">
        <v>23</v>
      </c>
      <c r="F219" s="50">
        <v>1</v>
      </c>
      <c r="G219" s="50">
        <f>VLOOKUP(E219,ZombiePoints[],2,FALSE)*F219</f>
        <v>5</v>
      </c>
      <c r="H219" s="122" t="s">
        <v>23</v>
      </c>
      <c r="I219" s="122">
        <v>1</v>
      </c>
      <c r="J219" s="122">
        <f>VLOOKUP(H219,ZombiePoints[],2,FALSE)*I219</f>
        <v>5</v>
      </c>
      <c r="K219" s="140" t="s">
        <v>23</v>
      </c>
      <c r="L219" s="140">
        <v>1</v>
      </c>
      <c r="M219" s="140">
        <f>VLOOKUP(K219,ZombiePoints[],2,FALSE)*L219</f>
        <v>5</v>
      </c>
      <c r="N219" s="117">
        <f t="shared" si="6"/>
        <v>5</v>
      </c>
      <c r="O219" s="118" t="s">
        <v>23</v>
      </c>
      <c r="P219" s="123" t="s">
        <v>75</v>
      </c>
      <c r="Q219" s="124" t="s">
        <v>86</v>
      </c>
    </row>
    <row r="220" spans="1:17" x14ac:dyDescent="0.45">
      <c r="A220" s="121">
        <v>219</v>
      </c>
      <c r="B220" s="47" t="s">
        <v>23</v>
      </c>
      <c r="C220" s="47">
        <v>1</v>
      </c>
      <c r="D220" s="47">
        <f>VLOOKUP(B220,ZombiePoints[],2,FALSE)*C220</f>
        <v>5</v>
      </c>
      <c r="E220" s="50" t="s">
        <v>23</v>
      </c>
      <c r="F220" s="50">
        <v>1</v>
      </c>
      <c r="G220" s="50">
        <f>VLOOKUP(E220,ZombiePoints[],2,FALSE)*F220</f>
        <v>5</v>
      </c>
      <c r="H220" s="122" t="s">
        <v>23</v>
      </c>
      <c r="I220" s="122">
        <v>1</v>
      </c>
      <c r="J220" s="122">
        <f>VLOOKUP(H220,ZombiePoints[],2,FALSE)*I220</f>
        <v>5</v>
      </c>
      <c r="K220" s="116" t="s">
        <v>23</v>
      </c>
      <c r="L220" s="116">
        <v>1</v>
      </c>
      <c r="M220" s="116">
        <f>VLOOKUP(K220,ZombiePoints[],2,FALSE)*L220</f>
        <v>5</v>
      </c>
      <c r="N220" s="117">
        <f>SUM(D220+G220+J220+M220)/4</f>
        <v>5</v>
      </c>
      <c r="O220" s="118" t="s">
        <v>23</v>
      </c>
      <c r="P220" s="123" t="s">
        <v>75</v>
      </c>
      <c r="Q220" s="124" t="s">
        <v>86</v>
      </c>
    </row>
    <row r="221" spans="1:17" x14ac:dyDescent="0.45">
      <c r="A221" s="121">
        <v>220</v>
      </c>
      <c r="B221" s="47" t="s">
        <v>23</v>
      </c>
      <c r="C221" s="47">
        <v>1</v>
      </c>
      <c r="D221" s="47">
        <f>VLOOKUP(B221,ZombiePoints[],2,FALSE)*C221</f>
        <v>5</v>
      </c>
      <c r="E221" s="50" t="s">
        <v>23</v>
      </c>
      <c r="F221" s="50">
        <v>1</v>
      </c>
      <c r="G221" s="81">
        <f>VLOOKUP(E221,ZombiePoints[],2,FALSE)*F221</f>
        <v>5</v>
      </c>
      <c r="H221" s="122" t="s">
        <v>23</v>
      </c>
      <c r="I221" s="122">
        <v>1</v>
      </c>
      <c r="J221" s="122">
        <f>VLOOKUP(H221,ZombiePoints[],2,FALSE)*I221</f>
        <v>5</v>
      </c>
      <c r="K221" s="116" t="s">
        <v>23</v>
      </c>
      <c r="L221" s="116">
        <v>1</v>
      </c>
      <c r="M221" s="116">
        <f>VLOOKUP(K221,ZombiePoints[],2,FALSE)*L221</f>
        <v>5</v>
      </c>
      <c r="N221" s="117">
        <v>8</v>
      </c>
      <c r="O221" s="118" t="s">
        <v>23</v>
      </c>
      <c r="P221" s="123" t="s">
        <v>75</v>
      </c>
      <c r="Q221" s="124" t="s">
        <v>86</v>
      </c>
    </row>
    <row r="222" spans="1:17" x14ac:dyDescent="0.45">
      <c r="A222" s="112">
        <v>221</v>
      </c>
      <c r="B222" s="32" t="s">
        <v>3</v>
      </c>
      <c r="C222" s="32">
        <v>1</v>
      </c>
      <c r="D222" s="32">
        <f>VLOOKUP(B222,ZombiePoints[],2,FALSE)*C222</f>
        <v>0</v>
      </c>
      <c r="E222" s="137" t="s">
        <v>87</v>
      </c>
      <c r="F222" s="137">
        <v>1</v>
      </c>
      <c r="G222" s="50">
        <f>VLOOKUP(E222,ZombiePoints[],2,FALSE)*F222</f>
        <v>28</v>
      </c>
      <c r="H222" s="114" t="s">
        <v>87</v>
      </c>
      <c r="I222" s="114">
        <v>1</v>
      </c>
      <c r="J222" s="114">
        <f>VLOOKUP(H222,ZombiePoints[],2,FALSE)*I222</f>
        <v>28</v>
      </c>
      <c r="K222" s="138" t="s">
        <v>87</v>
      </c>
      <c r="L222" s="138">
        <v>1</v>
      </c>
      <c r="M222" s="138">
        <f>VLOOKUP(K222,ZombiePoints[],2,FALSE)*L222</f>
        <v>28</v>
      </c>
      <c r="N222" s="132">
        <f>SUM(D222+G222+J222+M222)/4</f>
        <v>21</v>
      </c>
      <c r="O222" s="133" t="s">
        <v>114</v>
      </c>
      <c r="P222" s="119" t="s">
        <v>77</v>
      </c>
      <c r="Q222" s="120" t="s">
        <v>111</v>
      </c>
    </row>
    <row r="223" spans="1:17" x14ac:dyDescent="0.45">
      <c r="A223" s="121">
        <v>222</v>
      </c>
      <c r="B223" s="47" t="s">
        <v>3</v>
      </c>
      <c r="C223" s="47">
        <v>1</v>
      </c>
      <c r="D223" s="47">
        <f>VLOOKUP(B223,ZombiePoints[],2,FALSE)*C223</f>
        <v>0</v>
      </c>
      <c r="E223" s="50" t="s">
        <v>87</v>
      </c>
      <c r="F223" s="50">
        <v>1</v>
      </c>
      <c r="G223" s="50">
        <f>VLOOKUP(E223,ZombiePoints[],2,FALSE)*F223</f>
        <v>28</v>
      </c>
      <c r="H223" s="122" t="s">
        <v>87</v>
      </c>
      <c r="I223" s="122">
        <v>1</v>
      </c>
      <c r="J223" s="122">
        <f>VLOOKUP(H223,ZombiePoints[],2,FALSE)*I223</f>
        <v>28</v>
      </c>
      <c r="K223" s="116" t="s">
        <v>87</v>
      </c>
      <c r="L223" s="116">
        <v>1</v>
      </c>
      <c r="M223" s="116">
        <f>VLOOKUP(K223,ZombiePoints[],2,FALSE)*L223</f>
        <v>28</v>
      </c>
      <c r="N223" s="117">
        <f>SUM(D223+G223+J223+M223)/4</f>
        <v>21</v>
      </c>
      <c r="O223" s="118" t="s">
        <v>114</v>
      </c>
      <c r="P223" s="123" t="s">
        <v>77</v>
      </c>
      <c r="Q223" s="124" t="s">
        <v>111</v>
      </c>
    </row>
    <row r="224" spans="1:17" x14ac:dyDescent="0.45">
      <c r="A224" s="121">
        <v>223</v>
      </c>
      <c r="B224" s="47" t="s">
        <v>3</v>
      </c>
      <c r="C224" s="47">
        <v>1</v>
      </c>
      <c r="D224" s="47">
        <f>VLOOKUP(B224,ZombiePoints[],2,FALSE)*C224</f>
        <v>0</v>
      </c>
      <c r="E224" s="50" t="s">
        <v>87</v>
      </c>
      <c r="F224" s="50">
        <v>1</v>
      </c>
      <c r="G224" s="50">
        <f>VLOOKUP(E224,ZombiePoints[],2,FALSE)*F224</f>
        <v>28</v>
      </c>
      <c r="H224" s="122" t="s">
        <v>87</v>
      </c>
      <c r="I224" s="122">
        <v>1</v>
      </c>
      <c r="J224" s="122">
        <f>VLOOKUP(H224,ZombiePoints[],2,FALSE)*I224</f>
        <v>28</v>
      </c>
      <c r="K224" s="116" t="s">
        <v>87</v>
      </c>
      <c r="L224" s="116">
        <v>1</v>
      </c>
      <c r="M224" s="116">
        <f>VLOOKUP(K224,ZombiePoints[],2,FALSE)*L224</f>
        <v>28</v>
      </c>
      <c r="N224" s="117">
        <f>SUM(D224+G224+J224+M224)/4</f>
        <v>21</v>
      </c>
      <c r="O224" s="118" t="s">
        <v>114</v>
      </c>
      <c r="P224" s="123" t="s">
        <v>77</v>
      </c>
      <c r="Q224" s="124" t="s">
        <v>111</v>
      </c>
    </row>
    <row r="225" spans="1:17" x14ac:dyDescent="0.45">
      <c r="A225" s="121">
        <v>224</v>
      </c>
      <c r="B225" s="47" t="s">
        <v>3</v>
      </c>
      <c r="C225" s="47">
        <v>1</v>
      </c>
      <c r="D225" s="47">
        <f>VLOOKUP(B225,ZombiePoints[],2,FALSE)*C225</f>
        <v>0</v>
      </c>
      <c r="E225" s="50" t="s">
        <v>87</v>
      </c>
      <c r="F225" s="50">
        <v>1</v>
      </c>
      <c r="G225" s="50">
        <f>VLOOKUP(E225,ZombiePoints[],2,FALSE)*F225</f>
        <v>28</v>
      </c>
      <c r="H225" s="122" t="s">
        <v>87</v>
      </c>
      <c r="I225" s="122">
        <v>1</v>
      </c>
      <c r="J225" s="122">
        <f>VLOOKUP(H225,ZombiePoints[],2,FALSE)*I225</f>
        <v>28</v>
      </c>
      <c r="K225" s="116" t="s">
        <v>87</v>
      </c>
      <c r="L225" s="116">
        <v>1</v>
      </c>
      <c r="M225" s="116">
        <f>VLOOKUP(K225,ZombiePoints[],2,FALSE)*L225</f>
        <v>28</v>
      </c>
      <c r="N225" s="117">
        <f t="shared" ref="N225:N288" si="7">SUM(D225+G225+J225+M225)/4</f>
        <v>21</v>
      </c>
      <c r="O225" s="118" t="s">
        <v>114</v>
      </c>
      <c r="P225" s="123" t="s">
        <v>77</v>
      </c>
      <c r="Q225" s="124" t="s">
        <v>111</v>
      </c>
    </row>
    <row r="226" spans="1:17" x14ac:dyDescent="0.45">
      <c r="A226" s="121">
        <v>225</v>
      </c>
      <c r="B226" s="47" t="s">
        <v>3</v>
      </c>
      <c r="C226" s="47">
        <v>1</v>
      </c>
      <c r="D226" s="47">
        <f>VLOOKUP(B226,ZombiePoints[],2,FALSE)*C226</f>
        <v>0</v>
      </c>
      <c r="E226" s="50" t="s">
        <v>87</v>
      </c>
      <c r="F226" s="50">
        <v>1</v>
      </c>
      <c r="G226" s="50">
        <f>VLOOKUP(E226,ZombiePoints[],2,FALSE)*F226</f>
        <v>28</v>
      </c>
      <c r="H226" s="122" t="s">
        <v>87</v>
      </c>
      <c r="I226" s="122">
        <v>1</v>
      </c>
      <c r="J226" s="122">
        <f>VLOOKUP(H226,ZombiePoints[],2,FALSE)*I226</f>
        <v>28</v>
      </c>
      <c r="K226" s="116" t="s">
        <v>87</v>
      </c>
      <c r="L226" s="116">
        <v>1</v>
      </c>
      <c r="M226" s="116">
        <f>VLOOKUP(K226,ZombiePoints[],2,FALSE)*L226</f>
        <v>28</v>
      </c>
      <c r="N226" s="117">
        <f t="shared" si="7"/>
        <v>21</v>
      </c>
      <c r="O226" s="118" t="s">
        <v>114</v>
      </c>
      <c r="P226" s="123" t="s">
        <v>77</v>
      </c>
      <c r="Q226" s="124" t="s">
        <v>111</v>
      </c>
    </row>
    <row r="227" spans="1:17" x14ac:dyDescent="0.45">
      <c r="A227" s="121">
        <v>226</v>
      </c>
      <c r="B227" s="47" t="s">
        <v>3</v>
      </c>
      <c r="C227" s="47">
        <v>1</v>
      </c>
      <c r="D227" s="47">
        <f>VLOOKUP(B227,ZombiePoints[],2,FALSE)*C227</f>
        <v>0</v>
      </c>
      <c r="E227" s="50" t="s">
        <v>87</v>
      </c>
      <c r="F227" s="50">
        <v>1</v>
      </c>
      <c r="G227" s="50">
        <f>VLOOKUP(E227,ZombiePoints[],2,FALSE)*F227</f>
        <v>28</v>
      </c>
      <c r="H227" s="122" t="s">
        <v>87</v>
      </c>
      <c r="I227" s="122">
        <v>1</v>
      </c>
      <c r="J227" s="122">
        <f>VLOOKUP(H227,ZombiePoints[],2,FALSE)*I227</f>
        <v>28</v>
      </c>
      <c r="K227" s="116" t="s">
        <v>87</v>
      </c>
      <c r="L227" s="116">
        <v>1</v>
      </c>
      <c r="M227" s="116">
        <f>VLOOKUP(K227,ZombiePoints[],2,FALSE)*L227</f>
        <v>28</v>
      </c>
      <c r="N227" s="117">
        <f t="shared" si="7"/>
        <v>21</v>
      </c>
      <c r="O227" s="118" t="s">
        <v>114</v>
      </c>
      <c r="P227" s="123" t="s">
        <v>77</v>
      </c>
      <c r="Q227" s="124" t="s">
        <v>111</v>
      </c>
    </row>
    <row r="228" spans="1:17" x14ac:dyDescent="0.45">
      <c r="A228" s="121">
        <v>227</v>
      </c>
      <c r="B228" s="47" t="s">
        <v>3</v>
      </c>
      <c r="C228" s="47">
        <v>1</v>
      </c>
      <c r="D228" s="47">
        <f>VLOOKUP(B228,ZombiePoints[],2,FALSE)*C228</f>
        <v>0</v>
      </c>
      <c r="E228" s="50" t="s">
        <v>87</v>
      </c>
      <c r="F228" s="50">
        <v>1</v>
      </c>
      <c r="G228" s="50">
        <f>VLOOKUP(E228,ZombiePoints[],2,FALSE)*F228</f>
        <v>28</v>
      </c>
      <c r="H228" s="122" t="s">
        <v>87</v>
      </c>
      <c r="I228" s="122">
        <v>1</v>
      </c>
      <c r="J228" s="122">
        <f>VLOOKUP(H228,ZombiePoints[],2,FALSE)*I228</f>
        <v>28</v>
      </c>
      <c r="K228" s="116" t="s">
        <v>87</v>
      </c>
      <c r="L228" s="116">
        <v>1</v>
      </c>
      <c r="M228" s="116">
        <f>VLOOKUP(K228,ZombiePoints[],2,FALSE)*L228</f>
        <v>28</v>
      </c>
      <c r="N228" s="117">
        <f t="shared" si="7"/>
        <v>21</v>
      </c>
      <c r="O228" s="118" t="s">
        <v>114</v>
      </c>
      <c r="P228" s="123" t="s">
        <v>77</v>
      </c>
      <c r="Q228" s="124" t="s">
        <v>111</v>
      </c>
    </row>
    <row r="229" spans="1:17" x14ac:dyDescent="0.45">
      <c r="A229" s="121">
        <v>228</v>
      </c>
      <c r="B229" s="47" t="s">
        <v>3</v>
      </c>
      <c r="C229" s="47">
        <v>1</v>
      </c>
      <c r="D229" s="47">
        <f>VLOOKUP(B229,ZombiePoints[],2,FALSE)*C229</f>
        <v>0</v>
      </c>
      <c r="E229" s="50" t="s">
        <v>87</v>
      </c>
      <c r="F229" s="50">
        <v>1</v>
      </c>
      <c r="G229" s="50">
        <f>VLOOKUP(E229,ZombiePoints[],2,FALSE)*F229</f>
        <v>28</v>
      </c>
      <c r="H229" s="122" t="s">
        <v>87</v>
      </c>
      <c r="I229" s="122">
        <v>1</v>
      </c>
      <c r="J229" s="122">
        <f>VLOOKUP(H229,ZombiePoints[],2,FALSE)*I229</f>
        <v>28</v>
      </c>
      <c r="K229" s="116" t="s">
        <v>87</v>
      </c>
      <c r="L229" s="116">
        <v>1</v>
      </c>
      <c r="M229" s="116">
        <f>VLOOKUP(K229,ZombiePoints[],2,FALSE)*L229</f>
        <v>28</v>
      </c>
      <c r="N229" s="117">
        <f t="shared" si="7"/>
        <v>21</v>
      </c>
      <c r="O229" s="118" t="s">
        <v>114</v>
      </c>
      <c r="P229" s="123" t="s">
        <v>77</v>
      </c>
      <c r="Q229" s="124" t="s">
        <v>111</v>
      </c>
    </row>
    <row r="230" spans="1:17" x14ac:dyDescent="0.45">
      <c r="A230" s="121">
        <v>229</v>
      </c>
      <c r="B230" s="47" t="s">
        <v>89</v>
      </c>
      <c r="C230" s="47">
        <v>1</v>
      </c>
      <c r="D230" s="47">
        <f>VLOOKUP(B230,ZombiePoints[],2,FALSE)*C230</f>
        <v>3</v>
      </c>
      <c r="E230" s="50" t="s">
        <v>89</v>
      </c>
      <c r="F230" s="50">
        <v>1</v>
      </c>
      <c r="G230" s="50">
        <f>VLOOKUP(E230,ZombiePoints[],2,FALSE)*F230</f>
        <v>3</v>
      </c>
      <c r="H230" s="122" t="s">
        <v>89</v>
      </c>
      <c r="I230" s="122">
        <v>5</v>
      </c>
      <c r="J230" s="122">
        <f>VLOOKUP(H230,ZombiePoints[],2,FALSE)*I230</f>
        <v>15</v>
      </c>
      <c r="K230" s="116" t="s">
        <v>89</v>
      </c>
      <c r="L230" s="116">
        <v>2</v>
      </c>
      <c r="M230" s="116">
        <f>VLOOKUP(K230,ZombiePoints[],2,FALSE)*L230</f>
        <v>6</v>
      </c>
      <c r="N230" s="117">
        <f t="shared" si="7"/>
        <v>6.75</v>
      </c>
      <c r="O230" s="118" t="s">
        <v>115</v>
      </c>
      <c r="P230" s="123" t="s">
        <v>77</v>
      </c>
      <c r="Q230" s="124" t="s">
        <v>111</v>
      </c>
    </row>
    <row r="231" spans="1:17" x14ac:dyDescent="0.45">
      <c r="A231" s="121">
        <v>230</v>
      </c>
      <c r="B231" s="47" t="s">
        <v>89</v>
      </c>
      <c r="C231" s="47">
        <v>2</v>
      </c>
      <c r="D231" s="47">
        <f>VLOOKUP(B231,ZombiePoints[],2,FALSE)*C231</f>
        <v>6</v>
      </c>
      <c r="E231" s="50" t="s">
        <v>89</v>
      </c>
      <c r="F231" s="50">
        <v>1</v>
      </c>
      <c r="G231" s="50">
        <f>VLOOKUP(E231,ZombiePoints[],2,FALSE)*F231</f>
        <v>3</v>
      </c>
      <c r="H231" s="122" t="s">
        <v>89</v>
      </c>
      <c r="I231" s="122">
        <v>1</v>
      </c>
      <c r="J231" s="122">
        <f>VLOOKUP(H231,ZombiePoints[],2,FALSE)*I231</f>
        <v>3</v>
      </c>
      <c r="K231" s="116" t="s">
        <v>89</v>
      </c>
      <c r="L231" s="116">
        <v>3</v>
      </c>
      <c r="M231" s="116">
        <f>VLOOKUP(K231,ZombiePoints[],2,FALSE)*L231</f>
        <v>9</v>
      </c>
      <c r="N231" s="117">
        <f t="shared" si="7"/>
        <v>5.25</v>
      </c>
      <c r="O231" s="118" t="s">
        <v>115</v>
      </c>
      <c r="P231" s="123" t="s">
        <v>77</v>
      </c>
      <c r="Q231" s="124" t="s">
        <v>111</v>
      </c>
    </row>
    <row r="232" spans="1:17" x14ac:dyDescent="0.45">
      <c r="A232" s="121">
        <v>231</v>
      </c>
      <c r="B232" s="47" t="s">
        <v>89</v>
      </c>
      <c r="C232" s="47">
        <v>2</v>
      </c>
      <c r="D232" s="47">
        <f>VLOOKUP(B232,ZombiePoints[],2,FALSE)*C232</f>
        <v>6</v>
      </c>
      <c r="E232" s="50" t="s">
        <v>89</v>
      </c>
      <c r="F232" s="50">
        <v>1</v>
      </c>
      <c r="G232" s="50">
        <f>VLOOKUP(E232,ZombiePoints[],2,FALSE)*F232</f>
        <v>3</v>
      </c>
      <c r="H232" s="122" t="s">
        <v>89</v>
      </c>
      <c r="I232" s="122">
        <v>1</v>
      </c>
      <c r="J232" s="122">
        <f>VLOOKUP(H232,ZombiePoints[],2,FALSE)*I232</f>
        <v>3</v>
      </c>
      <c r="K232" s="116" t="s">
        <v>89</v>
      </c>
      <c r="L232" s="116">
        <v>6</v>
      </c>
      <c r="M232" s="116">
        <f>VLOOKUP(K232,ZombiePoints[],2,FALSE)*L232</f>
        <v>18</v>
      </c>
      <c r="N232" s="117">
        <f t="shared" si="7"/>
        <v>7.5</v>
      </c>
      <c r="O232" s="118" t="s">
        <v>115</v>
      </c>
      <c r="P232" s="123" t="s">
        <v>77</v>
      </c>
      <c r="Q232" s="124" t="s">
        <v>111</v>
      </c>
    </row>
    <row r="233" spans="1:17" x14ac:dyDescent="0.45">
      <c r="A233" s="121">
        <v>232</v>
      </c>
      <c r="B233" s="47" t="s">
        <v>89</v>
      </c>
      <c r="C233" s="47">
        <v>1</v>
      </c>
      <c r="D233" s="47">
        <f>VLOOKUP(B233,ZombiePoints[],2,FALSE)*C233</f>
        <v>3</v>
      </c>
      <c r="E233" s="50" t="s">
        <v>89</v>
      </c>
      <c r="F233" s="50">
        <v>3</v>
      </c>
      <c r="G233" s="50">
        <f>VLOOKUP(E233,ZombiePoints[],2,FALSE)*F233</f>
        <v>9</v>
      </c>
      <c r="H233" s="122" t="s">
        <v>89</v>
      </c>
      <c r="I233" s="122">
        <v>2</v>
      </c>
      <c r="J233" s="122">
        <f>VLOOKUP(H233,ZombiePoints[],2,FALSE)*I233</f>
        <v>6</v>
      </c>
      <c r="K233" s="116" t="s">
        <v>89</v>
      </c>
      <c r="L233" s="116">
        <v>1</v>
      </c>
      <c r="M233" s="116">
        <f>VLOOKUP(K233,ZombiePoints[],2,FALSE)*L233</f>
        <v>3</v>
      </c>
      <c r="N233" s="117">
        <f t="shared" si="7"/>
        <v>5.25</v>
      </c>
      <c r="O233" s="118" t="s">
        <v>115</v>
      </c>
      <c r="P233" s="123" t="s">
        <v>77</v>
      </c>
      <c r="Q233" s="124" t="s">
        <v>111</v>
      </c>
    </row>
    <row r="234" spans="1:17" x14ac:dyDescent="0.45">
      <c r="A234" s="121">
        <v>233</v>
      </c>
      <c r="B234" s="47" t="s">
        <v>89</v>
      </c>
      <c r="C234" s="47">
        <v>1</v>
      </c>
      <c r="D234" s="47">
        <f>VLOOKUP(B234,ZombiePoints[],2,FALSE)*C234</f>
        <v>3</v>
      </c>
      <c r="E234" s="50" t="s">
        <v>89</v>
      </c>
      <c r="F234" s="50">
        <v>2</v>
      </c>
      <c r="G234" s="50">
        <f>VLOOKUP(E234,ZombiePoints[],2,FALSE)*F234</f>
        <v>6</v>
      </c>
      <c r="H234" s="122" t="s">
        <v>89</v>
      </c>
      <c r="I234" s="122">
        <v>3</v>
      </c>
      <c r="J234" s="122">
        <f>VLOOKUP(H234,ZombiePoints[],2,FALSE)*I234</f>
        <v>9</v>
      </c>
      <c r="K234" s="116" t="s">
        <v>89</v>
      </c>
      <c r="L234" s="116">
        <v>6</v>
      </c>
      <c r="M234" s="116">
        <f>VLOOKUP(K234,ZombiePoints[],2,FALSE)*L234</f>
        <v>18</v>
      </c>
      <c r="N234" s="117">
        <f t="shared" si="7"/>
        <v>9</v>
      </c>
      <c r="O234" s="118" t="s">
        <v>115</v>
      </c>
      <c r="P234" s="123" t="s">
        <v>77</v>
      </c>
      <c r="Q234" s="124" t="s">
        <v>111</v>
      </c>
    </row>
    <row r="235" spans="1:17" x14ac:dyDescent="0.45">
      <c r="A235" s="121">
        <v>234</v>
      </c>
      <c r="B235" s="47" t="s">
        <v>89</v>
      </c>
      <c r="C235" s="47">
        <v>1</v>
      </c>
      <c r="D235" s="47">
        <f>VLOOKUP(B235,ZombiePoints[],2,FALSE)*C235</f>
        <v>3</v>
      </c>
      <c r="E235" s="50" t="s">
        <v>89</v>
      </c>
      <c r="F235" s="50">
        <v>1</v>
      </c>
      <c r="G235" s="50">
        <f>VLOOKUP(E235,ZombiePoints[],2,FALSE)*F235</f>
        <v>3</v>
      </c>
      <c r="H235" s="122" t="s">
        <v>89</v>
      </c>
      <c r="I235" s="122">
        <v>4</v>
      </c>
      <c r="J235" s="122">
        <f>VLOOKUP(H235,ZombiePoints[],2,FALSE)*I235</f>
        <v>12</v>
      </c>
      <c r="K235" s="116" t="s">
        <v>89</v>
      </c>
      <c r="L235" s="116">
        <v>5</v>
      </c>
      <c r="M235" s="116">
        <f>VLOOKUP(K235,ZombiePoints[],2,FALSE)*L235</f>
        <v>15</v>
      </c>
      <c r="N235" s="117">
        <f t="shared" si="7"/>
        <v>8.25</v>
      </c>
      <c r="O235" s="118" t="s">
        <v>115</v>
      </c>
      <c r="P235" s="123" t="s">
        <v>77</v>
      </c>
      <c r="Q235" s="124" t="s">
        <v>111</v>
      </c>
    </row>
    <row r="236" spans="1:17" x14ac:dyDescent="0.45">
      <c r="A236" s="121">
        <v>235</v>
      </c>
      <c r="B236" s="47" t="s">
        <v>89</v>
      </c>
      <c r="C236" s="47">
        <v>1</v>
      </c>
      <c r="D236" s="47">
        <f>VLOOKUP(B236,ZombiePoints[],2,FALSE)*C236</f>
        <v>3</v>
      </c>
      <c r="E236" s="50" t="s">
        <v>89</v>
      </c>
      <c r="F236" s="50">
        <v>4</v>
      </c>
      <c r="G236" s="50">
        <f>VLOOKUP(E236,ZombiePoints[],2,FALSE)*F236</f>
        <v>12</v>
      </c>
      <c r="H236" s="122" t="s">
        <v>89</v>
      </c>
      <c r="I236" s="122">
        <v>2</v>
      </c>
      <c r="J236" s="122">
        <f>VLOOKUP(H236,ZombiePoints[],2,FALSE)*I236</f>
        <v>6</v>
      </c>
      <c r="K236" s="116" t="s">
        <v>89</v>
      </c>
      <c r="L236" s="116">
        <v>3</v>
      </c>
      <c r="M236" s="116">
        <f>VLOOKUP(K236,ZombiePoints[],2,FALSE)*L236</f>
        <v>9</v>
      </c>
      <c r="N236" s="117">
        <f t="shared" si="7"/>
        <v>7.5</v>
      </c>
      <c r="O236" s="118" t="s">
        <v>115</v>
      </c>
      <c r="P236" s="123" t="s">
        <v>77</v>
      </c>
      <c r="Q236" s="124" t="s">
        <v>111</v>
      </c>
    </row>
    <row r="237" spans="1:17" x14ac:dyDescent="0.45">
      <c r="A237" s="121">
        <v>236</v>
      </c>
      <c r="B237" s="47" t="s">
        <v>89</v>
      </c>
      <c r="C237" s="47">
        <v>1</v>
      </c>
      <c r="D237" s="47">
        <f>VLOOKUP(B237,ZombiePoints[],2,FALSE)*C237</f>
        <v>3</v>
      </c>
      <c r="E237" s="50" t="s">
        <v>89</v>
      </c>
      <c r="F237" s="50">
        <v>1</v>
      </c>
      <c r="G237" s="50">
        <f>VLOOKUP(E237,ZombiePoints[],2,FALSE)*F237</f>
        <v>3</v>
      </c>
      <c r="H237" s="122" t="s">
        <v>89</v>
      </c>
      <c r="I237" s="122">
        <v>6</v>
      </c>
      <c r="J237" s="122">
        <f>VLOOKUP(H237,ZombiePoints[],2,FALSE)*I237</f>
        <v>18</v>
      </c>
      <c r="K237" s="116" t="s">
        <v>89</v>
      </c>
      <c r="L237" s="116">
        <v>2</v>
      </c>
      <c r="M237" s="116">
        <f>VLOOKUP(K237,ZombiePoints[],2,FALSE)*L237</f>
        <v>6</v>
      </c>
      <c r="N237" s="117">
        <f t="shared" si="7"/>
        <v>7.5</v>
      </c>
      <c r="O237" s="118" t="s">
        <v>115</v>
      </c>
      <c r="P237" s="123" t="s">
        <v>77</v>
      </c>
      <c r="Q237" s="124" t="s">
        <v>111</v>
      </c>
    </row>
    <row r="238" spans="1:17" x14ac:dyDescent="0.45">
      <c r="A238" s="121">
        <v>237</v>
      </c>
      <c r="B238" s="47" t="s">
        <v>89</v>
      </c>
      <c r="C238" s="47">
        <v>1</v>
      </c>
      <c r="D238" s="47">
        <f>VLOOKUP(B238,ZombiePoints[],2,FALSE)*C238</f>
        <v>3</v>
      </c>
      <c r="E238" s="50" t="s">
        <v>89</v>
      </c>
      <c r="F238" s="50">
        <v>2</v>
      </c>
      <c r="G238" s="50">
        <f>VLOOKUP(E238,ZombiePoints[],2,FALSE)*F238</f>
        <v>6</v>
      </c>
      <c r="H238" s="122" t="s">
        <v>89</v>
      </c>
      <c r="I238" s="122">
        <v>2</v>
      </c>
      <c r="J238" s="122">
        <f>VLOOKUP(H238,ZombiePoints[],2,FALSE)*I238</f>
        <v>6</v>
      </c>
      <c r="K238" s="116" t="s">
        <v>89</v>
      </c>
      <c r="L238" s="116">
        <v>8</v>
      </c>
      <c r="M238" s="116">
        <f>VLOOKUP(K238,ZombiePoints[],2,FALSE)*L238</f>
        <v>24</v>
      </c>
      <c r="N238" s="117">
        <f t="shared" si="7"/>
        <v>9.75</v>
      </c>
      <c r="O238" s="118" t="s">
        <v>115</v>
      </c>
      <c r="P238" s="123" t="s">
        <v>77</v>
      </c>
      <c r="Q238" s="124" t="s">
        <v>111</v>
      </c>
    </row>
    <row r="239" spans="1:17" x14ac:dyDescent="0.45">
      <c r="A239" s="121">
        <v>238</v>
      </c>
      <c r="B239" s="47" t="s">
        <v>89</v>
      </c>
      <c r="C239" s="47">
        <v>1</v>
      </c>
      <c r="D239" s="47">
        <f>VLOOKUP(B239,ZombiePoints[],2,FALSE)*C239</f>
        <v>3</v>
      </c>
      <c r="E239" s="50" t="s">
        <v>89</v>
      </c>
      <c r="F239" s="50">
        <v>2</v>
      </c>
      <c r="G239" s="50">
        <f>VLOOKUP(E239,ZombiePoints[],2,FALSE)*F239</f>
        <v>6</v>
      </c>
      <c r="H239" s="122" t="s">
        <v>89</v>
      </c>
      <c r="I239" s="122">
        <v>2</v>
      </c>
      <c r="J239" s="122">
        <f>VLOOKUP(H239,ZombiePoints[],2,FALSE)*I239</f>
        <v>6</v>
      </c>
      <c r="K239" s="116" t="s">
        <v>89</v>
      </c>
      <c r="L239" s="116">
        <v>7</v>
      </c>
      <c r="M239" s="116">
        <f>VLOOKUP(K239,ZombiePoints[],2,FALSE)*L239</f>
        <v>21</v>
      </c>
      <c r="N239" s="117">
        <f t="shared" si="7"/>
        <v>9</v>
      </c>
      <c r="O239" s="118" t="s">
        <v>115</v>
      </c>
      <c r="P239" s="123" t="s">
        <v>77</v>
      </c>
      <c r="Q239" s="124" t="s">
        <v>111</v>
      </c>
    </row>
    <row r="240" spans="1:17" x14ac:dyDescent="0.45">
      <c r="A240" s="121">
        <v>239</v>
      </c>
      <c r="B240" s="47" t="s">
        <v>89</v>
      </c>
      <c r="C240" s="47">
        <v>1</v>
      </c>
      <c r="D240" s="47">
        <f>VLOOKUP(B240,ZombiePoints[],2,FALSE)*C240</f>
        <v>3</v>
      </c>
      <c r="E240" s="50" t="s">
        <v>89</v>
      </c>
      <c r="F240" s="50">
        <v>4</v>
      </c>
      <c r="G240" s="50">
        <f>VLOOKUP(E240,ZombiePoints[],2,FALSE)*F240</f>
        <v>12</v>
      </c>
      <c r="H240" s="122" t="s">
        <v>89</v>
      </c>
      <c r="I240" s="122">
        <v>4</v>
      </c>
      <c r="J240" s="122">
        <f>VLOOKUP(H240,ZombiePoints[],2,FALSE)*I240</f>
        <v>12</v>
      </c>
      <c r="K240" s="116" t="s">
        <v>89</v>
      </c>
      <c r="L240" s="116">
        <v>3</v>
      </c>
      <c r="M240" s="116">
        <f>VLOOKUP(K240,ZombiePoints[],2,FALSE)*L240</f>
        <v>9</v>
      </c>
      <c r="N240" s="117">
        <f t="shared" si="7"/>
        <v>9</v>
      </c>
      <c r="O240" s="118" t="s">
        <v>115</v>
      </c>
      <c r="P240" s="123" t="s">
        <v>77</v>
      </c>
      <c r="Q240" s="124" t="s">
        <v>111</v>
      </c>
    </row>
    <row r="241" spans="1:17" x14ac:dyDescent="0.45">
      <c r="A241" s="121">
        <v>240</v>
      </c>
      <c r="B241" s="47" t="s">
        <v>89</v>
      </c>
      <c r="C241" s="47">
        <v>1</v>
      </c>
      <c r="D241" s="47">
        <f>VLOOKUP(B241,ZombiePoints[],2,FALSE)*C241</f>
        <v>3</v>
      </c>
      <c r="E241" s="50" t="s">
        <v>89</v>
      </c>
      <c r="F241" s="50">
        <v>3</v>
      </c>
      <c r="G241" s="50">
        <f>VLOOKUP(E241,ZombiePoints[],2,FALSE)*F241</f>
        <v>9</v>
      </c>
      <c r="H241" s="122" t="s">
        <v>89</v>
      </c>
      <c r="I241" s="122">
        <v>5</v>
      </c>
      <c r="J241" s="122">
        <f>VLOOKUP(H241,ZombiePoints[],2,FALSE)*I241</f>
        <v>15</v>
      </c>
      <c r="K241" s="116" t="s">
        <v>89</v>
      </c>
      <c r="L241" s="116">
        <v>3</v>
      </c>
      <c r="M241" s="116">
        <f>VLOOKUP(K241,ZombiePoints[],2,FALSE)*L241</f>
        <v>9</v>
      </c>
      <c r="N241" s="117">
        <f t="shared" si="7"/>
        <v>9</v>
      </c>
      <c r="O241" s="118" t="s">
        <v>115</v>
      </c>
      <c r="P241" s="123" t="s">
        <v>77</v>
      </c>
      <c r="Q241" s="124" t="s">
        <v>111</v>
      </c>
    </row>
    <row r="242" spans="1:17" x14ac:dyDescent="0.45">
      <c r="A242" s="121">
        <v>241</v>
      </c>
      <c r="B242" s="47" t="s">
        <v>113</v>
      </c>
      <c r="C242" s="47">
        <v>2</v>
      </c>
      <c r="D242" s="47">
        <f>VLOOKUP(B242,ZombiePoints[],2,FALSE)*C242</f>
        <v>15</v>
      </c>
      <c r="E242" s="50" t="s">
        <v>113</v>
      </c>
      <c r="F242" s="50">
        <v>3</v>
      </c>
      <c r="G242" s="50">
        <f>VLOOKUP(E242,ZombiePoints[],2,FALSE)*F242</f>
        <v>22.5</v>
      </c>
      <c r="H242" s="122" t="s">
        <v>113</v>
      </c>
      <c r="I242" s="122">
        <v>4</v>
      </c>
      <c r="J242" s="122">
        <f>VLOOKUP(H242,ZombiePoints[],2,FALSE)*I242</f>
        <v>30</v>
      </c>
      <c r="K242" s="116" t="s">
        <v>113</v>
      </c>
      <c r="L242" s="116">
        <v>5</v>
      </c>
      <c r="M242" s="116">
        <f>VLOOKUP(K242,ZombiePoints[],2,FALSE)*L242</f>
        <v>37.5</v>
      </c>
      <c r="N242" s="117">
        <f t="shared" si="7"/>
        <v>26.25</v>
      </c>
      <c r="O242" s="118" t="s">
        <v>116</v>
      </c>
      <c r="P242" s="123" t="s">
        <v>77</v>
      </c>
      <c r="Q242" s="124" t="s">
        <v>111</v>
      </c>
    </row>
    <row r="243" spans="1:17" x14ac:dyDescent="0.45">
      <c r="A243" s="121">
        <v>242</v>
      </c>
      <c r="B243" s="47" t="s">
        <v>113</v>
      </c>
      <c r="C243" s="47">
        <v>2</v>
      </c>
      <c r="D243" s="47">
        <f>VLOOKUP(B243,ZombiePoints[],2,FALSE)*C243</f>
        <v>15</v>
      </c>
      <c r="E243" s="50" t="s">
        <v>113</v>
      </c>
      <c r="F243" s="50">
        <v>3</v>
      </c>
      <c r="G243" s="50">
        <f>VLOOKUP(E243,ZombiePoints[],2,FALSE)*F243</f>
        <v>22.5</v>
      </c>
      <c r="H243" s="122" t="s">
        <v>113</v>
      </c>
      <c r="I243" s="122">
        <v>4</v>
      </c>
      <c r="J243" s="122">
        <f>VLOOKUP(H243,ZombiePoints[],2,FALSE)*I243</f>
        <v>30</v>
      </c>
      <c r="K243" s="116" t="s">
        <v>113</v>
      </c>
      <c r="L243" s="116">
        <v>5</v>
      </c>
      <c r="M243" s="116">
        <f>VLOOKUP(K243,ZombiePoints[],2,FALSE)*L243</f>
        <v>37.5</v>
      </c>
      <c r="N243" s="117">
        <f t="shared" si="7"/>
        <v>26.25</v>
      </c>
      <c r="O243" s="118" t="s">
        <v>116</v>
      </c>
      <c r="P243" s="123" t="s">
        <v>77</v>
      </c>
      <c r="Q243" s="124" t="s">
        <v>111</v>
      </c>
    </row>
    <row r="244" spans="1:17" x14ac:dyDescent="0.45">
      <c r="A244" s="121">
        <v>243</v>
      </c>
      <c r="B244" s="47" t="s">
        <v>113</v>
      </c>
      <c r="C244" s="47">
        <v>2</v>
      </c>
      <c r="D244" s="47">
        <f>VLOOKUP(B244,ZombiePoints[],2,FALSE)*C244</f>
        <v>15</v>
      </c>
      <c r="E244" s="50" t="s">
        <v>113</v>
      </c>
      <c r="F244" s="50">
        <v>3</v>
      </c>
      <c r="G244" s="50">
        <f>VLOOKUP(E244,ZombiePoints[],2,FALSE)*F244</f>
        <v>22.5</v>
      </c>
      <c r="H244" s="122" t="s">
        <v>113</v>
      </c>
      <c r="I244" s="122">
        <v>4</v>
      </c>
      <c r="J244" s="122">
        <f>VLOOKUP(H244,ZombiePoints[],2,FALSE)*I244</f>
        <v>30</v>
      </c>
      <c r="K244" s="116" t="s">
        <v>113</v>
      </c>
      <c r="L244" s="116">
        <v>5</v>
      </c>
      <c r="M244" s="116">
        <f>VLOOKUP(K244,ZombiePoints[],2,FALSE)*L244</f>
        <v>37.5</v>
      </c>
      <c r="N244" s="117">
        <f t="shared" si="7"/>
        <v>26.25</v>
      </c>
      <c r="O244" s="118" t="s">
        <v>116</v>
      </c>
      <c r="P244" s="123" t="s">
        <v>77</v>
      </c>
      <c r="Q244" s="124" t="s">
        <v>111</v>
      </c>
    </row>
    <row r="245" spans="1:17" x14ac:dyDescent="0.45">
      <c r="A245" s="121">
        <v>244</v>
      </c>
      <c r="B245" s="47" t="s">
        <v>113</v>
      </c>
      <c r="C245" s="47">
        <v>2</v>
      </c>
      <c r="D245" s="47">
        <f>VLOOKUP(B245,ZombiePoints[],2,FALSE)*C245</f>
        <v>15</v>
      </c>
      <c r="E245" s="50" t="s">
        <v>113</v>
      </c>
      <c r="F245" s="50">
        <v>3</v>
      </c>
      <c r="G245" s="50">
        <f>VLOOKUP(E245,ZombiePoints[],2,FALSE)*F245</f>
        <v>22.5</v>
      </c>
      <c r="H245" s="122" t="s">
        <v>113</v>
      </c>
      <c r="I245" s="122">
        <v>4</v>
      </c>
      <c r="J245" s="122">
        <f>VLOOKUP(H245,ZombiePoints[],2,FALSE)*I245</f>
        <v>30</v>
      </c>
      <c r="K245" s="116" t="s">
        <v>113</v>
      </c>
      <c r="L245" s="116">
        <v>5</v>
      </c>
      <c r="M245" s="116">
        <f>VLOOKUP(K245,ZombiePoints[],2,FALSE)*L245</f>
        <v>37.5</v>
      </c>
      <c r="N245" s="117">
        <f t="shared" si="7"/>
        <v>26.25</v>
      </c>
      <c r="O245" s="118" t="s">
        <v>116</v>
      </c>
      <c r="P245" s="123" t="s">
        <v>77</v>
      </c>
      <c r="Q245" s="124" t="s">
        <v>111</v>
      </c>
    </row>
    <row r="246" spans="1:17" x14ac:dyDescent="0.45">
      <c r="A246" s="121">
        <v>245</v>
      </c>
      <c r="B246" s="47" t="s">
        <v>113</v>
      </c>
      <c r="C246" s="47">
        <v>2</v>
      </c>
      <c r="D246" s="47">
        <f>VLOOKUP(B246,ZombiePoints[],2,FALSE)*C246</f>
        <v>15</v>
      </c>
      <c r="E246" s="50" t="s">
        <v>113</v>
      </c>
      <c r="F246" s="50">
        <v>3</v>
      </c>
      <c r="G246" s="50">
        <f>VLOOKUP(E246,ZombiePoints[],2,FALSE)*F246</f>
        <v>22.5</v>
      </c>
      <c r="H246" s="122" t="s">
        <v>113</v>
      </c>
      <c r="I246" s="122">
        <v>4</v>
      </c>
      <c r="J246" s="122">
        <f>VLOOKUP(H246,ZombiePoints[],2,FALSE)*I246</f>
        <v>30</v>
      </c>
      <c r="K246" s="116" t="s">
        <v>113</v>
      </c>
      <c r="L246" s="116">
        <v>5</v>
      </c>
      <c r="M246" s="116">
        <f>VLOOKUP(K246,ZombiePoints[],2,FALSE)*L246</f>
        <v>37.5</v>
      </c>
      <c r="N246" s="117">
        <f t="shared" si="7"/>
        <v>26.25</v>
      </c>
      <c r="O246" s="118" t="s">
        <v>116</v>
      </c>
      <c r="P246" s="123" t="s">
        <v>77</v>
      </c>
      <c r="Q246" s="124" t="s">
        <v>111</v>
      </c>
    </row>
    <row r="247" spans="1:17" x14ac:dyDescent="0.45">
      <c r="A247" s="121">
        <v>246</v>
      </c>
      <c r="B247" s="47" t="s">
        <v>113</v>
      </c>
      <c r="C247" s="47">
        <v>2</v>
      </c>
      <c r="D247" s="47">
        <f>VLOOKUP(B247,ZombiePoints[],2,FALSE)*C247</f>
        <v>15</v>
      </c>
      <c r="E247" s="50" t="s">
        <v>113</v>
      </c>
      <c r="F247" s="50">
        <v>3</v>
      </c>
      <c r="G247" s="50">
        <f>VLOOKUP(E247,ZombiePoints[],2,FALSE)*F247</f>
        <v>22.5</v>
      </c>
      <c r="H247" s="122" t="s">
        <v>113</v>
      </c>
      <c r="I247" s="122">
        <v>4</v>
      </c>
      <c r="J247" s="122">
        <f>VLOOKUP(H247,ZombiePoints[],2,FALSE)*I247</f>
        <v>30</v>
      </c>
      <c r="K247" s="116" t="s">
        <v>113</v>
      </c>
      <c r="L247" s="116">
        <v>5</v>
      </c>
      <c r="M247" s="116">
        <f>VLOOKUP(K247,ZombiePoints[],2,FALSE)*L247</f>
        <v>37.5</v>
      </c>
      <c r="N247" s="117">
        <f t="shared" si="7"/>
        <v>26.25</v>
      </c>
      <c r="O247" s="118" t="s">
        <v>116</v>
      </c>
      <c r="P247" s="123" t="s">
        <v>77</v>
      </c>
      <c r="Q247" s="124" t="s">
        <v>111</v>
      </c>
    </row>
    <row r="248" spans="1:17" x14ac:dyDescent="0.45">
      <c r="A248" s="121">
        <v>247</v>
      </c>
      <c r="B248" s="47" t="s">
        <v>113</v>
      </c>
      <c r="C248" s="47">
        <v>2</v>
      </c>
      <c r="D248" s="47">
        <f>VLOOKUP(B248,ZombiePoints[],2,FALSE)*C248</f>
        <v>15</v>
      </c>
      <c r="E248" s="50" t="s">
        <v>113</v>
      </c>
      <c r="F248" s="50">
        <v>3</v>
      </c>
      <c r="G248" s="50">
        <f>VLOOKUP(E248,ZombiePoints[],2,FALSE)*F248</f>
        <v>22.5</v>
      </c>
      <c r="H248" s="122" t="s">
        <v>113</v>
      </c>
      <c r="I248" s="122">
        <v>4</v>
      </c>
      <c r="J248" s="122">
        <f>VLOOKUP(H248,ZombiePoints[],2,FALSE)*I248</f>
        <v>30</v>
      </c>
      <c r="K248" s="116" t="s">
        <v>113</v>
      </c>
      <c r="L248" s="116">
        <v>5</v>
      </c>
      <c r="M248" s="116">
        <f>VLOOKUP(K248,ZombiePoints[],2,FALSE)*L248</f>
        <v>37.5</v>
      </c>
      <c r="N248" s="117">
        <f t="shared" si="7"/>
        <v>26.25</v>
      </c>
      <c r="O248" s="118" t="s">
        <v>116</v>
      </c>
      <c r="P248" s="123" t="s">
        <v>77</v>
      </c>
      <c r="Q248" s="124" t="s">
        <v>111</v>
      </c>
    </row>
    <row r="249" spans="1:17" x14ac:dyDescent="0.45">
      <c r="A249" s="121">
        <v>248</v>
      </c>
      <c r="B249" s="47" t="s">
        <v>113</v>
      </c>
      <c r="C249" s="47">
        <v>2</v>
      </c>
      <c r="D249" s="47">
        <f>VLOOKUP(B249,ZombiePoints[],2,FALSE)*C249</f>
        <v>15</v>
      </c>
      <c r="E249" s="50" t="s">
        <v>113</v>
      </c>
      <c r="F249" s="50">
        <v>3</v>
      </c>
      <c r="G249" s="50">
        <f>VLOOKUP(E249,ZombiePoints[],2,FALSE)*F249</f>
        <v>22.5</v>
      </c>
      <c r="H249" s="122" t="s">
        <v>113</v>
      </c>
      <c r="I249" s="122">
        <v>4</v>
      </c>
      <c r="J249" s="122">
        <f>VLOOKUP(H249,ZombiePoints[],2,FALSE)*I249</f>
        <v>30</v>
      </c>
      <c r="K249" s="116" t="s">
        <v>113</v>
      </c>
      <c r="L249" s="116">
        <v>5</v>
      </c>
      <c r="M249" s="116">
        <f>VLOOKUP(K249,ZombiePoints[],2,FALSE)*L249</f>
        <v>37.5</v>
      </c>
      <c r="N249" s="117">
        <f t="shared" si="7"/>
        <v>26.25</v>
      </c>
      <c r="O249" s="118" t="s">
        <v>116</v>
      </c>
      <c r="P249" s="123" t="s">
        <v>77</v>
      </c>
      <c r="Q249" s="124" t="s">
        <v>111</v>
      </c>
    </row>
    <row r="250" spans="1:17" x14ac:dyDescent="0.45">
      <c r="A250" s="121">
        <v>249</v>
      </c>
      <c r="B250" s="47" t="s">
        <v>113</v>
      </c>
      <c r="C250" s="47">
        <v>2</v>
      </c>
      <c r="D250" s="47">
        <f>VLOOKUP(B250,ZombiePoints[],2,FALSE)*C250</f>
        <v>15</v>
      </c>
      <c r="E250" s="50" t="s">
        <v>113</v>
      </c>
      <c r="F250" s="50">
        <v>3</v>
      </c>
      <c r="G250" s="50">
        <f>VLOOKUP(E250,ZombiePoints[],2,FALSE)*F250</f>
        <v>22.5</v>
      </c>
      <c r="H250" s="122" t="s">
        <v>113</v>
      </c>
      <c r="I250" s="122">
        <v>4</v>
      </c>
      <c r="J250" s="122">
        <f>VLOOKUP(H250,ZombiePoints[],2,FALSE)*I250</f>
        <v>30</v>
      </c>
      <c r="K250" s="116" t="s">
        <v>113</v>
      </c>
      <c r="L250" s="116">
        <v>5</v>
      </c>
      <c r="M250" s="116">
        <f>VLOOKUP(K250,ZombiePoints[],2,FALSE)*L250</f>
        <v>37.5</v>
      </c>
      <c r="N250" s="117">
        <f t="shared" si="7"/>
        <v>26.25</v>
      </c>
      <c r="O250" s="118" t="s">
        <v>116</v>
      </c>
      <c r="P250" s="123" t="s">
        <v>77</v>
      </c>
      <c r="Q250" s="124" t="s">
        <v>111</v>
      </c>
    </row>
    <row r="251" spans="1:17" x14ac:dyDescent="0.45">
      <c r="A251" s="121">
        <v>250</v>
      </c>
      <c r="B251" s="47" t="s">
        <v>113</v>
      </c>
      <c r="C251" s="47">
        <v>2</v>
      </c>
      <c r="D251" s="47">
        <f>VLOOKUP(B251,ZombiePoints[],2,FALSE)*C251</f>
        <v>15</v>
      </c>
      <c r="E251" s="50" t="s">
        <v>113</v>
      </c>
      <c r="F251" s="50">
        <v>3</v>
      </c>
      <c r="G251" s="50">
        <f>VLOOKUP(E251,ZombiePoints[],2,FALSE)*F251</f>
        <v>22.5</v>
      </c>
      <c r="H251" s="122" t="s">
        <v>113</v>
      </c>
      <c r="I251" s="122">
        <v>4</v>
      </c>
      <c r="J251" s="122">
        <f>VLOOKUP(H251,ZombiePoints[],2,FALSE)*I251</f>
        <v>30</v>
      </c>
      <c r="K251" s="116" t="s">
        <v>113</v>
      </c>
      <c r="L251" s="116">
        <v>5</v>
      </c>
      <c r="M251" s="116">
        <f>VLOOKUP(K251,ZombiePoints[],2,FALSE)*L251</f>
        <v>37.5</v>
      </c>
      <c r="N251" s="117">
        <f t="shared" si="7"/>
        <v>26.25</v>
      </c>
      <c r="O251" s="118" t="s">
        <v>116</v>
      </c>
      <c r="P251" s="123" t="s">
        <v>77</v>
      </c>
      <c r="Q251" s="124" t="s">
        <v>111</v>
      </c>
    </row>
    <row r="252" spans="1:17" x14ac:dyDescent="0.45">
      <c r="A252" s="121">
        <v>251</v>
      </c>
      <c r="B252" s="47" t="s">
        <v>113</v>
      </c>
      <c r="C252" s="47">
        <v>2</v>
      </c>
      <c r="D252" s="47">
        <f>VLOOKUP(B252,ZombiePoints[],2,FALSE)*C252</f>
        <v>15</v>
      </c>
      <c r="E252" s="50" t="s">
        <v>113</v>
      </c>
      <c r="F252" s="50">
        <v>3</v>
      </c>
      <c r="G252" s="50">
        <f>VLOOKUP(E252,ZombiePoints[],2,FALSE)*F252</f>
        <v>22.5</v>
      </c>
      <c r="H252" s="122" t="s">
        <v>113</v>
      </c>
      <c r="I252" s="122">
        <v>4</v>
      </c>
      <c r="J252" s="122">
        <f>VLOOKUP(H252,ZombiePoints[],2,FALSE)*I252</f>
        <v>30</v>
      </c>
      <c r="K252" s="116" t="s">
        <v>113</v>
      </c>
      <c r="L252" s="116">
        <v>5</v>
      </c>
      <c r="M252" s="116">
        <f>VLOOKUP(K252,ZombiePoints[],2,FALSE)*L252</f>
        <v>37.5</v>
      </c>
      <c r="N252" s="117">
        <f t="shared" si="7"/>
        <v>26.25</v>
      </c>
      <c r="O252" s="118" t="s">
        <v>116</v>
      </c>
      <c r="P252" s="123" t="s">
        <v>77</v>
      </c>
      <c r="Q252" s="124" t="s">
        <v>111</v>
      </c>
    </row>
    <row r="253" spans="1:17" x14ac:dyDescent="0.45">
      <c r="A253" s="125">
        <v>252</v>
      </c>
      <c r="B253" s="78" t="s">
        <v>113</v>
      </c>
      <c r="C253" s="78">
        <v>2</v>
      </c>
      <c r="D253" s="78">
        <f>VLOOKUP(B253,ZombiePoints[],2,FALSE)*C253</f>
        <v>15</v>
      </c>
      <c r="E253" s="81" t="s">
        <v>113</v>
      </c>
      <c r="F253" s="81">
        <v>3</v>
      </c>
      <c r="G253" s="81">
        <f>VLOOKUP(E253,ZombiePoints[],2,FALSE)*F253</f>
        <v>22.5</v>
      </c>
      <c r="H253" s="126" t="s">
        <v>113</v>
      </c>
      <c r="I253" s="126">
        <v>4</v>
      </c>
      <c r="J253" s="126">
        <f>VLOOKUP(H253,ZombiePoints[],2,FALSE)*I253</f>
        <v>30</v>
      </c>
      <c r="K253" s="139" t="s">
        <v>113</v>
      </c>
      <c r="L253" s="139">
        <v>5</v>
      </c>
      <c r="M253" s="139">
        <f>VLOOKUP(K253,ZombiePoints[],2,FALSE)*L253</f>
        <v>37.5</v>
      </c>
      <c r="N253" s="128">
        <f t="shared" si="7"/>
        <v>26.25</v>
      </c>
      <c r="O253" s="129" t="s">
        <v>116</v>
      </c>
      <c r="P253" s="130" t="s">
        <v>77</v>
      </c>
      <c r="Q253" s="131" t="s">
        <v>111</v>
      </c>
    </row>
    <row r="254" spans="1:17" x14ac:dyDescent="0.45">
      <c r="A254" s="112">
        <v>253</v>
      </c>
      <c r="B254" s="32" t="s">
        <v>93</v>
      </c>
      <c r="C254" s="32">
        <v>1</v>
      </c>
      <c r="D254" s="32">
        <f>VLOOKUP(B254,ZombiePoints[],2,FALSE)*C254</f>
        <v>15</v>
      </c>
      <c r="E254" s="137" t="s">
        <v>90</v>
      </c>
      <c r="F254" s="137">
        <v>2</v>
      </c>
      <c r="G254" s="137">
        <f>VLOOKUP(E254,ZombiePoints[],2,FALSE)*F254</f>
        <v>8</v>
      </c>
      <c r="H254" s="114" t="s">
        <v>90</v>
      </c>
      <c r="I254" s="114">
        <v>6</v>
      </c>
      <c r="J254" s="114">
        <f>VLOOKUP(H254,ZombiePoints[],2,FALSE)*I254</f>
        <v>24</v>
      </c>
      <c r="K254" s="138" t="s">
        <v>90</v>
      </c>
      <c r="L254" s="138">
        <v>2</v>
      </c>
      <c r="M254" s="138">
        <f>VLOOKUP(K254,ZombiePoints[],2,FALSE)*L254</f>
        <v>8</v>
      </c>
      <c r="N254" s="132">
        <f t="shared" si="7"/>
        <v>13.75</v>
      </c>
      <c r="O254" s="133" t="s">
        <v>16</v>
      </c>
      <c r="P254" s="119" t="s">
        <v>77</v>
      </c>
      <c r="Q254" s="120" t="s">
        <v>112</v>
      </c>
    </row>
    <row r="255" spans="1:17" x14ac:dyDescent="0.45">
      <c r="A255" s="121">
        <v>254</v>
      </c>
      <c r="B255" s="47" t="s">
        <v>90</v>
      </c>
      <c r="C255" s="47">
        <v>3</v>
      </c>
      <c r="D255" s="47">
        <f>VLOOKUP(B255,ZombiePoints[],2,FALSE)*C255</f>
        <v>12</v>
      </c>
      <c r="E255" s="50" t="s">
        <v>93</v>
      </c>
      <c r="F255" s="50">
        <v>1</v>
      </c>
      <c r="G255" s="50">
        <f>VLOOKUP(E255,ZombiePoints[],2,FALSE)*F255</f>
        <v>15</v>
      </c>
      <c r="H255" s="122" t="s">
        <v>90</v>
      </c>
      <c r="I255" s="122">
        <v>2</v>
      </c>
      <c r="J255" s="122">
        <f>VLOOKUP(H255,ZombiePoints[],2,FALSE)*I255</f>
        <v>8</v>
      </c>
      <c r="K255" s="116" t="s">
        <v>90</v>
      </c>
      <c r="L255" s="116">
        <v>4</v>
      </c>
      <c r="M255" s="116">
        <f>VLOOKUP(K255,ZombiePoints[],2,FALSE)*L255</f>
        <v>16</v>
      </c>
      <c r="N255" s="117">
        <f t="shared" si="7"/>
        <v>12.75</v>
      </c>
      <c r="O255" s="118" t="s">
        <v>16</v>
      </c>
      <c r="P255" s="123" t="s">
        <v>77</v>
      </c>
      <c r="Q255" s="124" t="s">
        <v>112</v>
      </c>
    </row>
    <row r="256" spans="1:17" x14ac:dyDescent="0.45">
      <c r="A256" s="121">
        <v>255</v>
      </c>
      <c r="B256" s="47" t="s">
        <v>90</v>
      </c>
      <c r="C256" s="47">
        <v>3</v>
      </c>
      <c r="D256" s="47">
        <f>VLOOKUP(B256,ZombiePoints[],2,FALSE)*C256</f>
        <v>12</v>
      </c>
      <c r="E256" s="50" t="s">
        <v>90</v>
      </c>
      <c r="F256" s="50">
        <v>2</v>
      </c>
      <c r="G256" s="50">
        <f>VLOOKUP(E256,ZombiePoints[],2,FALSE)*F256</f>
        <v>8</v>
      </c>
      <c r="H256" s="122" t="s">
        <v>93</v>
      </c>
      <c r="I256" s="122">
        <v>1</v>
      </c>
      <c r="J256" s="122">
        <f>VLOOKUP(H256,ZombiePoints[],2,FALSE)*I256</f>
        <v>15</v>
      </c>
      <c r="K256" s="116" t="s">
        <v>90</v>
      </c>
      <c r="L256" s="116">
        <v>7</v>
      </c>
      <c r="M256" s="116">
        <f>VLOOKUP(K256,ZombiePoints[],2,FALSE)*L256</f>
        <v>28</v>
      </c>
      <c r="N256" s="117">
        <f t="shared" si="7"/>
        <v>15.75</v>
      </c>
      <c r="O256" s="118" t="s">
        <v>16</v>
      </c>
      <c r="P256" s="123" t="s">
        <v>77</v>
      </c>
      <c r="Q256" s="124" t="s">
        <v>112</v>
      </c>
    </row>
    <row r="257" spans="1:17" x14ac:dyDescent="0.45">
      <c r="A257" s="121">
        <v>256</v>
      </c>
      <c r="B257" s="47" t="s">
        <v>90</v>
      </c>
      <c r="C257" s="47">
        <v>2</v>
      </c>
      <c r="D257" s="47">
        <f>VLOOKUP(B257,ZombiePoints[],2,FALSE)*C257</f>
        <v>8</v>
      </c>
      <c r="E257" s="50" t="s">
        <v>90</v>
      </c>
      <c r="F257" s="50">
        <v>4</v>
      </c>
      <c r="G257" s="50">
        <f>VLOOKUP(E257,ZombiePoints[],2,FALSE)*F257</f>
        <v>16</v>
      </c>
      <c r="H257" s="122" t="s">
        <v>90</v>
      </c>
      <c r="I257" s="122">
        <v>3</v>
      </c>
      <c r="J257" s="122">
        <f>VLOOKUP(H257,ZombiePoints[],2,FALSE)*I257</f>
        <v>12</v>
      </c>
      <c r="K257" s="116" t="s">
        <v>93</v>
      </c>
      <c r="L257" s="116">
        <v>1</v>
      </c>
      <c r="M257" s="116">
        <f>VLOOKUP(K257,ZombiePoints[],2,FALSE)*L257</f>
        <v>15</v>
      </c>
      <c r="N257" s="117">
        <f t="shared" si="7"/>
        <v>12.75</v>
      </c>
      <c r="O257" s="118" t="s">
        <v>16</v>
      </c>
      <c r="P257" s="123" t="s">
        <v>77</v>
      </c>
      <c r="Q257" s="124" t="s">
        <v>112</v>
      </c>
    </row>
    <row r="258" spans="1:17" x14ac:dyDescent="0.45">
      <c r="A258" s="121">
        <v>257</v>
      </c>
      <c r="B258" s="47" t="s">
        <v>90</v>
      </c>
      <c r="C258" s="47">
        <v>2</v>
      </c>
      <c r="D258" s="47">
        <f>VLOOKUP(B258,ZombiePoints[],2,FALSE)*C258</f>
        <v>8</v>
      </c>
      <c r="E258" s="50" t="s">
        <v>90</v>
      </c>
      <c r="F258" s="50">
        <v>3</v>
      </c>
      <c r="G258" s="50">
        <f>VLOOKUP(E258,ZombiePoints[],2,FALSE)*F258</f>
        <v>12</v>
      </c>
      <c r="H258" s="122" t="s">
        <v>90</v>
      </c>
      <c r="I258" s="122">
        <v>4</v>
      </c>
      <c r="J258" s="122">
        <f>VLOOKUP(H258,ZombiePoints[],2,FALSE)*I258</f>
        <v>16</v>
      </c>
      <c r="K258" s="116" t="s">
        <v>90</v>
      </c>
      <c r="L258" s="116">
        <v>7</v>
      </c>
      <c r="M258" s="116">
        <f>VLOOKUP(K258,ZombiePoints[],2,FALSE)*L258</f>
        <v>28</v>
      </c>
      <c r="N258" s="117">
        <f t="shared" si="7"/>
        <v>16</v>
      </c>
      <c r="O258" s="118" t="s">
        <v>117</v>
      </c>
      <c r="P258" s="123" t="s">
        <v>77</v>
      </c>
      <c r="Q258" s="124" t="s">
        <v>112</v>
      </c>
    </row>
    <row r="259" spans="1:17" x14ac:dyDescent="0.45">
      <c r="A259" s="121">
        <v>258</v>
      </c>
      <c r="B259" s="47" t="s">
        <v>90</v>
      </c>
      <c r="C259" s="47">
        <v>2</v>
      </c>
      <c r="D259" s="47">
        <f>VLOOKUP(B259,ZombiePoints[],2,FALSE)*C259</f>
        <v>8</v>
      </c>
      <c r="E259" s="50" t="s">
        <v>90</v>
      </c>
      <c r="F259" s="50">
        <v>2</v>
      </c>
      <c r="G259" s="50">
        <f>VLOOKUP(E259,ZombiePoints[],2,FALSE)*F259</f>
        <v>8</v>
      </c>
      <c r="H259" s="122" t="s">
        <v>90</v>
      </c>
      <c r="I259" s="122">
        <v>5</v>
      </c>
      <c r="J259" s="122">
        <f>VLOOKUP(H259,ZombiePoints[],2,FALSE)*I259</f>
        <v>20</v>
      </c>
      <c r="K259" s="116" t="s">
        <v>90</v>
      </c>
      <c r="L259" s="116">
        <v>6</v>
      </c>
      <c r="M259" s="116">
        <f>VLOOKUP(K259,ZombiePoints[],2,FALSE)*L259</f>
        <v>24</v>
      </c>
      <c r="N259" s="117">
        <f t="shared" si="7"/>
        <v>15</v>
      </c>
      <c r="O259" s="118" t="s">
        <v>117</v>
      </c>
      <c r="P259" s="123" t="s">
        <v>77</v>
      </c>
      <c r="Q259" s="124" t="s">
        <v>112</v>
      </c>
    </row>
    <row r="260" spans="1:17" x14ac:dyDescent="0.45">
      <c r="A260" s="121">
        <v>259</v>
      </c>
      <c r="B260" s="47" t="s">
        <v>90</v>
      </c>
      <c r="C260" s="47">
        <v>2</v>
      </c>
      <c r="D260" s="47">
        <f>VLOOKUP(B260,ZombiePoints[],2,FALSE)*C260</f>
        <v>8</v>
      </c>
      <c r="E260" s="50" t="s">
        <v>90</v>
      </c>
      <c r="F260" s="50">
        <v>5</v>
      </c>
      <c r="G260" s="50">
        <f>VLOOKUP(E260,ZombiePoints[],2,FALSE)*F260</f>
        <v>20</v>
      </c>
      <c r="H260" s="122" t="s">
        <v>90</v>
      </c>
      <c r="I260" s="122">
        <v>3</v>
      </c>
      <c r="J260" s="122">
        <f>VLOOKUP(H260,ZombiePoints[],2,FALSE)*I260</f>
        <v>12</v>
      </c>
      <c r="K260" s="116" t="s">
        <v>90</v>
      </c>
      <c r="L260" s="116">
        <v>4</v>
      </c>
      <c r="M260" s="116">
        <f>VLOOKUP(K260,ZombiePoints[],2,FALSE)*L260</f>
        <v>16</v>
      </c>
      <c r="N260" s="117">
        <f t="shared" si="7"/>
        <v>14</v>
      </c>
      <c r="O260" s="118" t="s">
        <v>117</v>
      </c>
      <c r="P260" s="123" t="s">
        <v>77</v>
      </c>
      <c r="Q260" s="124" t="s">
        <v>112</v>
      </c>
    </row>
    <row r="261" spans="1:17" x14ac:dyDescent="0.45">
      <c r="A261" s="121">
        <v>260</v>
      </c>
      <c r="B261" s="47" t="s">
        <v>90</v>
      </c>
      <c r="C261" s="47">
        <v>2</v>
      </c>
      <c r="D261" s="47">
        <f>VLOOKUP(B261,ZombiePoints[],2,FALSE)*C261</f>
        <v>8</v>
      </c>
      <c r="E261" s="50" t="s">
        <v>90</v>
      </c>
      <c r="F261" s="50">
        <v>2</v>
      </c>
      <c r="G261" s="50">
        <f>VLOOKUP(E261,ZombiePoints[],2,FALSE)*F261</f>
        <v>8</v>
      </c>
      <c r="H261" s="122" t="s">
        <v>90</v>
      </c>
      <c r="I261" s="122">
        <v>7</v>
      </c>
      <c r="J261" s="122">
        <f>VLOOKUP(H261,ZombiePoints[],2,FALSE)*I261</f>
        <v>28</v>
      </c>
      <c r="K261" s="116" t="s">
        <v>90</v>
      </c>
      <c r="L261" s="116">
        <v>3</v>
      </c>
      <c r="M261" s="116">
        <f>VLOOKUP(K261,ZombiePoints[],2,FALSE)*L261</f>
        <v>12</v>
      </c>
      <c r="N261" s="117">
        <f t="shared" si="7"/>
        <v>14</v>
      </c>
      <c r="O261" s="118" t="s">
        <v>117</v>
      </c>
      <c r="P261" s="123" t="s">
        <v>77</v>
      </c>
      <c r="Q261" s="124" t="s">
        <v>112</v>
      </c>
    </row>
    <row r="262" spans="1:17" x14ac:dyDescent="0.45">
      <c r="A262" s="121">
        <v>261</v>
      </c>
      <c r="B262" s="47" t="s">
        <v>90</v>
      </c>
      <c r="C262" s="47">
        <v>2</v>
      </c>
      <c r="D262" s="47">
        <f>VLOOKUP(B262,ZombiePoints[],2,FALSE)*C262</f>
        <v>8</v>
      </c>
      <c r="E262" s="50" t="s">
        <v>90</v>
      </c>
      <c r="F262" s="50">
        <v>3</v>
      </c>
      <c r="G262" s="50">
        <f>VLOOKUP(E262,ZombiePoints[],2,FALSE)*F262</f>
        <v>12</v>
      </c>
      <c r="H262" s="122" t="s">
        <v>90</v>
      </c>
      <c r="I262" s="122">
        <v>3</v>
      </c>
      <c r="J262" s="122">
        <f>VLOOKUP(H262,ZombiePoints[],2,FALSE)*I262</f>
        <v>12</v>
      </c>
      <c r="K262" s="116" t="s">
        <v>90</v>
      </c>
      <c r="L262" s="116">
        <v>9</v>
      </c>
      <c r="M262" s="116">
        <f>VLOOKUP(K262,ZombiePoints[],2,FALSE)*L262</f>
        <v>36</v>
      </c>
      <c r="N262" s="117">
        <f t="shared" si="7"/>
        <v>17</v>
      </c>
      <c r="O262" s="118" t="s">
        <v>117</v>
      </c>
      <c r="P262" s="123" t="s">
        <v>77</v>
      </c>
      <c r="Q262" s="124" t="s">
        <v>112</v>
      </c>
    </row>
    <row r="263" spans="1:17" x14ac:dyDescent="0.45">
      <c r="A263" s="121">
        <v>262</v>
      </c>
      <c r="B263" s="47" t="s">
        <v>90</v>
      </c>
      <c r="C263" s="47">
        <v>2</v>
      </c>
      <c r="D263" s="47">
        <f>VLOOKUP(B263,ZombiePoints[],2,FALSE)*C263</f>
        <v>8</v>
      </c>
      <c r="E263" s="50" t="s">
        <v>90</v>
      </c>
      <c r="F263" s="50">
        <v>3</v>
      </c>
      <c r="G263" s="50">
        <f>VLOOKUP(E263,ZombiePoints[],2,FALSE)*F263</f>
        <v>12</v>
      </c>
      <c r="H263" s="122" t="s">
        <v>90</v>
      </c>
      <c r="I263" s="122">
        <v>3</v>
      </c>
      <c r="J263" s="122">
        <f>VLOOKUP(H263,ZombiePoints[],2,FALSE)*I263</f>
        <v>12</v>
      </c>
      <c r="K263" s="116" t="s">
        <v>90</v>
      </c>
      <c r="L263" s="116">
        <v>8</v>
      </c>
      <c r="M263" s="116">
        <f>VLOOKUP(K263,ZombiePoints[],2,FALSE)*L263</f>
        <v>32</v>
      </c>
      <c r="N263" s="117">
        <f t="shared" si="7"/>
        <v>16</v>
      </c>
      <c r="O263" s="118" t="s">
        <v>117</v>
      </c>
      <c r="P263" s="123" t="s">
        <v>77</v>
      </c>
      <c r="Q263" s="124" t="s">
        <v>112</v>
      </c>
    </row>
    <row r="264" spans="1:17" x14ac:dyDescent="0.45">
      <c r="A264" s="121">
        <v>263</v>
      </c>
      <c r="B264" s="47" t="s">
        <v>90</v>
      </c>
      <c r="C264" s="47">
        <v>2</v>
      </c>
      <c r="D264" s="47">
        <f>VLOOKUP(B264,ZombiePoints[],2,FALSE)*C264</f>
        <v>8</v>
      </c>
      <c r="E264" s="50" t="s">
        <v>90</v>
      </c>
      <c r="F264" s="50">
        <v>5</v>
      </c>
      <c r="G264" s="50">
        <f>VLOOKUP(E264,ZombiePoints[],2,FALSE)*F264</f>
        <v>20</v>
      </c>
      <c r="H264" s="122" t="s">
        <v>90</v>
      </c>
      <c r="I264" s="122">
        <v>5</v>
      </c>
      <c r="J264" s="122">
        <f>VLOOKUP(H264,ZombiePoints[],2,FALSE)*I264</f>
        <v>20</v>
      </c>
      <c r="K264" s="116" t="s">
        <v>90</v>
      </c>
      <c r="L264" s="116">
        <v>4</v>
      </c>
      <c r="M264" s="116">
        <f>VLOOKUP(K264,ZombiePoints[],2,FALSE)*L264</f>
        <v>16</v>
      </c>
      <c r="N264" s="117">
        <f t="shared" si="7"/>
        <v>16</v>
      </c>
      <c r="O264" s="118" t="s">
        <v>117</v>
      </c>
      <c r="P264" s="123" t="s">
        <v>77</v>
      </c>
      <c r="Q264" s="124" t="s">
        <v>112</v>
      </c>
    </row>
    <row r="265" spans="1:17" x14ac:dyDescent="0.45">
      <c r="A265" s="121">
        <v>264</v>
      </c>
      <c r="B265" s="47" t="s">
        <v>90</v>
      </c>
      <c r="C265" s="47">
        <v>2</v>
      </c>
      <c r="D265" s="47">
        <f>VLOOKUP(B265,ZombiePoints[],2,FALSE)*C265</f>
        <v>8</v>
      </c>
      <c r="E265" s="50" t="s">
        <v>90</v>
      </c>
      <c r="F265" s="50">
        <v>4</v>
      </c>
      <c r="G265" s="50">
        <f>VLOOKUP(E265,ZombiePoints[],2,FALSE)*F265</f>
        <v>16</v>
      </c>
      <c r="H265" s="122" t="s">
        <v>90</v>
      </c>
      <c r="I265" s="122">
        <v>6</v>
      </c>
      <c r="J265" s="122">
        <f>VLOOKUP(H265,ZombiePoints[],2,FALSE)*I265</f>
        <v>24</v>
      </c>
      <c r="K265" s="116" t="s">
        <v>90</v>
      </c>
      <c r="L265" s="116">
        <v>4</v>
      </c>
      <c r="M265" s="116">
        <f>VLOOKUP(K265,ZombiePoints[],2,FALSE)*L265</f>
        <v>16</v>
      </c>
      <c r="N265" s="117">
        <f t="shared" si="7"/>
        <v>16</v>
      </c>
      <c r="O265" s="118" t="s">
        <v>117</v>
      </c>
      <c r="P265" s="123" t="s">
        <v>77</v>
      </c>
      <c r="Q265" s="124" t="s">
        <v>112</v>
      </c>
    </row>
    <row r="266" spans="1:17" x14ac:dyDescent="0.45">
      <c r="A266" s="121">
        <v>265</v>
      </c>
      <c r="B266" s="47" t="s">
        <v>23</v>
      </c>
      <c r="C266" s="47">
        <v>1</v>
      </c>
      <c r="D266" s="47">
        <f>VLOOKUP(B266,ZombiePoints[],2,FALSE)*C266</f>
        <v>5</v>
      </c>
      <c r="E266" s="50" t="s">
        <v>23</v>
      </c>
      <c r="F266" s="50">
        <v>1</v>
      </c>
      <c r="G266" s="50">
        <f>VLOOKUP(E266,ZombiePoints[],2,FALSE)*F266</f>
        <v>5</v>
      </c>
      <c r="H266" s="122" t="s">
        <v>23</v>
      </c>
      <c r="I266" s="122">
        <v>1</v>
      </c>
      <c r="J266" s="122">
        <f>VLOOKUP(H266,ZombiePoints[],2,FALSE)*I266</f>
        <v>5</v>
      </c>
      <c r="K266" s="116" t="s">
        <v>23</v>
      </c>
      <c r="L266" s="116">
        <v>1</v>
      </c>
      <c r="M266" s="116">
        <f>VLOOKUP(K266,ZombiePoints[],2,FALSE)*L266</f>
        <v>5</v>
      </c>
      <c r="N266" s="117">
        <f t="shared" si="7"/>
        <v>5</v>
      </c>
      <c r="O266" s="118" t="s">
        <v>23</v>
      </c>
      <c r="P266" s="123" t="s">
        <v>77</v>
      </c>
      <c r="Q266" s="124" t="s">
        <v>112</v>
      </c>
    </row>
    <row r="267" spans="1:17" x14ac:dyDescent="0.45">
      <c r="A267" s="125">
        <v>266</v>
      </c>
      <c r="B267" s="78" t="s">
        <v>23</v>
      </c>
      <c r="C267" s="78">
        <v>1</v>
      </c>
      <c r="D267" s="78">
        <f>VLOOKUP(B267,ZombiePoints[],2,FALSE)*C267</f>
        <v>5</v>
      </c>
      <c r="E267" s="81" t="s">
        <v>23</v>
      </c>
      <c r="F267" s="81">
        <v>1</v>
      </c>
      <c r="G267" s="81">
        <f>VLOOKUP(E267,ZombiePoints[],2,FALSE)*F267</f>
        <v>5</v>
      </c>
      <c r="H267" s="126" t="s">
        <v>23</v>
      </c>
      <c r="I267" s="126">
        <v>1</v>
      </c>
      <c r="J267" s="126">
        <f>VLOOKUP(H267,ZombiePoints[],2,FALSE)*I267</f>
        <v>5</v>
      </c>
      <c r="K267" s="139" t="s">
        <v>23</v>
      </c>
      <c r="L267" s="139">
        <v>1</v>
      </c>
      <c r="M267" s="139">
        <f>VLOOKUP(K267,ZombiePoints[],2,FALSE)*L267</f>
        <v>5</v>
      </c>
      <c r="N267" s="128">
        <f t="shared" si="7"/>
        <v>5</v>
      </c>
      <c r="O267" s="129" t="s">
        <v>23</v>
      </c>
      <c r="P267" s="130" t="s">
        <v>77</v>
      </c>
      <c r="Q267" s="131" t="s">
        <v>112</v>
      </c>
    </row>
    <row r="268" spans="1:17" x14ac:dyDescent="0.45">
      <c r="A268" s="112">
        <v>267</v>
      </c>
      <c r="B268" s="32" t="s">
        <v>94</v>
      </c>
      <c r="C268" s="32">
        <v>1</v>
      </c>
      <c r="D268" s="32">
        <f>VLOOKUP(B268,ZombiePoints[],2,FALSE)*C268</f>
        <v>7</v>
      </c>
      <c r="E268" s="137" t="s">
        <v>94</v>
      </c>
      <c r="F268" s="137">
        <v>1</v>
      </c>
      <c r="G268" s="137">
        <f>VLOOKUP(E268,ZombiePoints[],2,FALSE)*F268</f>
        <v>7</v>
      </c>
      <c r="H268" s="114" t="s">
        <v>94</v>
      </c>
      <c r="I268" s="114">
        <v>1</v>
      </c>
      <c r="J268" s="114">
        <f>VLOOKUP(H268,ZombiePoints[],2,FALSE)*I268</f>
        <v>7</v>
      </c>
      <c r="K268" s="138" t="s">
        <v>94</v>
      </c>
      <c r="L268" s="138">
        <v>1</v>
      </c>
      <c r="M268" s="138">
        <f>VLOOKUP(K268,ZombiePoints[],2,FALSE)*L268</f>
        <v>7</v>
      </c>
      <c r="N268" s="132">
        <f t="shared" si="7"/>
        <v>7</v>
      </c>
      <c r="O268" s="133" t="s">
        <v>15</v>
      </c>
      <c r="P268" s="119" t="s">
        <v>77</v>
      </c>
      <c r="Q268" s="120" t="s">
        <v>118</v>
      </c>
    </row>
    <row r="269" spans="1:17" x14ac:dyDescent="0.45">
      <c r="A269" s="121">
        <v>268</v>
      </c>
      <c r="B269" s="47" t="s">
        <v>94</v>
      </c>
      <c r="C269" s="47">
        <v>1</v>
      </c>
      <c r="D269" s="47">
        <f>VLOOKUP(B269,ZombiePoints[],2,FALSE)*C269</f>
        <v>7</v>
      </c>
      <c r="E269" s="50" t="s">
        <v>94</v>
      </c>
      <c r="F269" s="50">
        <v>1</v>
      </c>
      <c r="G269" s="50">
        <f>VLOOKUP(E269,ZombiePoints[],2,FALSE)*F269</f>
        <v>7</v>
      </c>
      <c r="H269" s="122" t="s">
        <v>94</v>
      </c>
      <c r="I269" s="122">
        <v>1</v>
      </c>
      <c r="J269" s="122">
        <f>VLOOKUP(H269,ZombiePoints[],2,FALSE)*I269</f>
        <v>7</v>
      </c>
      <c r="K269" s="116" t="s">
        <v>94</v>
      </c>
      <c r="L269" s="116">
        <v>1</v>
      </c>
      <c r="M269" s="116">
        <f>VLOOKUP(K269,ZombiePoints[],2,FALSE)*L269</f>
        <v>7</v>
      </c>
      <c r="N269" s="117">
        <f t="shared" si="7"/>
        <v>7</v>
      </c>
      <c r="O269" s="118" t="s">
        <v>15</v>
      </c>
      <c r="P269" s="123" t="s">
        <v>77</v>
      </c>
      <c r="Q269" s="124" t="s">
        <v>118</v>
      </c>
    </row>
    <row r="270" spans="1:17" x14ac:dyDescent="0.45">
      <c r="A270" s="121">
        <v>269</v>
      </c>
      <c r="B270" s="47" t="s">
        <v>94</v>
      </c>
      <c r="C270" s="47">
        <v>1</v>
      </c>
      <c r="D270" s="47">
        <f>VLOOKUP(B270,ZombiePoints[],2,FALSE)*C270</f>
        <v>7</v>
      </c>
      <c r="E270" s="50" t="s">
        <v>94</v>
      </c>
      <c r="F270" s="50">
        <v>1</v>
      </c>
      <c r="G270" s="50">
        <f>VLOOKUP(E270,ZombiePoints[],2,FALSE)*F270</f>
        <v>7</v>
      </c>
      <c r="H270" s="122" t="s">
        <v>94</v>
      </c>
      <c r="I270" s="122">
        <v>1</v>
      </c>
      <c r="J270" s="122">
        <f>VLOOKUP(H270,ZombiePoints[],2,FALSE)*I270</f>
        <v>7</v>
      </c>
      <c r="K270" s="116" t="s">
        <v>94</v>
      </c>
      <c r="L270" s="116">
        <v>1</v>
      </c>
      <c r="M270" s="116">
        <f>VLOOKUP(K270,ZombiePoints[],2,FALSE)*L270</f>
        <v>7</v>
      </c>
      <c r="N270" s="117">
        <f t="shared" si="7"/>
        <v>7</v>
      </c>
      <c r="O270" s="118" t="s">
        <v>15</v>
      </c>
      <c r="P270" s="123" t="s">
        <v>77</v>
      </c>
      <c r="Q270" s="124" t="s">
        <v>118</v>
      </c>
    </row>
    <row r="271" spans="1:17" x14ac:dyDescent="0.45">
      <c r="A271" s="121">
        <v>270</v>
      </c>
      <c r="B271" s="47" t="s">
        <v>94</v>
      </c>
      <c r="C271" s="47">
        <v>1</v>
      </c>
      <c r="D271" s="47">
        <f>VLOOKUP(B271,ZombiePoints[],2,FALSE)*C271</f>
        <v>7</v>
      </c>
      <c r="E271" s="50" t="s">
        <v>94</v>
      </c>
      <c r="F271" s="50">
        <v>1</v>
      </c>
      <c r="G271" s="50">
        <f>VLOOKUP(E271,ZombiePoints[],2,FALSE)*F271</f>
        <v>7</v>
      </c>
      <c r="H271" s="122" t="s">
        <v>94</v>
      </c>
      <c r="I271" s="122">
        <v>1</v>
      </c>
      <c r="J271" s="122">
        <f>VLOOKUP(H271,ZombiePoints[],2,FALSE)*I271</f>
        <v>7</v>
      </c>
      <c r="K271" s="116" t="s">
        <v>94</v>
      </c>
      <c r="L271" s="116">
        <v>1</v>
      </c>
      <c r="M271" s="116">
        <f>VLOOKUP(K271,ZombiePoints[],2,FALSE)*L271</f>
        <v>7</v>
      </c>
      <c r="N271" s="117">
        <f t="shared" si="7"/>
        <v>7</v>
      </c>
      <c r="O271" s="118" t="s">
        <v>15</v>
      </c>
      <c r="P271" s="123" t="s">
        <v>77</v>
      </c>
      <c r="Q271" s="124" t="s">
        <v>118</v>
      </c>
    </row>
    <row r="272" spans="1:17" x14ac:dyDescent="0.45">
      <c r="A272" s="121">
        <v>271</v>
      </c>
      <c r="B272" s="47" t="s">
        <v>94</v>
      </c>
      <c r="C272" s="47">
        <v>1</v>
      </c>
      <c r="D272" s="47">
        <f>VLOOKUP(B272,ZombiePoints[],2,FALSE)*C272</f>
        <v>7</v>
      </c>
      <c r="E272" s="50" t="s">
        <v>94</v>
      </c>
      <c r="F272" s="50">
        <v>1</v>
      </c>
      <c r="G272" s="50">
        <f>VLOOKUP(E272,ZombiePoints[],2,FALSE)*F272</f>
        <v>7</v>
      </c>
      <c r="H272" s="122" t="s">
        <v>94</v>
      </c>
      <c r="I272" s="122">
        <v>1</v>
      </c>
      <c r="J272" s="122">
        <f>VLOOKUP(H272,ZombiePoints[],2,FALSE)*I272</f>
        <v>7</v>
      </c>
      <c r="K272" s="116" t="s">
        <v>94</v>
      </c>
      <c r="L272" s="116">
        <v>1</v>
      </c>
      <c r="M272" s="116">
        <f>VLOOKUP(K272,ZombiePoints[],2,FALSE)*L272</f>
        <v>7</v>
      </c>
      <c r="N272" s="117">
        <f t="shared" si="7"/>
        <v>7</v>
      </c>
      <c r="O272" s="118" t="s">
        <v>15</v>
      </c>
      <c r="P272" s="123" t="s">
        <v>77</v>
      </c>
      <c r="Q272" s="124" t="s">
        <v>118</v>
      </c>
    </row>
    <row r="273" spans="1:17" x14ac:dyDescent="0.45">
      <c r="A273" s="125">
        <v>272</v>
      </c>
      <c r="B273" s="78" t="s">
        <v>94</v>
      </c>
      <c r="C273" s="78">
        <v>1</v>
      </c>
      <c r="D273" s="78">
        <f>VLOOKUP(B273,ZombiePoints[],2,FALSE)*C273</f>
        <v>7</v>
      </c>
      <c r="E273" s="81" t="s">
        <v>94</v>
      </c>
      <c r="F273" s="81">
        <v>1</v>
      </c>
      <c r="G273" s="81">
        <f>VLOOKUP(E273,ZombiePoints[],2,FALSE)*F273</f>
        <v>7</v>
      </c>
      <c r="H273" s="126" t="s">
        <v>94</v>
      </c>
      <c r="I273" s="126">
        <v>1</v>
      </c>
      <c r="J273" s="126">
        <f>VLOOKUP(H273,ZombiePoints[],2,FALSE)*I273</f>
        <v>7</v>
      </c>
      <c r="K273" s="139" t="s">
        <v>94</v>
      </c>
      <c r="L273" s="139">
        <v>1</v>
      </c>
      <c r="M273" s="139">
        <f>VLOOKUP(K273,ZombiePoints[],2,FALSE)*L273</f>
        <v>7</v>
      </c>
      <c r="N273" s="128">
        <f t="shared" si="7"/>
        <v>7</v>
      </c>
      <c r="O273" s="129" t="s">
        <v>15</v>
      </c>
      <c r="P273" s="130" t="s">
        <v>77</v>
      </c>
      <c r="Q273" s="131" t="s">
        <v>118</v>
      </c>
    </row>
    <row r="274" spans="1:17" x14ac:dyDescent="0.45">
      <c r="A274" s="121">
        <v>273</v>
      </c>
      <c r="B274" s="47" t="s">
        <v>120</v>
      </c>
      <c r="C274" s="47">
        <v>1</v>
      </c>
      <c r="D274" s="47">
        <f>VLOOKUP(B274,ZombiePoints[],2,FALSE)*C274</f>
        <v>8</v>
      </c>
      <c r="E274" s="50" t="s">
        <v>120</v>
      </c>
      <c r="F274" s="50">
        <v>1</v>
      </c>
      <c r="G274" s="50">
        <f>VLOOKUP(E274,ZombiePoints[],2,FALSE)*F274</f>
        <v>8</v>
      </c>
      <c r="H274" s="122" t="s">
        <v>120</v>
      </c>
      <c r="I274" s="122">
        <v>1</v>
      </c>
      <c r="J274" s="122">
        <f>VLOOKUP(H274,ZombiePoints[],2,FALSE)*I274</f>
        <v>8</v>
      </c>
      <c r="K274" s="116" t="s">
        <v>120</v>
      </c>
      <c r="L274" s="116">
        <v>1</v>
      </c>
      <c r="M274" s="116">
        <f>VLOOKUP(K274,ZombiePoints[],2,FALSE)*L274</f>
        <v>8</v>
      </c>
      <c r="N274" s="117">
        <f t="shared" si="7"/>
        <v>8</v>
      </c>
      <c r="O274" s="118" t="s">
        <v>15</v>
      </c>
      <c r="P274" s="123" t="s">
        <v>77</v>
      </c>
      <c r="Q274" s="124" t="s">
        <v>122</v>
      </c>
    </row>
    <row r="275" spans="1:17" x14ac:dyDescent="0.45">
      <c r="A275" s="121">
        <v>274</v>
      </c>
      <c r="B275" s="47" t="s">
        <v>120</v>
      </c>
      <c r="C275" s="47">
        <v>1</v>
      </c>
      <c r="D275" s="47">
        <f>VLOOKUP(B275,ZombiePoints[],2,FALSE)*C275</f>
        <v>8</v>
      </c>
      <c r="E275" s="50" t="s">
        <v>120</v>
      </c>
      <c r="F275" s="50">
        <v>1</v>
      </c>
      <c r="G275" s="50">
        <f>VLOOKUP(E275,ZombiePoints[],2,FALSE)*F275</f>
        <v>8</v>
      </c>
      <c r="H275" s="122" t="s">
        <v>120</v>
      </c>
      <c r="I275" s="122">
        <v>1</v>
      </c>
      <c r="J275" s="122">
        <f>VLOOKUP(H275,ZombiePoints[],2,FALSE)*I275</f>
        <v>8</v>
      </c>
      <c r="K275" s="116" t="s">
        <v>120</v>
      </c>
      <c r="L275" s="116">
        <v>1</v>
      </c>
      <c r="M275" s="116">
        <f>VLOOKUP(K275,ZombiePoints[],2,FALSE)*L275</f>
        <v>8</v>
      </c>
      <c r="N275" s="117">
        <f t="shared" si="7"/>
        <v>8</v>
      </c>
      <c r="O275" s="118" t="s">
        <v>15</v>
      </c>
      <c r="P275" s="123" t="s">
        <v>77</v>
      </c>
      <c r="Q275" s="124" t="s">
        <v>122</v>
      </c>
    </row>
    <row r="276" spans="1:17" x14ac:dyDescent="0.45">
      <c r="A276" s="121">
        <v>275</v>
      </c>
      <c r="B276" s="47" t="s">
        <v>120</v>
      </c>
      <c r="C276" s="47">
        <v>1</v>
      </c>
      <c r="D276" s="47">
        <f>VLOOKUP(B276,ZombiePoints[],2,FALSE)*C276</f>
        <v>8</v>
      </c>
      <c r="E276" s="50" t="s">
        <v>120</v>
      </c>
      <c r="F276" s="50">
        <v>1</v>
      </c>
      <c r="G276" s="50">
        <f>VLOOKUP(E276,ZombiePoints[],2,FALSE)*F276</f>
        <v>8</v>
      </c>
      <c r="H276" s="122" t="s">
        <v>120</v>
      </c>
      <c r="I276" s="122">
        <v>1</v>
      </c>
      <c r="J276" s="122">
        <f>VLOOKUP(H276,ZombiePoints[],2,FALSE)*I276</f>
        <v>8</v>
      </c>
      <c r="K276" s="116" t="s">
        <v>120</v>
      </c>
      <c r="L276" s="116">
        <v>1</v>
      </c>
      <c r="M276" s="116">
        <f>VLOOKUP(K276,ZombiePoints[],2,FALSE)*L276</f>
        <v>8</v>
      </c>
      <c r="N276" s="117">
        <f t="shared" si="7"/>
        <v>8</v>
      </c>
      <c r="O276" s="118" t="s">
        <v>15</v>
      </c>
      <c r="P276" s="123" t="s">
        <v>77</v>
      </c>
      <c r="Q276" s="124" t="s">
        <v>122</v>
      </c>
    </row>
    <row r="277" spans="1:17" x14ac:dyDescent="0.45">
      <c r="A277" s="121">
        <v>276</v>
      </c>
      <c r="B277" s="47" t="s">
        <v>120</v>
      </c>
      <c r="C277" s="47">
        <v>1</v>
      </c>
      <c r="D277" s="47">
        <f>VLOOKUP(B277,ZombiePoints[],2,FALSE)*C277</f>
        <v>8</v>
      </c>
      <c r="E277" s="50" t="s">
        <v>120</v>
      </c>
      <c r="F277" s="50">
        <v>1</v>
      </c>
      <c r="G277" s="50">
        <f>VLOOKUP(E277,ZombiePoints[],2,FALSE)*F277</f>
        <v>8</v>
      </c>
      <c r="H277" s="122" t="s">
        <v>120</v>
      </c>
      <c r="I277" s="122">
        <v>1</v>
      </c>
      <c r="J277" s="122">
        <f>VLOOKUP(H277,ZombiePoints[],2,FALSE)*I277</f>
        <v>8</v>
      </c>
      <c r="K277" s="116" t="s">
        <v>120</v>
      </c>
      <c r="L277" s="116">
        <v>1</v>
      </c>
      <c r="M277" s="116">
        <f>VLOOKUP(K277,ZombiePoints[],2,FALSE)*L277</f>
        <v>8</v>
      </c>
      <c r="N277" s="117">
        <f t="shared" si="7"/>
        <v>8</v>
      </c>
      <c r="O277" s="118" t="s">
        <v>15</v>
      </c>
      <c r="P277" s="123" t="s">
        <v>77</v>
      </c>
      <c r="Q277" s="124" t="s">
        <v>122</v>
      </c>
    </row>
    <row r="278" spans="1:17" x14ac:dyDescent="0.45">
      <c r="A278" s="121">
        <v>277</v>
      </c>
      <c r="B278" s="47" t="s">
        <v>120</v>
      </c>
      <c r="C278" s="47">
        <v>1</v>
      </c>
      <c r="D278" s="47">
        <f>VLOOKUP(B278,ZombiePoints[],2,FALSE)*C278</f>
        <v>8</v>
      </c>
      <c r="E278" s="50" t="s">
        <v>120</v>
      </c>
      <c r="F278" s="50">
        <v>1</v>
      </c>
      <c r="G278" s="50">
        <f>VLOOKUP(E278,ZombiePoints[],2,FALSE)*F278</f>
        <v>8</v>
      </c>
      <c r="H278" s="122" t="s">
        <v>120</v>
      </c>
      <c r="I278" s="122">
        <v>1</v>
      </c>
      <c r="J278" s="122">
        <f>VLOOKUP(H278,ZombiePoints[],2,FALSE)*I278</f>
        <v>8</v>
      </c>
      <c r="K278" s="116" t="s">
        <v>120</v>
      </c>
      <c r="L278" s="116">
        <v>1</v>
      </c>
      <c r="M278" s="116">
        <f>VLOOKUP(K278,ZombiePoints[],2,FALSE)*L278</f>
        <v>8</v>
      </c>
      <c r="N278" s="117">
        <f t="shared" si="7"/>
        <v>8</v>
      </c>
      <c r="O278" s="118" t="s">
        <v>15</v>
      </c>
      <c r="P278" s="123" t="s">
        <v>77</v>
      </c>
      <c r="Q278" s="124" t="s">
        <v>122</v>
      </c>
    </row>
    <row r="279" spans="1:17" x14ac:dyDescent="0.45">
      <c r="A279" s="121">
        <v>278</v>
      </c>
      <c r="B279" s="47" t="s">
        <v>120</v>
      </c>
      <c r="C279" s="47">
        <v>1</v>
      </c>
      <c r="D279" s="47">
        <f>VLOOKUP(B279,ZombiePoints[],2,FALSE)*C279</f>
        <v>8</v>
      </c>
      <c r="E279" s="50" t="s">
        <v>120</v>
      </c>
      <c r="F279" s="50">
        <v>1</v>
      </c>
      <c r="G279" s="50">
        <f>VLOOKUP(E279,ZombiePoints[],2,FALSE)*F279</f>
        <v>8</v>
      </c>
      <c r="H279" s="122" t="s">
        <v>120</v>
      </c>
      <c r="I279" s="122">
        <v>1</v>
      </c>
      <c r="J279" s="122">
        <f>VLOOKUP(H279,ZombiePoints[],2,FALSE)*I279</f>
        <v>8</v>
      </c>
      <c r="K279" s="116" t="s">
        <v>120</v>
      </c>
      <c r="L279" s="116">
        <v>1</v>
      </c>
      <c r="M279" s="116">
        <f>VLOOKUP(K279,ZombiePoints[],2,FALSE)*L279</f>
        <v>8</v>
      </c>
      <c r="N279" s="117">
        <f t="shared" si="7"/>
        <v>8</v>
      </c>
      <c r="O279" s="118" t="s">
        <v>15</v>
      </c>
      <c r="P279" s="123" t="s">
        <v>77</v>
      </c>
      <c r="Q279" s="124" t="s">
        <v>122</v>
      </c>
    </row>
    <row r="280" spans="1:17" x14ac:dyDescent="0.45">
      <c r="A280" s="121">
        <v>279</v>
      </c>
      <c r="B280" s="47" t="s">
        <v>121</v>
      </c>
      <c r="C280" s="47">
        <v>1</v>
      </c>
      <c r="D280" s="47">
        <f>VLOOKUP(B280,ZombiePoints[],2,FALSE)*C280</f>
        <v>12</v>
      </c>
      <c r="E280" s="50" t="s">
        <v>121</v>
      </c>
      <c r="F280" s="50">
        <v>1</v>
      </c>
      <c r="G280" s="50">
        <f>VLOOKUP(E280,ZombiePoints[],2,FALSE)*F280</f>
        <v>12</v>
      </c>
      <c r="H280" s="122" t="s">
        <v>121</v>
      </c>
      <c r="I280" s="122">
        <v>1</v>
      </c>
      <c r="J280" s="122">
        <f>VLOOKUP(H280,ZombiePoints[],2,FALSE)*I280</f>
        <v>12</v>
      </c>
      <c r="K280" s="116" t="s">
        <v>121</v>
      </c>
      <c r="L280" s="116">
        <v>1</v>
      </c>
      <c r="M280" s="116">
        <f>VLOOKUP(K280,ZombiePoints[],2,FALSE)*L280</f>
        <v>12</v>
      </c>
      <c r="N280" s="117">
        <f t="shared" si="7"/>
        <v>12</v>
      </c>
      <c r="O280" s="118" t="s">
        <v>15</v>
      </c>
      <c r="P280" s="123" t="s">
        <v>77</v>
      </c>
      <c r="Q280" s="124" t="s">
        <v>123</v>
      </c>
    </row>
    <row r="281" spans="1:17" x14ac:dyDescent="0.45">
      <c r="A281" s="121">
        <v>280</v>
      </c>
      <c r="B281" s="47" t="s">
        <v>121</v>
      </c>
      <c r="C281" s="47">
        <v>1</v>
      </c>
      <c r="D281" s="47">
        <f>VLOOKUP(B281,ZombiePoints[],2,FALSE)*C281</f>
        <v>12</v>
      </c>
      <c r="E281" s="50" t="s">
        <v>121</v>
      </c>
      <c r="F281" s="50">
        <v>1</v>
      </c>
      <c r="G281" s="50">
        <f>VLOOKUP(E281,ZombiePoints[],2,FALSE)*F281</f>
        <v>12</v>
      </c>
      <c r="H281" s="122" t="s">
        <v>121</v>
      </c>
      <c r="I281" s="122">
        <v>1</v>
      </c>
      <c r="J281" s="122">
        <f>VLOOKUP(H281,ZombiePoints[],2,FALSE)*I281</f>
        <v>12</v>
      </c>
      <c r="K281" s="116" t="s">
        <v>121</v>
      </c>
      <c r="L281" s="116">
        <v>1</v>
      </c>
      <c r="M281" s="116">
        <f>VLOOKUP(K281,ZombiePoints[],2,FALSE)*L281</f>
        <v>12</v>
      </c>
      <c r="N281" s="117">
        <f t="shared" si="7"/>
        <v>12</v>
      </c>
      <c r="O281" s="118" t="s">
        <v>15</v>
      </c>
      <c r="P281" s="123" t="s">
        <v>77</v>
      </c>
      <c r="Q281" s="124" t="s">
        <v>123</v>
      </c>
    </row>
    <row r="282" spans="1:17" x14ac:dyDescent="0.45">
      <c r="A282" s="121">
        <v>281</v>
      </c>
      <c r="B282" s="47" t="s">
        <v>121</v>
      </c>
      <c r="C282" s="47">
        <v>1</v>
      </c>
      <c r="D282" s="47">
        <f>VLOOKUP(B282,ZombiePoints[],2,FALSE)*C282</f>
        <v>12</v>
      </c>
      <c r="E282" s="50" t="s">
        <v>121</v>
      </c>
      <c r="F282" s="50">
        <v>1</v>
      </c>
      <c r="G282" s="50">
        <f>VLOOKUP(E282,ZombiePoints[],2,FALSE)*F282</f>
        <v>12</v>
      </c>
      <c r="H282" s="122" t="s">
        <v>121</v>
      </c>
      <c r="I282" s="122">
        <v>1</v>
      </c>
      <c r="J282" s="122">
        <f>VLOOKUP(H282,ZombiePoints[],2,FALSE)*I282</f>
        <v>12</v>
      </c>
      <c r="K282" s="116" t="s">
        <v>121</v>
      </c>
      <c r="L282" s="116">
        <v>1</v>
      </c>
      <c r="M282" s="116">
        <f>VLOOKUP(K282,ZombiePoints[],2,FALSE)*L282</f>
        <v>12</v>
      </c>
      <c r="N282" s="117">
        <f t="shared" si="7"/>
        <v>12</v>
      </c>
      <c r="O282" s="118" t="s">
        <v>15</v>
      </c>
      <c r="P282" s="123" t="s">
        <v>77</v>
      </c>
      <c r="Q282" s="124" t="s">
        <v>123</v>
      </c>
    </row>
    <row r="283" spans="1:17" x14ac:dyDescent="0.45">
      <c r="A283" s="121">
        <v>282</v>
      </c>
      <c r="B283" s="47" t="s">
        <v>121</v>
      </c>
      <c r="C283" s="47">
        <v>1</v>
      </c>
      <c r="D283" s="47">
        <f>VLOOKUP(B283,ZombiePoints[],2,FALSE)*C283</f>
        <v>12</v>
      </c>
      <c r="E283" s="50" t="s">
        <v>121</v>
      </c>
      <c r="F283" s="50">
        <v>1</v>
      </c>
      <c r="G283" s="50">
        <f>VLOOKUP(E283,ZombiePoints[],2,FALSE)*F283</f>
        <v>12</v>
      </c>
      <c r="H283" s="122" t="s">
        <v>121</v>
      </c>
      <c r="I283" s="122">
        <v>1</v>
      </c>
      <c r="J283" s="122">
        <f>VLOOKUP(H283,ZombiePoints[],2,FALSE)*I283</f>
        <v>12</v>
      </c>
      <c r="K283" s="116" t="s">
        <v>121</v>
      </c>
      <c r="L283" s="116">
        <v>1</v>
      </c>
      <c r="M283" s="116">
        <f>VLOOKUP(K283,ZombiePoints[],2,FALSE)*L283</f>
        <v>12</v>
      </c>
      <c r="N283" s="117">
        <f t="shared" si="7"/>
        <v>12</v>
      </c>
      <c r="O283" s="118" t="s">
        <v>15</v>
      </c>
      <c r="P283" s="123" t="s">
        <v>77</v>
      </c>
      <c r="Q283" s="124" t="s">
        <v>123</v>
      </c>
    </row>
    <row r="284" spans="1:17" x14ac:dyDescent="0.45">
      <c r="A284" s="121">
        <v>283</v>
      </c>
      <c r="B284" s="47" t="s">
        <v>121</v>
      </c>
      <c r="C284" s="47">
        <v>1</v>
      </c>
      <c r="D284" s="47">
        <f>VLOOKUP(B284,ZombiePoints[],2,FALSE)*C284</f>
        <v>12</v>
      </c>
      <c r="E284" s="50" t="s">
        <v>121</v>
      </c>
      <c r="F284" s="50">
        <v>1</v>
      </c>
      <c r="G284" s="50">
        <f>VLOOKUP(E284,ZombiePoints[],2,FALSE)*F284</f>
        <v>12</v>
      </c>
      <c r="H284" s="122" t="s">
        <v>121</v>
      </c>
      <c r="I284" s="122">
        <v>1</v>
      </c>
      <c r="J284" s="122">
        <f>VLOOKUP(H284,ZombiePoints[],2,FALSE)*I284</f>
        <v>12</v>
      </c>
      <c r="K284" s="116" t="s">
        <v>121</v>
      </c>
      <c r="L284" s="116">
        <v>1</v>
      </c>
      <c r="M284" s="116">
        <f>VLOOKUP(K284,ZombiePoints[],2,FALSE)*L284</f>
        <v>12</v>
      </c>
      <c r="N284" s="117">
        <f t="shared" si="7"/>
        <v>12</v>
      </c>
      <c r="O284" s="118" t="s">
        <v>15</v>
      </c>
      <c r="P284" s="123" t="s">
        <v>77</v>
      </c>
      <c r="Q284" s="124" t="s">
        <v>123</v>
      </c>
    </row>
    <row r="285" spans="1:17" x14ac:dyDescent="0.45">
      <c r="A285" s="121">
        <v>284</v>
      </c>
      <c r="B285" s="47" t="s">
        <v>121</v>
      </c>
      <c r="C285" s="47">
        <v>1</v>
      </c>
      <c r="D285" s="47">
        <f>VLOOKUP(B285,ZombiePoints[],2,FALSE)*C285</f>
        <v>12</v>
      </c>
      <c r="E285" s="50" t="s">
        <v>121</v>
      </c>
      <c r="F285" s="50">
        <v>1</v>
      </c>
      <c r="G285" s="50">
        <f>VLOOKUP(E285,ZombiePoints[],2,FALSE)*F285</f>
        <v>12</v>
      </c>
      <c r="H285" s="122" t="s">
        <v>121</v>
      </c>
      <c r="I285" s="122">
        <v>1</v>
      </c>
      <c r="J285" s="122">
        <f>VLOOKUP(H285,ZombiePoints[],2,FALSE)*I285</f>
        <v>12</v>
      </c>
      <c r="K285" s="116" t="s">
        <v>121</v>
      </c>
      <c r="L285" s="116">
        <v>1</v>
      </c>
      <c r="M285" s="116">
        <f>VLOOKUP(K285,ZombiePoints[],2,FALSE)*L285</f>
        <v>12</v>
      </c>
      <c r="N285" s="117">
        <f t="shared" si="7"/>
        <v>12</v>
      </c>
      <c r="O285" s="118" t="s">
        <v>15</v>
      </c>
      <c r="P285" s="123" t="s">
        <v>77</v>
      </c>
      <c r="Q285" s="124" t="s">
        <v>123</v>
      </c>
    </row>
    <row r="286" spans="1:17" x14ac:dyDescent="0.45">
      <c r="A286" s="112">
        <v>285</v>
      </c>
      <c r="B286" s="32" t="s">
        <v>3</v>
      </c>
      <c r="C286" s="32">
        <v>1</v>
      </c>
      <c r="D286" s="32">
        <f>VLOOKUP(B286,ZombiePoints[],2,FALSE)*C286</f>
        <v>0</v>
      </c>
      <c r="E286" s="137" t="s">
        <v>95</v>
      </c>
      <c r="F286" s="137">
        <v>1</v>
      </c>
      <c r="G286" s="137">
        <f>VLOOKUP(E286,ZombiePoints[],2,FALSE)*F286</f>
        <v>24</v>
      </c>
      <c r="H286" s="114" t="s">
        <v>95</v>
      </c>
      <c r="I286" s="114">
        <v>1</v>
      </c>
      <c r="J286" s="114">
        <f>VLOOKUP(H286,ZombiePoints[],2,FALSE)*I286</f>
        <v>24</v>
      </c>
      <c r="K286" s="138" t="s">
        <v>95</v>
      </c>
      <c r="L286" s="138">
        <v>1</v>
      </c>
      <c r="M286" s="138">
        <f>VLOOKUP(K286,ZombiePoints[],2,FALSE)*L286</f>
        <v>24</v>
      </c>
      <c r="N286" s="132">
        <f t="shared" si="7"/>
        <v>18</v>
      </c>
      <c r="O286" s="133" t="s">
        <v>114</v>
      </c>
      <c r="P286" s="119" t="s">
        <v>77</v>
      </c>
      <c r="Q286" s="120" t="s">
        <v>82</v>
      </c>
    </row>
    <row r="287" spans="1:17" x14ac:dyDescent="0.45">
      <c r="A287" s="121">
        <v>286</v>
      </c>
      <c r="B287" s="47" t="s">
        <v>3</v>
      </c>
      <c r="C287" s="47">
        <v>1</v>
      </c>
      <c r="D287" s="47">
        <f>VLOOKUP(B287,ZombiePoints[],2,FALSE)*C287</f>
        <v>0</v>
      </c>
      <c r="E287" s="50" t="s">
        <v>95</v>
      </c>
      <c r="F287" s="50">
        <v>1</v>
      </c>
      <c r="G287" s="50">
        <f>VLOOKUP(E287,ZombiePoints[],2,FALSE)*F287</f>
        <v>24</v>
      </c>
      <c r="H287" s="122" t="s">
        <v>95</v>
      </c>
      <c r="I287" s="122">
        <v>1</v>
      </c>
      <c r="J287" s="122">
        <f>VLOOKUP(H287,ZombiePoints[],2,FALSE)*I287</f>
        <v>24</v>
      </c>
      <c r="K287" s="116" t="s">
        <v>95</v>
      </c>
      <c r="L287" s="116">
        <v>1</v>
      </c>
      <c r="M287" s="116">
        <f>VLOOKUP(K287,ZombiePoints[],2,FALSE)*L287</f>
        <v>24</v>
      </c>
      <c r="N287" s="117">
        <f t="shared" si="7"/>
        <v>18</v>
      </c>
      <c r="O287" s="118" t="s">
        <v>114</v>
      </c>
      <c r="P287" s="123" t="s">
        <v>77</v>
      </c>
      <c r="Q287" s="124" t="s">
        <v>82</v>
      </c>
    </row>
    <row r="288" spans="1:17" x14ac:dyDescent="0.45">
      <c r="A288" s="121">
        <v>287</v>
      </c>
      <c r="B288" s="47" t="s">
        <v>3</v>
      </c>
      <c r="C288" s="47">
        <v>1</v>
      </c>
      <c r="D288" s="47">
        <f>VLOOKUP(B288,ZombiePoints[],2,FALSE)*C288</f>
        <v>0</v>
      </c>
      <c r="E288" s="50" t="s">
        <v>95</v>
      </c>
      <c r="F288" s="50">
        <v>1</v>
      </c>
      <c r="G288" s="50">
        <f>VLOOKUP(E288,ZombiePoints[],2,FALSE)*F288</f>
        <v>24</v>
      </c>
      <c r="H288" s="122" t="s">
        <v>95</v>
      </c>
      <c r="I288" s="122">
        <v>1</v>
      </c>
      <c r="J288" s="122">
        <f>VLOOKUP(H288,ZombiePoints[],2,FALSE)*I288</f>
        <v>24</v>
      </c>
      <c r="K288" s="116" t="s">
        <v>95</v>
      </c>
      <c r="L288" s="116">
        <v>1</v>
      </c>
      <c r="M288" s="116">
        <f>VLOOKUP(K288,ZombiePoints[],2,FALSE)*L288</f>
        <v>24</v>
      </c>
      <c r="N288" s="117">
        <f t="shared" si="7"/>
        <v>18</v>
      </c>
      <c r="O288" s="118" t="s">
        <v>114</v>
      </c>
      <c r="P288" s="123" t="s">
        <v>77</v>
      </c>
      <c r="Q288" s="124" t="s">
        <v>82</v>
      </c>
    </row>
    <row r="289" spans="1:17" x14ac:dyDescent="0.45">
      <c r="A289" s="121">
        <v>288</v>
      </c>
      <c r="B289" s="47" t="s">
        <v>3</v>
      </c>
      <c r="C289" s="47">
        <v>1</v>
      </c>
      <c r="D289" s="47">
        <f>VLOOKUP(B289,ZombiePoints[],2,FALSE)*C289</f>
        <v>0</v>
      </c>
      <c r="E289" s="50" t="s">
        <v>95</v>
      </c>
      <c r="F289" s="50">
        <v>1</v>
      </c>
      <c r="G289" s="50">
        <f>VLOOKUP(E289,ZombiePoints[],2,FALSE)*F289</f>
        <v>24</v>
      </c>
      <c r="H289" s="122" t="s">
        <v>95</v>
      </c>
      <c r="I289" s="122">
        <v>1</v>
      </c>
      <c r="J289" s="122">
        <f>VLOOKUP(H289,ZombiePoints[],2,FALSE)*I289</f>
        <v>24</v>
      </c>
      <c r="K289" s="116" t="s">
        <v>95</v>
      </c>
      <c r="L289" s="116">
        <v>1</v>
      </c>
      <c r="M289" s="116">
        <f>VLOOKUP(K289,ZombiePoints[],2,FALSE)*L289</f>
        <v>24</v>
      </c>
      <c r="N289" s="117">
        <f t="shared" ref="N289:N352" si="8">SUM(D289+G289+J289+M289)/4</f>
        <v>18</v>
      </c>
      <c r="O289" s="118" t="s">
        <v>114</v>
      </c>
      <c r="P289" s="123" t="s">
        <v>77</v>
      </c>
      <c r="Q289" s="124" t="s">
        <v>82</v>
      </c>
    </row>
    <row r="290" spans="1:17" x14ac:dyDescent="0.45">
      <c r="A290" s="121">
        <v>289</v>
      </c>
      <c r="B290" s="47" t="s">
        <v>3</v>
      </c>
      <c r="C290" s="47">
        <v>1</v>
      </c>
      <c r="D290" s="47">
        <f>VLOOKUP(B290,ZombiePoints[],2,FALSE)*C290</f>
        <v>0</v>
      </c>
      <c r="E290" s="50" t="s">
        <v>95</v>
      </c>
      <c r="F290" s="50">
        <v>1</v>
      </c>
      <c r="G290" s="50">
        <f>VLOOKUP(E290,ZombiePoints[],2,FALSE)*F290</f>
        <v>24</v>
      </c>
      <c r="H290" s="122" t="s">
        <v>95</v>
      </c>
      <c r="I290" s="122">
        <v>1</v>
      </c>
      <c r="J290" s="122">
        <f>VLOOKUP(H290,ZombiePoints[],2,FALSE)*I290</f>
        <v>24</v>
      </c>
      <c r="K290" s="116" t="s">
        <v>95</v>
      </c>
      <c r="L290" s="116">
        <v>1</v>
      </c>
      <c r="M290" s="116">
        <f>VLOOKUP(K290,ZombiePoints[],2,FALSE)*L290</f>
        <v>24</v>
      </c>
      <c r="N290" s="117">
        <f t="shared" si="8"/>
        <v>18</v>
      </c>
      <c r="O290" s="118" t="s">
        <v>114</v>
      </c>
      <c r="P290" s="123" t="s">
        <v>77</v>
      </c>
      <c r="Q290" s="124" t="s">
        <v>82</v>
      </c>
    </row>
    <row r="291" spans="1:17" x14ac:dyDescent="0.45">
      <c r="A291" s="121">
        <v>290</v>
      </c>
      <c r="B291" s="47" t="s">
        <v>3</v>
      </c>
      <c r="C291" s="47">
        <v>1</v>
      </c>
      <c r="D291" s="47">
        <f>VLOOKUP(B291,ZombiePoints[],2,FALSE)*C291</f>
        <v>0</v>
      </c>
      <c r="E291" s="50" t="s">
        <v>95</v>
      </c>
      <c r="F291" s="50">
        <v>1</v>
      </c>
      <c r="G291" s="50">
        <f>VLOOKUP(E291,ZombiePoints[],2,FALSE)*F291</f>
        <v>24</v>
      </c>
      <c r="H291" s="122" t="s">
        <v>95</v>
      </c>
      <c r="I291" s="122">
        <v>1</v>
      </c>
      <c r="J291" s="122">
        <f>VLOOKUP(H291,ZombiePoints[],2,FALSE)*I291</f>
        <v>24</v>
      </c>
      <c r="K291" s="116" t="s">
        <v>95</v>
      </c>
      <c r="L291" s="116">
        <v>1</v>
      </c>
      <c r="M291" s="116">
        <f>VLOOKUP(K291,ZombiePoints[],2,FALSE)*L291</f>
        <v>24</v>
      </c>
      <c r="N291" s="117">
        <f t="shared" si="8"/>
        <v>18</v>
      </c>
      <c r="O291" s="118" t="s">
        <v>114</v>
      </c>
      <c r="P291" s="123" t="s">
        <v>77</v>
      </c>
      <c r="Q291" s="124" t="s">
        <v>82</v>
      </c>
    </row>
    <row r="292" spans="1:17" x14ac:dyDescent="0.45">
      <c r="A292" s="121">
        <v>291</v>
      </c>
      <c r="B292" s="47" t="s">
        <v>3</v>
      </c>
      <c r="C292" s="47">
        <v>1</v>
      </c>
      <c r="D292" s="47">
        <f>VLOOKUP(B292,ZombiePoints[],2,FALSE)*C292</f>
        <v>0</v>
      </c>
      <c r="E292" s="50" t="s">
        <v>95</v>
      </c>
      <c r="F292" s="50">
        <v>1</v>
      </c>
      <c r="G292" s="50">
        <f>VLOOKUP(E292,ZombiePoints[],2,FALSE)*F292</f>
        <v>24</v>
      </c>
      <c r="H292" s="122" t="s">
        <v>95</v>
      </c>
      <c r="I292" s="122">
        <v>1</v>
      </c>
      <c r="J292" s="122">
        <f>VLOOKUP(H292,ZombiePoints[],2,FALSE)*I292</f>
        <v>24</v>
      </c>
      <c r="K292" s="116" t="s">
        <v>95</v>
      </c>
      <c r="L292" s="116">
        <v>1</v>
      </c>
      <c r="M292" s="116">
        <f>VLOOKUP(K292,ZombiePoints[],2,FALSE)*L292</f>
        <v>24</v>
      </c>
      <c r="N292" s="117">
        <f t="shared" si="8"/>
        <v>18</v>
      </c>
      <c r="O292" s="118" t="s">
        <v>114</v>
      </c>
      <c r="P292" s="123" t="s">
        <v>77</v>
      </c>
      <c r="Q292" s="124" t="s">
        <v>82</v>
      </c>
    </row>
    <row r="293" spans="1:17" x14ac:dyDescent="0.45">
      <c r="A293" s="121">
        <v>292</v>
      </c>
      <c r="B293" s="47" t="s">
        <v>3</v>
      </c>
      <c r="C293" s="47">
        <v>1</v>
      </c>
      <c r="D293" s="47">
        <f>VLOOKUP(B293,ZombiePoints[],2,FALSE)*C293</f>
        <v>0</v>
      </c>
      <c r="E293" s="50" t="s">
        <v>95</v>
      </c>
      <c r="F293" s="50">
        <v>1</v>
      </c>
      <c r="G293" s="50">
        <f>VLOOKUP(E293,ZombiePoints[],2,FALSE)*F293</f>
        <v>24</v>
      </c>
      <c r="H293" s="122" t="s">
        <v>95</v>
      </c>
      <c r="I293" s="122">
        <v>1</v>
      </c>
      <c r="J293" s="122">
        <f>VLOOKUP(H293,ZombiePoints[],2,FALSE)*I293</f>
        <v>24</v>
      </c>
      <c r="K293" s="116" t="s">
        <v>95</v>
      </c>
      <c r="L293" s="116">
        <v>1</v>
      </c>
      <c r="M293" s="116">
        <f>VLOOKUP(K293,ZombiePoints[],2,FALSE)*L293</f>
        <v>24</v>
      </c>
      <c r="N293" s="117">
        <f t="shared" si="8"/>
        <v>18</v>
      </c>
      <c r="O293" s="118" t="s">
        <v>114</v>
      </c>
      <c r="P293" s="123" t="s">
        <v>77</v>
      </c>
      <c r="Q293" s="124" t="s">
        <v>82</v>
      </c>
    </row>
    <row r="294" spans="1:17" x14ac:dyDescent="0.45">
      <c r="A294" s="121">
        <v>293</v>
      </c>
      <c r="B294" s="47" t="s">
        <v>3</v>
      </c>
      <c r="C294" s="47">
        <v>1</v>
      </c>
      <c r="D294" s="47">
        <f>VLOOKUP(B294,ZombiePoints[],2,FALSE)*C294</f>
        <v>0</v>
      </c>
      <c r="E294" s="50" t="s">
        <v>96</v>
      </c>
      <c r="F294" s="50">
        <v>1</v>
      </c>
      <c r="G294" s="50">
        <f>VLOOKUP(E294,ZombiePoints[],2,FALSE)*F294</f>
        <v>5</v>
      </c>
      <c r="H294" s="122" t="s">
        <v>96</v>
      </c>
      <c r="I294" s="122">
        <v>1</v>
      </c>
      <c r="J294" s="122">
        <f>VLOOKUP(H294,ZombiePoints[],2,FALSE)*I294</f>
        <v>5</v>
      </c>
      <c r="K294" s="116" t="s">
        <v>96</v>
      </c>
      <c r="L294" s="116">
        <v>1</v>
      </c>
      <c r="M294" s="116">
        <f>VLOOKUP(K294,ZombiePoints[],2,FALSE)*L294</f>
        <v>5</v>
      </c>
      <c r="N294" s="117">
        <f t="shared" si="8"/>
        <v>3.75</v>
      </c>
      <c r="O294" s="118" t="s">
        <v>96</v>
      </c>
      <c r="P294" s="123" t="s">
        <v>77</v>
      </c>
      <c r="Q294" s="124" t="s">
        <v>82</v>
      </c>
    </row>
    <row r="295" spans="1:17" x14ac:dyDescent="0.45">
      <c r="A295" s="121">
        <v>294</v>
      </c>
      <c r="B295" s="47" t="s">
        <v>3</v>
      </c>
      <c r="C295" s="47">
        <v>1</v>
      </c>
      <c r="D295" s="47">
        <f>VLOOKUP(B295,ZombiePoints[],2,FALSE)*C295</f>
        <v>0</v>
      </c>
      <c r="E295" s="50" t="s">
        <v>96</v>
      </c>
      <c r="F295" s="50">
        <v>1</v>
      </c>
      <c r="G295" s="50">
        <f>VLOOKUP(E295,ZombiePoints[],2,FALSE)*F295</f>
        <v>5</v>
      </c>
      <c r="H295" s="122" t="s">
        <v>96</v>
      </c>
      <c r="I295" s="122">
        <v>1</v>
      </c>
      <c r="J295" s="122">
        <f>VLOOKUP(H295,ZombiePoints[],2,FALSE)*I295</f>
        <v>5</v>
      </c>
      <c r="K295" s="116" t="s">
        <v>96</v>
      </c>
      <c r="L295" s="116">
        <v>1</v>
      </c>
      <c r="M295" s="116">
        <f>VLOOKUP(K295,ZombiePoints[],2,FALSE)*L295</f>
        <v>5</v>
      </c>
      <c r="N295" s="117">
        <f t="shared" si="8"/>
        <v>3.75</v>
      </c>
      <c r="O295" s="118" t="s">
        <v>96</v>
      </c>
      <c r="P295" s="123" t="s">
        <v>77</v>
      </c>
      <c r="Q295" s="124" t="s">
        <v>82</v>
      </c>
    </row>
    <row r="296" spans="1:17" x14ac:dyDescent="0.45">
      <c r="A296" s="121">
        <v>295</v>
      </c>
      <c r="B296" s="47" t="s">
        <v>3</v>
      </c>
      <c r="C296" s="47">
        <v>1</v>
      </c>
      <c r="D296" s="47">
        <f>VLOOKUP(B296,ZombiePoints[],2,FALSE)*C296</f>
        <v>0</v>
      </c>
      <c r="E296" s="50" t="s">
        <v>96</v>
      </c>
      <c r="F296" s="50">
        <v>1</v>
      </c>
      <c r="G296" s="50">
        <f>VLOOKUP(E296,ZombiePoints[],2,FALSE)*F296</f>
        <v>5</v>
      </c>
      <c r="H296" s="122" t="s">
        <v>96</v>
      </c>
      <c r="I296" s="122">
        <v>1</v>
      </c>
      <c r="J296" s="122">
        <f>VLOOKUP(H296,ZombiePoints[],2,FALSE)*I296</f>
        <v>5</v>
      </c>
      <c r="K296" s="116" t="s">
        <v>96</v>
      </c>
      <c r="L296" s="116">
        <v>1</v>
      </c>
      <c r="M296" s="116">
        <f>VLOOKUP(K296,ZombiePoints[],2,FALSE)*L296</f>
        <v>5</v>
      </c>
      <c r="N296" s="117">
        <f t="shared" si="8"/>
        <v>3.75</v>
      </c>
      <c r="O296" s="118" t="s">
        <v>96</v>
      </c>
      <c r="P296" s="123" t="s">
        <v>77</v>
      </c>
      <c r="Q296" s="124" t="s">
        <v>82</v>
      </c>
    </row>
    <row r="297" spans="1:17" x14ac:dyDescent="0.45">
      <c r="A297" s="121">
        <v>296</v>
      </c>
      <c r="B297" s="47" t="s">
        <v>3</v>
      </c>
      <c r="C297" s="47">
        <v>1</v>
      </c>
      <c r="D297" s="47">
        <f>VLOOKUP(B297,ZombiePoints[],2,FALSE)*C297</f>
        <v>0</v>
      </c>
      <c r="E297" s="50" t="s">
        <v>96</v>
      </c>
      <c r="F297" s="50">
        <v>1</v>
      </c>
      <c r="G297" s="50">
        <f>VLOOKUP(E297,ZombiePoints[],2,FALSE)*F297</f>
        <v>5</v>
      </c>
      <c r="H297" s="122" t="s">
        <v>96</v>
      </c>
      <c r="I297" s="122">
        <v>1</v>
      </c>
      <c r="J297" s="122">
        <f>VLOOKUP(H297,ZombiePoints[],2,FALSE)*I297</f>
        <v>5</v>
      </c>
      <c r="K297" s="116" t="s">
        <v>96</v>
      </c>
      <c r="L297" s="116">
        <v>1</v>
      </c>
      <c r="M297" s="116">
        <f>VLOOKUP(K297,ZombiePoints[],2,FALSE)*L297</f>
        <v>5</v>
      </c>
      <c r="N297" s="117">
        <f t="shared" si="8"/>
        <v>3.75</v>
      </c>
      <c r="O297" s="118" t="s">
        <v>96</v>
      </c>
      <c r="P297" s="123" t="s">
        <v>77</v>
      </c>
      <c r="Q297" s="124" t="s">
        <v>82</v>
      </c>
    </row>
    <row r="298" spans="1:17" x14ac:dyDescent="0.45">
      <c r="A298" s="121">
        <v>297</v>
      </c>
      <c r="B298" s="47" t="s">
        <v>3</v>
      </c>
      <c r="C298" s="47">
        <v>1</v>
      </c>
      <c r="D298" s="47">
        <f>VLOOKUP(B298,ZombiePoints[],2,FALSE)*C298</f>
        <v>0</v>
      </c>
      <c r="E298" s="50" t="s">
        <v>96</v>
      </c>
      <c r="F298" s="50">
        <v>1</v>
      </c>
      <c r="G298" s="50">
        <f>VLOOKUP(E298,ZombiePoints[],2,FALSE)*F298</f>
        <v>5</v>
      </c>
      <c r="H298" s="122" t="s">
        <v>96</v>
      </c>
      <c r="I298" s="122">
        <v>1</v>
      </c>
      <c r="J298" s="122">
        <f>VLOOKUP(H298,ZombiePoints[],2,FALSE)*I298</f>
        <v>5</v>
      </c>
      <c r="K298" s="116" t="s">
        <v>96</v>
      </c>
      <c r="L298" s="116">
        <v>1</v>
      </c>
      <c r="M298" s="116">
        <f>VLOOKUP(K298,ZombiePoints[],2,FALSE)*L298</f>
        <v>5</v>
      </c>
      <c r="N298" s="117">
        <f t="shared" si="8"/>
        <v>3.75</v>
      </c>
      <c r="O298" s="118" t="s">
        <v>96</v>
      </c>
      <c r="P298" s="123" t="s">
        <v>77</v>
      </c>
      <c r="Q298" s="124" t="s">
        <v>82</v>
      </c>
    </row>
    <row r="299" spans="1:17" x14ac:dyDescent="0.45">
      <c r="A299" s="121">
        <v>298</v>
      </c>
      <c r="B299" s="47" t="s">
        <v>3</v>
      </c>
      <c r="C299" s="47">
        <v>1</v>
      </c>
      <c r="D299" s="47">
        <f>VLOOKUP(B299,ZombiePoints[],2,FALSE)*C299</f>
        <v>0</v>
      </c>
      <c r="E299" s="50" t="s">
        <v>96</v>
      </c>
      <c r="F299" s="50">
        <v>1</v>
      </c>
      <c r="G299" s="50">
        <f>VLOOKUP(E299,ZombiePoints[],2,FALSE)*F299</f>
        <v>5</v>
      </c>
      <c r="H299" s="122" t="s">
        <v>96</v>
      </c>
      <c r="I299" s="122">
        <v>1</v>
      </c>
      <c r="J299" s="122">
        <f>VLOOKUP(H299,ZombiePoints[],2,FALSE)*I299</f>
        <v>5</v>
      </c>
      <c r="K299" s="116" t="s">
        <v>96</v>
      </c>
      <c r="L299" s="116">
        <v>1</v>
      </c>
      <c r="M299" s="116">
        <f>VLOOKUP(K299,ZombiePoints[],2,FALSE)*L299</f>
        <v>5</v>
      </c>
      <c r="N299" s="117">
        <f t="shared" si="8"/>
        <v>3.75</v>
      </c>
      <c r="O299" s="118" t="s">
        <v>96</v>
      </c>
      <c r="P299" s="123" t="s">
        <v>77</v>
      </c>
      <c r="Q299" s="124" t="s">
        <v>82</v>
      </c>
    </row>
    <row r="300" spans="1:17" x14ac:dyDescent="0.45">
      <c r="A300" s="121">
        <v>299</v>
      </c>
      <c r="B300" s="47" t="s">
        <v>3</v>
      </c>
      <c r="C300" s="47">
        <v>1</v>
      </c>
      <c r="D300" s="47">
        <f>VLOOKUP(B300,ZombiePoints[],2,FALSE)*C300</f>
        <v>0</v>
      </c>
      <c r="E300" s="50" t="s">
        <v>97</v>
      </c>
      <c r="F300" s="50">
        <v>1</v>
      </c>
      <c r="G300" s="50">
        <f>VLOOKUP(E300,ZombiePoints[],2,FALSE)*F300</f>
        <v>14</v>
      </c>
      <c r="H300" s="122" t="s">
        <v>97</v>
      </c>
      <c r="I300" s="122">
        <v>1</v>
      </c>
      <c r="J300" s="122">
        <f>VLOOKUP(H300,ZombiePoints[],2,FALSE)*I300</f>
        <v>14</v>
      </c>
      <c r="K300" s="116" t="s">
        <v>97</v>
      </c>
      <c r="L300" s="116">
        <v>1</v>
      </c>
      <c r="M300" s="116">
        <f>VLOOKUP(K300,ZombiePoints[],2,FALSE)*L300</f>
        <v>14</v>
      </c>
      <c r="N300" s="117">
        <f t="shared" si="8"/>
        <v>10.5</v>
      </c>
      <c r="O300" s="118" t="s">
        <v>189</v>
      </c>
      <c r="P300" s="123" t="s">
        <v>77</v>
      </c>
      <c r="Q300" s="124" t="s">
        <v>82</v>
      </c>
    </row>
    <row r="301" spans="1:17" x14ac:dyDescent="0.45">
      <c r="A301" s="121">
        <v>300</v>
      </c>
      <c r="B301" s="47" t="s">
        <v>3</v>
      </c>
      <c r="C301" s="47">
        <v>1</v>
      </c>
      <c r="D301" s="47">
        <f>VLOOKUP(B301,ZombiePoints[],2,FALSE)*C301</f>
        <v>0</v>
      </c>
      <c r="E301" s="50" t="s">
        <v>97</v>
      </c>
      <c r="F301" s="50">
        <v>1</v>
      </c>
      <c r="G301" s="50">
        <f>VLOOKUP(E301,ZombiePoints[],2,FALSE)*F301</f>
        <v>14</v>
      </c>
      <c r="H301" s="122" t="s">
        <v>97</v>
      </c>
      <c r="I301" s="122">
        <v>1</v>
      </c>
      <c r="J301" s="122">
        <f>VLOOKUP(H301,ZombiePoints[],2,FALSE)*I301</f>
        <v>14</v>
      </c>
      <c r="K301" s="116" t="s">
        <v>97</v>
      </c>
      <c r="L301" s="116">
        <v>1</v>
      </c>
      <c r="M301" s="116">
        <f>VLOOKUP(K301,ZombiePoints[],2,FALSE)*L301</f>
        <v>14</v>
      </c>
      <c r="N301" s="117">
        <f t="shared" si="8"/>
        <v>10.5</v>
      </c>
      <c r="O301" s="118" t="s">
        <v>189</v>
      </c>
      <c r="P301" s="123" t="s">
        <v>77</v>
      </c>
      <c r="Q301" s="124" t="s">
        <v>82</v>
      </c>
    </row>
    <row r="302" spans="1:17" x14ac:dyDescent="0.45">
      <c r="A302" s="121">
        <v>301</v>
      </c>
      <c r="B302" s="47" t="s">
        <v>3</v>
      </c>
      <c r="C302" s="47">
        <v>1</v>
      </c>
      <c r="D302" s="47">
        <f>VLOOKUP(B302,ZombiePoints[],2,FALSE)*C302</f>
        <v>0</v>
      </c>
      <c r="E302" s="50" t="s">
        <v>97</v>
      </c>
      <c r="F302" s="50">
        <v>1</v>
      </c>
      <c r="G302" s="50">
        <f>VLOOKUP(E302,ZombiePoints[],2,FALSE)*F302</f>
        <v>14</v>
      </c>
      <c r="H302" s="122" t="s">
        <v>97</v>
      </c>
      <c r="I302" s="122">
        <v>1</v>
      </c>
      <c r="J302" s="122">
        <f>VLOOKUP(H302,ZombiePoints[],2,FALSE)*I302</f>
        <v>14</v>
      </c>
      <c r="K302" s="116" t="s">
        <v>97</v>
      </c>
      <c r="L302" s="116">
        <v>1</v>
      </c>
      <c r="M302" s="116">
        <f>VLOOKUP(K302,ZombiePoints[],2,FALSE)*L302</f>
        <v>14</v>
      </c>
      <c r="N302" s="117">
        <f t="shared" si="8"/>
        <v>10.5</v>
      </c>
      <c r="O302" s="118" t="s">
        <v>189</v>
      </c>
      <c r="P302" s="123" t="s">
        <v>77</v>
      </c>
      <c r="Q302" s="124" t="s">
        <v>82</v>
      </c>
    </row>
    <row r="303" spans="1:17" x14ac:dyDescent="0.45">
      <c r="A303" s="121">
        <v>302</v>
      </c>
      <c r="B303" s="47" t="s">
        <v>3</v>
      </c>
      <c r="C303" s="47">
        <v>1</v>
      </c>
      <c r="D303" s="47">
        <f>VLOOKUP(B303,ZombiePoints[],2,FALSE)*C303</f>
        <v>0</v>
      </c>
      <c r="E303" s="50" t="s">
        <v>97</v>
      </c>
      <c r="F303" s="50">
        <v>1</v>
      </c>
      <c r="G303" s="50">
        <f>VLOOKUP(E303,ZombiePoints[],2,FALSE)*F303</f>
        <v>14</v>
      </c>
      <c r="H303" s="122" t="s">
        <v>97</v>
      </c>
      <c r="I303" s="122">
        <v>1</v>
      </c>
      <c r="J303" s="122">
        <f>VLOOKUP(H303,ZombiePoints[],2,FALSE)*I303</f>
        <v>14</v>
      </c>
      <c r="K303" s="116" t="s">
        <v>97</v>
      </c>
      <c r="L303" s="116">
        <v>1</v>
      </c>
      <c r="M303" s="116">
        <f>VLOOKUP(K303,ZombiePoints[],2,FALSE)*L303</f>
        <v>14</v>
      </c>
      <c r="N303" s="117">
        <f t="shared" si="8"/>
        <v>10.5</v>
      </c>
      <c r="O303" s="118" t="s">
        <v>189</v>
      </c>
      <c r="P303" s="123" t="s">
        <v>77</v>
      </c>
      <c r="Q303" s="124" t="s">
        <v>82</v>
      </c>
    </row>
    <row r="304" spans="1:17" x14ac:dyDescent="0.45">
      <c r="A304" s="121">
        <v>303</v>
      </c>
      <c r="B304" s="47" t="s">
        <v>3</v>
      </c>
      <c r="C304" s="47">
        <v>1</v>
      </c>
      <c r="D304" s="47">
        <f>VLOOKUP(B304,ZombiePoints[],2,FALSE)*C304</f>
        <v>0</v>
      </c>
      <c r="E304" s="50" t="s">
        <v>98</v>
      </c>
      <c r="F304" s="50">
        <v>1</v>
      </c>
      <c r="G304" s="50">
        <f>VLOOKUP(E304,ZombiePoints[],2,FALSE)*F304</f>
        <v>16</v>
      </c>
      <c r="H304" s="122" t="s">
        <v>98</v>
      </c>
      <c r="I304" s="122">
        <v>1</v>
      </c>
      <c r="J304" s="122">
        <f>VLOOKUP(H304,ZombiePoints[],2,FALSE)*I304</f>
        <v>16</v>
      </c>
      <c r="K304" s="116" t="s">
        <v>98</v>
      </c>
      <c r="L304" s="116">
        <v>1</v>
      </c>
      <c r="M304" s="116">
        <f>VLOOKUP(K304,ZombiePoints[],2,FALSE)*L304</f>
        <v>16</v>
      </c>
      <c r="N304" s="117">
        <f t="shared" si="8"/>
        <v>12</v>
      </c>
      <c r="O304" s="118" t="s">
        <v>16</v>
      </c>
      <c r="P304" s="123" t="s">
        <v>77</v>
      </c>
      <c r="Q304" s="124" t="s">
        <v>82</v>
      </c>
    </row>
    <row r="305" spans="1:17" x14ac:dyDescent="0.45">
      <c r="A305" s="121">
        <v>304</v>
      </c>
      <c r="B305" s="47" t="s">
        <v>3</v>
      </c>
      <c r="C305" s="47">
        <v>1</v>
      </c>
      <c r="D305" s="47">
        <f>VLOOKUP(B305,ZombiePoints[],2,FALSE)*C305</f>
        <v>0</v>
      </c>
      <c r="E305" s="50" t="s">
        <v>98</v>
      </c>
      <c r="F305" s="50">
        <v>1</v>
      </c>
      <c r="G305" s="50">
        <f>VLOOKUP(E305,ZombiePoints[],2,FALSE)*F305</f>
        <v>16</v>
      </c>
      <c r="H305" s="122" t="s">
        <v>98</v>
      </c>
      <c r="I305" s="122">
        <v>1</v>
      </c>
      <c r="J305" s="122">
        <f>VLOOKUP(H305,ZombiePoints[],2,FALSE)*I305</f>
        <v>16</v>
      </c>
      <c r="K305" s="116" t="s">
        <v>98</v>
      </c>
      <c r="L305" s="116">
        <v>1</v>
      </c>
      <c r="M305" s="116">
        <f>VLOOKUP(K305,ZombiePoints[],2,FALSE)*L305</f>
        <v>16</v>
      </c>
      <c r="N305" s="117">
        <f t="shared" si="8"/>
        <v>12</v>
      </c>
      <c r="O305" s="118" t="s">
        <v>16</v>
      </c>
      <c r="P305" s="123" t="s">
        <v>77</v>
      </c>
      <c r="Q305" s="124" t="s">
        <v>82</v>
      </c>
    </row>
    <row r="306" spans="1:17" x14ac:dyDescent="0.45">
      <c r="A306" s="121">
        <v>305</v>
      </c>
      <c r="B306" s="47" t="s">
        <v>3</v>
      </c>
      <c r="C306" s="47">
        <v>1</v>
      </c>
      <c r="D306" s="47">
        <f>VLOOKUP(B306,ZombiePoints[],2,FALSE)*C306</f>
        <v>0</v>
      </c>
      <c r="E306" s="50" t="s">
        <v>98</v>
      </c>
      <c r="F306" s="50">
        <v>1</v>
      </c>
      <c r="G306" s="50">
        <f>VLOOKUP(E306,ZombiePoints[],2,FALSE)*F306</f>
        <v>16</v>
      </c>
      <c r="H306" s="122" t="s">
        <v>98</v>
      </c>
      <c r="I306" s="122">
        <v>1</v>
      </c>
      <c r="J306" s="122">
        <f>VLOOKUP(H306,ZombiePoints[],2,FALSE)*I306</f>
        <v>16</v>
      </c>
      <c r="K306" s="116" t="s">
        <v>98</v>
      </c>
      <c r="L306" s="116">
        <v>1</v>
      </c>
      <c r="M306" s="116">
        <f>VLOOKUP(K306,ZombiePoints[],2,FALSE)*L306</f>
        <v>16</v>
      </c>
      <c r="N306" s="117">
        <f t="shared" si="8"/>
        <v>12</v>
      </c>
      <c r="O306" s="118" t="s">
        <v>16</v>
      </c>
      <c r="P306" s="123" t="s">
        <v>77</v>
      </c>
      <c r="Q306" s="124" t="s">
        <v>82</v>
      </c>
    </row>
    <row r="307" spans="1:17" x14ac:dyDescent="0.45">
      <c r="A307" s="121">
        <v>306</v>
      </c>
      <c r="B307" s="47" t="s">
        <v>3</v>
      </c>
      <c r="C307" s="47">
        <v>1</v>
      </c>
      <c r="D307" s="47">
        <f>VLOOKUP(B307,ZombiePoints[],2,FALSE)*C307</f>
        <v>0</v>
      </c>
      <c r="E307" s="50" t="s">
        <v>98</v>
      </c>
      <c r="F307" s="50">
        <v>1</v>
      </c>
      <c r="G307" s="50">
        <f>VLOOKUP(E307,ZombiePoints[],2,FALSE)*F307</f>
        <v>16</v>
      </c>
      <c r="H307" s="122" t="s">
        <v>98</v>
      </c>
      <c r="I307" s="122">
        <v>1</v>
      </c>
      <c r="J307" s="122">
        <f>VLOOKUP(H307,ZombiePoints[],2,FALSE)*I307</f>
        <v>16</v>
      </c>
      <c r="K307" s="116" t="s">
        <v>98</v>
      </c>
      <c r="L307" s="116">
        <v>1</v>
      </c>
      <c r="M307" s="116">
        <f>VLOOKUP(K307,ZombiePoints[],2,FALSE)*L307</f>
        <v>16</v>
      </c>
      <c r="N307" s="117">
        <f t="shared" si="8"/>
        <v>12</v>
      </c>
      <c r="O307" s="118" t="s">
        <v>16</v>
      </c>
      <c r="P307" s="123" t="s">
        <v>77</v>
      </c>
      <c r="Q307" s="124" t="s">
        <v>82</v>
      </c>
    </row>
    <row r="308" spans="1:17" x14ac:dyDescent="0.45">
      <c r="A308" s="121">
        <v>307</v>
      </c>
      <c r="B308" s="47" t="s">
        <v>3</v>
      </c>
      <c r="C308" s="47">
        <v>1</v>
      </c>
      <c r="D308" s="47">
        <f>VLOOKUP(B308,ZombiePoints[],2,FALSE)*C308</f>
        <v>0</v>
      </c>
      <c r="E308" s="50" t="s">
        <v>99</v>
      </c>
      <c r="F308" s="50">
        <v>1</v>
      </c>
      <c r="G308" s="50">
        <f>VLOOKUP(E308,ZombiePoints[],2,FALSE)*F308</f>
        <v>26</v>
      </c>
      <c r="H308" s="122" t="s">
        <v>99</v>
      </c>
      <c r="I308" s="122">
        <v>1</v>
      </c>
      <c r="J308" s="122">
        <f>VLOOKUP(H308,ZombiePoints[],2,FALSE)*I308</f>
        <v>26</v>
      </c>
      <c r="K308" s="116" t="s">
        <v>99</v>
      </c>
      <c r="L308" s="116">
        <v>1</v>
      </c>
      <c r="M308" s="116">
        <f>VLOOKUP(K308,ZombiePoints[],2,FALSE)*L308</f>
        <v>26</v>
      </c>
      <c r="N308" s="117">
        <f t="shared" si="8"/>
        <v>19.5</v>
      </c>
      <c r="O308" s="118" t="s">
        <v>16</v>
      </c>
      <c r="P308" s="123" t="s">
        <v>77</v>
      </c>
      <c r="Q308" s="124" t="s">
        <v>82</v>
      </c>
    </row>
    <row r="309" spans="1:17" x14ac:dyDescent="0.45">
      <c r="A309" s="121">
        <v>308</v>
      </c>
      <c r="B309" s="47" t="s">
        <v>3</v>
      </c>
      <c r="C309" s="47">
        <v>1</v>
      </c>
      <c r="D309" s="47">
        <f>VLOOKUP(B309,ZombiePoints[],2,FALSE)*C309</f>
        <v>0</v>
      </c>
      <c r="E309" s="50" t="s">
        <v>99</v>
      </c>
      <c r="F309" s="50">
        <v>1</v>
      </c>
      <c r="G309" s="50">
        <f>VLOOKUP(E309,ZombiePoints[],2,FALSE)*F309</f>
        <v>26</v>
      </c>
      <c r="H309" s="122" t="s">
        <v>99</v>
      </c>
      <c r="I309" s="122">
        <v>1</v>
      </c>
      <c r="J309" s="122">
        <f>VLOOKUP(H309,ZombiePoints[],2,FALSE)*I309</f>
        <v>26</v>
      </c>
      <c r="K309" s="116" t="s">
        <v>99</v>
      </c>
      <c r="L309" s="116">
        <v>1</v>
      </c>
      <c r="M309" s="116">
        <f>VLOOKUP(K309,ZombiePoints[],2,FALSE)*L309</f>
        <v>26</v>
      </c>
      <c r="N309" s="117">
        <f t="shared" si="8"/>
        <v>19.5</v>
      </c>
      <c r="O309" s="118" t="s">
        <v>16</v>
      </c>
      <c r="P309" s="123" t="s">
        <v>77</v>
      </c>
      <c r="Q309" s="124" t="s">
        <v>82</v>
      </c>
    </row>
    <row r="310" spans="1:17" x14ac:dyDescent="0.45">
      <c r="A310" s="121">
        <v>309</v>
      </c>
      <c r="B310" s="47" t="s">
        <v>3</v>
      </c>
      <c r="C310" s="47">
        <v>1</v>
      </c>
      <c r="D310" s="47">
        <f>VLOOKUP(B310,ZombiePoints[],2,FALSE)*C310</f>
        <v>0</v>
      </c>
      <c r="E310" s="50" t="s">
        <v>99</v>
      </c>
      <c r="F310" s="50">
        <v>1</v>
      </c>
      <c r="G310" s="50">
        <f>VLOOKUP(E310,ZombiePoints[],2,FALSE)*F310</f>
        <v>26</v>
      </c>
      <c r="H310" s="122" t="s">
        <v>99</v>
      </c>
      <c r="I310" s="122">
        <v>1</v>
      </c>
      <c r="J310" s="122">
        <f>VLOOKUP(H310,ZombiePoints[],2,FALSE)*I310</f>
        <v>26</v>
      </c>
      <c r="K310" s="116" t="s">
        <v>99</v>
      </c>
      <c r="L310" s="116">
        <v>1</v>
      </c>
      <c r="M310" s="116">
        <f>VLOOKUP(K310,ZombiePoints[],2,FALSE)*L310</f>
        <v>26</v>
      </c>
      <c r="N310" s="117">
        <f t="shared" si="8"/>
        <v>19.5</v>
      </c>
      <c r="O310" s="118" t="s">
        <v>16</v>
      </c>
      <c r="P310" s="123" t="s">
        <v>77</v>
      </c>
      <c r="Q310" s="124" t="s">
        <v>82</v>
      </c>
    </row>
    <row r="311" spans="1:17" x14ac:dyDescent="0.45">
      <c r="A311" s="121">
        <v>310</v>
      </c>
      <c r="B311" s="47" t="s">
        <v>3</v>
      </c>
      <c r="C311" s="47">
        <v>1</v>
      </c>
      <c r="D311" s="47">
        <f>VLOOKUP(B311,ZombiePoints[],2,FALSE)*C311</f>
        <v>0</v>
      </c>
      <c r="E311" s="50" t="s">
        <v>99</v>
      </c>
      <c r="F311" s="50">
        <v>1</v>
      </c>
      <c r="G311" s="50">
        <f>VLOOKUP(E311,ZombiePoints[],2,FALSE)*F311</f>
        <v>26</v>
      </c>
      <c r="H311" s="122" t="s">
        <v>99</v>
      </c>
      <c r="I311" s="122">
        <v>1</v>
      </c>
      <c r="J311" s="122">
        <f>VLOOKUP(H311,ZombiePoints[],2,FALSE)*I311</f>
        <v>26</v>
      </c>
      <c r="K311" s="116" t="s">
        <v>99</v>
      </c>
      <c r="L311" s="116">
        <v>1</v>
      </c>
      <c r="M311" s="116">
        <f>VLOOKUP(K311,ZombiePoints[],2,FALSE)*L311</f>
        <v>26</v>
      </c>
      <c r="N311" s="117">
        <f t="shared" si="8"/>
        <v>19.5</v>
      </c>
      <c r="O311" s="118" t="s">
        <v>16</v>
      </c>
      <c r="P311" s="123" t="s">
        <v>77</v>
      </c>
      <c r="Q311" s="124" t="s">
        <v>82</v>
      </c>
    </row>
    <row r="312" spans="1:17" x14ac:dyDescent="0.45">
      <c r="A312" s="121">
        <v>311</v>
      </c>
      <c r="B312" s="47" t="s">
        <v>3</v>
      </c>
      <c r="C312" s="47">
        <v>1</v>
      </c>
      <c r="D312" s="47">
        <f>VLOOKUP(B312,ZombiePoints[],2,FALSE)*C312</f>
        <v>0</v>
      </c>
      <c r="E312" s="50" t="s">
        <v>100</v>
      </c>
      <c r="F312" s="50">
        <v>1</v>
      </c>
      <c r="G312" s="50">
        <f>VLOOKUP(E312,ZombiePoints[],2,FALSE)*F312</f>
        <v>16</v>
      </c>
      <c r="H312" s="122" t="s">
        <v>100</v>
      </c>
      <c r="I312" s="122">
        <v>1</v>
      </c>
      <c r="J312" s="122">
        <f>VLOOKUP(H312,ZombiePoints[],2,FALSE)*I312</f>
        <v>16</v>
      </c>
      <c r="K312" s="116" t="s">
        <v>100</v>
      </c>
      <c r="L312" s="116">
        <v>1</v>
      </c>
      <c r="M312" s="116">
        <f>VLOOKUP(K312,ZombiePoints[],2,FALSE)*L312</f>
        <v>16</v>
      </c>
      <c r="N312" s="117">
        <f t="shared" si="8"/>
        <v>12</v>
      </c>
      <c r="O312" s="118" t="s">
        <v>16</v>
      </c>
      <c r="P312" s="123" t="s">
        <v>77</v>
      </c>
      <c r="Q312" s="124" t="s">
        <v>82</v>
      </c>
    </row>
    <row r="313" spans="1:17" x14ac:dyDescent="0.45">
      <c r="A313" s="121">
        <v>312</v>
      </c>
      <c r="B313" s="47" t="s">
        <v>3</v>
      </c>
      <c r="C313" s="47">
        <v>1</v>
      </c>
      <c r="D313" s="47">
        <f>VLOOKUP(B313,ZombiePoints[],2,FALSE)*C313</f>
        <v>0</v>
      </c>
      <c r="E313" s="50" t="s">
        <v>100</v>
      </c>
      <c r="F313" s="50">
        <v>1</v>
      </c>
      <c r="G313" s="50">
        <f>VLOOKUP(E313,ZombiePoints[],2,FALSE)*F313</f>
        <v>16</v>
      </c>
      <c r="H313" s="122" t="s">
        <v>100</v>
      </c>
      <c r="I313" s="122">
        <v>1</v>
      </c>
      <c r="J313" s="122">
        <f>VLOOKUP(H313,ZombiePoints[],2,FALSE)*I313</f>
        <v>16</v>
      </c>
      <c r="K313" s="116" t="s">
        <v>100</v>
      </c>
      <c r="L313" s="116">
        <v>1</v>
      </c>
      <c r="M313" s="116">
        <f>VLOOKUP(K313,ZombiePoints[],2,FALSE)*L313</f>
        <v>16</v>
      </c>
      <c r="N313" s="117">
        <f t="shared" si="8"/>
        <v>12</v>
      </c>
      <c r="O313" s="118" t="s">
        <v>16</v>
      </c>
      <c r="P313" s="123" t="s">
        <v>77</v>
      </c>
      <c r="Q313" s="124" t="s">
        <v>82</v>
      </c>
    </row>
    <row r="314" spans="1:17" x14ac:dyDescent="0.45">
      <c r="A314" s="121">
        <v>313</v>
      </c>
      <c r="B314" s="47" t="s">
        <v>3</v>
      </c>
      <c r="C314" s="47">
        <v>1</v>
      </c>
      <c r="D314" s="47">
        <f>VLOOKUP(B314,ZombiePoints[],2,FALSE)*C314</f>
        <v>0</v>
      </c>
      <c r="E314" s="50" t="s">
        <v>100</v>
      </c>
      <c r="F314" s="50">
        <v>1</v>
      </c>
      <c r="G314" s="50">
        <f>VLOOKUP(E314,ZombiePoints[],2,FALSE)*F314</f>
        <v>16</v>
      </c>
      <c r="H314" s="122" t="s">
        <v>100</v>
      </c>
      <c r="I314" s="122">
        <v>1</v>
      </c>
      <c r="J314" s="122">
        <f>VLOOKUP(H314,ZombiePoints[],2,FALSE)*I314</f>
        <v>16</v>
      </c>
      <c r="K314" s="116" t="s">
        <v>100</v>
      </c>
      <c r="L314" s="116">
        <v>1</v>
      </c>
      <c r="M314" s="116">
        <f>VLOOKUP(K314,ZombiePoints[],2,FALSE)*L314</f>
        <v>16</v>
      </c>
      <c r="N314" s="117">
        <f t="shared" si="8"/>
        <v>12</v>
      </c>
      <c r="O314" s="118" t="s">
        <v>16</v>
      </c>
      <c r="P314" s="123" t="s">
        <v>77</v>
      </c>
      <c r="Q314" s="124" t="s">
        <v>82</v>
      </c>
    </row>
    <row r="315" spans="1:17" x14ac:dyDescent="0.45">
      <c r="A315" s="121">
        <v>314</v>
      </c>
      <c r="B315" s="47" t="s">
        <v>3</v>
      </c>
      <c r="C315" s="47">
        <v>1</v>
      </c>
      <c r="D315" s="47">
        <f>VLOOKUP(B315,ZombiePoints[],2,FALSE)*C315</f>
        <v>0</v>
      </c>
      <c r="E315" s="50" t="s">
        <v>100</v>
      </c>
      <c r="F315" s="50">
        <v>1</v>
      </c>
      <c r="G315" s="50">
        <f>VLOOKUP(E315,ZombiePoints[],2,FALSE)*F315</f>
        <v>16</v>
      </c>
      <c r="H315" s="122" t="s">
        <v>100</v>
      </c>
      <c r="I315" s="122">
        <v>1</v>
      </c>
      <c r="J315" s="122">
        <f>VLOOKUP(H315,ZombiePoints[],2,FALSE)*I315</f>
        <v>16</v>
      </c>
      <c r="K315" s="116" t="s">
        <v>100</v>
      </c>
      <c r="L315" s="116">
        <v>1</v>
      </c>
      <c r="M315" s="116">
        <f>VLOOKUP(K315,ZombiePoints[],2,FALSE)*L315</f>
        <v>16</v>
      </c>
      <c r="N315" s="117">
        <f t="shared" si="8"/>
        <v>12</v>
      </c>
      <c r="O315" s="118" t="s">
        <v>16</v>
      </c>
      <c r="P315" s="123" t="s">
        <v>77</v>
      </c>
      <c r="Q315" s="124" t="s">
        <v>82</v>
      </c>
    </row>
    <row r="316" spans="1:17" x14ac:dyDescent="0.45">
      <c r="A316" s="121">
        <v>315</v>
      </c>
      <c r="B316" s="47" t="s">
        <v>3</v>
      </c>
      <c r="C316" s="47">
        <v>1</v>
      </c>
      <c r="D316" s="47">
        <f>VLOOKUP(B316,ZombiePoints[],2,FALSE)*C316</f>
        <v>0</v>
      </c>
      <c r="E316" s="50" t="s">
        <v>101</v>
      </c>
      <c r="F316" s="50">
        <v>1</v>
      </c>
      <c r="G316" s="50">
        <f>VLOOKUP(E316,ZombiePoints[],2,FALSE)*F316</f>
        <v>18</v>
      </c>
      <c r="H316" s="122" t="s">
        <v>101</v>
      </c>
      <c r="I316" s="122">
        <v>1</v>
      </c>
      <c r="J316" s="122">
        <f>VLOOKUP(H316,ZombiePoints[],2,FALSE)*I316</f>
        <v>18</v>
      </c>
      <c r="K316" s="116" t="s">
        <v>101</v>
      </c>
      <c r="L316" s="116">
        <v>1</v>
      </c>
      <c r="M316" s="116">
        <f>VLOOKUP(K316,ZombiePoints[],2,FALSE)*L316</f>
        <v>18</v>
      </c>
      <c r="N316" s="117">
        <f t="shared" si="8"/>
        <v>13.5</v>
      </c>
      <c r="O316" s="118" t="s">
        <v>16</v>
      </c>
      <c r="P316" s="123" t="s">
        <v>77</v>
      </c>
      <c r="Q316" s="124" t="s">
        <v>82</v>
      </c>
    </row>
    <row r="317" spans="1:17" x14ac:dyDescent="0.45">
      <c r="A317" s="121">
        <v>316</v>
      </c>
      <c r="B317" s="47" t="s">
        <v>3</v>
      </c>
      <c r="C317" s="47">
        <v>1</v>
      </c>
      <c r="D317" s="47">
        <f>VLOOKUP(B317,ZombiePoints[],2,FALSE)*C317</f>
        <v>0</v>
      </c>
      <c r="E317" s="50" t="s">
        <v>101</v>
      </c>
      <c r="F317" s="50">
        <v>1</v>
      </c>
      <c r="G317" s="50">
        <f>VLOOKUP(E317,ZombiePoints[],2,FALSE)*F317</f>
        <v>18</v>
      </c>
      <c r="H317" s="122" t="s">
        <v>101</v>
      </c>
      <c r="I317" s="122">
        <v>1</v>
      </c>
      <c r="J317" s="122">
        <f>VLOOKUP(H317,ZombiePoints[],2,FALSE)*I317</f>
        <v>18</v>
      </c>
      <c r="K317" s="116" t="s">
        <v>101</v>
      </c>
      <c r="L317" s="116">
        <v>1</v>
      </c>
      <c r="M317" s="116">
        <f>VLOOKUP(K317,ZombiePoints[],2,FALSE)*L317</f>
        <v>18</v>
      </c>
      <c r="N317" s="117">
        <f t="shared" si="8"/>
        <v>13.5</v>
      </c>
      <c r="O317" s="118" t="s">
        <v>16</v>
      </c>
      <c r="P317" s="123" t="s">
        <v>77</v>
      </c>
      <c r="Q317" s="124" t="s">
        <v>82</v>
      </c>
    </row>
    <row r="318" spans="1:17" x14ac:dyDescent="0.45">
      <c r="A318" s="121">
        <v>317</v>
      </c>
      <c r="B318" s="47" t="s">
        <v>3</v>
      </c>
      <c r="C318" s="47">
        <v>1</v>
      </c>
      <c r="D318" s="47">
        <f>VLOOKUP(B318,ZombiePoints[],2,FALSE)*C318</f>
        <v>0</v>
      </c>
      <c r="E318" s="50" t="s">
        <v>101</v>
      </c>
      <c r="F318" s="50">
        <v>1</v>
      </c>
      <c r="G318" s="50">
        <f>VLOOKUP(E318,ZombiePoints[],2,FALSE)*F318</f>
        <v>18</v>
      </c>
      <c r="H318" s="122" t="s">
        <v>101</v>
      </c>
      <c r="I318" s="122">
        <v>1</v>
      </c>
      <c r="J318" s="122">
        <f>VLOOKUP(H318,ZombiePoints[],2,FALSE)*I318</f>
        <v>18</v>
      </c>
      <c r="K318" s="116" t="s">
        <v>101</v>
      </c>
      <c r="L318" s="116">
        <v>1</v>
      </c>
      <c r="M318" s="116">
        <f>VLOOKUP(K318,ZombiePoints[],2,FALSE)*L318</f>
        <v>18</v>
      </c>
      <c r="N318" s="117">
        <f t="shared" si="8"/>
        <v>13.5</v>
      </c>
      <c r="O318" s="118" t="s">
        <v>16</v>
      </c>
      <c r="P318" s="123" t="s">
        <v>77</v>
      </c>
      <c r="Q318" s="124" t="s">
        <v>82</v>
      </c>
    </row>
    <row r="319" spans="1:17" x14ac:dyDescent="0.45">
      <c r="A319" s="121">
        <v>318</v>
      </c>
      <c r="B319" s="47" t="s">
        <v>3</v>
      </c>
      <c r="C319" s="47">
        <v>1</v>
      </c>
      <c r="D319" s="47">
        <f>VLOOKUP(B319,ZombiePoints[],2,FALSE)*C319</f>
        <v>0</v>
      </c>
      <c r="E319" s="50" t="s">
        <v>101</v>
      </c>
      <c r="F319" s="50">
        <v>1</v>
      </c>
      <c r="G319" s="50">
        <f>VLOOKUP(E319,ZombiePoints[],2,FALSE)*F319</f>
        <v>18</v>
      </c>
      <c r="H319" s="122" t="s">
        <v>101</v>
      </c>
      <c r="I319" s="122">
        <v>1</v>
      </c>
      <c r="J319" s="122">
        <f>VLOOKUP(H319,ZombiePoints[],2,FALSE)*I319</f>
        <v>18</v>
      </c>
      <c r="K319" s="116" t="s">
        <v>101</v>
      </c>
      <c r="L319" s="116">
        <v>1</v>
      </c>
      <c r="M319" s="116">
        <f>VLOOKUP(K319,ZombiePoints[],2,FALSE)*L319</f>
        <v>18</v>
      </c>
      <c r="N319" s="117">
        <f t="shared" si="8"/>
        <v>13.5</v>
      </c>
      <c r="O319" s="118" t="s">
        <v>16</v>
      </c>
      <c r="P319" s="123" t="s">
        <v>77</v>
      </c>
      <c r="Q319" s="124" t="s">
        <v>82</v>
      </c>
    </row>
    <row r="320" spans="1:17" x14ac:dyDescent="0.45">
      <c r="A320" s="121">
        <v>319</v>
      </c>
      <c r="B320" s="47" t="s">
        <v>3</v>
      </c>
      <c r="C320" s="47">
        <v>1</v>
      </c>
      <c r="D320" s="47">
        <f>VLOOKUP(B320,ZombiePoints[],2,FALSE)*C320</f>
        <v>0</v>
      </c>
      <c r="E320" s="50" t="s">
        <v>102</v>
      </c>
      <c r="F320" s="50">
        <v>1</v>
      </c>
      <c r="G320" s="50">
        <f>VLOOKUP(E320,ZombiePoints[],2,FALSE)*F320</f>
        <v>37.5</v>
      </c>
      <c r="H320" s="122" t="s">
        <v>102</v>
      </c>
      <c r="I320" s="122">
        <v>1</v>
      </c>
      <c r="J320" s="122">
        <f>VLOOKUP(H320,ZombiePoints[],2,FALSE)*I320</f>
        <v>37.5</v>
      </c>
      <c r="K320" s="116" t="s">
        <v>102</v>
      </c>
      <c r="L320" s="116">
        <v>1</v>
      </c>
      <c r="M320" s="116">
        <f>VLOOKUP(K320,ZombiePoints[],2,FALSE)*L320</f>
        <v>37.5</v>
      </c>
      <c r="N320" s="117">
        <f t="shared" si="8"/>
        <v>28.125</v>
      </c>
      <c r="O320" s="118" t="s">
        <v>16</v>
      </c>
      <c r="P320" s="123" t="s">
        <v>77</v>
      </c>
      <c r="Q320" s="124" t="s">
        <v>82</v>
      </c>
    </row>
    <row r="321" spans="1:17" x14ac:dyDescent="0.45">
      <c r="A321" s="121">
        <v>320</v>
      </c>
      <c r="B321" s="47" t="s">
        <v>3</v>
      </c>
      <c r="C321" s="47">
        <v>1</v>
      </c>
      <c r="D321" s="47">
        <f>VLOOKUP(B321,ZombiePoints[],2,FALSE)*C321</f>
        <v>0</v>
      </c>
      <c r="E321" s="50" t="s">
        <v>102</v>
      </c>
      <c r="F321" s="50">
        <v>1</v>
      </c>
      <c r="G321" s="50">
        <f>VLOOKUP(E321,ZombiePoints[],2,FALSE)*F321</f>
        <v>37.5</v>
      </c>
      <c r="H321" s="122" t="s">
        <v>102</v>
      </c>
      <c r="I321" s="122">
        <v>1</v>
      </c>
      <c r="J321" s="122">
        <f>VLOOKUP(H321,ZombiePoints[],2,FALSE)*I321</f>
        <v>37.5</v>
      </c>
      <c r="K321" s="116" t="s">
        <v>102</v>
      </c>
      <c r="L321" s="116">
        <v>1</v>
      </c>
      <c r="M321" s="116">
        <f>VLOOKUP(K321,ZombiePoints[],2,FALSE)*L321</f>
        <v>37.5</v>
      </c>
      <c r="N321" s="117">
        <f t="shared" si="8"/>
        <v>28.125</v>
      </c>
      <c r="O321" s="118" t="s">
        <v>16</v>
      </c>
      <c r="P321" s="123" t="s">
        <v>77</v>
      </c>
      <c r="Q321" s="124" t="s">
        <v>82</v>
      </c>
    </row>
    <row r="322" spans="1:17" x14ac:dyDescent="0.45">
      <c r="A322" s="121">
        <v>321</v>
      </c>
      <c r="B322" s="47" t="s">
        <v>3</v>
      </c>
      <c r="C322" s="47">
        <v>1</v>
      </c>
      <c r="D322" s="47">
        <f>VLOOKUP(B322,ZombiePoints[],2,FALSE)*C322</f>
        <v>0</v>
      </c>
      <c r="E322" s="50" t="s">
        <v>102</v>
      </c>
      <c r="F322" s="50">
        <v>1</v>
      </c>
      <c r="G322" s="50">
        <f>VLOOKUP(E322,ZombiePoints[],2,FALSE)*F322</f>
        <v>37.5</v>
      </c>
      <c r="H322" s="122" t="s">
        <v>102</v>
      </c>
      <c r="I322" s="122">
        <v>1</v>
      </c>
      <c r="J322" s="122">
        <f>VLOOKUP(H322,ZombiePoints[],2,FALSE)*I322</f>
        <v>37.5</v>
      </c>
      <c r="K322" s="116" t="s">
        <v>102</v>
      </c>
      <c r="L322" s="116">
        <v>1</v>
      </c>
      <c r="M322" s="116">
        <f>VLOOKUP(K322,ZombiePoints[],2,FALSE)*L322</f>
        <v>37.5</v>
      </c>
      <c r="N322" s="117">
        <f t="shared" si="8"/>
        <v>28.125</v>
      </c>
      <c r="O322" s="118" t="s">
        <v>16</v>
      </c>
      <c r="P322" s="123" t="s">
        <v>77</v>
      </c>
      <c r="Q322" s="124" t="s">
        <v>82</v>
      </c>
    </row>
    <row r="323" spans="1:17" x14ac:dyDescent="0.45">
      <c r="A323" s="121">
        <v>322</v>
      </c>
      <c r="B323" s="47" t="s">
        <v>3</v>
      </c>
      <c r="C323" s="47">
        <v>1</v>
      </c>
      <c r="D323" s="47">
        <f>VLOOKUP(B323,ZombiePoints[],2,FALSE)*C323</f>
        <v>0</v>
      </c>
      <c r="E323" s="50" t="s">
        <v>102</v>
      </c>
      <c r="F323" s="50">
        <v>1</v>
      </c>
      <c r="G323" s="50">
        <f>VLOOKUP(E323,ZombiePoints[],2,FALSE)*F323</f>
        <v>37.5</v>
      </c>
      <c r="H323" s="122" t="s">
        <v>102</v>
      </c>
      <c r="I323" s="122">
        <v>1</v>
      </c>
      <c r="J323" s="122">
        <f>VLOOKUP(H323,ZombiePoints[],2,FALSE)*I323</f>
        <v>37.5</v>
      </c>
      <c r="K323" s="116" t="s">
        <v>102</v>
      </c>
      <c r="L323" s="116">
        <v>1</v>
      </c>
      <c r="M323" s="116">
        <f>VLOOKUP(K323,ZombiePoints[],2,FALSE)*L323</f>
        <v>37.5</v>
      </c>
      <c r="N323" s="117">
        <f t="shared" si="8"/>
        <v>28.125</v>
      </c>
      <c r="O323" s="118" t="s">
        <v>16</v>
      </c>
      <c r="P323" s="123" t="s">
        <v>77</v>
      </c>
      <c r="Q323" s="124" t="s">
        <v>82</v>
      </c>
    </row>
    <row r="324" spans="1:17" x14ac:dyDescent="0.45">
      <c r="A324" s="121">
        <v>323</v>
      </c>
      <c r="B324" s="47" t="s">
        <v>3</v>
      </c>
      <c r="C324" s="47">
        <v>1</v>
      </c>
      <c r="D324" s="47">
        <f>VLOOKUP(B324,ZombiePoints[],2,FALSE)*C324</f>
        <v>0</v>
      </c>
      <c r="E324" s="50" t="s">
        <v>104</v>
      </c>
      <c r="F324" s="50">
        <v>1</v>
      </c>
      <c r="G324" s="50">
        <f>VLOOKUP(E324,ZombiePoints[],2,FALSE)*F324</f>
        <v>14</v>
      </c>
      <c r="H324" s="122" t="s">
        <v>104</v>
      </c>
      <c r="I324" s="122">
        <v>1</v>
      </c>
      <c r="J324" s="122">
        <f>VLOOKUP(H324,ZombiePoints[],2,FALSE)*I324</f>
        <v>14</v>
      </c>
      <c r="K324" s="116" t="s">
        <v>104</v>
      </c>
      <c r="L324" s="116">
        <v>1</v>
      </c>
      <c r="M324" s="116">
        <f>VLOOKUP(K324,ZombiePoints[],2,FALSE)*L324</f>
        <v>14</v>
      </c>
      <c r="N324" s="117">
        <f t="shared" si="8"/>
        <v>10.5</v>
      </c>
      <c r="O324" s="118" t="s">
        <v>16</v>
      </c>
      <c r="P324" s="123" t="s">
        <v>77</v>
      </c>
      <c r="Q324" s="124" t="s">
        <v>82</v>
      </c>
    </row>
    <row r="325" spans="1:17" x14ac:dyDescent="0.45">
      <c r="A325" s="121">
        <v>324</v>
      </c>
      <c r="B325" s="47" t="s">
        <v>3</v>
      </c>
      <c r="C325" s="47">
        <v>1</v>
      </c>
      <c r="D325" s="47">
        <f>VLOOKUP(B325,ZombiePoints[],2,FALSE)*C325</f>
        <v>0</v>
      </c>
      <c r="E325" s="50" t="s">
        <v>104</v>
      </c>
      <c r="F325" s="50">
        <v>1</v>
      </c>
      <c r="G325" s="50">
        <f>VLOOKUP(E325,ZombiePoints[],2,FALSE)*F325</f>
        <v>14</v>
      </c>
      <c r="H325" s="122" t="s">
        <v>104</v>
      </c>
      <c r="I325" s="122">
        <v>1</v>
      </c>
      <c r="J325" s="122">
        <f>VLOOKUP(H325,ZombiePoints[],2,FALSE)*I325</f>
        <v>14</v>
      </c>
      <c r="K325" s="116" t="s">
        <v>104</v>
      </c>
      <c r="L325" s="116">
        <v>1</v>
      </c>
      <c r="M325" s="116">
        <f>VLOOKUP(K325,ZombiePoints[],2,FALSE)*L325</f>
        <v>14</v>
      </c>
      <c r="N325" s="117">
        <f t="shared" si="8"/>
        <v>10.5</v>
      </c>
      <c r="O325" s="118" t="s">
        <v>16</v>
      </c>
      <c r="P325" s="123" t="s">
        <v>77</v>
      </c>
      <c r="Q325" s="124" t="s">
        <v>82</v>
      </c>
    </row>
    <row r="326" spans="1:17" x14ac:dyDescent="0.45">
      <c r="A326" s="121">
        <v>325</v>
      </c>
      <c r="B326" s="47" t="s">
        <v>3</v>
      </c>
      <c r="C326" s="47">
        <v>1</v>
      </c>
      <c r="D326" s="47">
        <f>VLOOKUP(B326,ZombiePoints[],2,FALSE)*C326</f>
        <v>0</v>
      </c>
      <c r="E326" s="50" t="s">
        <v>104</v>
      </c>
      <c r="F326" s="50">
        <v>1</v>
      </c>
      <c r="G326" s="50">
        <f>VLOOKUP(E326,ZombiePoints[],2,FALSE)*F326</f>
        <v>14</v>
      </c>
      <c r="H326" s="122" t="s">
        <v>104</v>
      </c>
      <c r="I326" s="122">
        <v>1</v>
      </c>
      <c r="J326" s="122">
        <f>VLOOKUP(H326,ZombiePoints[],2,FALSE)*I326</f>
        <v>14</v>
      </c>
      <c r="K326" s="116" t="s">
        <v>104</v>
      </c>
      <c r="L326" s="116">
        <v>1</v>
      </c>
      <c r="M326" s="116">
        <f>VLOOKUP(K326,ZombiePoints[],2,FALSE)*L326</f>
        <v>14</v>
      </c>
      <c r="N326" s="117">
        <f t="shared" si="8"/>
        <v>10.5</v>
      </c>
      <c r="O326" s="118" t="s">
        <v>16</v>
      </c>
      <c r="P326" s="123" t="s">
        <v>77</v>
      </c>
      <c r="Q326" s="124" t="s">
        <v>82</v>
      </c>
    </row>
    <row r="327" spans="1:17" x14ac:dyDescent="0.45">
      <c r="A327" s="121">
        <v>326</v>
      </c>
      <c r="B327" s="47" t="s">
        <v>3</v>
      </c>
      <c r="C327" s="47">
        <v>1</v>
      </c>
      <c r="D327" s="47">
        <f>VLOOKUP(B327,ZombiePoints[],2,FALSE)*C327</f>
        <v>0</v>
      </c>
      <c r="E327" s="50" t="s">
        <v>104</v>
      </c>
      <c r="F327" s="50">
        <v>1</v>
      </c>
      <c r="G327" s="50">
        <f>VLOOKUP(E327,ZombiePoints[],2,FALSE)*F327</f>
        <v>14</v>
      </c>
      <c r="H327" s="122" t="s">
        <v>104</v>
      </c>
      <c r="I327" s="122">
        <v>1</v>
      </c>
      <c r="J327" s="122">
        <f>VLOOKUP(H327,ZombiePoints[],2,FALSE)*I327</f>
        <v>14</v>
      </c>
      <c r="K327" s="116" t="s">
        <v>104</v>
      </c>
      <c r="L327" s="116">
        <v>1</v>
      </c>
      <c r="M327" s="116">
        <f>VLOOKUP(K327,ZombiePoints[],2,FALSE)*L327</f>
        <v>14</v>
      </c>
      <c r="N327" s="117">
        <f t="shared" si="8"/>
        <v>10.5</v>
      </c>
      <c r="O327" s="118" t="s">
        <v>16</v>
      </c>
      <c r="P327" s="123" t="s">
        <v>77</v>
      </c>
      <c r="Q327" s="124" t="s">
        <v>82</v>
      </c>
    </row>
    <row r="328" spans="1:17" x14ac:dyDescent="0.45">
      <c r="A328" s="121">
        <v>327</v>
      </c>
      <c r="B328" s="47" t="s">
        <v>3</v>
      </c>
      <c r="C328" s="47">
        <v>1</v>
      </c>
      <c r="D328" s="47">
        <f>VLOOKUP(B328,ZombiePoints[],2,FALSE)*C328</f>
        <v>0</v>
      </c>
      <c r="E328" s="50" t="s">
        <v>103</v>
      </c>
      <c r="F328" s="50">
        <v>1</v>
      </c>
      <c r="G328" s="50">
        <f>VLOOKUP(E328,ZombiePoints[],2,FALSE)*F328</f>
        <v>10</v>
      </c>
      <c r="H328" s="122" t="s">
        <v>103</v>
      </c>
      <c r="I328" s="122">
        <v>1</v>
      </c>
      <c r="J328" s="122">
        <f>VLOOKUP(H328,ZombiePoints[],2,FALSE)*I328</f>
        <v>10</v>
      </c>
      <c r="K328" s="116" t="s">
        <v>103</v>
      </c>
      <c r="L328" s="116">
        <v>1</v>
      </c>
      <c r="M328" s="116">
        <f>VLOOKUP(K328,ZombiePoints[],2,FALSE)*L328</f>
        <v>10</v>
      </c>
      <c r="N328" s="117">
        <f t="shared" si="8"/>
        <v>7.5</v>
      </c>
      <c r="O328" s="118" t="s">
        <v>16</v>
      </c>
      <c r="P328" s="123" t="s">
        <v>77</v>
      </c>
      <c r="Q328" s="124" t="s">
        <v>82</v>
      </c>
    </row>
    <row r="329" spans="1:17" x14ac:dyDescent="0.45">
      <c r="A329" s="121">
        <v>328</v>
      </c>
      <c r="B329" s="47" t="s">
        <v>3</v>
      </c>
      <c r="C329" s="47">
        <v>1</v>
      </c>
      <c r="D329" s="47">
        <f>VLOOKUP(B329,ZombiePoints[],2,FALSE)*C329</f>
        <v>0</v>
      </c>
      <c r="E329" s="50" t="s">
        <v>103</v>
      </c>
      <c r="F329" s="50">
        <v>1</v>
      </c>
      <c r="G329" s="50">
        <f>VLOOKUP(E329,ZombiePoints[],2,FALSE)*F329</f>
        <v>10</v>
      </c>
      <c r="H329" s="122" t="s">
        <v>103</v>
      </c>
      <c r="I329" s="122">
        <v>1</v>
      </c>
      <c r="J329" s="122">
        <f>VLOOKUP(H329,ZombiePoints[],2,FALSE)*I329</f>
        <v>10</v>
      </c>
      <c r="K329" s="116" t="s">
        <v>103</v>
      </c>
      <c r="L329" s="116">
        <v>1</v>
      </c>
      <c r="M329" s="116">
        <f>VLOOKUP(K329,ZombiePoints[],2,FALSE)*L329</f>
        <v>10</v>
      </c>
      <c r="N329" s="117">
        <f t="shared" si="8"/>
        <v>7.5</v>
      </c>
      <c r="O329" s="118" t="s">
        <v>16</v>
      </c>
      <c r="P329" s="123" t="s">
        <v>77</v>
      </c>
      <c r="Q329" s="124" t="s">
        <v>82</v>
      </c>
    </row>
    <row r="330" spans="1:17" x14ac:dyDescent="0.45">
      <c r="A330" s="121">
        <v>329</v>
      </c>
      <c r="B330" s="47" t="s">
        <v>3</v>
      </c>
      <c r="C330" s="47">
        <v>1</v>
      </c>
      <c r="D330" s="47">
        <f>VLOOKUP(B330,ZombiePoints[],2,FALSE)*C330</f>
        <v>0</v>
      </c>
      <c r="E330" s="50" t="s">
        <v>103</v>
      </c>
      <c r="F330" s="50">
        <v>1</v>
      </c>
      <c r="G330" s="50">
        <f>VLOOKUP(E330,ZombiePoints[],2,FALSE)*F330</f>
        <v>10</v>
      </c>
      <c r="H330" s="122" t="s">
        <v>103</v>
      </c>
      <c r="I330" s="122">
        <v>1</v>
      </c>
      <c r="J330" s="122">
        <f>VLOOKUP(H330,ZombiePoints[],2,FALSE)*I330</f>
        <v>10</v>
      </c>
      <c r="K330" s="116" t="s">
        <v>103</v>
      </c>
      <c r="L330" s="116">
        <v>1</v>
      </c>
      <c r="M330" s="116">
        <f>VLOOKUP(K330,ZombiePoints[],2,FALSE)*L330</f>
        <v>10</v>
      </c>
      <c r="N330" s="117">
        <f t="shared" si="8"/>
        <v>7.5</v>
      </c>
      <c r="O330" s="118" t="s">
        <v>16</v>
      </c>
      <c r="P330" s="123" t="s">
        <v>77</v>
      </c>
      <c r="Q330" s="124" t="s">
        <v>82</v>
      </c>
    </row>
    <row r="331" spans="1:17" x14ac:dyDescent="0.45">
      <c r="A331" s="121">
        <v>330</v>
      </c>
      <c r="B331" s="47" t="s">
        <v>3</v>
      </c>
      <c r="C331" s="47">
        <v>1</v>
      </c>
      <c r="D331" s="47">
        <f>VLOOKUP(B331,ZombiePoints[],2,FALSE)*C331</f>
        <v>0</v>
      </c>
      <c r="E331" s="50" t="s">
        <v>103</v>
      </c>
      <c r="F331" s="50">
        <v>1</v>
      </c>
      <c r="G331" s="50">
        <f>VLOOKUP(E331,ZombiePoints[],2,FALSE)*F331</f>
        <v>10</v>
      </c>
      <c r="H331" s="122" t="s">
        <v>103</v>
      </c>
      <c r="I331" s="122">
        <v>1</v>
      </c>
      <c r="J331" s="122">
        <f>VLOOKUP(H331,ZombiePoints[],2,FALSE)*I331</f>
        <v>10</v>
      </c>
      <c r="K331" s="116" t="s">
        <v>103</v>
      </c>
      <c r="L331" s="116">
        <v>1</v>
      </c>
      <c r="M331" s="116">
        <f>VLOOKUP(K331,ZombiePoints[],2,FALSE)*L331</f>
        <v>10</v>
      </c>
      <c r="N331" s="117">
        <f t="shared" si="8"/>
        <v>7.5</v>
      </c>
      <c r="O331" s="118" t="s">
        <v>16</v>
      </c>
      <c r="P331" s="123" t="s">
        <v>77</v>
      </c>
      <c r="Q331" s="124" t="s">
        <v>82</v>
      </c>
    </row>
    <row r="332" spans="1:17" x14ac:dyDescent="0.45">
      <c r="A332" s="121">
        <v>331</v>
      </c>
      <c r="B332" s="47" t="s">
        <v>3</v>
      </c>
      <c r="C332" s="47">
        <v>1</v>
      </c>
      <c r="D332" s="47">
        <f>VLOOKUP(B332,ZombiePoints[],2,FALSE)*C332</f>
        <v>0</v>
      </c>
      <c r="E332" s="50" t="s">
        <v>105</v>
      </c>
      <c r="F332" s="50">
        <v>1</v>
      </c>
      <c r="G332" s="50">
        <f>VLOOKUP(E332,ZombiePoints[],2,FALSE)*F332</f>
        <v>18</v>
      </c>
      <c r="H332" s="122" t="s">
        <v>105</v>
      </c>
      <c r="I332" s="122">
        <v>1</v>
      </c>
      <c r="J332" s="122">
        <f>VLOOKUP(H332,ZombiePoints[],2,FALSE)*I332</f>
        <v>18</v>
      </c>
      <c r="K332" s="116" t="s">
        <v>105</v>
      </c>
      <c r="L332" s="116">
        <v>1</v>
      </c>
      <c r="M332" s="116">
        <f>VLOOKUP(K332,ZombiePoints[],2,FALSE)*L332</f>
        <v>18</v>
      </c>
      <c r="N332" s="117">
        <f t="shared" si="8"/>
        <v>13.5</v>
      </c>
      <c r="O332" s="118" t="s">
        <v>16</v>
      </c>
      <c r="P332" s="123" t="s">
        <v>77</v>
      </c>
      <c r="Q332" s="124" t="s">
        <v>82</v>
      </c>
    </row>
    <row r="333" spans="1:17" x14ac:dyDescent="0.45">
      <c r="A333" s="121">
        <v>332</v>
      </c>
      <c r="B333" s="47" t="s">
        <v>3</v>
      </c>
      <c r="C333" s="47">
        <v>1</v>
      </c>
      <c r="D333" s="47">
        <f>VLOOKUP(B333,ZombiePoints[],2,FALSE)*C333</f>
        <v>0</v>
      </c>
      <c r="E333" s="50" t="s">
        <v>105</v>
      </c>
      <c r="F333" s="50">
        <v>1</v>
      </c>
      <c r="G333" s="50">
        <f>VLOOKUP(E333,ZombiePoints[],2,FALSE)*F333</f>
        <v>18</v>
      </c>
      <c r="H333" s="122" t="s">
        <v>105</v>
      </c>
      <c r="I333" s="122">
        <v>1</v>
      </c>
      <c r="J333" s="122">
        <f>VLOOKUP(H333,ZombiePoints[],2,FALSE)*I333</f>
        <v>18</v>
      </c>
      <c r="K333" s="116" t="s">
        <v>105</v>
      </c>
      <c r="L333" s="116">
        <v>1</v>
      </c>
      <c r="M333" s="116">
        <f>VLOOKUP(K333,ZombiePoints[],2,FALSE)*L333</f>
        <v>18</v>
      </c>
      <c r="N333" s="117">
        <f t="shared" si="8"/>
        <v>13.5</v>
      </c>
      <c r="O333" s="118" t="s">
        <v>16</v>
      </c>
      <c r="P333" s="123" t="s">
        <v>77</v>
      </c>
      <c r="Q333" s="124" t="s">
        <v>82</v>
      </c>
    </row>
    <row r="334" spans="1:17" x14ac:dyDescent="0.45">
      <c r="A334" s="121">
        <v>333</v>
      </c>
      <c r="B334" s="47" t="s">
        <v>3</v>
      </c>
      <c r="C334" s="47">
        <v>1</v>
      </c>
      <c r="D334" s="47">
        <f>VLOOKUP(B334,ZombiePoints[],2,FALSE)*C334</f>
        <v>0</v>
      </c>
      <c r="E334" s="50" t="s">
        <v>105</v>
      </c>
      <c r="F334" s="50">
        <v>1</v>
      </c>
      <c r="G334" s="50">
        <f>VLOOKUP(E334,ZombiePoints[],2,FALSE)*F334</f>
        <v>18</v>
      </c>
      <c r="H334" s="122" t="s">
        <v>105</v>
      </c>
      <c r="I334" s="122">
        <v>1</v>
      </c>
      <c r="J334" s="122">
        <f>VLOOKUP(H334,ZombiePoints[],2,FALSE)*I334</f>
        <v>18</v>
      </c>
      <c r="K334" s="116" t="s">
        <v>105</v>
      </c>
      <c r="L334" s="116">
        <v>1</v>
      </c>
      <c r="M334" s="116">
        <f>VLOOKUP(K334,ZombiePoints[],2,FALSE)*L334</f>
        <v>18</v>
      </c>
      <c r="N334" s="117">
        <f t="shared" si="8"/>
        <v>13.5</v>
      </c>
      <c r="O334" s="118" t="s">
        <v>16</v>
      </c>
      <c r="P334" s="123" t="s">
        <v>77</v>
      </c>
      <c r="Q334" s="124" t="s">
        <v>82</v>
      </c>
    </row>
    <row r="335" spans="1:17" x14ac:dyDescent="0.45">
      <c r="A335" s="121">
        <v>334</v>
      </c>
      <c r="B335" s="47" t="s">
        <v>3</v>
      </c>
      <c r="C335" s="47">
        <v>1</v>
      </c>
      <c r="D335" s="47">
        <f>VLOOKUP(B335,ZombiePoints[],2,FALSE)*C335</f>
        <v>0</v>
      </c>
      <c r="E335" s="50" t="s">
        <v>105</v>
      </c>
      <c r="F335" s="50">
        <v>1</v>
      </c>
      <c r="G335" s="50">
        <f>VLOOKUP(E335,ZombiePoints[],2,FALSE)*F335</f>
        <v>18</v>
      </c>
      <c r="H335" s="122" t="s">
        <v>105</v>
      </c>
      <c r="I335" s="122">
        <v>1</v>
      </c>
      <c r="J335" s="122">
        <f>VLOOKUP(H335,ZombiePoints[],2,FALSE)*I335</f>
        <v>18</v>
      </c>
      <c r="K335" s="116" t="s">
        <v>105</v>
      </c>
      <c r="L335" s="116">
        <v>1</v>
      </c>
      <c r="M335" s="116">
        <f>VLOOKUP(K335,ZombiePoints[],2,FALSE)*L335</f>
        <v>18</v>
      </c>
      <c r="N335" s="117">
        <f t="shared" si="8"/>
        <v>13.5</v>
      </c>
      <c r="O335" s="118" t="s">
        <v>16</v>
      </c>
      <c r="P335" s="123" t="s">
        <v>77</v>
      </c>
      <c r="Q335" s="124" t="s">
        <v>82</v>
      </c>
    </row>
    <row r="336" spans="1:17" x14ac:dyDescent="0.45">
      <c r="A336" s="121">
        <v>335</v>
      </c>
      <c r="B336" s="47" t="s">
        <v>106</v>
      </c>
      <c r="C336" s="47">
        <v>1</v>
      </c>
      <c r="D336" s="47">
        <f>VLOOKUP(B336,ZombiePoints[],2,FALSE)*C336</f>
        <v>7</v>
      </c>
      <c r="E336" s="50" t="s">
        <v>106</v>
      </c>
      <c r="F336" s="50">
        <v>1</v>
      </c>
      <c r="G336" s="50">
        <f>VLOOKUP(E336,ZombiePoints[],2,FALSE)*F336</f>
        <v>7</v>
      </c>
      <c r="H336" s="122" t="s">
        <v>106</v>
      </c>
      <c r="I336" s="122">
        <v>1</v>
      </c>
      <c r="J336" s="122">
        <f>VLOOKUP(H336,ZombiePoints[],2,FALSE)*I336</f>
        <v>7</v>
      </c>
      <c r="K336" s="116" t="s">
        <v>106</v>
      </c>
      <c r="L336" s="116">
        <v>1</v>
      </c>
      <c r="M336" s="116">
        <f>VLOOKUP(K336,ZombiePoints[],2,FALSE)*L336</f>
        <v>7</v>
      </c>
      <c r="N336" s="117">
        <f t="shared" si="8"/>
        <v>7</v>
      </c>
      <c r="O336" s="118" t="s">
        <v>16</v>
      </c>
      <c r="P336" s="123" t="s">
        <v>77</v>
      </c>
      <c r="Q336" s="124" t="s">
        <v>82</v>
      </c>
    </row>
    <row r="337" spans="1:17" x14ac:dyDescent="0.45">
      <c r="A337" s="121">
        <v>336</v>
      </c>
      <c r="B337" s="47" t="s">
        <v>106</v>
      </c>
      <c r="C337" s="47">
        <v>1</v>
      </c>
      <c r="D337" s="47">
        <f>VLOOKUP(B337,ZombiePoints[],2,FALSE)*C337</f>
        <v>7</v>
      </c>
      <c r="E337" s="50" t="s">
        <v>106</v>
      </c>
      <c r="F337" s="50">
        <v>1</v>
      </c>
      <c r="G337" s="50">
        <f>VLOOKUP(E337,ZombiePoints[],2,FALSE)*F337</f>
        <v>7</v>
      </c>
      <c r="H337" s="122" t="s">
        <v>106</v>
      </c>
      <c r="I337" s="122">
        <v>1</v>
      </c>
      <c r="J337" s="122">
        <f>VLOOKUP(H337,ZombiePoints[],2,FALSE)*I337</f>
        <v>7</v>
      </c>
      <c r="K337" s="116" t="s">
        <v>106</v>
      </c>
      <c r="L337" s="116">
        <v>1</v>
      </c>
      <c r="M337" s="116">
        <f>VLOOKUP(K337,ZombiePoints[],2,FALSE)*L337</f>
        <v>7</v>
      </c>
      <c r="N337" s="117">
        <f t="shared" si="8"/>
        <v>7</v>
      </c>
      <c r="O337" s="118" t="s">
        <v>16</v>
      </c>
      <c r="P337" s="123" t="s">
        <v>77</v>
      </c>
      <c r="Q337" s="124" t="s">
        <v>82</v>
      </c>
    </row>
    <row r="338" spans="1:17" x14ac:dyDescent="0.45">
      <c r="A338" s="121">
        <v>337</v>
      </c>
      <c r="B338" s="47" t="s">
        <v>106</v>
      </c>
      <c r="C338" s="47">
        <v>1</v>
      </c>
      <c r="D338" s="47">
        <f>VLOOKUP(B338,ZombiePoints[],2,FALSE)*C338</f>
        <v>7</v>
      </c>
      <c r="E338" s="50" t="s">
        <v>106</v>
      </c>
      <c r="F338" s="50">
        <v>1</v>
      </c>
      <c r="G338" s="50">
        <f>VLOOKUP(E338,ZombiePoints[],2,FALSE)*F338</f>
        <v>7</v>
      </c>
      <c r="H338" s="122" t="s">
        <v>106</v>
      </c>
      <c r="I338" s="122">
        <v>1</v>
      </c>
      <c r="J338" s="122">
        <f>VLOOKUP(H338,ZombiePoints[],2,FALSE)*I338</f>
        <v>7</v>
      </c>
      <c r="K338" s="116" t="s">
        <v>106</v>
      </c>
      <c r="L338" s="116">
        <v>1</v>
      </c>
      <c r="M338" s="116">
        <f>VLOOKUP(K338,ZombiePoints[],2,FALSE)*L338</f>
        <v>7</v>
      </c>
      <c r="N338" s="117">
        <f t="shared" si="8"/>
        <v>7</v>
      </c>
      <c r="O338" s="118" t="s">
        <v>16</v>
      </c>
      <c r="P338" s="123" t="s">
        <v>77</v>
      </c>
      <c r="Q338" s="124" t="s">
        <v>82</v>
      </c>
    </row>
    <row r="339" spans="1:17" x14ac:dyDescent="0.45">
      <c r="A339" s="121">
        <v>338</v>
      </c>
      <c r="B339" s="47" t="s">
        <v>106</v>
      </c>
      <c r="C339" s="47">
        <v>1</v>
      </c>
      <c r="D339" s="47">
        <f>VLOOKUP(B339,ZombiePoints[],2,FALSE)*C339</f>
        <v>7</v>
      </c>
      <c r="E339" s="50" t="s">
        <v>106</v>
      </c>
      <c r="F339" s="50">
        <v>1</v>
      </c>
      <c r="G339" s="50">
        <f>VLOOKUP(E339,ZombiePoints[],2,FALSE)*F339</f>
        <v>7</v>
      </c>
      <c r="H339" s="122" t="s">
        <v>106</v>
      </c>
      <c r="I339" s="122">
        <v>1</v>
      </c>
      <c r="J339" s="122">
        <f>VLOOKUP(H339,ZombiePoints[],2,FALSE)*I339</f>
        <v>7</v>
      </c>
      <c r="K339" s="116" t="s">
        <v>106</v>
      </c>
      <c r="L339" s="116">
        <v>1</v>
      </c>
      <c r="M339" s="116">
        <f>VLOOKUP(K339,ZombiePoints[],2,FALSE)*L339</f>
        <v>7</v>
      </c>
      <c r="N339" s="117">
        <f t="shared" si="8"/>
        <v>7</v>
      </c>
      <c r="O339" s="118" t="s">
        <v>16</v>
      </c>
      <c r="P339" s="123" t="s">
        <v>77</v>
      </c>
      <c r="Q339" s="124" t="s">
        <v>82</v>
      </c>
    </row>
    <row r="340" spans="1:17" x14ac:dyDescent="0.45">
      <c r="A340" s="121">
        <v>339</v>
      </c>
      <c r="B340" s="47" t="s">
        <v>106</v>
      </c>
      <c r="C340" s="47">
        <v>1</v>
      </c>
      <c r="D340" s="47">
        <f>VLOOKUP(B340,ZombiePoints[],2,FALSE)*C340</f>
        <v>7</v>
      </c>
      <c r="E340" s="50" t="s">
        <v>106</v>
      </c>
      <c r="F340" s="50">
        <v>1</v>
      </c>
      <c r="G340" s="50">
        <f>VLOOKUP(E340,ZombiePoints[],2,FALSE)*F340</f>
        <v>7</v>
      </c>
      <c r="H340" s="122" t="s">
        <v>106</v>
      </c>
      <c r="I340" s="122">
        <v>1</v>
      </c>
      <c r="J340" s="122">
        <f>VLOOKUP(H340,ZombiePoints[],2,FALSE)*I340</f>
        <v>7</v>
      </c>
      <c r="K340" s="116" t="s">
        <v>106</v>
      </c>
      <c r="L340" s="116">
        <v>1</v>
      </c>
      <c r="M340" s="116">
        <f>VLOOKUP(K340,ZombiePoints[],2,FALSE)*L340</f>
        <v>7</v>
      </c>
      <c r="N340" s="117">
        <f t="shared" si="8"/>
        <v>7</v>
      </c>
      <c r="O340" s="118" t="s">
        <v>16</v>
      </c>
      <c r="P340" s="123" t="s">
        <v>77</v>
      </c>
      <c r="Q340" s="124" t="s">
        <v>82</v>
      </c>
    </row>
    <row r="341" spans="1:17" x14ac:dyDescent="0.45">
      <c r="A341" s="121">
        <v>340</v>
      </c>
      <c r="B341" s="47" t="s">
        <v>106</v>
      </c>
      <c r="C341" s="47">
        <v>1</v>
      </c>
      <c r="D341" s="47">
        <f>VLOOKUP(B341,ZombiePoints[],2,FALSE)*C341</f>
        <v>7</v>
      </c>
      <c r="E341" s="50" t="s">
        <v>106</v>
      </c>
      <c r="F341" s="50">
        <v>1</v>
      </c>
      <c r="G341" s="50">
        <f>VLOOKUP(E341,ZombiePoints[],2,FALSE)*F341</f>
        <v>7</v>
      </c>
      <c r="H341" s="122" t="s">
        <v>106</v>
      </c>
      <c r="I341" s="122">
        <v>1</v>
      </c>
      <c r="J341" s="122">
        <f>VLOOKUP(H341,ZombiePoints[],2,FALSE)*I341</f>
        <v>7</v>
      </c>
      <c r="K341" s="116" t="s">
        <v>106</v>
      </c>
      <c r="L341" s="116">
        <v>1</v>
      </c>
      <c r="M341" s="116">
        <f>VLOOKUP(K341,ZombiePoints[],2,FALSE)*L341</f>
        <v>7</v>
      </c>
      <c r="N341" s="117">
        <f t="shared" si="8"/>
        <v>7</v>
      </c>
      <c r="O341" s="118" t="s">
        <v>16</v>
      </c>
      <c r="P341" s="123" t="s">
        <v>77</v>
      </c>
      <c r="Q341" s="124" t="s">
        <v>82</v>
      </c>
    </row>
    <row r="342" spans="1:17" x14ac:dyDescent="0.45">
      <c r="A342" s="121">
        <v>341</v>
      </c>
      <c r="B342" s="47" t="s">
        <v>107</v>
      </c>
      <c r="C342" s="47">
        <v>1</v>
      </c>
      <c r="D342" s="47">
        <f>VLOOKUP(B342,ZombiePoints[],2,FALSE)*C342</f>
        <v>11</v>
      </c>
      <c r="E342" s="50" t="s">
        <v>107</v>
      </c>
      <c r="F342" s="50">
        <v>1</v>
      </c>
      <c r="G342" s="50">
        <f>VLOOKUP(E342,ZombiePoints[],2,FALSE)*F342</f>
        <v>11</v>
      </c>
      <c r="H342" s="122" t="s">
        <v>107</v>
      </c>
      <c r="I342" s="122">
        <v>1</v>
      </c>
      <c r="J342" s="122">
        <f>VLOOKUP(H342,ZombiePoints[],2,FALSE)*I342</f>
        <v>11</v>
      </c>
      <c r="K342" s="116" t="s">
        <v>107</v>
      </c>
      <c r="L342" s="116">
        <v>1</v>
      </c>
      <c r="M342" s="116">
        <f>VLOOKUP(K342,ZombiePoints[],2,FALSE)*L342</f>
        <v>11</v>
      </c>
      <c r="N342" s="117">
        <f t="shared" si="8"/>
        <v>11</v>
      </c>
      <c r="O342" s="118" t="s">
        <v>16</v>
      </c>
      <c r="P342" s="123" t="s">
        <v>77</v>
      </c>
      <c r="Q342" s="124" t="s">
        <v>82</v>
      </c>
    </row>
    <row r="343" spans="1:17" x14ac:dyDescent="0.45">
      <c r="A343" s="121">
        <v>342</v>
      </c>
      <c r="B343" s="47" t="s">
        <v>107</v>
      </c>
      <c r="C343" s="47">
        <v>1</v>
      </c>
      <c r="D343" s="47">
        <f>VLOOKUP(B343,ZombiePoints[],2,FALSE)*C343</f>
        <v>11</v>
      </c>
      <c r="E343" s="50" t="s">
        <v>107</v>
      </c>
      <c r="F343" s="50">
        <v>1</v>
      </c>
      <c r="G343" s="50">
        <f>VLOOKUP(E343,ZombiePoints[],2,FALSE)*F343</f>
        <v>11</v>
      </c>
      <c r="H343" s="122" t="s">
        <v>107</v>
      </c>
      <c r="I343" s="122">
        <v>1</v>
      </c>
      <c r="J343" s="122">
        <f>VLOOKUP(H343,ZombiePoints[],2,FALSE)*I343</f>
        <v>11</v>
      </c>
      <c r="K343" s="116" t="s">
        <v>107</v>
      </c>
      <c r="L343" s="116">
        <v>1</v>
      </c>
      <c r="M343" s="116">
        <f>VLOOKUP(K343,ZombiePoints[],2,FALSE)*L343</f>
        <v>11</v>
      </c>
      <c r="N343" s="117">
        <f t="shared" si="8"/>
        <v>11</v>
      </c>
      <c r="O343" s="118" t="s">
        <v>16</v>
      </c>
      <c r="P343" s="123" t="s">
        <v>77</v>
      </c>
      <c r="Q343" s="124" t="s">
        <v>82</v>
      </c>
    </row>
    <row r="344" spans="1:17" x14ac:dyDescent="0.45">
      <c r="A344" s="121">
        <v>343</v>
      </c>
      <c r="B344" s="47" t="s">
        <v>107</v>
      </c>
      <c r="C344" s="47">
        <v>1</v>
      </c>
      <c r="D344" s="47">
        <f>VLOOKUP(B344,ZombiePoints[],2,FALSE)*C344</f>
        <v>11</v>
      </c>
      <c r="E344" s="50" t="s">
        <v>107</v>
      </c>
      <c r="F344" s="50">
        <v>1</v>
      </c>
      <c r="G344" s="50">
        <f>VLOOKUP(E344,ZombiePoints[],2,FALSE)*F344</f>
        <v>11</v>
      </c>
      <c r="H344" s="122" t="s">
        <v>107</v>
      </c>
      <c r="I344" s="122">
        <v>1</v>
      </c>
      <c r="J344" s="122">
        <f>VLOOKUP(H344,ZombiePoints[],2,FALSE)*I344</f>
        <v>11</v>
      </c>
      <c r="K344" s="116" t="s">
        <v>107</v>
      </c>
      <c r="L344" s="116">
        <v>1</v>
      </c>
      <c r="M344" s="116">
        <f>VLOOKUP(K344,ZombiePoints[],2,FALSE)*L344</f>
        <v>11</v>
      </c>
      <c r="N344" s="117">
        <f t="shared" si="8"/>
        <v>11</v>
      </c>
      <c r="O344" s="118" t="s">
        <v>16</v>
      </c>
      <c r="P344" s="123" t="s">
        <v>77</v>
      </c>
      <c r="Q344" s="124" t="s">
        <v>82</v>
      </c>
    </row>
    <row r="345" spans="1:17" x14ac:dyDescent="0.45">
      <c r="A345" s="121">
        <v>344</v>
      </c>
      <c r="B345" s="47" t="s">
        <v>107</v>
      </c>
      <c r="C345" s="47">
        <v>1</v>
      </c>
      <c r="D345" s="47">
        <f>VLOOKUP(B345,ZombiePoints[],2,FALSE)*C345</f>
        <v>11</v>
      </c>
      <c r="E345" s="50" t="s">
        <v>107</v>
      </c>
      <c r="F345" s="50">
        <v>1</v>
      </c>
      <c r="G345" s="50">
        <f>VLOOKUP(E345,ZombiePoints[],2,FALSE)*F345</f>
        <v>11</v>
      </c>
      <c r="H345" s="122" t="s">
        <v>107</v>
      </c>
      <c r="I345" s="122">
        <v>1</v>
      </c>
      <c r="J345" s="122">
        <f>VLOOKUP(H345,ZombiePoints[],2,FALSE)*I345</f>
        <v>11</v>
      </c>
      <c r="K345" s="116" t="s">
        <v>107</v>
      </c>
      <c r="L345" s="116">
        <v>1</v>
      </c>
      <c r="M345" s="116">
        <f>VLOOKUP(K345,ZombiePoints[],2,FALSE)*L345</f>
        <v>11</v>
      </c>
      <c r="N345" s="117">
        <f t="shared" si="8"/>
        <v>11</v>
      </c>
      <c r="O345" s="118" t="s">
        <v>16</v>
      </c>
      <c r="P345" s="123" t="s">
        <v>77</v>
      </c>
      <c r="Q345" s="124" t="s">
        <v>82</v>
      </c>
    </row>
    <row r="346" spans="1:17" x14ac:dyDescent="0.45">
      <c r="A346" s="121">
        <v>345</v>
      </c>
      <c r="B346" s="47" t="s">
        <v>107</v>
      </c>
      <c r="C346" s="47">
        <v>1</v>
      </c>
      <c r="D346" s="47">
        <f>VLOOKUP(B346,ZombiePoints[],2,FALSE)*C346</f>
        <v>11</v>
      </c>
      <c r="E346" s="50" t="s">
        <v>107</v>
      </c>
      <c r="F346" s="50">
        <v>1</v>
      </c>
      <c r="G346" s="50">
        <f>VLOOKUP(E346,ZombiePoints[],2,FALSE)*F346</f>
        <v>11</v>
      </c>
      <c r="H346" s="122" t="s">
        <v>107</v>
      </c>
      <c r="I346" s="122">
        <v>1</v>
      </c>
      <c r="J346" s="122">
        <f>VLOOKUP(H346,ZombiePoints[],2,FALSE)*I346</f>
        <v>11</v>
      </c>
      <c r="K346" s="116" t="s">
        <v>107</v>
      </c>
      <c r="L346" s="116">
        <v>1</v>
      </c>
      <c r="M346" s="116">
        <f>VLOOKUP(K346,ZombiePoints[],2,FALSE)*L346</f>
        <v>11</v>
      </c>
      <c r="N346" s="117">
        <f t="shared" si="8"/>
        <v>11</v>
      </c>
      <c r="O346" s="118" t="s">
        <v>16</v>
      </c>
      <c r="P346" s="123" t="s">
        <v>77</v>
      </c>
      <c r="Q346" s="124" t="s">
        <v>82</v>
      </c>
    </row>
    <row r="347" spans="1:17" x14ac:dyDescent="0.45">
      <c r="A347" s="121">
        <v>346</v>
      </c>
      <c r="B347" s="47" t="s">
        <v>107</v>
      </c>
      <c r="C347" s="47">
        <v>1</v>
      </c>
      <c r="D347" s="47">
        <f>VLOOKUP(B347,ZombiePoints[],2,FALSE)*C347</f>
        <v>11</v>
      </c>
      <c r="E347" s="50" t="s">
        <v>107</v>
      </c>
      <c r="F347" s="50">
        <v>1</v>
      </c>
      <c r="G347" s="50">
        <f>VLOOKUP(E347,ZombiePoints[],2,FALSE)*F347</f>
        <v>11</v>
      </c>
      <c r="H347" s="122" t="s">
        <v>107</v>
      </c>
      <c r="I347" s="122">
        <v>1</v>
      </c>
      <c r="J347" s="122">
        <f>VLOOKUP(H347,ZombiePoints[],2,FALSE)*I347</f>
        <v>11</v>
      </c>
      <c r="K347" s="116" t="s">
        <v>107</v>
      </c>
      <c r="L347" s="116">
        <v>1</v>
      </c>
      <c r="M347" s="116">
        <f>VLOOKUP(K347,ZombiePoints[],2,FALSE)*L347</f>
        <v>11</v>
      </c>
      <c r="N347" s="117">
        <f t="shared" si="8"/>
        <v>11</v>
      </c>
      <c r="O347" s="118" t="s">
        <v>16</v>
      </c>
      <c r="P347" s="123" t="s">
        <v>77</v>
      </c>
      <c r="Q347" s="124" t="s">
        <v>82</v>
      </c>
    </row>
    <row r="348" spans="1:17" x14ac:dyDescent="0.45">
      <c r="A348" s="121">
        <v>347</v>
      </c>
      <c r="B348" s="47" t="s">
        <v>108</v>
      </c>
      <c r="C348" s="47">
        <v>1</v>
      </c>
      <c r="D348" s="47">
        <f>VLOOKUP(B348,ZombiePoints[],2,FALSE)*C348</f>
        <v>18</v>
      </c>
      <c r="E348" s="50" t="s">
        <v>108</v>
      </c>
      <c r="F348" s="50">
        <v>1</v>
      </c>
      <c r="G348" s="50">
        <f>VLOOKUP(E348,ZombiePoints[],2,FALSE)*F348</f>
        <v>18</v>
      </c>
      <c r="H348" s="122" t="s">
        <v>108</v>
      </c>
      <c r="I348" s="122">
        <v>1</v>
      </c>
      <c r="J348" s="122">
        <f>VLOOKUP(H348,ZombiePoints[],2,FALSE)*I348</f>
        <v>18</v>
      </c>
      <c r="K348" s="116" t="s">
        <v>108</v>
      </c>
      <c r="L348" s="116">
        <v>1</v>
      </c>
      <c r="M348" s="116">
        <f>VLOOKUP(K348,ZombiePoints[],2,FALSE)*L348</f>
        <v>18</v>
      </c>
      <c r="N348" s="117">
        <f t="shared" si="8"/>
        <v>18</v>
      </c>
      <c r="O348" s="118" t="s">
        <v>16</v>
      </c>
      <c r="P348" s="123" t="s">
        <v>77</v>
      </c>
      <c r="Q348" s="124" t="s">
        <v>82</v>
      </c>
    </row>
    <row r="349" spans="1:17" x14ac:dyDescent="0.45">
      <c r="A349" s="121">
        <v>348</v>
      </c>
      <c r="B349" s="47" t="s">
        <v>108</v>
      </c>
      <c r="C349" s="47">
        <v>1</v>
      </c>
      <c r="D349" s="47">
        <f>VLOOKUP(B349,ZombiePoints[],2,FALSE)*C349</f>
        <v>18</v>
      </c>
      <c r="E349" s="50" t="s">
        <v>108</v>
      </c>
      <c r="F349" s="50">
        <v>1</v>
      </c>
      <c r="G349" s="50">
        <f>VLOOKUP(E349,ZombiePoints[],2,FALSE)*F349</f>
        <v>18</v>
      </c>
      <c r="H349" s="122" t="s">
        <v>108</v>
      </c>
      <c r="I349" s="122">
        <v>1</v>
      </c>
      <c r="J349" s="122">
        <f>VLOOKUP(H349,ZombiePoints[],2,FALSE)*I349</f>
        <v>18</v>
      </c>
      <c r="K349" s="116" t="s">
        <v>108</v>
      </c>
      <c r="L349" s="116">
        <v>1</v>
      </c>
      <c r="M349" s="116">
        <f>VLOOKUP(K349,ZombiePoints[],2,FALSE)*L349</f>
        <v>18</v>
      </c>
      <c r="N349" s="117">
        <f t="shared" si="8"/>
        <v>18</v>
      </c>
      <c r="O349" s="118" t="s">
        <v>16</v>
      </c>
      <c r="P349" s="123" t="s">
        <v>77</v>
      </c>
      <c r="Q349" s="124" t="s">
        <v>82</v>
      </c>
    </row>
    <row r="350" spans="1:17" x14ac:dyDescent="0.45">
      <c r="A350" s="121">
        <v>349</v>
      </c>
      <c r="B350" s="47" t="s">
        <v>108</v>
      </c>
      <c r="C350" s="47">
        <v>1</v>
      </c>
      <c r="D350" s="47">
        <f>VLOOKUP(B350,ZombiePoints[],2,FALSE)*C350</f>
        <v>18</v>
      </c>
      <c r="E350" s="50" t="s">
        <v>108</v>
      </c>
      <c r="F350" s="50">
        <v>1</v>
      </c>
      <c r="G350" s="50">
        <f>VLOOKUP(E350,ZombiePoints[],2,FALSE)*F350</f>
        <v>18</v>
      </c>
      <c r="H350" s="122" t="s">
        <v>108</v>
      </c>
      <c r="I350" s="122">
        <v>1</v>
      </c>
      <c r="J350" s="122">
        <f>VLOOKUP(H350,ZombiePoints[],2,FALSE)*I350</f>
        <v>18</v>
      </c>
      <c r="K350" s="116" t="s">
        <v>108</v>
      </c>
      <c r="L350" s="116">
        <v>1</v>
      </c>
      <c r="M350" s="116">
        <f>VLOOKUP(K350,ZombiePoints[],2,FALSE)*L350</f>
        <v>18</v>
      </c>
      <c r="N350" s="117">
        <f t="shared" si="8"/>
        <v>18</v>
      </c>
      <c r="O350" s="118" t="s">
        <v>16</v>
      </c>
      <c r="P350" s="123" t="s">
        <v>77</v>
      </c>
      <c r="Q350" s="124" t="s">
        <v>82</v>
      </c>
    </row>
    <row r="351" spans="1:17" x14ac:dyDescent="0.45">
      <c r="A351" s="125">
        <v>350</v>
      </c>
      <c r="B351" s="78" t="s">
        <v>108</v>
      </c>
      <c r="C351" s="78">
        <v>1</v>
      </c>
      <c r="D351" s="78">
        <f>VLOOKUP(B351,ZombiePoints[],2,FALSE)*C351</f>
        <v>18</v>
      </c>
      <c r="E351" s="81" t="s">
        <v>108</v>
      </c>
      <c r="F351" s="81">
        <v>1</v>
      </c>
      <c r="G351" s="81">
        <f>VLOOKUP(E351,ZombiePoints[],2,FALSE)*F351</f>
        <v>18</v>
      </c>
      <c r="H351" s="126" t="s">
        <v>108</v>
      </c>
      <c r="I351" s="126">
        <v>1</v>
      </c>
      <c r="J351" s="126">
        <f>VLOOKUP(H351,ZombiePoints[],2,FALSE)*I351</f>
        <v>18</v>
      </c>
      <c r="K351" s="139" t="s">
        <v>108</v>
      </c>
      <c r="L351" s="139">
        <v>1</v>
      </c>
      <c r="M351" s="139">
        <f>VLOOKUP(K351,ZombiePoints[],2,FALSE)*L351</f>
        <v>18</v>
      </c>
      <c r="N351" s="128">
        <f t="shared" si="8"/>
        <v>18</v>
      </c>
      <c r="O351" s="129" t="s">
        <v>16</v>
      </c>
      <c r="P351" s="130" t="s">
        <v>77</v>
      </c>
      <c r="Q351" s="131" t="s">
        <v>82</v>
      </c>
    </row>
    <row r="352" spans="1:17" x14ac:dyDescent="0.45">
      <c r="A352" s="121">
        <v>351</v>
      </c>
      <c r="B352" s="47" t="s">
        <v>109</v>
      </c>
      <c r="C352" s="47">
        <v>1</v>
      </c>
      <c r="D352" s="47">
        <f>VLOOKUP(B352,ZombiePoints[],2,FALSE)*C352</f>
        <v>12</v>
      </c>
      <c r="E352" s="50" t="s">
        <v>109</v>
      </c>
      <c r="F352" s="50">
        <v>2</v>
      </c>
      <c r="G352" s="50">
        <f>VLOOKUP(E352,ZombiePoints[],2,FALSE)*F352</f>
        <v>24</v>
      </c>
      <c r="H352" s="122" t="s">
        <v>109</v>
      </c>
      <c r="I352" s="122">
        <v>4</v>
      </c>
      <c r="J352" s="122">
        <f>VLOOKUP(H352,ZombiePoints[],2,FALSE)*I352</f>
        <v>48</v>
      </c>
      <c r="K352" s="116" t="s">
        <v>109</v>
      </c>
      <c r="L352" s="116">
        <v>6</v>
      </c>
      <c r="M352" s="116">
        <f>VLOOKUP(K352,ZombiePoints[],2,FALSE)*L352</f>
        <v>72</v>
      </c>
      <c r="N352" s="117">
        <f t="shared" si="8"/>
        <v>39</v>
      </c>
      <c r="O352" s="118" t="s">
        <v>15</v>
      </c>
      <c r="P352" s="123" t="s">
        <v>77</v>
      </c>
      <c r="Q352" s="124" t="s">
        <v>119</v>
      </c>
    </row>
    <row r="353" spans="1:17" x14ac:dyDescent="0.45">
      <c r="A353" s="121">
        <v>352</v>
      </c>
      <c r="B353" s="47" t="s">
        <v>109</v>
      </c>
      <c r="C353" s="47">
        <v>1</v>
      </c>
      <c r="D353" s="47">
        <f>VLOOKUP(B353,ZombiePoints[],2,FALSE)*C353</f>
        <v>12</v>
      </c>
      <c r="E353" s="50" t="s">
        <v>109</v>
      </c>
      <c r="F353" s="50">
        <v>2</v>
      </c>
      <c r="G353" s="50">
        <f>VLOOKUP(E353,ZombiePoints[],2,FALSE)*F353</f>
        <v>24</v>
      </c>
      <c r="H353" s="122" t="s">
        <v>109</v>
      </c>
      <c r="I353" s="122">
        <v>4</v>
      </c>
      <c r="J353" s="122">
        <f>VLOOKUP(H353,ZombiePoints[],2,FALSE)*I353</f>
        <v>48</v>
      </c>
      <c r="K353" s="116" t="s">
        <v>109</v>
      </c>
      <c r="L353" s="116">
        <v>6</v>
      </c>
      <c r="M353" s="116">
        <f>VLOOKUP(K353,ZombiePoints[],2,FALSE)*L353</f>
        <v>72</v>
      </c>
      <c r="N353" s="117">
        <f t="shared" ref="N353:N361" si="9">SUM(D353+G353+J353+M353)/4</f>
        <v>39</v>
      </c>
      <c r="O353" s="118" t="s">
        <v>15</v>
      </c>
      <c r="P353" s="123" t="s">
        <v>77</v>
      </c>
      <c r="Q353" s="124" t="s">
        <v>119</v>
      </c>
    </row>
    <row r="354" spans="1:17" x14ac:dyDescent="0.45">
      <c r="A354" s="121">
        <v>353</v>
      </c>
      <c r="B354" s="47" t="s">
        <v>109</v>
      </c>
      <c r="C354" s="47">
        <v>1</v>
      </c>
      <c r="D354" s="47">
        <f>VLOOKUP(B354,ZombiePoints[],2,FALSE)*C354</f>
        <v>12</v>
      </c>
      <c r="E354" s="50" t="s">
        <v>109</v>
      </c>
      <c r="F354" s="50">
        <v>2</v>
      </c>
      <c r="G354" s="50">
        <f>VLOOKUP(E354,ZombiePoints[],2,FALSE)*F354</f>
        <v>24</v>
      </c>
      <c r="H354" s="122" t="s">
        <v>109</v>
      </c>
      <c r="I354" s="122">
        <v>4</v>
      </c>
      <c r="J354" s="122">
        <f>VLOOKUP(H354,ZombiePoints[],2,FALSE)*I354</f>
        <v>48</v>
      </c>
      <c r="K354" s="116" t="s">
        <v>109</v>
      </c>
      <c r="L354" s="116">
        <v>6</v>
      </c>
      <c r="M354" s="116">
        <f>VLOOKUP(K354,ZombiePoints[],2,FALSE)*L354</f>
        <v>72</v>
      </c>
      <c r="N354" s="117">
        <f t="shared" si="9"/>
        <v>39</v>
      </c>
      <c r="O354" s="118" t="s">
        <v>15</v>
      </c>
      <c r="P354" s="123" t="s">
        <v>77</v>
      </c>
      <c r="Q354" s="124" t="s">
        <v>119</v>
      </c>
    </row>
    <row r="355" spans="1:17" x14ac:dyDescent="0.45">
      <c r="A355" s="121">
        <v>354</v>
      </c>
      <c r="B355" s="47" t="s">
        <v>109</v>
      </c>
      <c r="C355" s="47">
        <v>1</v>
      </c>
      <c r="D355" s="47">
        <f>VLOOKUP(B355,ZombiePoints[],2,FALSE)*C355</f>
        <v>12</v>
      </c>
      <c r="E355" s="50" t="s">
        <v>109</v>
      </c>
      <c r="F355" s="50">
        <v>2</v>
      </c>
      <c r="G355" s="50">
        <f>VLOOKUP(E355,ZombiePoints[],2,FALSE)*F355</f>
        <v>24</v>
      </c>
      <c r="H355" s="122" t="s">
        <v>109</v>
      </c>
      <c r="I355" s="122">
        <v>4</v>
      </c>
      <c r="J355" s="122">
        <f>VLOOKUP(H355,ZombiePoints[],2,FALSE)*I355</f>
        <v>48</v>
      </c>
      <c r="K355" s="116" t="s">
        <v>109</v>
      </c>
      <c r="L355" s="116">
        <v>6</v>
      </c>
      <c r="M355" s="116">
        <f>VLOOKUP(K355,ZombiePoints[],2,FALSE)*L355</f>
        <v>72</v>
      </c>
      <c r="N355" s="117">
        <f t="shared" si="9"/>
        <v>39</v>
      </c>
      <c r="O355" s="118" t="s">
        <v>15</v>
      </c>
      <c r="P355" s="123" t="s">
        <v>77</v>
      </c>
      <c r="Q355" s="124" t="s">
        <v>119</v>
      </c>
    </row>
    <row r="356" spans="1:17" x14ac:dyDescent="0.45">
      <c r="A356" s="121">
        <v>355</v>
      </c>
      <c r="B356" s="47" t="s">
        <v>109</v>
      </c>
      <c r="C356" s="47">
        <v>1</v>
      </c>
      <c r="D356" s="47">
        <f>VLOOKUP(B356,ZombiePoints[],2,FALSE)*C356</f>
        <v>12</v>
      </c>
      <c r="E356" s="50" t="s">
        <v>109</v>
      </c>
      <c r="F356" s="50">
        <v>2</v>
      </c>
      <c r="G356" s="50">
        <f>VLOOKUP(E356,ZombiePoints[],2,FALSE)*F356</f>
        <v>24</v>
      </c>
      <c r="H356" s="122" t="s">
        <v>109</v>
      </c>
      <c r="I356" s="122">
        <v>4</v>
      </c>
      <c r="J356" s="122">
        <f>VLOOKUP(H356,ZombiePoints[],2,FALSE)*I356</f>
        <v>48</v>
      </c>
      <c r="K356" s="116" t="s">
        <v>109</v>
      </c>
      <c r="L356" s="116">
        <v>6</v>
      </c>
      <c r="M356" s="116">
        <f>VLOOKUP(K356,ZombiePoints[],2,FALSE)*L356</f>
        <v>72</v>
      </c>
      <c r="N356" s="117">
        <f t="shared" si="9"/>
        <v>39</v>
      </c>
      <c r="O356" s="118" t="s">
        <v>15</v>
      </c>
      <c r="P356" s="123" t="s">
        <v>77</v>
      </c>
      <c r="Q356" s="124" t="s">
        <v>119</v>
      </c>
    </row>
    <row r="357" spans="1:17" x14ac:dyDescent="0.45">
      <c r="A357" s="121">
        <v>356</v>
      </c>
      <c r="B357" s="47" t="s">
        <v>109</v>
      </c>
      <c r="C357" s="47">
        <v>1</v>
      </c>
      <c r="D357" s="47">
        <f>VLOOKUP(B357,ZombiePoints[],2,FALSE)*C357</f>
        <v>12</v>
      </c>
      <c r="E357" s="50" t="s">
        <v>109</v>
      </c>
      <c r="F357" s="50">
        <v>2</v>
      </c>
      <c r="G357" s="50">
        <f>VLOOKUP(E357,ZombiePoints[],2,FALSE)*F357</f>
        <v>24</v>
      </c>
      <c r="H357" s="122" t="s">
        <v>109</v>
      </c>
      <c r="I357" s="122">
        <v>4</v>
      </c>
      <c r="J357" s="122">
        <f>VLOOKUP(H357,ZombiePoints[],2,FALSE)*I357</f>
        <v>48</v>
      </c>
      <c r="K357" s="116" t="s">
        <v>109</v>
      </c>
      <c r="L357" s="116">
        <v>6</v>
      </c>
      <c r="M357" s="116">
        <f>VLOOKUP(K357,ZombiePoints[],2,FALSE)*L357</f>
        <v>72</v>
      </c>
      <c r="N357" s="117">
        <f t="shared" si="9"/>
        <v>39</v>
      </c>
      <c r="O357" s="118" t="s">
        <v>15</v>
      </c>
      <c r="P357" s="123" t="s">
        <v>77</v>
      </c>
      <c r="Q357" s="124" t="s">
        <v>119</v>
      </c>
    </row>
    <row r="358" spans="1:17" x14ac:dyDescent="0.45">
      <c r="A358" s="121">
        <v>357</v>
      </c>
      <c r="B358" s="47" t="s">
        <v>3</v>
      </c>
      <c r="C358" s="47">
        <v>1</v>
      </c>
      <c r="D358" s="47">
        <f>VLOOKUP(B358,ZombiePoints[],2,FALSE)*C358</f>
        <v>0</v>
      </c>
      <c r="E358" s="50" t="s">
        <v>110</v>
      </c>
      <c r="F358" s="50">
        <v>1</v>
      </c>
      <c r="G358" s="50">
        <f>VLOOKUP(E358,ZombiePoints[],2,FALSE)*F358</f>
        <v>14</v>
      </c>
      <c r="H358" s="122" t="s">
        <v>110</v>
      </c>
      <c r="I358" s="122">
        <v>1</v>
      </c>
      <c r="J358" s="122">
        <f>VLOOKUP(H358,ZombiePoints[],2,FALSE)*I358</f>
        <v>14</v>
      </c>
      <c r="K358" s="116" t="s">
        <v>110</v>
      </c>
      <c r="L358" s="116">
        <v>1</v>
      </c>
      <c r="M358" s="116">
        <f>VLOOKUP(K358,ZombiePoints[],2,FALSE)*L358</f>
        <v>14</v>
      </c>
      <c r="N358" s="117">
        <f t="shared" si="9"/>
        <v>10.5</v>
      </c>
      <c r="O358" s="118" t="s">
        <v>16</v>
      </c>
      <c r="P358" s="123" t="s">
        <v>77</v>
      </c>
      <c r="Q358" s="124" t="s">
        <v>119</v>
      </c>
    </row>
    <row r="359" spans="1:17" x14ac:dyDescent="0.45">
      <c r="A359" s="121">
        <v>358</v>
      </c>
      <c r="B359" s="47" t="s">
        <v>3</v>
      </c>
      <c r="C359" s="47">
        <v>1</v>
      </c>
      <c r="D359" s="47">
        <f>VLOOKUP(B359,ZombiePoints[],2,FALSE)*C359</f>
        <v>0</v>
      </c>
      <c r="E359" s="50" t="s">
        <v>110</v>
      </c>
      <c r="F359" s="50">
        <v>1</v>
      </c>
      <c r="G359" s="50">
        <f>VLOOKUP(E359,ZombiePoints[],2,FALSE)*F359</f>
        <v>14</v>
      </c>
      <c r="H359" s="122" t="s">
        <v>110</v>
      </c>
      <c r="I359" s="122">
        <v>1</v>
      </c>
      <c r="J359" s="122">
        <f>VLOOKUP(H359,ZombiePoints[],2,FALSE)*I359</f>
        <v>14</v>
      </c>
      <c r="K359" s="116" t="s">
        <v>110</v>
      </c>
      <c r="L359" s="116">
        <v>1</v>
      </c>
      <c r="M359" s="116">
        <f>VLOOKUP(K359,ZombiePoints[],2,FALSE)*L359</f>
        <v>14</v>
      </c>
      <c r="N359" s="117">
        <f t="shared" si="9"/>
        <v>10.5</v>
      </c>
      <c r="O359" s="118" t="s">
        <v>16</v>
      </c>
      <c r="P359" s="123" t="s">
        <v>77</v>
      </c>
      <c r="Q359" s="124" t="s">
        <v>119</v>
      </c>
    </row>
    <row r="360" spans="1:17" x14ac:dyDescent="0.45">
      <c r="A360" s="121">
        <v>359</v>
      </c>
      <c r="B360" s="47" t="s">
        <v>3</v>
      </c>
      <c r="C360" s="47">
        <v>1</v>
      </c>
      <c r="D360" s="47">
        <f>VLOOKUP(B360,ZombiePoints[],2,FALSE)*C360</f>
        <v>0</v>
      </c>
      <c r="E360" s="50" t="s">
        <v>110</v>
      </c>
      <c r="F360" s="50">
        <v>1</v>
      </c>
      <c r="G360" s="50">
        <f>VLOOKUP(E360,ZombiePoints[],2,FALSE)*F360</f>
        <v>14</v>
      </c>
      <c r="H360" s="122" t="s">
        <v>110</v>
      </c>
      <c r="I360" s="122">
        <v>1</v>
      </c>
      <c r="J360" s="122">
        <f>VLOOKUP(H360,ZombiePoints[],2,FALSE)*I360</f>
        <v>14</v>
      </c>
      <c r="K360" s="116" t="s">
        <v>110</v>
      </c>
      <c r="L360" s="116">
        <v>1</v>
      </c>
      <c r="M360" s="116">
        <f>VLOOKUP(K360,ZombiePoints[],2,FALSE)*L360</f>
        <v>14</v>
      </c>
      <c r="N360" s="117">
        <f t="shared" si="9"/>
        <v>10.5</v>
      </c>
      <c r="O360" s="118" t="s">
        <v>16</v>
      </c>
      <c r="P360" s="123" t="s">
        <v>77</v>
      </c>
      <c r="Q360" s="124" t="s">
        <v>119</v>
      </c>
    </row>
    <row r="361" spans="1:17" x14ac:dyDescent="0.45">
      <c r="A361" s="125">
        <v>360</v>
      </c>
      <c r="B361" s="47" t="s">
        <v>3</v>
      </c>
      <c r="C361" s="78">
        <v>1</v>
      </c>
      <c r="D361" s="78">
        <f>VLOOKUP(B361,ZombiePoints[],2,FALSE)*C361</f>
        <v>0</v>
      </c>
      <c r="E361" s="81" t="s">
        <v>110</v>
      </c>
      <c r="F361" s="81">
        <v>1</v>
      </c>
      <c r="G361" s="81">
        <f>VLOOKUP(E361,ZombiePoints[],2,FALSE)*F361</f>
        <v>14</v>
      </c>
      <c r="H361" s="126" t="s">
        <v>110</v>
      </c>
      <c r="I361" s="126">
        <v>1</v>
      </c>
      <c r="J361" s="126">
        <f>VLOOKUP(H361,ZombiePoints[],2,FALSE)*I361</f>
        <v>14</v>
      </c>
      <c r="K361" s="139" t="s">
        <v>110</v>
      </c>
      <c r="L361" s="139">
        <v>1</v>
      </c>
      <c r="M361" s="139">
        <f>VLOOKUP(K361,ZombiePoints[],2,FALSE)*L361</f>
        <v>14</v>
      </c>
      <c r="N361" s="128">
        <f t="shared" si="9"/>
        <v>10.5</v>
      </c>
      <c r="O361" s="118" t="s">
        <v>16</v>
      </c>
      <c r="P361" s="130" t="s">
        <v>77</v>
      </c>
      <c r="Q361" s="131" t="s">
        <v>119</v>
      </c>
    </row>
  </sheetData>
  <conditionalFormatting sqref="P76:P160 P56:P64 P2">
    <cfRule type="cellIs" dxfId="184" priority="10" operator="equal">
      <formula>"Excluded"</formula>
    </cfRule>
    <cfRule type="cellIs" dxfId="183" priority="11" operator="equal">
      <formula>"Included"</formula>
    </cfRule>
  </conditionalFormatting>
  <conditionalFormatting sqref="P161">
    <cfRule type="cellIs" dxfId="182" priority="12" operator="equal">
      <formula>"Excluded"</formula>
    </cfRule>
    <cfRule type="cellIs" dxfId="181" priority="13" operator="equal">
      <formula>"Included"</formula>
    </cfRule>
  </conditionalFormatting>
  <conditionalFormatting sqref="P162">
    <cfRule type="cellIs" dxfId="180" priority="14" operator="equal">
      <formula>"Excluded"</formula>
    </cfRule>
    <cfRule type="cellIs" dxfId="179" priority="15" operator="equal">
      <formula>"Included"</formula>
    </cfRule>
  </conditionalFormatting>
  <conditionalFormatting sqref="P163">
    <cfRule type="cellIs" dxfId="178" priority="16" operator="equal">
      <formula>"Excluded"</formula>
    </cfRule>
    <cfRule type="cellIs" dxfId="177" priority="17" operator="equal">
      <formula>"Included"</formula>
    </cfRule>
  </conditionalFormatting>
  <conditionalFormatting sqref="P164">
    <cfRule type="cellIs" dxfId="176" priority="18" operator="equal">
      <formula>"Excluded"</formula>
    </cfRule>
    <cfRule type="cellIs" dxfId="175" priority="19" operator="equal">
      <formula>"Included"</formula>
    </cfRule>
  </conditionalFormatting>
  <conditionalFormatting sqref="P165">
    <cfRule type="cellIs" dxfId="174" priority="20" operator="equal">
      <formula>"Excluded"</formula>
    </cfRule>
    <cfRule type="cellIs" dxfId="173" priority="21" operator="equal">
      <formula>"Included"</formula>
    </cfRule>
  </conditionalFormatting>
  <conditionalFormatting sqref="P166">
    <cfRule type="cellIs" dxfId="172" priority="22" operator="equal">
      <formula>"Excluded"</formula>
    </cfRule>
    <cfRule type="cellIs" dxfId="171" priority="23" operator="equal">
      <formula>"Included"</formula>
    </cfRule>
  </conditionalFormatting>
  <conditionalFormatting sqref="P167">
    <cfRule type="cellIs" dxfId="170" priority="24" operator="equal">
      <formula>"Excluded"</formula>
    </cfRule>
    <cfRule type="cellIs" dxfId="169" priority="25" operator="equal">
      <formula>"Included"</formula>
    </cfRule>
  </conditionalFormatting>
  <conditionalFormatting sqref="P65">
    <cfRule type="cellIs" dxfId="168" priority="26" operator="equal">
      <formula>"Excluded"</formula>
    </cfRule>
    <cfRule type="cellIs" dxfId="167" priority="27" operator="equal">
      <formula>"Included"</formula>
    </cfRule>
  </conditionalFormatting>
  <conditionalFormatting sqref="P66">
    <cfRule type="cellIs" dxfId="166" priority="28" operator="equal">
      <formula>"Excluded"</formula>
    </cfRule>
    <cfRule type="cellIs" dxfId="165" priority="29" operator="equal">
      <formula>"Included"</formula>
    </cfRule>
  </conditionalFormatting>
  <conditionalFormatting sqref="P67">
    <cfRule type="cellIs" dxfId="164" priority="30" operator="equal">
      <formula>"Excluded"</formula>
    </cfRule>
    <cfRule type="cellIs" dxfId="163" priority="31" operator="equal">
      <formula>"Included"</formula>
    </cfRule>
  </conditionalFormatting>
  <conditionalFormatting sqref="P68">
    <cfRule type="cellIs" dxfId="162" priority="32" operator="equal">
      <formula>"Excluded"</formula>
    </cfRule>
    <cfRule type="cellIs" dxfId="161" priority="33" operator="equal">
      <formula>"Included"</formula>
    </cfRule>
  </conditionalFormatting>
  <conditionalFormatting sqref="P69">
    <cfRule type="cellIs" dxfId="160" priority="34" operator="equal">
      <formula>"Excluded"</formula>
    </cfRule>
    <cfRule type="cellIs" dxfId="159" priority="35" operator="equal">
      <formula>"Included"</formula>
    </cfRule>
  </conditionalFormatting>
  <conditionalFormatting sqref="P70">
    <cfRule type="cellIs" dxfId="158" priority="36" operator="equal">
      <formula>"Excluded"</formula>
    </cfRule>
    <cfRule type="cellIs" dxfId="157" priority="37" operator="equal">
      <formula>"Included"</formula>
    </cfRule>
  </conditionalFormatting>
  <conditionalFormatting sqref="P71">
    <cfRule type="cellIs" dxfId="156" priority="38" operator="equal">
      <formula>"Excluded"</formula>
    </cfRule>
    <cfRule type="cellIs" dxfId="155" priority="39" operator="equal">
      <formula>"Included"</formula>
    </cfRule>
  </conditionalFormatting>
  <conditionalFormatting sqref="P72">
    <cfRule type="cellIs" dxfId="154" priority="40" operator="equal">
      <formula>"Excluded"</formula>
    </cfRule>
    <cfRule type="cellIs" dxfId="153" priority="41" operator="equal">
      <formula>"Included"</formula>
    </cfRule>
  </conditionalFormatting>
  <conditionalFormatting sqref="P73">
    <cfRule type="cellIs" dxfId="152" priority="42" operator="equal">
      <formula>"Excluded"</formula>
    </cfRule>
    <cfRule type="cellIs" dxfId="151" priority="43" operator="equal">
      <formula>"Included"</formula>
    </cfRule>
  </conditionalFormatting>
  <conditionalFormatting sqref="P74">
    <cfRule type="cellIs" dxfId="150" priority="44" operator="equal">
      <formula>"Excluded"</formula>
    </cfRule>
    <cfRule type="cellIs" dxfId="149" priority="45" operator="equal">
      <formula>"Included"</formula>
    </cfRule>
  </conditionalFormatting>
  <conditionalFormatting sqref="P75">
    <cfRule type="cellIs" dxfId="148" priority="46" operator="equal">
      <formula>"Excluded"</formula>
    </cfRule>
    <cfRule type="cellIs" dxfId="147" priority="47" operator="equal">
      <formula>"Included"</formula>
    </cfRule>
  </conditionalFormatting>
  <conditionalFormatting sqref="P3">
    <cfRule type="cellIs" dxfId="146" priority="48" operator="equal">
      <formula>"Excluded"</formula>
    </cfRule>
    <cfRule type="cellIs" dxfId="145" priority="49" operator="equal">
      <formula>"Included"</formula>
    </cfRule>
  </conditionalFormatting>
  <conditionalFormatting sqref="P4">
    <cfRule type="cellIs" dxfId="144" priority="50" operator="equal">
      <formula>"Excluded"</formula>
    </cfRule>
    <cfRule type="cellIs" dxfId="143" priority="51" operator="equal">
      <formula>"Included"</formula>
    </cfRule>
  </conditionalFormatting>
  <conditionalFormatting sqref="P5">
    <cfRule type="cellIs" dxfId="142" priority="52" operator="equal">
      <formula>"Excluded"</formula>
    </cfRule>
    <cfRule type="cellIs" dxfId="141" priority="53" operator="equal">
      <formula>"Included"</formula>
    </cfRule>
  </conditionalFormatting>
  <conditionalFormatting sqref="P6">
    <cfRule type="cellIs" dxfId="140" priority="54" operator="equal">
      <formula>"Excluded"</formula>
    </cfRule>
    <cfRule type="cellIs" dxfId="139" priority="55" operator="equal">
      <formula>"Included"</formula>
    </cfRule>
  </conditionalFormatting>
  <conditionalFormatting sqref="P7">
    <cfRule type="cellIs" dxfId="138" priority="56" operator="equal">
      <formula>"Excluded"</formula>
    </cfRule>
    <cfRule type="cellIs" dxfId="137" priority="57" operator="equal">
      <formula>"Included"</formula>
    </cfRule>
  </conditionalFormatting>
  <conditionalFormatting sqref="P8">
    <cfRule type="cellIs" dxfId="136" priority="58" operator="equal">
      <formula>"Excluded"</formula>
    </cfRule>
    <cfRule type="cellIs" dxfId="135" priority="59" operator="equal">
      <formula>"Included"</formula>
    </cfRule>
  </conditionalFormatting>
  <conditionalFormatting sqref="P9">
    <cfRule type="cellIs" dxfId="134" priority="60" operator="equal">
      <formula>"Excluded"</formula>
    </cfRule>
    <cfRule type="cellIs" dxfId="133" priority="61" operator="equal">
      <formula>"Included"</formula>
    </cfRule>
  </conditionalFormatting>
  <conditionalFormatting sqref="P10">
    <cfRule type="cellIs" dxfId="132" priority="62" operator="equal">
      <formula>"Excluded"</formula>
    </cfRule>
    <cfRule type="cellIs" dxfId="131" priority="63" operator="equal">
      <formula>"Included"</formula>
    </cfRule>
  </conditionalFormatting>
  <conditionalFormatting sqref="P11">
    <cfRule type="cellIs" dxfId="130" priority="64" operator="equal">
      <formula>"Excluded"</formula>
    </cfRule>
    <cfRule type="cellIs" dxfId="129" priority="65" operator="equal">
      <formula>"Included"</formula>
    </cfRule>
  </conditionalFormatting>
  <conditionalFormatting sqref="P12">
    <cfRule type="cellIs" dxfId="128" priority="66" operator="equal">
      <formula>"Excluded"</formula>
    </cfRule>
    <cfRule type="cellIs" dxfId="127" priority="67" operator="equal">
      <formula>"Included"</formula>
    </cfRule>
  </conditionalFormatting>
  <conditionalFormatting sqref="P13">
    <cfRule type="cellIs" dxfId="126" priority="68" operator="equal">
      <formula>"Excluded"</formula>
    </cfRule>
    <cfRule type="cellIs" dxfId="125" priority="69" operator="equal">
      <formula>"Included"</formula>
    </cfRule>
  </conditionalFormatting>
  <conditionalFormatting sqref="P14">
    <cfRule type="cellIs" dxfId="124" priority="70" operator="equal">
      <formula>"Excluded"</formula>
    </cfRule>
    <cfRule type="cellIs" dxfId="123" priority="71" operator="equal">
      <formula>"Included"</formula>
    </cfRule>
  </conditionalFormatting>
  <conditionalFormatting sqref="P179">
    <cfRule type="cellIs" dxfId="122" priority="152" operator="equal">
      <formula>"Excluded"</formula>
    </cfRule>
    <cfRule type="cellIs" dxfId="121" priority="153" operator="equal">
      <formula>"Included"</formula>
    </cfRule>
  </conditionalFormatting>
  <conditionalFormatting sqref="P180">
    <cfRule type="cellIs" dxfId="120" priority="154" operator="equal">
      <formula>"Excluded"</formula>
    </cfRule>
    <cfRule type="cellIs" dxfId="119" priority="155" operator="equal">
      <formula>"Included"</formula>
    </cfRule>
  </conditionalFormatting>
  <conditionalFormatting sqref="P181">
    <cfRule type="cellIs" dxfId="118" priority="156" operator="equal">
      <formula>"Excluded"</formula>
    </cfRule>
    <cfRule type="cellIs" dxfId="117" priority="157" operator="equal">
      <formula>"Included"</formula>
    </cfRule>
  </conditionalFormatting>
  <conditionalFormatting sqref="P205:P206 P183:P192">
    <cfRule type="cellIs" dxfId="116" priority="158" operator="equal">
      <formula>"Excluded"</formula>
    </cfRule>
    <cfRule type="cellIs" dxfId="115" priority="159" operator="equal">
      <formula>"Included"</formula>
    </cfRule>
  </conditionalFormatting>
  <conditionalFormatting sqref="P207">
    <cfRule type="cellIs" dxfId="114" priority="160" operator="equal">
      <formula>"Excluded"</formula>
    </cfRule>
    <cfRule type="cellIs" dxfId="113" priority="161" operator="equal">
      <formula>"Included"</formula>
    </cfRule>
  </conditionalFormatting>
  <conditionalFormatting sqref="P208">
    <cfRule type="cellIs" dxfId="112" priority="162" operator="equal">
      <formula>"Excluded"</formula>
    </cfRule>
    <cfRule type="cellIs" dxfId="111" priority="163" operator="equal">
      <formula>"Included"</formula>
    </cfRule>
  </conditionalFormatting>
  <conditionalFormatting sqref="P209">
    <cfRule type="cellIs" dxfId="110" priority="164" operator="equal">
      <formula>"Excluded"</formula>
    </cfRule>
    <cfRule type="cellIs" dxfId="109" priority="165" operator="equal">
      <formula>"Included"</formula>
    </cfRule>
  </conditionalFormatting>
  <conditionalFormatting sqref="P210">
    <cfRule type="cellIs" dxfId="108" priority="166" operator="equal">
      <formula>"Excluded"</formula>
    </cfRule>
    <cfRule type="cellIs" dxfId="107" priority="167" operator="equal">
      <formula>"Included"</formula>
    </cfRule>
  </conditionalFormatting>
  <conditionalFormatting sqref="P211">
    <cfRule type="cellIs" dxfId="106" priority="168" operator="equal">
      <formula>"Excluded"</formula>
    </cfRule>
    <cfRule type="cellIs" dxfId="105" priority="169" operator="equal">
      <formula>"Included"</formula>
    </cfRule>
  </conditionalFormatting>
  <conditionalFormatting sqref="P212">
    <cfRule type="cellIs" dxfId="104" priority="170" operator="equal">
      <formula>"Excluded"</formula>
    </cfRule>
    <cfRule type="cellIs" dxfId="103" priority="171" operator="equal">
      <formula>"Included"</formula>
    </cfRule>
  </conditionalFormatting>
  <conditionalFormatting sqref="P213 P221">
    <cfRule type="cellIs" dxfId="102" priority="172" operator="equal">
      <formula>"Excluded"</formula>
    </cfRule>
    <cfRule type="cellIs" dxfId="101" priority="173" operator="equal">
      <formula>"Included"</formula>
    </cfRule>
  </conditionalFormatting>
  <conditionalFormatting sqref="P214 P222">
    <cfRule type="cellIs" dxfId="100" priority="174" operator="equal">
      <formula>"Excluded"</formula>
    </cfRule>
    <cfRule type="cellIs" dxfId="99" priority="175" operator="equal">
      <formula>"Included"</formula>
    </cfRule>
  </conditionalFormatting>
  <conditionalFormatting sqref="P215 P223 P225 P227 P229 P231 P233 P235 P237 P239 P241 P243 P245 P247 P249 P251 P253 P255 P257 P259 P261 P263 P265 P267 P269 P271 P273 P275 P277 P279 P281 P283 P285 P287 P289 P291 P293 P295 P297 P299 P301 P303 P305 P307 P309 P311 P313 P315 P317 P319 P321 P323 P325 P327 P329 P331 P333 P335 P337 P339 P341 P343 P345 P347 P349 P351 P353 P355 P357 P359 P361">
    <cfRule type="cellIs" dxfId="98" priority="176" operator="equal">
      <formula>"Excluded"</formula>
    </cfRule>
    <cfRule type="cellIs" dxfId="97" priority="177" operator="equal">
      <formula>"Included"</formula>
    </cfRule>
  </conditionalFormatting>
  <conditionalFormatting sqref="P216 P224 P226 P228 P230 P232 P234 P236 P238 P240 P242 P244 P246 P248 P250 P252 P254 P256 P258 P260 P262 P264 P266 P268 P270 P272 P274 P276 P278 P280 P282 P284 P286 P288 P290 P292 P294 P296 P298 P300 P302 P304 P306 P308 P310 P312 P314 P316 P318 P320 P322 P324 P326 P328 P330 P332 P334 P336 P338 P340 P342 P344 P346 P348 P350 P352 P354 P356 P358 P360">
    <cfRule type="cellIs" dxfId="96" priority="178" operator="equal">
      <formula>"Excluded"</formula>
    </cfRule>
    <cfRule type="cellIs" dxfId="95" priority="179" operator="equal">
      <formula>"Included"</formula>
    </cfRule>
  </conditionalFormatting>
  <conditionalFormatting sqref="P217">
    <cfRule type="cellIs" dxfId="94" priority="180" operator="equal">
      <formula>"Excluded"</formula>
    </cfRule>
    <cfRule type="cellIs" dxfId="93" priority="181" operator="equal">
      <formula>"Included"</formula>
    </cfRule>
  </conditionalFormatting>
  <conditionalFormatting sqref="P218">
    <cfRule type="cellIs" dxfId="92" priority="182" operator="equal">
      <formula>"Excluded"</formula>
    </cfRule>
    <cfRule type="cellIs" dxfId="91" priority="183" operator="equal">
      <formula>"Included"</formula>
    </cfRule>
  </conditionalFormatting>
  <conditionalFormatting sqref="P219">
    <cfRule type="cellIs" dxfId="90" priority="184" operator="equal">
      <formula>"Excluded"</formula>
    </cfRule>
    <cfRule type="cellIs" dxfId="89" priority="185" operator="equal">
      <formula>"Included"</formula>
    </cfRule>
  </conditionalFormatting>
  <conditionalFormatting sqref="P204">
    <cfRule type="cellIs" dxfId="88" priority="186" operator="equal">
      <formula>"Excluded"</formula>
    </cfRule>
    <cfRule type="cellIs" dxfId="87" priority="187" operator="equal">
      <formula>"Included"</formula>
    </cfRule>
  </conditionalFormatting>
  <conditionalFormatting sqref="P193">
    <cfRule type="cellIs" dxfId="86" priority="188" operator="equal">
      <formula>"Excluded"</formula>
    </cfRule>
    <cfRule type="cellIs" dxfId="85" priority="189" operator="equal">
      <formula>"Included"</formula>
    </cfRule>
  </conditionalFormatting>
  <conditionalFormatting sqref="P194">
    <cfRule type="cellIs" dxfId="84" priority="190" operator="equal">
      <formula>"Excluded"</formula>
    </cfRule>
    <cfRule type="cellIs" dxfId="83" priority="191" operator="equal">
      <formula>"Included"</formula>
    </cfRule>
  </conditionalFormatting>
  <conditionalFormatting sqref="P195">
    <cfRule type="cellIs" dxfId="82" priority="192" operator="equal">
      <formula>"Excluded"</formula>
    </cfRule>
    <cfRule type="cellIs" dxfId="81" priority="193" operator="equal">
      <formula>"Included"</formula>
    </cfRule>
  </conditionalFormatting>
  <conditionalFormatting sqref="P196">
    <cfRule type="cellIs" dxfId="80" priority="194" operator="equal">
      <formula>"Excluded"</formula>
    </cfRule>
    <cfRule type="cellIs" dxfId="79" priority="195" operator="equal">
      <formula>"Included"</formula>
    </cfRule>
  </conditionalFormatting>
  <conditionalFormatting sqref="P197">
    <cfRule type="cellIs" dxfId="78" priority="196" operator="equal">
      <formula>"Excluded"</formula>
    </cfRule>
    <cfRule type="cellIs" dxfId="77" priority="197" operator="equal">
      <formula>"Included"</formula>
    </cfRule>
  </conditionalFormatting>
  <conditionalFormatting sqref="P198">
    <cfRule type="cellIs" dxfId="76" priority="198" operator="equal">
      <formula>"Excluded"</formula>
    </cfRule>
    <cfRule type="cellIs" dxfId="75" priority="199" operator="equal">
      <formula>"Included"</formula>
    </cfRule>
  </conditionalFormatting>
  <conditionalFormatting sqref="P199">
    <cfRule type="cellIs" dxfId="74" priority="200" operator="equal">
      <formula>"Excluded"</formula>
    </cfRule>
    <cfRule type="cellIs" dxfId="73" priority="201" operator="equal">
      <formula>"Included"</formula>
    </cfRule>
  </conditionalFormatting>
  <conditionalFormatting sqref="P200">
    <cfRule type="cellIs" dxfId="72" priority="202" operator="equal">
      <formula>"Excluded"</formula>
    </cfRule>
    <cfRule type="cellIs" dxfId="71" priority="203" operator="equal">
      <formula>"Included"</formula>
    </cfRule>
  </conditionalFormatting>
  <conditionalFormatting sqref="P201">
    <cfRule type="cellIs" dxfId="70" priority="204" operator="equal">
      <formula>"Excluded"</formula>
    </cfRule>
    <cfRule type="cellIs" dxfId="69" priority="205" operator="equal">
      <formula>"Included"</formula>
    </cfRule>
  </conditionalFormatting>
  <conditionalFormatting sqref="P202">
    <cfRule type="cellIs" dxfId="68" priority="206" operator="equal">
      <formula>"Excluded"</formula>
    </cfRule>
    <cfRule type="cellIs" dxfId="67" priority="207" operator="equal">
      <formula>"Included"</formula>
    </cfRule>
  </conditionalFormatting>
  <conditionalFormatting sqref="P203">
    <cfRule type="cellIs" dxfId="66" priority="208" operator="equal">
      <formula>"Excluded"</formula>
    </cfRule>
    <cfRule type="cellIs" dxfId="65" priority="209" operator="equal">
      <formula>"Included"</formula>
    </cfRule>
  </conditionalFormatting>
  <conditionalFormatting sqref="P182">
    <cfRule type="cellIs" dxfId="64" priority="210" operator="equal">
      <formula>"Excluded"</formula>
    </cfRule>
    <cfRule type="cellIs" dxfId="63" priority="211" operator="equal">
      <formula>"Included"</formula>
    </cfRule>
  </conditionalFormatting>
  <conditionalFormatting sqref="P183">
    <cfRule type="cellIs" dxfId="62" priority="212" operator="equal">
      <formula>"Excluded"</formula>
    </cfRule>
    <cfRule type="cellIs" dxfId="61" priority="213" operator="equal">
      <formula>"Included"</formula>
    </cfRule>
  </conditionalFormatting>
  <conditionalFormatting sqref="P168">
    <cfRule type="cellIs" dxfId="60" priority="214" operator="equal">
      <formula>"Excluded"</formula>
    </cfRule>
    <cfRule type="cellIs" dxfId="59" priority="215" operator="equal">
      <formula>"Included"</formula>
    </cfRule>
  </conditionalFormatting>
  <conditionalFormatting sqref="P169">
    <cfRule type="cellIs" dxfId="58" priority="216" operator="equal">
      <formula>"Excluded"</formula>
    </cfRule>
    <cfRule type="cellIs" dxfId="57" priority="217" operator="equal">
      <formula>"Included"</formula>
    </cfRule>
  </conditionalFormatting>
  <conditionalFormatting sqref="P170">
    <cfRule type="cellIs" dxfId="56" priority="218" operator="equal">
      <formula>"Excluded"</formula>
    </cfRule>
    <cfRule type="cellIs" dxfId="55" priority="219" operator="equal">
      <formula>"Included"</formula>
    </cfRule>
  </conditionalFormatting>
  <conditionalFormatting sqref="P171">
    <cfRule type="cellIs" dxfId="54" priority="220" operator="equal">
      <formula>"Excluded"</formula>
    </cfRule>
    <cfRule type="cellIs" dxfId="53" priority="221" operator="equal">
      <formula>"Included"</formula>
    </cfRule>
  </conditionalFormatting>
  <conditionalFormatting sqref="P172">
    <cfRule type="cellIs" dxfId="52" priority="222" operator="equal">
      <formula>"Excluded"</formula>
    </cfRule>
    <cfRule type="cellIs" dxfId="51" priority="223" operator="equal">
      <formula>"Included"</formula>
    </cfRule>
  </conditionalFormatting>
  <conditionalFormatting sqref="P173:P211">
    <cfRule type="cellIs" dxfId="50" priority="224" operator="equal">
      <formula>"Excluded"</formula>
    </cfRule>
    <cfRule type="cellIs" dxfId="49" priority="225" operator="equal">
      <formula>"Included"</formula>
    </cfRule>
  </conditionalFormatting>
  <conditionalFormatting sqref="P174">
    <cfRule type="cellIs" dxfId="48" priority="226" operator="equal">
      <formula>"Excluded"</formula>
    </cfRule>
    <cfRule type="cellIs" dxfId="47" priority="227" operator="equal">
      <formula>"Included"</formula>
    </cfRule>
  </conditionalFormatting>
  <conditionalFormatting sqref="P175">
    <cfRule type="cellIs" dxfId="46" priority="228" operator="equal">
      <formula>"Excluded"</formula>
    </cfRule>
    <cfRule type="cellIs" dxfId="45" priority="229" operator="equal">
      <formula>"Included"</formula>
    </cfRule>
  </conditionalFormatting>
  <conditionalFormatting sqref="P176">
    <cfRule type="cellIs" dxfId="44" priority="230" operator="equal">
      <formula>"Excluded"</formula>
    </cfRule>
    <cfRule type="cellIs" dxfId="43" priority="231" operator="equal">
      <formula>"Included"</formula>
    </cfRule>
  </conditionalFormatting>
  <conditionalFormatting sqref="P177">
    <cfRule type="cellIs" dxfId="42" priority="232" operator="equal">
      <formula>"Excluded"</formula>
    </cfRule>
    <cfRule type="cellIs" dxfId="41" priority="233" operator="equal">
      <formula>"Included"</formula>
    </cfRule>
  </conditionalFormatting>
  <conditionalFormatting sqref="P178">
    <cfRule type="cellIs" dxfId="40" priority="234" operator="equal">
      <formula>"Excluded"</formula>
    </cfRule>
    <cfRule type="cellIs" dxfId="39" priority="235" operator="equal">
      <formula>"Included"</formula>
    </cfRule>
  </conditionalFormatting>
  <conditionalFormatting sqref="P220">
    <cfRule type="cellIs" dxfId="38" priority="3" operator="equal">
      <formula>"Excluded"</formula>
    </cfRule>
    <cfRule type="cellIs" dxfId="37" priority="4" operator="equal">
      <formula>"Included"</formula>
    </cfRule>
  </conditionalFormatting>
  <conditionalFormatting sqref="P15:P55">
    <cfRule type="cellIs" dxfId="36" priority="1" operator="equal">
      <formula>"Excluded"</formula>
    </cfRule>
    <cfRule type="cellIs" dxfId="35" priority="2" operator="equal">
      <formula>"Included"</formula>
    </cfRule>
  </conditionalFormatting>
  <dataValidations count="1">
    <dataValidation type="list" allowBlank="1" showInputMessage="1" showErrorMessage="1" sqref="P2:P361" xr:uid="{00000000-0002-0000-0100-000000000000}">
      <formula1>"Included,Excluded"</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AJ66"/>
  <sheetViews>
    <sheetView topLeftCell="A37" workbookViewId="0">
      <selection activeCell="K5" sqref="K5"/>
    </sheetView>
  </sheetViews>
  <sheetFormatPr defaultRowHeight="14.25" x14ac:dyDescent="0.45"/>
  <cols>
    <col min="1" max="1" width="30.59765625" customWidth="1"/>
    <col min="2" max="2" width="12.265625" bestFit="1" customWidth="1"/>
    <col min="3" max="3" width="12.1328125" customWidth="1"/>
    <col min="4" max="4" width="16.265625" customWidth="1"/>
    <col min="5" max="5" width="17.59765625" style="147" bestFit="1" customWidth="1"/>
    <col min="7" max="7" width="10.59765625" style="141" customWidth="1"/>
    <col min="11" max="11" width="21.1328125" bestFit="1" customWidth="1"/>
    <col min="12" max="12" width="15.73046875" bestFit="1" customWidth="1"/>
    <col min="13" max="13" width="7.1328125" hidden="1" customWidth="1"/>
    <col min="14" max="14" width="9.1328125" hidden="1" customWidth="1"/>
    <col min="15" max="15" width="9" hidden="1" customWidth="1"/>
    <col min="16" max="16" width="11" hidden="1" customWidth="1"/>
    <col min="17" max="17" width="7.59765625" hidden="1" customWidth="1"/>
    <col min="18" max="18" width="13.86328125" customWidth="1"/>
    <col min="19" max="19" width="13.86328125" hidden="1" customWidth="1"/>
    <col min="20" max="20" width="16.3984375" hidden="1" customWidth="1"/>
    <col min="21" max="21" width="12" hidden="1" customWidth="1"/>
    <col min="22" max="22" width="12.3984375" hidden="1" customWidth="1"/>
    <col min="23" max="23" width="15.1328125" hidden="1" customWidth="1"/>
    <col min="24" max="24" width="17.73046875" hidden="1" customWidth="1"/>
    <col min="25" max="26" width="15.73046875" hidden="1" customWidth="1"/>
    <col min="27" max="27" width="14.73046875" hidden="1" customWidth="1"/>
    <col min="28" max="28" width="14.3984375" hidden="1" customWidth="1"/>
    <col min="29" max="29" width="12.59765625" hidden="1" customWidth="1"/>
    <col min="30" max="30" width="16.73046875" customWidth="1"/>
    <col min="31" max="31" width="12.3984375" hidden="1" customWidth="1"/>
    <col min="32" max="32" width="14.3984375" hidden="1" customWidth="1"/>
    <col min="33" max="33" width="15.265625" hidden="1" customWidth="1"/>
    <col min="34" max="34" width="11.1328125" hidden="1" customWidth="1"/>
    <col min="35" max="35" width="15.86328125" hidden="1" customWidth="1"/>
    <col min="36" max="36" width="14.3984375" style="147" customWidth="1"/>
  </cols>
  <sheetData>
    <row r="1" spans="1:36" x14ac:dyDescent="0.45">
      <c r="A1" t="s">
        <v>130</v>
      </c>
    </row>
    <row r="2" spans="1:36" x14ac:dyDescent="0.45">
      <c r="A2" t="s">
        <v>131</v>
      </c>
      <c r="D2">
        <f>SUMIF('Difficulty Prediction'!$U$5:$U$64,'Zombie Spawn Card List'!B2,'Difficulty Prediction'!$V$5:$V$64)*C2</f>
        <v>0</v>
      </c>
    </row>
    <row r="3" spans="1:36" x14ac:dyDescent="0.45">
      <c r="A3" t="s">
        <v>132</v>
      </c>
    </row>
    <row r="4" spans="1:36" x14ac:dyDescent="0.45">
      <c r="A4" t="s">
        <v>137</v>
      </c>
    </row>
    <row r="5" spans="1:36" x14ac:dyDescent="0.45">
      <c r="A5" s="168" t="s">
        <v>139</v>
      </c>
      <c r="B5" s="168"/>
      <c r="C5" s="168"/>
      <c r="E5" s="168" t="s">
        <v>140</v>
      </c>
      <c r="F5" s="168"/>
      <c r="G5" s="168"/>
      <c r="K5" s="161" t="s">
        <v>1</v>
      </c>
      <c r="L5" s="162" t="s">
        <v>2</v>
      </c>
      <c r="M5" s="163" t="s">
        <v>133</v>
      </c>
      <c r="N5" s="161" t="s">
        <v>136</v>
      </c>
      <c r="O5" s="161" t="s">
        <v>134</v>
      </c>
      <c r="P5" s="161" t="s">
        <v>135</v>
      </c>
      <c r="Q5" s="162" t="s">
        <v>172</v>
      </c>
      <c r="R5" s="164" t="s">
        <v>163</v>
      </c>
      <c r="S5" s="161" t="s">
        <v>168</v>
      </c>
      <c r="T5" s="161" t="s">
        <v>167</v>
      </c>
      <c r="U5" s="161" t="s">
        <v>169</v>
      </c>
      <c r="V5" s="161" t="s">
        <v>175</v>
      </c>
      <c r="W5" s="161" t="s">
        <v>177</v>
      </c>
      <c r="X5" s="161" t="s">
        <v>179</v>
      </c>
      <c r="Y5" s="161" t="s">
        <v>180</v>
      </c>
      <c r="Z5" s="161" t="s">
        <v>181</v>
      </c>
      <c r="AA5" s="161" t="s">
        <v>183</v>
      </c>
      <c r="AB5" s="161" t="s">
        <v>187</v>
      </c>
      <c r="AC5" s="161" t="s">
        <v>189</v>
      </c>
      <c r="AD5" s="164" t="s">
        <v>164</v>
      </c>
      <c r="AE5" s="162" t="s">
        <v>138</v>
      </c>
      <c r="AF5" s="162" t="s">
        <v>165</v>
      </c>
      <c r="AG5" s="162" t="s">
        <v>176</v>
      </c>
      <c r="AH5" s="162" t="s">
        <v>185</v>
      </c>
      <c r="AI5" s="161" t="s">
        <v>188</v>
      </c>
      <c r="AJ5" s="165" t="s">
        <v>166</v>
      </c>
    </row>
    <row r="6" spans="1:36" x14ac:dyDescent="0.45">
      <c r="A6" t="s">
        <v>142</v>
      </c>
      <c r="B6" t="s">
        <v>129</v>
      </c>
      <c r="D6" t="s">
        <v>142</v>
      </c>
      <c r="E6" s="147" t="s">
        <v>141</v>
      </c>
      <c r="G6"/>
      <c r="K6" s="148" t="s">
        <v>3</v>
      </c>
      <c r="L6" s="11">
        <f t="shared" ref="L6:L37" si="0">IF($K6="Nothing",0,(R6+AD6)*AJ6)</f>
        <v>0</v>
      </c>
      <c r="M6" s="10">
        <v>0</v>
      </c>
      <c r="N6" s="148">
        <v>0</v>
      </c>
      <c r="O6" s="148">
        <v>0</v>
      </c>
      <c r="P6" s="148">
        <v>0</v>
      </c>
      <c r="Q6" s="11">
        <v>0</v>
      </c>
      <c r="R6" s="11">
        <f>IF(P6="Nothing",0,1) + VLOOKUP(CONCATENATE($M$5," ",$M6),Additives[],2,FALSE) + VLOOKUP(CONCATENATE($N$5," ",$N6),Additives[],2,FALSE)  + VLOOKUP(CONCATENATE($O$5," ",$O6),Additives[],2,FALSE)  + VLOOKUP(CONCATENATE($P$5," ",$P6),Additives[],2,FALSE) + VLOOKUP(CONCATENATE($Q$5," ",$Q6),Additives[],2,FALSE)</f>
        <v>1</v>
      </c>
      <c r="S6" s="148" t="b">
        <v>0</v>
      </c>
      <c r="T6" s="148" t="b">
        <v>0</v>
      </c>
      <c r="U6" s="149" t="b">
        <v>0</v>
      </c>
      <c r="V6" s="149" t="b">
        <v>0</v>
      </c>
      <c r="W6" s="149" t="b">
        <v>0</v>
      </c>
      <c r="X6" s="149" t="b">
        <v>0</v>
      </c>
      <c r="Y6" s="149" t="b">
        <v>0</v>
      </c>
      <c r="Z6" s="149" t="b">
        <v>0</v>
      </c>
      <c r="AA6" s="149" t="b">
        <v>0</v>
      </c>
      <c r="AB6" s="149" t="b">
        <v>0</v>
      </c>
      <c r="AC6" s="149" t="b">
        <v>0</v>
      </c>
      <c r="AD6" s="150">
        <f>IF($S6,VLOOKUP($S$5,Additives[],2,TRUE),0) + IF($T6,VLOOKUP($T$5,Additives[],2,FALSE),0) + IF($U6,VLOOKUP($U$5,Additives[],2,FALSE),0) + IF($V6,VLOOKUP($V$5,Additives[],2,FALSE),0) + IF($W6,VLOOKUP($W$5,Additives[],2,FALSE),0) + IF($X6,VLOOKUP($X$5,Additives[],2,FALSE),0) + IF($Y6,VLOOKUP($Y$5,Additives[],2,FALSE),0) + IF($Z6,VLOOKUP($Z$5,Additives[],2,FALSE),0) + IF($AA6,VLOOKUP($AA$5,Additives[],2,FALSE),0)  + IF($AB6,VLOOKUP($AB$5,Additives[],2,FALSE),0)  + IF($AC6,VLOOKUP($AC$5,Additives[],2,FALSE),0)</f>
        <v>0</v>
      </c>
      <c r="AE6" s="11" t="b">
        <v>0</v>
      </c>
      <c r="AF6" s="11" t="b">
        <v>0</v>
      </c>
      <c r="AG6" s="11" t="b">
        <v>0</v>
      </c>
      <c r="AH6" s="11" t="b">
        <v>0</v>
      </c>
      <c r="AI6" s="149" t="b">
        <v>0</v>
      </c>
      <c r="AJ6" s="157">
        <f>1 + IF($AE6,VLOOKUP($AE$5,Multiplicatives[],2,FALSE),0) + IF($AF6,VLOOKUP($AF$5,Multiplicatives[],2,FALSE),0) + IF($AG6,VLOOKUP($AG$5,Multiplicatives[],2,FALSE),0) + IF($AH6,VLOOKUP($AH$5,Multiplicatives[],2,FALSE),0) + IF($AI6,VLOOKUP($AI$5,Multiplicatives[],2,FALSE),0)</f>
        <v>1</v>
      </c>
    </row>
    <row r="7" spans="1:36" x14ac:dyDescent="0.45">
      <c r="A7" t="s">
        <v>157</v>
      </c>
      <c r="B7">
        <v>0</v>
      </c>
      <c r="D7" t="s">
        <v>138</v>
      </c>
      <c r="E7" s="147">
        <v>1</v>
      </c>
      <c r="G7"/>
      <c r="K7" s="142" t="s">
        <v>4</v>
      </c>
      <c r="L7" s="13">
        <f t="shared" si="0"/>
        <v>1</v>
      </c>
      <c r="M7" s="12">
        <v>1</v>
      </c>
      <c r="N7" s="142">
        <v>1</v>
      </c>
      <c r="O7" s="142">
        <v>1</v>
      </c>
      <c r="P7" s="142">
        <v>1</v>
      </c>
      <c r="Q7" s="13">
        <v>0</v>
      </c>
      <c r="R7" s="13">
        <f>IF(P7="Nothing",0,1) + VLOOKUP(CONCATENATE($M$5," ",$M7),Additives[],2,FALSE) + VLOOKUP(CONCATENATE($N$5," ",$N7),Additives[],2,FALSE)  + VLOOKUP(CONCATENATE($O$5," ",$O7),Additives[],2,FALSE)  + VLOOKUP(CONCATENATE($P$5," ",$P7),Additives[],2,FALSE) + VLOOKUP(CONCATENATE($Q$5," ",$Q7),Additives[],2,FALSE)</f>
        <v>1</v>
      </c>
      <c r="S7" s="142" t="b">
        <v>0</v>
      </c>
      <c r="T7" s="142" t="b">
        <v>0</v>
      </c>
      <c r="U7" s="145" t="b">
        <v>0</v>
      </c>
      <c r="V7" s="145" t="b">
        <v>0</v>
      </c>
      <c r="W7" s="145" t="b">
        <v>0</v>
      </c>
      <c r="X7" s="145" t="b">
        <v>0</v>
      </c>
      <c r="Y7" s="145" t="b">
        <v>0</v>
      </c>
      <c r="Z7" s="145" t="b">
        <v>0</v>
      </c>
      <c r="AA7" s="145" t="b">
        <v>0</v>
      </c>
      <c r="AB7" s="145" t="b">
        <v>0</v>
      </c>
      <c r="AC7" s="145" t="b">
        <v>0</v>
      </c>
      <c r="AD7" s="144">
        <f>IF($S7,VLOOKUP($S$5,Additives[],2,TRUE),0) + IF($T7,VLOOKUP($T$5,Additives[],2,FALSE),0) + IF($U7,VLOOKUP($U$5,Additives[],2,FALSE),0) + IF($V7,VLOOKUP($V$5,Additives[],2,FALSE),0) + IF($W7,VLOOKUP($W$5,Additives[],2,FALSE),0) + IF($X7,VLOOKUP($X$5,Additives[],2,FALSE),0) + IF($Y7,VLOOKUP($Y$5,Additives[],2,FALSE),0) + IF($Z7,VLOOKUP($Z$5,Additives[],2,FALSE),0) + IF($AA7,VLOOKUP($AA$5,Additives[],2,FALSE),0)  + IF($AB7,VLOOKUP($AB$5,Additives[],2,FALSE),0)</f>
        <v>0</v>
      </c>
      <c r="AE7" s="13" t="b">
        <v>0</v>
      </c>
      <c r="AF7" s="13" t="b">
        <v>0</v>
      </c>
      <c r="AG7" s="13" t="b">
        <v>0</v>
      </c>
      <c r="AH7" s="13" t="b">
        <v>0</v>
      </c>
      <c r="AI7" s="145" t="b">
        <v>0</v>
      </c>
      <c r="AJ7" s="158">
        <f>1 + IF($AE7,VLOOKUP($AE$5,Multiplicatives[],2,FALSE),0) + IF($AF7,VLOOKUP($AF$5,Multiplicatives[],2,FALSE),0) + IF($AG7,VLOOKUP($AG$5,Multiplicatives[],2,FALSE),0) + IF($AH7,VLOOKUP($AH$5,Multiplicatives[],2,FALSE),0) + IF($AI7,VLOOKUP($AI$5,Multiplicatives[],2,FALSE),0)</f>
        <v>1</v>
      </c>
    </row>
    <row r="8" spans="1:36" x14ac:dyDescent="0.45">
      <c r="A8" t="s">
        <v>144</v>
      </c>
      <c r="B8">
        <v>0</v>
      </c>
      <c r="D8" t="s">
        <v>165</v>
      </c>
      <c r="E8" s="147">
        <v>1</v>
      </c>
      <c r="G8"/>
      <c r="K8" s="142" t="s">
        <v>12</v>
      </c>
      <c r="L8" s="13">
        <f t="shared" si="0"/>
        <v>2</v>
      </c>
      <c r="M8" s="12">
        <v>1</v>
      </c>
      <c r="N8" s="142">
        <v>1</v>
      </c>
      <c r="O8" s="142">
        <v>2</v>
      </c>
      <c r="P8" s="142">
        <v>1</v>
      </c>
      <c r="Q8" s="13">
        <v>0</v>
      </c>
      <c r="R8" s="13">
        <f>IF(P8="Nothing",0,1) + VLOOKUP(CONCATENATE($M$5," ",$M8),Additives[],2,FALSE) + VLOOKUP(CONCATENATE($N$5," ",$N8),Additives[],2,FALSE)  + VLOOKUP(CONCATENATE($O$5," ",$O8),Additives[],2,FALSE)  + VLOOKUP(CONCATENATE($P$5," ",$P8),Additives[],2,FALSE) + VLOOKUP(CONCATENATE($Q$5," ",$Q8),Additives[],2,FALSE)</f>
        <v>2</v>
      </c>
      <c r="S8" s="142" t="b">
        <v>0</v>
      </c>
      <c r="T8" s="142" t="b">
        <v>0</v>
      </c>
      <c r="U8" s="145" t="b">
        <v>0</v>
      </c>
      <c r="V8" s="145" t="b">
        <v>0</v>
      </c>
      <c r="W8" s="145" t="b">
        <v>0</v>
      </c>
      <c r="X8" s="145" t="b">
        <v>0</v>
      </c>
      <c r="Y8" s="145" t="b">
        <v>0</v>
      </c>
      <c r="Z8" s="145" t="b">
        <v>0</v>
      </c>
      <c r="AA8" s="145" t="b">
        <v>0</v>
      </c>
      <c r="AB8" s="145" t="b">
        <v>0</v>
      </c>
      <c r="AC8" s="145" t="b">
        <v>0</v>
      </c>
      <c r="AD8" s="144">
        <f>IF($S8,VLOOKUP($S$5,Additives[],2,TRUE),0) + IF($T8,VLOOKUP($T$5,Additives[],2,FALSE),0) + IF($U8,VLOOKUP($U$5,Additives[],2,FALSE),0) + IF($V8,VLOOKUP($V$5,Additives[],2,FALSE),0) + IF($W8,VLOOKUP($W$5,Additives[],2,FALSE),0) + IF($X8,VLOOKUP($X$5,Additives[],2,FALSE),0) + IF($Y8,VLOOKUP($Y$5,Additives[],2,FALSE),0) + IF($Z8,VLOOKUP($Z$5,Additives[],2,FALSE),0) + IF($AA8,VLOOKUP($AA$5,Additives[],2,FALSE),0)  + IF($AB8,VLOOKUP($AB$5,Additives[],2,FALSE),0)</f>
        <v>0</v>
      </c>
      <c r="AE8" s="13" t="b">
        <v>0</v>
      </c>
      <c r="AF8" s="13" t="b">
        <v>0</v>
      </c>
      <c r="AG8" s="13" t="b">
        <v>0</v>
      </c>
      <c r="AH8" s="13" t="b">
        <v>0</v>
      </c>
      <c r="AI8" s="145" t="b">
        <v>0</v>
      </c>
      <c r="AJ8" s="158">
        <f>1 + IF($AE8,VLOOKUP($AE$5,Multiplicatives[],2,FALSE),0) + IF($AF8,VLOOKUP($AF$5,Multiplicatives[],2,FALSE),0) + IF($AG8,VLOOKUP($AG$5,Multiplicatives[],2,FALSE),0) + IF($AH8,VLOOKUP($AH$5,Multiplicatives[],2,FALSE),0) + IF($AI8,VLOOKUP($AI$5,Multiplicatives[],2,FALSE),0)</f>
        <v>1</v>
      </c>
    </row>
    <row r="9" spans="1:36" x14ac:dyDescent="0.45">
      <c r="A9" t="s">
        <v>145</v>
      </c>
      <c r="B9">
        <v>1</v>
      </c>
      <c r="D9" t="s">
        <v>176</v>
      </c>
      <c r="E9" s="147">
        <v>0.5</v>
      </c>
      <c r="G9"/>
      <c r="K9" s="142" t="s">
        <v>14</v>
      </c>
      <c r="L9" s="13">
        <f t="shared" si="0"/>
        <v>2</v>
      </c>
      <c r="M9" s="12">
        <v>1</v>
      </c>
      <c r="N9" s="142">
        <v>1</v>
      </c>
      <c r="O9" s="142">
        <v>1</v>
      </c>
      <c r="P9" s="142">
        <v>2</v>
      </c>
      <c r="Q9" s="13">
        <v>0</v>
      </c>
      <c r="R9" s="13">
        <f>IF(P9="Nothing",0,1) + VLOOKUP(CONCATENATE($M$5," ",$M9),Additives[],2,FALSE) + VLOOKUP(CONCATENATE($N$5," ",$N9),Additives[],2,FALSE)  + VLOOKUP(CONCATENATE($O$5," ",$O9),Additives[],2,FALSE)  + VLOOKUP(CONCATENATE($P$5," ",$P9),Additives[],2,FALSE) + VLOOKUP(CONCATENATE($Q$5," ",$Q9),Additives[],2,FALSE)</f>
        <v>2</v>
      </c>
      <c r="S9" s="142" t="b">
        <v>0</v>
      </c>
      <c r="T9" s="142" t="b">
        <v>0</v>
      </c>
      <c r="U9" s="145" t="b">
        <v>0</v>
      </c>
      <c r="V9" s="145" t="b">
        <v>0</v>
      </c>
      <c r="W9" s="145" t="b">
        <v>0</v>
      </c>
      <c r="X9" s="145" t="b">
        <v>0</v>
      </c>
      <c r="Y9" s="145" t="b">
        <v>0</v>
      </c>
      <c r="Z9" s="145" t="b">
        <v>0</v>
      </c>
      <c r="AA9" s="145" t="b">
        <v>0</v>
      </c>
      <c r="AB9" s="145" t="b">
        <v>0</v>
      </c>
      <c r="AC9" s="145" t="b">
        <v>0</v>
      </c>
      <c r="AD9" s="144">
        <f>IF($S9,VLOOKUP($S$5,Additives[],2,TRUE),0) + IF($T9,VLOOKUP($T$5,Additives[],2,FALSE),0) + IF($U9,VLOOKUP($U$5,Additives[],2,FALSE),0) + IF($V9,VLOOKUP($V$5,Additives[],2,FALSE),0) + IF($W9,VLOOKUP($W$5,Additives[],2,FALSE),0) + IF($X9,VLOOKUP($X$5,Additives[],2,FALSE),0) + IF($Y9,VLOOKUP($Y$5,Additives[],2,FALSE),0) + IF($Z9,VLOOKUP($Z$5,Additives[],2,FALSE),0) + IF($AA9,VLOOKUP($AA$5,Additives[],2,FALSE),0)  + IF($AB9,VLOOKUP($AB$5,Additives[],2,FALSE),0)</f>
        <v>0</v>
      </c>
      <c r="AE9" s="13" t="b">
        <v>0</v>
      </c>
      <c r="AF9" s="13" t="b">
        <v>0</v>
      </c>
      <c r="AG9" s="13" t="b">
        <v>0</v>
      </c>
      <c r="AH9" s="13" t="b">
        <v>0</v>
      </c>
      <c r="AI9" s="145" t="b">
        <v>0</v>
      </c>
      <c r="AJ9" s="158">
        <f>1 + IF($AE9,VLOOKUP($AE$5,Multiplicatives[],2,FALSE),0) + IF($AF9,VLOOKUP($AF$5,Multiplicatives[],2,FALSE),0) + IF($AG9,VLOOKUP($AG$5,Multiplicatives[],2,FALSE),0) + IF($AH9,VLOOKUP($AH$5,Multiplicatives[],2,FALSE),0) + IF($AI9,VLOOKUP($AI$5,Multiplicatives[],2,FALSE),0)</f>
        <v>1</v>
      </c>
    </row>
    <row r="10" spans="1:36" x14ac:dyDescent="0.45">
      <c r="A10" t="s">
        <v>146</v>
      </c>
      <c r="B10">
        <v>3</v>
      </c>
      <c r="D10" t="s">
        <v>185</v>
      </c>
      <c r="E10" s="147">
        <v>0.5</v>
      </c>
      <c r="G10"/>
      <c r="K10" s="142" t="s">
        <v>16</v>
      </c>
      <c r="L10" s="13">
        <f t="shared" si="0"/>
        <v>10</v>
      </c>
      <c r="M10" s="12">
        <v>1</v>
      </c>
      <c r="N10" s="142">
        <v>1</v>
      </c>
      <c r="O10" s="142">
        <v>3</v>
      </c>
      <c r="P10" s="142">
        <v>1</v>
      </c>
      <c r="Q10" s="13">
        <v>0</v>
      </c>
      <c r="R10" s="13">
        <f>IF(P10="Nothing",0,1) + VLOOKUP(CONCATENATE($M$5," ",$M10),Additives[],2,FALSE) + VLOOKUP(CONCATENATE($N$5," ",$N10),Additives[],2,FALSE)  + VLOOKUP(CONCATENATE($O$5," ",$O10),Additives[],2,FALSE)  + VLOOKUP(CONCATENATE($P$5," ",$P10),Additives[],2,FALSE) + VLOOKUP(CONCATENATE($Q$5," ",$Q10),Additives[],2,FALSE)</f>
        <v>5</v>
      </c>
      <c r="S10" s="142" t="b">
        <v>0</v>
      </c>
      <c r="T10" s="142" t="b">
        <v>0</v>
      </c>
      <c r="U10" s="145" t="b">
        <v>0</v>
      </c>
      <c r="V10" s="145" t="b">
        <v>0</v>
      </c>
      <c r="W10" s="145" t="b">
        <v>0</v>
      </c>
      <c r="X10" s="145" t="b">
        <v>0</v>
      </c>
      <c r="Y10" s="145" t="b">
        <v>0</v>
      </c>
      <c r="Z10" s="145" t="b">
        <v>0</v>
      </c>
      <c r="AA10" s="145" t="b">
        <v>0</v>
      </c>
      <c r="AB10" s="145" t="b">
        <v>0</v>
      </c>
      <c r="AC10" s="145" t="b">
        <v>0</v>
      </c>
      <c r="AD10" s="144">
        <f>IF($S10,VLOOKUP($S$5,Additives[],2,TRUE),0) + IF($T10,VLOOKUP($T$5,Additives[],2,FALSE),0) + IF($U10,VLOOKUP($U$5,Additives[],2,FALSE),0) + IF($V10,VLOOKUP($V$5,Additives[],2,FALSE),0) + IF($W10,VLOOKUP($W$5,Additives[],2,FALSE),0) + IF($X10,VLOOKUP($X$5,Additives[],2,FALSE),0) + IF($Y10,VLOOKUP($Y$5,Additives[],2,FALSE),0) + IF($Z10,VLOOKUP($Z$5,Additives[],2,FALSE),0) + IF($AA10,VLOOKUP($AA$5,Additives[],2,FALSE),0)  + IF($AB10,VLOOKUP($AB$5,Additives[],2,FALSE),0)</f>
        <v>0</v>
      </c>
      <c r="AE10" s="13" t="b">
        <v>1</v>
      </c>
      <c r="AF10" s="13" t="b">
        <v>0</v>
      </c>
      <c r="AG10" s="13" t="b">
        <v>0</v>
      </c>
      <c r="AH10" s="13" t="b">
        <v>0</v>
      </c>
      <c r="AI10" s="145" t="b">
        <v>0</v>
      </c>
      <c r="AJ10" s="158">
        <f>1 + IF($AE10,VLOOKUP($AE$5,Multiplicatives[],2,FALSE),0) + IF($AF10,VLOOKUP($AF$5,Multiplicatives[],2,FALSE),0) + IF($AG10,VLOOKUP($AG$5,Multiplicatives[],2,FALSE),0) + IF($AH10,VLOOKUP($AH$5,Multiplicatives[],2,FALSE),0) + IF($AI10,VLOOKUP($AI$5,Multiplicatives[],2,FALSE),0)</f>
        <v>2</v>
      </c>
    </row>
    <row r="11" spans="1:36" x14ac:dyDescent="0.45">
      <c r="A11" t="s">
        <v>158</v>
      </c>
      <c r="B11">
        <v>0</v>
      </c>
      <c r="D11" t="s">
        <v>188</v>
      </c>
      <c r="E11" s="147">
        <v>1</v>
      </c>
      <c r="G11"/>
      <c r="K11" s="142" t="s">
        <v>18</v>
      </c>
      <c r="L11" s="13">
        <f t="shared" si="0"/>
        <v>2</v>
      </c>
      <c r="M11" s="12">
        <v>1</v>
      </c>
      <c r="N11" s="142">
        <v>1</v>
      </c>
      <c r="O11" s="142">
        <v>1</v>
      </c>
      <c r="P11" s="142">
        <v>1</v>
      </c>
      <c r="Q11" s="13">
        <v>0</v>
      </c>
      <c r="R11" s="13">
        <f>IF(P11="Nothing",0,1) + VLOOKUP(CONCATENATE($M$5," ",$M11),Additives[],2,FALSE) + VLOOKUP(CONCATENATE($N$5," ",$N11),Additives[],2,FALSE)  + VLOOKUP(CONCATENATE($O$5," ",$O11),Additives[],2,FALSE)  + VLOOKUP(CONCATENATE($P$5," ",$P11),Additives[],2,FALSE) + VLOOKUP(CONCATENATE($Q$5," ",$Q11),Additives[],2,FALSE)</f>
        <v>1</v>
      </c>
      <c r="S11" s="142" t="b">
        <v>0</v>
      </c>
      <c r="T11" s="142" t="b">
        <v>0</v>
      </c>
      <c r="U11" s="145" t="b">
        <v>0</v>
      </c>
      <c r="V11" s="145" t="b">
        <v>0</v>
      </c>
      <c r="W11" s="145" t="b">
        <v>0</v>
      </c>
      <c r="X11" s="145" t="b">
        <v>0</v>
      </c>
      <c r="Y11" s="145" t="b">
        <v>0</v>
      </c>
      <c r="Z11" s="145" t="b">
        <v>0</v>
      </c>
      <c r="AA11" s="145" t="b">
        <v>0</v>
      </c>
      <c r="AB11" s="145" t="b">
        <v>0</v>
      </c>
      <c r="AC11" s="145" t="b">
        <v>0</v>
      </c>
      <c r="AD11" s="144">
        <f>IF($S11,VLOOKUP($S$5,Additives[],2,TRUE),0) + IF($T11,VLOOKUP($T$5,Additives[],2,FALSE),0) + IF($U11,VLOOKUP($U$5,Additives[],2,FALSE),0) + IF($V11,VLOOKUP($V$5,Additives[],2,FALSE),0) + IF($W11,VLOOKUP($W$5,Additives[],2,FALSE),0) + IF($X11,VLOOKUP($X$5,Additives[],2,FALSE),0) + IF($Y11,VLOOKUP($Y$5,Additives[],2,FALSE),0) + IF($Z11,VLOOKUP($Z$5,Additives[],2,FALSE),0) + IF($AA11,VLOOKUP($AA$5,Additives[],2,FALSE),0)  + IF($AB11,VLOOKUP($AB$5,Additives[],2,FALSE),0)</f>
        <v>0</v>
      </c>
      <c r="AE11" s="13" t="b">
        <v>0</v>
      </c>
      <c r="AF11" s="13" t="b">
        <v>1</v>
      </c>
      <c r="AG11" s="13" t="b">
        <v>0</v>
      </c>
      <c r="AH11" s="13" t="b">
        <v>0</v>
      </c>
      <c r="AI11" s="145" t="b">
        <v>0</v>
      </c>
      <c r="AJ11" s="158">
        <f>1 + IF($AE11,VLOOKUP($AE$5,Multiplicatives[],2,FALSE),0) + IF($AF11,VLOOKUP($AF$5,Multiplicatives[],2,FALSE),0) + IF($AG11,VLOOKUP($AG$5,Multiplicatives[],2,FALSE),0) + IF($AH11,VLOOKUP($AH$5,Multiplicatives[],2,FALSE),0) + IF($AI11,VLOOKUP($AI$5,Multiplicatives[],2,FALSE),0)</f>
        <v>2</v>
      </c>
    </row>
    <row r="12" spans="1:36" x14ac:dyDescent="0.45">
      <c r="A12" t="s">
        <v>147</v>
      </c>
      <c r="B12">
        <v>0</v>
      </c>
      <c r="G12"/>
      <c r="K12" s="142" t="s">
        <v>20</v>
      </c>
      <c r="L12" s="13">
        <f t="shared" si="0"/>
        <v>4</v>
      </c>
      <c r="M12" s="12">
        <v>1</v>
      </c>
      <c r="N12" s="142">
        <v>1</v>
      </c>
      <c r="O12" s="142">
        <v>2</v>
      </c>
      <c r="P12" s="142">
        <v>1</v>
      </c>
      <c r="Q12" s="13">
        <v>0</v>
      </c>
      <c r="R12" s="13">
        <f>IF(P12="Nothing",0,1) + VLOOKUP(CONCATENATE($M$5," ",$M12),Additives[],2,FALSE) + VLOOKUP(CONCATENATE($N$5," ",$N12),Additives[],2,FALSE)  + VLOOKUP(CONCATENATE($O$5," ",$O12),Additives[],2,FALSE)  + VLOOKUP(CONCATENATE($P$5," ",$P12),Additives[],2,FALSE) + VLOOKUP(CONCATENATE($Q$5," ",$Q12),Additives[],2,FALSE)</f>
        <v>2</v>
      </c>
      <c r="S12" s="142" t="b">
        <v>0</v>
      </c>
      <c r="T12" s="142" t="b">
        <v>0</v>
      </c>
      <c r="U12" s="145" t="b">
        <v>0</v>
      </c>
      <c r="V12" s="145" t="b">
        <v>0</v>
      </c>
      <c r="W12" s="145" t="b">
        <v>0</v>
      </c>
      <c r="X12" s="145" t="b">
        <v>0</v>
      </c>
      <c r="Y12" s="145" t="b">
        <v>0</v>
      </c>
      <c r="Z12" s="145" t="b">
        <v>0</v>
      </c>
      <c r="AA12" s="145" t="b">
        <v>0</v>
      </c>
      <c r="AB12" s="145" t="b">
        <v>0</v>
      </c>
      <c r="AC12" s="145" t="b">
        <v>0</v>
      </c>
      <c r="AD12" s="144">
        <f>IF($S12,VLOOKUP($S$5,Additives[],2,TRUE),0) + IF($T12,VLOOKUP($T$5,Additives[],2,FALSE),0) + IF($U12,VLOOKUP($U$5,Additives[],2,FALSE),0) + IF($V12,VLOOKUP($V$5,Additives[],2,FALSE),0) + IF($W12,VLOOKUP($W$5,Additives[],2,FALSE),0) + IF($X12,VLOOKUP($X$5,Additives[],2,FALSE),0) + IF($Y12,VLOOKUP($Y$5,Additives[],2,FALSE),0) + IF($Z12,VLOOKUP($Z$5,Additives[],2,FALSE),0) + IF($AA12,VLOOKUP($AA$5,Additives[],2,FALSE),0)  + IF($AB12,VLOOKUP($AB$5,Additives[],2,FALSE),0)</f>
        <v>0</v>
      </c>
      <c r="AE12" s="13" t="b">
        <v>0</v>
      </c>
      <c r="AF12" s="13" t="b">
        <v>1</v>
      </c>
      <c r="AG12" s="13" t="b">
        <v>0</v>
      </c>
      <c r="AH12" s="13" t="b">
        <v>0</v>
      </c>
      <c r="AI12" s="145" t="b">
        <v>0</v>
      </c>
      <c r="AJ12" s="158">
        <f>1 + IF($AE12,VLOOKUP($AE$5,Multiplicatives[],2,FALSE),0) + IF($AF12,VLOOKUP($AF$5,Multiplicatives[],2,FALSE),0) + IF($AG12,VLOOKUP($AG$5,Multiplicatives[],2,FALSE),0) + IF($AH12,VLOOKUP($AH$5,Multiplicatives[],2,FALSE),0) + IF($AI12,VLOOKUP($AI$5,Multiplicatives[],2,FALSE),0)</f>
        <v>2</v>
      </c>
    </row>
    <row r="13" spans="1:36" x14ac:dyDescent="0.45">
      <c r="A13" t="s">
        <v>148</v>
      </c>
      <c r="B13">
        <v>1</v>
      </c>
      <c r="G13"/>
      <c r="K13" s="142" t="s">
        <v>22</v>
      </c>
      <c r="L13" s="13">
        <f t="shared" si="0"/>
        <v>4</v>
      </c>
      <c r="M13" s="12">
        <v>1</v>
      </c>
      <c r="N13" s="142">
        <v>1</v>
      </c>
      <c r="O13" s="142">
        <v>1</v>
      </c>
      <c r="P13" s="142">
        <v>2</v>
      </c>
      <c r="Q13" s="13">
        <v>0</v>
      </c>
      <c r="R13" s="13">
        <f>IF(P13="Nothing",0,1) + VLOOKUP(CONCATENATE($M$5," ",$M13),Additives[],2,FALSE) + VLOOKUP(CONCATENATE($N$5," ",$N13),Additives[],2,FALSE)  + VLOOKUP(CONCATENATE($O$5," ",$O13),Additives[],2,FALSE)  + VLOOKUP(CONCATENATE($P$5," ",$P13),Additives[],2,FALSE) + VLOOKUP(CONCATENATE($Q$5," ",$Q13),Additives[],2,FALSE)</f>
        <v>2</v>
      </c>
      <c r="S13" s="142" t="b">
        <v>0</v>
      </c>
      <c r="T13" s="142" t="b">
        <v>0</v>
      </c>
      <c r="U13" s="145" t="b">
        <v>0</v>
      </c>
      <c r="V13" s="145" t="b">
        <v>0</v>
      </c>
      <c r="W13" s="145" t="b">
        <v>0</v>
      </c>
      <c r="X13" s="145" t="b">
        <v>0</v>
      </c>
      <c r="Y13" s="145" t="b">
        <v>0</v>
      </c>
      <c r="Z13" s="145" t="b">
        <v>0</v>
      </c>
      <c r="AA13" s="145" t="b">
        <v>0</v>
      </c>
      <c r="AB13" s="145" t="b">
        <v>0</v>
      </c>
      <c r="AC13" s="145" t="b">
        <v>0</v>
      </c>
      <c r="AD13" s="144">
        <f>IF($S13,VLOOKUP($S$5,Additives[],2,TRUE),0) + IF($T13,VLOOKUP($T$5,Additives[],2,FALSE),0) + IF($U13,VLOOKUP($U$5,Additives[],2,FALSE),0) + IF($V13,VLOOKUP($V$5,Additives[],2,FALSE),0) + IF($W13,VLOOKUP($W$5,Additives[],2,FALSE),0) + IF($X13,VLOOKUP($X$5,Additives[],2,FALSE),0) + IF($Y13,VLOOKUP($Y$5,Additives[],2,FALSE),0) + IF($Z13,VLOOKUP($Z$5,Additives[],2,FALSE),0) + IF($AA13,VLOOKUP($AA$5,Additives[],2,FALSE),0)  + IF($AB13,VLOOKUP($AB$5,Additives[],2,FALSE),0)</f>
        <v>0</v>
      </c>
      <c r="AE13" s="13" t="b">
        <v>0</v>
      </c>
      <c r="AF13" s="13" t="b">
        <v>1</v>
      </c>
      <c r="AG13" s="13" t="b">
        <v>0</v>
      </c>
      <c r="AH13" s="13" t="b">
        <v>0</v>
      </c>
      <c r="AI13" s="145" t="b">
        <v>0</v>
      </c>
      <c r="AJ13" s="158">
        <f>1 + IF($AE13,VLOOKUP($AE$5,Multiplicatives[],2,FALSE),0) + IF($AF13,VLOOKUP($AF$5,Multiplicatives[],2,FALSE),0) + IF($AG13,VLOOKUP($AG$5,Multiplicatives[],2,FALSE),0) + IF($AH13,VLOOKUP($AH$5,Multiplicatives[],2,FALSE),0) + IF($AI13,VLOOKUP($AI$5,Multiplicatives[],2,FALSE),0)</f>
        <v>2</v>
      </c>
    </row>
    <row r="14" spans="1:36" x14ac:dyDescent="0.45">
      <c r="A14" t="s">
        <v>149</v>
      </c>
      <c r="B14">
        <v>4</v>
      </c>
      <c r="G14"/>
      <c r="K14" s="142" t="s">
        <v>15</v>
      </c>
      <c r="L14" s="13">
        <f t="shared" si="0"/>
        <v>5</v>
      </c>
      <c r="M14" s="12">
        <v>1</v>
      </c>
      <c r="N14" s="142">
        <v>1</v>
      </c>
      <c r="O14" s="142">
        <v>1</v>
      </c>
      <c r="P14" s="142">
        <v>1</v>
      </c>
      <c r="Q14" s="13">
        <v>0</v>
      </c>
      <c r="R14" s="13">
        <f>IF(P14="Nothing",0,1) + VLOOKUP(CONCATENATE($M$5," ",$M14),Additives[],2,FALSE) + VLOOKUP(CONCATENATE($N$5," ",$N14),Additives[],2,FALSE)  + VLOOKUP(CONCATENATE($O$5," ",$O14),Additives[],2,FALSE)  + VLOOKUP(CONCATENATE($P$5," ",$P14),Additives[],2,FALSE) + VLOOKUP(CONCATENATE($Q$5," ",$Q14),Additives[],2,FALSE)</f>
        <v>1</v>
      </c>
      <c r="S14" s="142" t="b">
        <v>1</v>
      </c>
      <c r="T14" s="142" t="b">
        <v>1</v>
      </c>
      <c r="U14" s="145" t="b">
        <v>0</v>
      </c>
      <c r="V14" s="145" t="b">
        <v>0</v>
      </c>
      <c r="W14" s="145" t="b">
        <v>0</v>
      </c>
      <c r="X14" s="145" t="b">
        <v>0</v>
      </c>
      <c r="Y14" s="145" t="b">
        <v>0</v>
      </c>
      <c r="Z14" s="145" t="b">
        <v>0</v>
      </c>
      <c r="AA14" s="145" t="b">
        <v>0</v>
      </c>
      <c r="AB14" s="145" t="b">
        <v>0</v>
      </c>
      <c r="AC14" s="145" t="b">
        <v>0</v>
      </c>
      <c r="AD14" s="144">
        <f>IF($S14,VLOOKUP($S$5,Additives[],2,TRUE),0) + IF($T14,VLOOKUP($T$5,Additives[],2,FALSE),0) + IF($U14,VLOOKUP($U$5,Additives[],2,FALSE),0) + IF($V14,VLOOKUP($V$5,Additives[],2,FALSE),0) + IF($W14,VLOOKUP($W$5,Additives[],2,FALSE),0) + IF($X14,VLOOKUP($X$5,Additives[],2,FALSE),0) + IF($Y14,VLOOKUP($Y$5,Additives[],2,FALSE),0) + IF($Z14,VLOOKUP($Z$5,Additives[],2,FALSE),0) + IF($AA14,VLOOKUP($AA$5,Additives[],2,FALSE),0)  + IF($AB14,VLOOKUP($AB$5,Additives[],2,FALSE),0)</f>
        <v>4</v>
      </c>
      <c r="AE14" s="13" t="b">
        <v>0</v>
      </c>
      <c r="AF14" s="13" t="b">
        <v>0</v>
      </c>
      <c r="AG14" s="13" t="b">
        <v>0</v>
      </c>
      <c r="AH14" s="13" t="b">
        <v>0</v>
      </c>
      <c r="AI14" s="145" t="b">
        <v>0</v>
      </c>
      <c r="AJ14" s="158">
        <f>1 + IF($AE14,VLOOKUP($AE$5,Multiplicatives[],2,FALSE),0) + IF($AF14,VLOOKUP($AF$5,Multiplicatives[],2,FALSE),0) + IF($AG14,VLOOKUP($AG$5,Multiplicatives[],2,FALSE),0) + IF($AH14,VLOOKUP($AH$5,Multiplicatives[],2,FALSE),0) + IF($AI14,VLOOKUP($AI$5,Multiplicatives[],2,FALSE),0)</f>
        <v>1</v>
      </c>
    </row>
    <row r="15" spans="1:36" x14ac:dyDescent="0.45">
      <c r="A15" t="s">
        <v>186</v>
      </c>
      <c r="B15">
        <v>10</v>
      </c>
      <c r="G15"/>
      <c r="K15" s="143" t="s">
        <v>17</v>
      </c>
      <c r="L15" s="75">
        <f t="shared" si="0"/>
        <v>5</v>
      </c>
      <c r="M15" s="74">
        <v>0</v>
      </c>
      <c r="N15" s="143">
        <v>0</v>
      </c>
      <c r="O15" s="143">
        <v>0</v>
      </c>
      <c r="P15" s="143">
        <v>0</v>
      </c>
      <c r="Q15" s="75">
        <v>0</v>
      </c>
      <c r="R15" s="75">
        <f>IF(P15="Nothing",0,1) + VLOOKUP(CONCATENATE($M$5," ",$M15),Additives[],2,FALSE) + VLOOKUP(CONCATENATE($N$5," ",$N15),Additives[],2,FALSE)  + VLOOKUP(CONCATENATE($O$5," ",$O15),Additives[],2,FALSE)  + VLOOKUP(CONCATENATE($P$5," ",$P15),Additives[],2,FALSE) + VLOOKUP(CONCATENATE($Q$5," ",$Q15),Additives[],2,FALSE)</f>
        <v>1</v>
      </c>
      <c r="S15" s="143" t="b">
        <v>0</v>
      </c>
      <c r="T15" s="143" t="b">
        <v>0</v>
      </c>
      <c r="U15" s="146" t="b">
        <v>1</v>
      </c>
      <c r="V15" s="146" t="b">
        <v>0</v>
      </c>
      <c r="W15" s="146" t="b">
        <v>0</v>
      </c>
      <c r="X15" s="146" t="b">
        <v>0</v>
      </c>
      <c r="Y15" s="146" t="b">
        <v>0</v>
      </c>
      <c r="Z15" s="146" t="b">
        <v>0</v>
      </c>
      <c r="AA15" s="146" t="b">
        <v>0</v>
      </c>
      <c r="AB15" s="146" t="b">
        <v>0</v>
      </c>
      <c r="AC15" s="146" t="b">
        <v>0</v>
      </c>
      <c r="AD15" s="151">
        <f>IF($S15,VLOOKUP($S$5,Additives[],2,TRUE),0) + IF($T15,VLOOKUP($T$5,Additives[],2,FALSE),0) + IF($U15,VLOOKUP($U$5,Additives[],2,FALSE),0) + IF($V15,VLOOKUP($V$5,Additives[],2,FALSE),0) + IF($W15,VLOOKUP($W$5,Additives[],2,FALSE),0) + IF($X15,VLOOKUP($X$5,Additives[],2,FALSE),0) + IF($Y15,VLOOKUP($Y$5,Additives[],2,FALSE),0) + IF($Z15,VLOOKUP($Z$5,Additives[],2,FALSE),0) + IF($AA15,VLOOKUP($AA$5,Additives[],2,FALSE),0)  + IF($AB15,VLOOKUP($AB$5,Additives[],2,FALSE),0)</f>
        <v>4</v>
      </c>
      <c r="AE15" s="75" t="b">
        <v>0</v>
      </c>
      <c r="AF15" s="75" t="b">
        <v>0</v>
      </c>
      <c r="AG15" s="75" t="b">
        <v>0</v>
      </c>
      <c r="AH15" s="75" t="b">
        <v>0</v>
      </c>
      <c r="AI15" s="146" t="b">
        <v>0</v>
      </c>
      <c r="AJ15" s="159">
        <f>1 + IF($AE15,VLOOKUP($AE$5,Multiplicatives[],2,FALSE),0) + IF($AF15,VLOOKUP($AF$5,Multiplicatives[],2,FALSE),0) + IF($AG15,VLOOKUP($AG$5,Multiplicatives[],2,FALSE),0) + IF($AH15,VLOOKUP($AH$5,Multiplicatives[],2,FALSE),0) + IF($AI15,VLOOKUP($AI$5,Multiplicatives[],2,FALSE),0)</f>
        <v>1</v>
      </c>
    </row>
    <row r="16" spans="1:36" x14ac:dyDescent="0.45">
      <c r="A16" t="s">
        <v>159</v>
      </c>
      <c r="B16">
        <v>0</v>
      </c>
      <c r="G16"/>
      <c r="K16" s="148" t="s">
        <v>25</v>
      </c>
      <c r="L16" s="11">
        <f t="shared" si="0"/>
        <v>5</v>
      </c>
      <c r="M16" s="10">
        <v>1</v>
      </c>
      <c r="N16" s="148">
        <v>1</v>
      </c>
      <c r="O16" s="148">
        <v>1</v>
      </c>
      <c r="P16" s="148">
        <v>3</v>
      </c>
      <c r="Q16" s="11">
        <v>0</v>
      </c>
      <c r="R16" s="11">
        <f>IF(P16="Nothing",0,1) + VLOOKUP(CONCATENATE($M$5," ",$M16),Additives[],2,FALSE) + VLOOKUP(CONCATENATE($N$5," ",$N16),Additives[],2,FALSE)  + VLOOKUP(CONCATENATE($O$5," ",$O16),Additives[],2,FALSE)  + VLOOKUP(CONCATENATE($P$5," ",$P16),Additives[],2,FALSE) + VLOOKUP(CONCATENATE($Q$5," ",$Q16),Additives[],2,FALSE)</f>
        <v>5</v>
      </c>
      <c r="S16" s="148" t="b">
        <v>0</v>
      </c>
      <c r="T16" s="148" t="b">
        <v>0</v>
      </c>
      <c r="U16" s="149" t="b">
        <v>0</v>
      </c>
      <c r="V16" s="149" t="b">
        <v>0</v>
      </c>
      <c r="W16" s="149" t="b">
        <v>0</v>
      </c>
      <c r="X16" s="149" t="b">
        <v>0</v>
      </c>
      <c r="Y16" s="149" t="b">
        <v>0</v>
      </c>
      <c r="Z16" s="149" t="b">
        <v>0</v>
      </c>
      <c r="AA16" s="149" t="b">
        <v>0</v>
      </c>
      <c r="AB16" s="149" t="b">
        <v>0</v>
      </c>
      <c r="AC16" s="149" t="b">
        <v>0</v>
      </c>
      <c r="AD16" s="150">
        <f>IF($S16,VLOOKUP($S$5,Additives[],2,TRUE),0) + IF($T16,VLOOKUP($T$5,Additives[],2,FALSE),0) + IF($U16,VLOOKUP($U$5,Additives[],2,FALSE),0) + IF($V16,VLOOKUP($V$5,Additives[],2,FALSE),0) + IF($W16,VLOOKUP($W$5,Additives[],2,FALSE),0) + IF($X16,VLOOKUP($X$5,Additives[],2,FALSE),0) + IF($Y16,VLOOKUP($Y$5,Additives[],2,FALSE),0) + IF($Z16,VLOOKUP($Z$5,Additives[],2,FALSE),0) + IF($AA16,VLOOKUP($AA$5,Additives[],2,FALSE),0)  + IF($AB16,VLOOKUP($AB$5,Additives[],2,FALSE),0)</f>
        <v>0</v>
      </c>
      <c r="AE16" s="11" t="b">
        <v>0</v>
      </c>
      <c r="AF16" s="11" t="b">
        <v>0</v>
      </c>
      <c r="AG16" s="11" t="b">
        <v>0</v>
      </c>
      <c r="AH16" s="11" t="b">
        <v>0</v>
      </c>
      <c r="AI16" s="149" t="b">
        <v>0</v>
      </c>
      <c r="AJ16" s="157">
        <f>1 + IF($AE16,VLOOKUP($AE$5,Multiplicatives[],2,FALSE),0) + IF($AF16,VLOOKUP($AF$5,Multiplicatives[],2,FALSE),0) + IF($AG16,VLOOKUP($AG$5,Multiplicatives[],2,FALSE),0) + IF($AH16,VLOOKUP($AH$5,Multiplicatives[],2,FALSE),0) + IF($AI16,VLOOKUP($AI$5,Multiplicatives[],2,FALSE),0)</f>
        <v>1</v>
      </c>
    </row>
    <row r="17" spans="1:36" x14ac:dyDescent="0.45">
      <c r="A17" t="s">
        <v>150</v>
      </c>
      <c r="B17">
        <v>0</v>
      </c>
      <c r="G17"/>
      <c r="K17" s="143" t="s">
        <v>27</v>
      </c>
      <c r="L17" s="75">
        <f t="shared" si="0"/>
        <v>18</v>
      </c>
      <c r="M17" s="74">
        <v>1</v>
      </c>
      <c r="N17" s="143">
        <v>1</v>
      </c>
      <c r="O17" s="143">
        <v>3</v>
      </c>
      <c r="P17" s="143">
        <v>3</v>
      </c>
      <c r="Q17" s="75">
        <v>0</v>
      </c>
      <c r="R17" s="75">
        <f>IF(P17="Nothing",0,1) + VLOOKUP(CONCATENATE($M$5," ",$M17),Additives[],2,FALSE) + VLOOKUP(CONCATENATE($N$5," ",$N17),Additives[],2,FALSE)  + VLOOKUP(CONCATENATE($O$5," ",$O17),Additives[],2,FALSE)  + VLOOKUP(CONCATENATE($P$5," ",$P17),Additives[],2,FALSE) + VLOOKUP(CONCATENATE($Q$5," ",$Q17),Additives[],2,FALSE)</f>
        <v>9</v>
      </c>
      <c r="S17" s="143" t="b">
        <v>0</v>
      </c>
      <c r="T17" s="143" t="b">
        <v>0</v>
      </c>
      <c r="U17" s="146" t="b">
        <v>0</v>
      </c>
      <c r="V17" s="146" t="b">
        <v>0</v>
      </c>
      <c r="W17" s="146" t="b">
        <v>0</v>
      </c>
      <c r="X17" s="146" t="b">
        <v>0</v>
      </c>
      <c r="Y17" s="146" t="b">
        <v>0</v>
      </c>
      <c r="Z17" s="146" t="b">
        <v>0</v>
      </c>
      <c r="AA17" s="146" t="b">
        <v>0</v>
      </c>
      <c r="AB17" s="146" t="b">
        <v>0</v>
      </c>
      <c r="AC17" s="146" t="b">
        <v>0</v>
      </c>
      <c r="AD17" s="151">
        <f>IF($S17,VLOOKUP($S$5,Additives[],2,TRUE),0) + IF($T17,VLOOKUP($T$5,Additives[],2,FALSE),0) + IF($U17,VLOOKUP($U$5,Additives[],2,FALSE),0) + IF($V17,VLOOKUP($V$5,Additives[],2,FALSE),0) + IF($W17,VLOOKUP($W$5,Additives[],2,FALSE),0) + IF($X17,VLOOKUP($X$5,Additives[],2,FALSE),0) + IF($Y17,VLOOKUP($Y$5,Additives[],2,FALSE),0) + IF($Z17,VLOOKUP($Z$5,Additives[],2,FALSE),0) + IF($AA17,VLOOKUP($AA$5,Additives[],2,FALSE),0)  + IF($AB17,VLOOKUP($AB$5,Additives[],2,FALSE),0)</f>
        <v>0</v>
      </c>
      <c r="AE17" s="75" t="b">
        <v>1</v>
      </c>
      <c r="AF17" s="75" t="b">
        <v>0</v>
      </c>
      <c r="AG17" s="75" t="b">
        <v>0</v>
      </c>
      <c r="AH17" s="75" t="b">
        <v>0</v>
      </c>
      <c r="AI17" s="146" t="b">
        <v>0</v>
      </c>
      <c r="AJ17" s="159">
        <f>1 + IF($AE17,VLOOKUP($AE$5,Multiplicatives[],2,FALSE),0) + IF($AF17,VLOOKUP($AF$5,Multiplicatives[],2,FALSE),0) + IF($AG17,VLOOKUP($AG$5,Multiplicatives[],2,FALSE),0) + IF($AH17,VLOOKUP($AH$5,Multiplicatives[],2,FALSE),0) + IF($AI17,VLOOKUP($AI$5,Multiplicatives[],2,FALSE),0)</f>
        <v>2</v>
      </c>
    </row>
    <row r="18" spans="1:36" x14ac:dyDescent="0.45">
      <c r="A18" t="s">
        <v>151</v>
      </c>
      <c r="B18">
        <v>1</v>
      </c>
      <c r="G18"/>
      <c r="K18" s="154" t="s">
        <v>24</v>
      </c>
      <c r="L18" s="153">
        <f t="shared" si="0"/>
        <v>1</v>
      </c>
      <c r="M18" s="152">
        <v>1</v>
      </c>
      <c r="N18" s="154">
        <v>1</v>
      </c>
      <c r="O18" s="154">
        <v>1</v>
      </c>
      <c r="P18" s="154">
        <v>1</v>
      </c>
      <c r="Q18" s="153">
        <v>0</v>
      </c>
      <c r="R18" s="153">
        <f>IF(P18="Nothing",0,1) + VLOOKUP(CONCATENATE($M$5," ",$M18),Additives[],2,FALSE) + VLOOKUP(CONCATENATE($N$5," ",$N18),Additives[],2,FALSE)  + VLOOKUP(CONCATENATE($O$5," ",$O18),Additives[],2,FALSE)  + VLOOKUP(CONCATENATE($P$5," ",$P18),Additives[],2,FALSE) + VLOOKUP(CONCATENATE($Q$5," ",$Q18),Additives[],2,FALSE)</f>
        <v>1</v>
      </c>
      <c r="S18" s="154" t="b">
        <v>0</v>
      </c>
      <c r="T18" s="154" t="b">
        <v>0</v>
      </c>
      <c r="U18" s="155" t="b">
        <v>0</v>
      </c>
      <c r="V18" s="155" t="b">
        <v>0</v>
      </c>
      <c r="W18" s="155" t="b">
        <v>0</v>
      </c>
      <c r="X18" s="155" t="b">
        <v>0</v>
      </c>
      <c r="Y18" s="155" t="b">
        <v>0</v>
      </c>
      <c r="Z18" s="155" t="b">
        <v>0</v>
      </c>
      <c r="AA18" s="155" t="b">
        <v>0</v>
      </c>
      <c r="AB18" s="155" t="b">
        <v>0</v>
      </c>
      <c r="AC18" s="155" t="b">
        <v>0</v>
      </c>
      <c r="AD18" s="156">
        <f>IF($S18,VLOOKUP($S$5,Additives[],2,TRUE),0) + IF($T18,VLOOKUP($T$5,Additives[],2,FALSE),0) + IF($U18,VLOOKUP($U$5,Additives[],2,FALSE),0) + IF($V18,VLOOKUP($V$5,Additives[],2,FALSE),0) + IF($W18,VLOOKUP($W$5,Additives[],2,FALSE),0) + IF($X18,VLOOKUP($X$5,Additives[],2,FALSE),0) + IF($Y18,VLOOKUP($Y$5,Additives[],2,FALSE),0) + IF($Z18,VLOOKUP($Z$5,Additives[],2,FALSE),0) + IF($AA18,VLOOKUP($AA$5,Additives[],2,FALSE),0)  + IF($AB18,VLOOKUP($AB$5,Additives[],2,FALSE),0)</f>
        <v>0</v>
      </c>
      <c r="AE18" s="153" t="b">
        <v>0</v>
      </c>
      <c r="AF18" s="153" t="b">
        <v>0</v>
      </c>
      <c r="AG18" s="153" t="b">
        <v>0</v>
      </c>
      <c r="AH18" s="153" t="b">
        <v>0</v>
      </c>
      <c r="AI18" s="155" t="b">
        <v>0</v>
      </c>
      <c r="AJ18" s="160">
        <f>1 + IF($AE18,VLOOKUP($AE$5,Multiplicatives[],2,FALSE),0) + IF($AF18,VLOOKUP($AF$5,Multiplicatives[],2,FALSE),0) + IF($AG18,VLOOKUP($AG$5,Multiplicatives[],2,FALSE),0) + IF($AH18,VLOOKUP($AH$5,Multiplicatives[],2,FALSE),0) + IF($AI18,VLOOKUP($AI$5,Multiplicatives[],2,FALSE),0)</f>
        <v>1</v>
      </c>
    </row>
    <row r="19" spans="1:36" x14ac:dyDescent="0.45">
      <c r="A19" t="s">
        <v>152</v>
      </c>
      <c r="B19">
        <v>4</v>
      </c>
      <c r="G19"/>
      <c r="K19" s="148" t="s">
        <v>30</v>
      </c>
      <c r="L19" s="11">
        <f t="shared" si="0"/>
        <v>22.5</v>
      </c>
      <c r="M19" s="10">
        <v>1</v>
      </c>
      <c r="N19" s="148">
        <v>1</v>
      </c>
      <c r="O19" s="148">
        <v>3</v>
      </c>
      <c r="P19" s="148">
        <v>1</v>
      </c>
      <c r="Q19" s="11">
        <v>1</v>
      </c>
      <c r="R19" s="11">
        <f>IF(P19="Nothing",0,1) + VLOOKUP(CONCATENATE($M$5," ",$M19),Additives[],2,FALSE) + VLOOKUP(CONCATENATE($N$5," ",$N19),Additives[],2,FALSE)  + VLOOKUP(CONCATENATE($O$5," ",$O19),Additives[],2,FALSE)  + VLOOKUP(CONCATENATE($P$5," ",$P19),Additives[],2,FALSE) + VLOOKUP(CONCATENATE($Q$5," ",$Q19),Additives[],2,FALSE)</f>
        <v>7</v>
      </c>
      <c r="S19" s="148" t="b">
        <v>0</v>
      </c>
      <c r="T19" s="148" t="b">
        <v>0</v>
      </c>
      <c r="U19" s="149" t="b">
        <v>0</v>
      </c>
      <c r="V19" s="149" t="b">
        <v>0</v>
      </c>
      <c r="W19" s="149" t="b">
        <v>1</v>
      </c>
      <c r="X19" s="149" t="b">
        <v>0</v>
      </c>
      <c r="Y19" s="149" t="b">
        <v>0</v>
      </c>
      <c r="Z19" s="149" t="b">
        <v>0</v>
      </c>
      <c r="AA19" s="149" t="b">
        <v>0</v>
      </c>
      <c r="AB19" s="149" t="b">
        <v>0</v>
      </c>
      <c r="AC19" s="149" t="b">
        <v>0</v>
      </c>
      <c r="AD19" s="150">
        <f>IF($S19,VLOOKUP($S$5,Additives[],2,TRUE),0) + IF($T19,VLOOKUP($T$5,Additives[],2,FALSE),0) + IF($U19,VLOOKUP($U$5,Additives[],2,FALSE),0) + IF($V19,VLOOKUP($V$5,Additives[],2,FALSE),0) + IF($W19,VLOOKUP($W$5,Additives[],2,FALSE),0) + IF($X19,VLOOKUP($X$5,Additives[],2,FALSE),0) + IF($Y19,VLOOKUP($Y$5,Additives[],2,FALSE),0) + IF($Z19,VLOOKUP($Z$5,Additives[],2,FALSE),0) + IF($AA19,VLOOKUP($AA$5,Additives[],2,FALSE),0)  + IF($AB19,VLOOKUP($AB$5,Additives[],2,FALSE),0)</f>
        <v>2</v>
      </c>
      <c r="AE19" s="11" t="b">
        <v>1</v>
      </c>
      <c r="AF19" s="11" t="b">
        <v>0</v>
      </c>
      <c r="AG19" s="11" t="b">
        <v>0</v>
      </c>
      <c r="AH19" s="11" t="b">
        <v>1</v>
      </c>
      <c r="AI19" s="149" t="b">
        <v>0</v>
      </c>
      <c r="AJ19" s="157">
        <f>1 + IF($AE19,VLOOKUP($AE$5,Multiplicatives[],2,FALSE),0) + IF($AF19,VLOOKUP($AF$5,Multiplicatives[],2,FALSE),0) + IF($AG19,VLOOKUP($AG$5,Multiplicatives[],2,FALSE),0) + IF($AH19,VLOOKUP($AH$5,Multiplicatives[],2,FALSE),0) + IF($AI19,VLOOKUP($AI$5,Multiplicatives[],2,FALSE),0)</f>
        <v>2.5</v>
      </c>
    </row>
    <row r="20" spans="1:36" x14ac:dyDescent="0.45">
      <c r="A20" t="s">
        <v>153</v>
      </c>
      <c r="B20">
        <v>10</v>
      </c>
      <c r="G20"/>
      <c r="K20" s="142" t="s">
        <v>32</v>
      </c>
      <c r="L20" s="13">
        <f t="shared" si="0"/>
        <v>30</v>
      </c>
      <c r="M20" s="12">
        <v>1</v>
      </c>
      <c r="N20" s="142">
        <v>1</v>
      </c>
      <c r="O20" s="142">
        <v>4</v>
      </c>
      <c r="P20" s="142">
        <v>3</v>
      </c>
      <c r="Q20" s="13">
        <v>0</v>
      </c>
      <c r="R20" s="13">
        <f>IF(P20="Nothing",0,1) + VLOOKUP(CONCATENATE($M$5," ",$M20),Additives[],2,FALSE) + VLOOKUP(CONCATENATE($N$5," ",$N20),Additives[],2,FALSE)  + VLOOKUP(CONCATENATE($O$5," ",$O20),Additives[],2,FALSE)  + VLOOKUP(CONCATENATE($P$5," ",$P20),Additives[],2,FALSE) + VLOOKUP(CONCATENATE($Q$5," ",$Q20),Additives[],2,FALSE)</f>
        <v>15</v>
      </c>
      <c r="S20" s="142" t="b">
        <v>0</v>
      </c>
      <c r="T20" s="142" t="b">
        <v>0</v>
      </c>
      <c r="U20" s="145" t="b">
        <v>0</v>
      </c>
      <c r="V20" s="145" t="b">
        <v>0</v>
      </c>
      <c r="W20" s="145" t="b">
        <v>0</v>
      </c>
      <c r="X20" s="145" t="b">
        <v>0</v>
      </c>
      <c r="Y20" s="145" t="b">
        <v>0</v>
      </c>
      <c r="Z20" s="145" t="b">
        <v>0</v>
      </c>
      <c r="AA20" s="145" t="b">
        <v>0</v>
      </c>
      <c r="AB20" s="145" t="b">
        <v>0</v>
      </c>
      <c r="AC20" s="145" t="b">
        <v>0</v>
      </c>
      <c r="AD20" s="144">
        <f>IF($S20,VLOOKUP($S$5,Additives[],2,TRUE),0) + IF($T20,VLOOKUP($T$5,Additives[],2,FALSE),0) + IF($U20,VLOOKUP($U$5,Additives[],2,FALSE),0) + IF($V20,VLOOKUP($V$5,Additives[],2,FALSE),0) + IF($W20,VLOOKUP($W$5,Additives[],2,FALSE),0) + IF($X20,VLOOKUP($X$5,Additives[],2,FALSE),0) + IF($Y20,VLOOKUP($Y$5,Additives[],2,FALSE),0) + IF($Z20,VLOOKUP($Z$5,Additives[],2,FALSE),0) + IF($AA20,VLOOKUP($AA$5,Additives[],2,FALSE),0)  + IF($AB20,VLOOKUP($AB$5,Additives[],2,FALSE),0)</f>
        <v>0</v>
      </c>
      <c r="AE20" s="13" t="b">
        <v>1</v>
      </c>
      <c r="AF20" s="13" t="b">
        <v>0</v>
      </c>
      <c r="AG20" s="13" t="b">
        <v>0</v>
      </c>
      <c r="AH20" s="13" t="b">
        <v>0</v>
      </c>
      <c r="AI20" s="145" t="b">
        <v>0</v>
      </c>
      <c r="AJ20" s="158">
        <f>1 + IF($AE20,VLOOKUP($AE$5,Multiplicatives[],2,FALSE),0) + IF($AF20,VLOOKUP($AF$5,Multiplicatives[],2,FALSE),0) + IF($AG20,VLOOKUP($AG$5,Multiplicatives[],2,FALSE),0) + IF($AH20,VLOOKUP($AH$5,Multiplicatives[],2,FALSE),0) + IF($AI20,VLOOKUP($AI$5,Multiplicatives[],2,FALSE),0)</f>
        <v>2</v>
      </c>
    </row>
    <row r="21" spans="1:36" x14ac:dyDescent="0.45">
      <c r="A21" t="s">
        <v>160</v>
      </c>
      <c r="B21">
        <v>0</v>
      </c>
      <c r="F21" s="141"/>
      <c r="G21"/>
      <c r="K21" s="143" t="s">
        <v>33</v>
      </c>
      <c r="L21" s="75">
        <f t="shared" si="0"/>
        <v>22</v>
      </c>
      <c r="M21" s="74">
        <v>1</v>
      </c>
      <c r="N21" s="143">
        <v>2</v>
      </c>
      <c r="O21" s="143">
        <v>3</v>
      </c>
      <c r="P21" s="143">
        <v>1</v>
      </c>
      <c r="Q21" s="75">
        <v>0</v>
      </c>
      <c r="R21" s="75">
        <f>IF(P21="Nothing",0,1) + VLOOKUP(CONCATENATE($M$5," ",$M21),Additives[],2,FALSE) + VLOOKUP(CONCATENATE($N$5," ",$N21),Additives[],2,FALSE)  + VLOOKUP(CONCATENATE($O$5," ",$O21),Additives[],2,FALSE)  + VLOOKUP(CONCATENATE($P$5," ",$P21),Additives[],2,FALSE) + VLOOKUP(CONCATENATE($Q$5," ",$Q21),Additives[],2,FALSE)</f>
        <v>6</v>
      </c>
      <c r="S21" s="143" t="b">
        <v>0</v>
      </c>
      <c r="T21" s="143" t="b">
        <v>0</v>
      </c>
      <c r="U21" s="146" t="b">
        <v>0</v>
      </c>
      <c r="V21" s="146" t="b">
        <v>1</v>
      </c>
      <c r="W21" s="146" t="b">
        <v>0</v>
      </c>
      <c r="X21" s="146" t="b">
        <v>0</v>
      </c>
      <c r="Y21" s="146" t="b">
        <v>0</v>
      </c>
      <c r="Z21" s="146" t="b">
        <v>0</v>
      </c>
      <c r="AA21" s="146" t="b">
        <v>0</v>
      </c>
      <c r="AB21" s="146" t="b">
        <v>0</v>
      </c>
      <c r="AC21" s="146" t="b">
        <v>0</v>
      </c>
      <c r="AD21" s="151">
        <f>IF($S21,VLOOKUP($S$5,Additives[],2,TRUE),0) + IF($T21,VLOOKUP($T$5,Additives[],2,FALSE),0) + IF($U21,VLOOKUP($U$5,Additives[],2,FALSE),0) + IF($V21,VLOOKUP($V$5,Additives[],2,FALSE),0) + IF($W21,VLOOKUP($W$5,Additives[],2,FALSE),0) + IF($X21,VLOOKUP($X$5,Additives[],2,FALSE),0) + IF($Y21,VLOOKUP($Y$5,Additives[],2,FALSE),0) + IF($Z21,VLOOKUP($Z$5,Additives[],2,FALSE),0) + IF($AA21,VLOOKUP($AA$5,Additives[],2,FALSE),0)  + IF($AB21,VLOOKUP($AB$5,Additives[],2,FALSE),0)</f>
        <v>5</v>
      </c>
      <c r="AE21" s="75" t="b">
        <v>1</v>
      </c>
      <c r="AF21" s="75" t="b">
        <v>0</v>
      </c>
      <c r="AG21" s="75" t="b">
        <v>0</v>
      </c>
      <c r="AH21" s="75" t="b">
        <v>0</v>
      </c>
      <c r="AI21" s="146" t="b">
        <v>0</v>
      </c>
      <c r="AJ21" s="159">
        <f>1 + IF($AE21,VLOOKUP($AE$5,Multiplicatives[],2,FALSE),0) + IF($AF21,VLOOKUP($AF$5,Multiplicatives[],2,FALSE),0) + IF($AG21,VLOOKUP($AG$5,Multiplicatives[],2,FALSE),0) + IF($AH21,VLOOKUP($AH$5,Multiplicatives[],2,FALSE),0) + IF($AI21,VLOOKUP($AI$5,Multiplicatives[],2,FALSE),0)</f>
        <v>2</v>
      </c>
    </row>
    <row r="22" spans="1:36" x14ac:dyDescent="0.45">
      <c r="A22" t="s">
        <v>154</v>
      </c>
      <c r="B22">
        <v>0</v>
      </c>
      <c r="K22" s="142" t="s">
        <v>26</v>
      </c>
      <c r="L22" s="13">
        <f t="shared" si="0"/>
        <v>7</v>
      </c>
      <c r="M22" s="12">
        <v>1</v>
      </c>
      <c r="N22" s="142">
        <v>1</v>
      </c>
      <c r="O22" s="142">
        <v>1</v>
      </c>
      <c r="P22" s="142">
        <v>1</v>
      </c>
      <c r="Q22" s="13">
        <v>2</v>
      </c>
      <c r="R22" s="13">
        <f>IF(P22="Nothing",0,1) + VLOOKUP(CONCATENATE($M$5," ",$M22),Additives[],2,FALSE) + VLOOKUP(CONCATENATE($N$5," ",$N22),Additives[],2,FALSE)  + VLOOKUP(CONCATENATE($O$5," ",$O22),Additives[],2,FALSE)  + VLOOKUP(CONCATENATE($P$5," ",$P22),Additives[],2,FALSE) + VLOOKUP(CONCATENATE($Q$5," ",$Q22),Additives[],2,FALSE)</f>
        <v>7</v>
      </c>
      <c r="S22" s="142" t="b">
        <v>0</v>
      </c>
      <c r="T22" s="142" t="b">
        <v>0</v>
      </c>
      <c r="U22" s="145" t="b">
        <v>0</v>
      </c>
      <c r="V22" s="145" t="b">
        <v>0</v>
      </c>
      <c r="W22" s="145" t="b">
        <v>0</v>
      </c>
      <c r="X22" s="145" t="b">
        <v>0</v>
      </c>
      <c r="Y22" s="145" t="b">
        <v>0</v>
      </c>
      <c r="Z22" s="145" t="b">
        <v>0</v>
      </c>
      <c r="AA22" s="145" t="b">
        <v>0</v>
      </c>
      <c r="AB22" s="145" t="b">
        <v>0</v>
      </c>
      <c r="AC22" s="145" t="b">
        <v>0</v>
      </c>
      <c r="AD22" s="144">
        <f>IF($S22,VLOOKUP($S$5,Additives[],2,TRUE),0) + IF($T22,VLOOKUP($T$5,Additives[],2,FALSE),0) + IF($U22,VLOOKUP($U$5,Additives[],2,FALSE),0) + IF($V22,VLOOKUP($V$5,Additives[],2,FALSE),0) + IF($W22,VLOOKUP($W$5,Additives[],2,FALSE),0) + IF($X22,VLOOKUP($X$5,Additives[],2,FALSE),0) + IF($Y22,VLOOKUP($Y$5,Additives[],2,FALSE),0) + IF($Z22,VLOOKUP($Z$5,Additives[],2,FALSE),0) + IF($AA22,VLOOKUP($AA$5,Additives[],2,FALSE),0)  + IF($AB22,VLOOKUP($AB$5,Additives[],2,FALSE),0)</f>
        <v>0</v>
      </c>
      <c r="AE22" s="13" t="b">
        <v>0</v>
      </c>
      <c r="AF22" s="13" t="b">
        <v>0</v>
      </c>
      <c r="AG22" s="13" t="b">
        <v>0</v>
      </c>
      <c r="AH22" s="13" t="b">
        <v>0</v>
      </c>
      <c r="AI22" s="145" t="b">
        <v>0</v>
      </c>
      <c r="AJ22" s="158">
        <f>1 + IF($AE22,VLOOKUP($AE$5,Multiplicatives[],2,FALSE),0) + IF($AF22,VLOOKUP($AF$5,Multiplicatives[],2,FALSE),0) + IF($AG22,VLOOKUP($AG$5,Multiplicatives[],2,FALSE),0) + IF($AH22,VLOOKUP($AH$5,Multiplicatives[],2,FALSE),0) + IF($AI22,VLOOKUP($AI$5,Multiplicatives[],2,FALSE),0)</f>
        <v>1</v>
      </c>
    </row>
    <row r="23" spans="1:36" x14ac:dyDescent="0.45">
      <c r="A23" t="s">
        <v>155</v>
      </c>
      <c r="B23">
        <v>1</v>
      </c>
      <c r="K23" s="142" t="s">
        <v>28</v>
      </c>
      <c r="L23" s="13">
        <f t="shared" si="0"/>
        <v>5</v>
      </c>
      <c r="M23" s="12">
        <v>3</v>
      </c>
      <c r="N23" s="142">
        <v>1</v>
      </c>
      <c r="O23" s="142">
        <v>1</v>
      </c>
      <c r="P23" s="142">
        <v>1</v>
      </c>
      <c r="Q23" s="13">
        <v>0</v>
      </c>
      <c r="R23" s="13">
        <f>IF(P23="Nothing",0,1) + VLOOKUP(CONCATENATE($M$5," ",$M23),Additives[],2,FALSE) + VLOOKUP(CONCATENATE($N$5," ",$N23),Additives[],2,FALSE)  + VLOOKUP(CONCATENATE($O$5," ",$O23),Additives[],2,FALSE)  + VLOOKUP(CONCATENATE($P$5," ",$P23),Additives[],2,FALSE) + VLOOKUP(CONCATENATE($Q$5," ",$Q23),Additives[],2,FALSE)</f>
        <v>4</v>
      </c>
      <c r="S23" s="142" t="b">
        <v>0</v>
      </c>
      <c r="T23" s="142" t="b">
        <v>0</v>
      </c>
      <c r="U23" s="145" t="b">
        <v>0</v>
      </c>
      <c r="V23" s="145" t="b">
        <v>0</v>
      </c>
      <c r="W23" s="145" t="b">
        <v>0</v>
      </c>
      <c r="X23" s="145" t="b">
        <v>1</v>
      </c>
      <c r="Y23" s="145" t="b">
        <v>0</v>
      </c>
      <c r="Z23" s="145" t="b">
        <v>0</v>
      </c>
      <c r="AA23" s="145" t="b">
        <v>0</v>
      </c>
      <c r="AB23" s="145" t="b">
        <v>0</v>
      </c>
      <c r="AC23" s="145" t="b">
        <v>0</v>
      </c>
      <c r="AD23" s="144">
        <f>IF($S23,VLOOKUP($S$5,Additives[],2,TRUE),0) + IF($T23,VLOOKUP($T$5,Additives[],2,FALSE),0) + IF($U23,VLOOKUP($U$5,Additives[],2,FALSE),0) + IF($V23,VLOOKUP($V$5,Additives[],2,FALSE),0) + IF($W23,VLOOKUP($W$5,Additives[],2,FALSE),0) + IF($X23,VLOOKUP($X$5,Additives[],2,FALSE),0) + IF($Y23,VLOOKUP($Y$5,Additives[],2,FALSE),0) + IF($Z23,VLOOKUP($Z$5,Additives[],2,FALSE),0) + IF($AA23,VLOOKUP($AA$5,Additives[],2,FALSE),0)  + IF($AB23,VLOOKUP($AB$5,Additives[],2,FALSE),0)</f>
        <v>1</v>
      </c>
      <c r="AE23" s="13" t="b">
        <v>0</v>
      </c>
      <c r="AF23" s="13" t="b">
        <v>0</v>
      </c>
      <c r="AG23" s="13" t="b">
        <v>0</v>
      </c>
      <c r="AH23" s="13" t="b">
        <v>0</v>
      </c>
      <c r="AI23" s="145" t="b">
        <v>0</v>
      </c>
      <c r="AJ23" s="158">
        <f>1 + IF($AE23,VLOOKUP($AE$5,Multiplicatives[],2,FALSE),0) + IF($AF23,VLOOKUP($AF$5,Multiplicatives[],2,FALSE),0) + IF($AG23,VLOOKUP($AG$5,Multiplicatives[],2,FALSE),0) + IF($AH23,VLOOKUP($AH$5,Multiplicatives[],2,FALSE),0) + IF($AI23,VLOOKUP($AI$5,Multiplicatives[],2,FALSE),0)</f>
        <v>1</v>
      </c>
    </row>
    <row r="24" spans="1:36" x14ac:dyDescent="0.45">
      <c r="A24" t="s">
        <v>156</v>
      </c>
      <c r="B24">
        <v>4</v>
      </c>
      <c r="K24" s="148" t="s">
        <v>29</v>
      </c>
      <c r="L24" s="11">
        <f t="shared" si="0"/>
        <v>24</v>
      </c>
      <c r="M24" s="10">
        <v>1</v>
      </c>
      <c r="N24" s="148">
        <v>1</v>
      </c>
      <c r="O24" s="148">
        <v>3</v>
      </c>
      <c r="P24" s="148">
        <v>3</v>
      </c>
      <c r="Q24" s="11">
        <v>0</v>
      </c>
      <c r="R24" s="11">
        <f>IF(P24="Nothing",0,1) + VLOOKUP(CONCATENATE($M$5," ",$M24),Additives[],2,FALSE) + VLOOKUP(CONCATENATE($N$5," ",$N24),Additives[],2,FALSE)  + VLOOKUP(CONCATENATE($O$5," ",$O24),Additives[],2,FALSE)  + VLOOKUP(CONCATENATE($P$5," ",$P24),Additives[],2,FALSE) + VLOOKUP(CONCATENATE($Q$5," ",$Q24),Additives[],2,FALSE)</f>
        <v>9</v>
      </c>
      <c r="S24" s="148" t="b">
        <v>0</v>
      </c>
      <c r="T24" s="148" t="b">
        <v>0</v>
      </c>
      <c r="U24" s="149" t="b">
        <v>0</v>
      </c>
      <c r="V24" s="149" t="b">
        <v>0</v>
      </c>
      <c r="W24" s="149" t="b">
        <v>0</v>
      </c>
      <c r="X24" s="149" t="b">
        <v>0</v>
      </c>
      <c r="Y24" s="149" t="b">
        <v>1</v>
      </c>
      <c r="Z24" s="149" t="b">
        <v>0</v>
      </c>
      <c r="AA24" s="149" t="b">
        <v>0</v>
      </c>
      <c r="AB24" s="149" t="b">
        <v>0</v>
      </c>
      <c r="AC24" s="149" t="b">
        <v>0</v>
      </c>
      <c r="AD24" s="150">
        <f>IF($S24,VLOOKUP($S$5,Additives[],2,TRUE),0) + IF($T24,VLOOKUP($T$5,Additives[],2,FALSE),0) + IF($U24,VLOOKUP($U$5,Additives[],2,FALSE),0) + IF($V24,VLOOKUP($V$5,Additives[],2,FALSE),0) + IF($W24,VLOOKUP($W$5,Additives[],2,FALSE),0) + IF($X24,VLOOKUP($X$5,Additives[],2,FALSE),0) + IF($Y24,VLOOKUP($Y$5,Additives[],2,FALSE),0) + IF($Z24,VLOOKUP($Z$5,Additives[],2,FALSE),0) + IF($AA24,VLOOKUP($AA$5,Additives[],2,FALSE),0)  + IF($AB24,VLOOKUP($AB$5,Additives[],2,FALSE),0)</f>
        <v>3</v>
      </c>
      <c r="AE24" s="11" t="b">
        <v>1</v>
      </c>
      <c r="AF24" s="11" t="b">
        <v>0</v>
      </c>
      <c r="AG24" s="11" t="b">
        <v>0</v>
      </c>
      <c r="AH24" s="11" t="b">
        <v>0</v>
      </c>
      <c r="AI24" s="149" t="b">
        <v>0</v>
      </c>
      <c r="AJ24" s="157">
        <f>1 + IF($AE24,VLOOKUP($AE$5,Multiplicatives[],2,FALSE),0) + IF($AF24,VLOOKUP($AF$5,Multiplicatives[],2,FALSE),0) + IF($AG24,VLOOKUP($AG$5,Multiplicatives[],2,FALSE),0) + IF($AH24,VLOOKUP($AH$5,Multiplicatives[],2,FALSE),0) + IF($AI24,VLOOKUP($AI$5,Multiplicatives[],2,FALSE),0)</f>
        <v>2</v>
      </c>
    </row>
    <row r="25" spans="1:36" x14ac:dyDescent="0.45">
      <c r="A25" t="s">
        <v>168</v>
      </c>
      <c r="B25">
        <v>1</v>
      </c>
      <c r="K25" s="142" t="s">
        <v>31</v>
      </c>
      <c r="L25" s="13">
        <f t="shared" si="0"/>
        <v>14</v>
      </c>
      <c r="M25" s="12">
        <v>1</v>
      </c>
      <c r="N25" s="142">
        <v>1</v>
      </c>
      <c r="O25" s="142">
        <v>3</v>
      </c>
      <c r="P25" s="142">
        <v>1</v>
      </c>
      <c r="Q25" s="13">
        <v>0</v>
      </c>
      <c r="R25" s="13">
        <f>IF(P25="Nothing",0,1) + VLOOKUP(CONCATENATE($M$5," ",$M25),Additives[],2,FALSE) + VLOOKUP(CONCATENATE($N$5," ",$N25),Additives[],2,FALSE)  + VLOOKUP(CONCATENATE($O$5," ",$O25),Additives[],2,FALSE)  + VLOOKUP(CONCATENATE($P$5," ",$P25),Additives[],2,FALSE) + VLOOKUP(CONCATENATE($Q$5," ",$Q25),Additives[],2,FALSE)</f>
        <v>5</v>
      </c>
      <c r="S25" s="142" t="b">
        <v>0</v>
      </c>
      <c r="T25" s="142" t="b">
        <v>0</v>
      </c>
      <c r="U25" s="145" t="b">
        <v>0</v>
      </c>
      <c r="V25" s="145" t="b">
        <v>0</v>
      </c>
      <c r="W25" s="145" t="b">
        <v>0</v>
      </c>
      <c r="X25" s="145" t="b">
        <v>0</v>
      </c>
      <c r="Y25" s="145" t="b">
        <v>0</v>
      </c>
      <c r="Z25" s="145" t="b">
        <v>1</v>
      </c>
      <c r="AA25" s="145" t="b">
        <v>0</v>
      </c>
      <c r="AB25" s="145" t="b">
        <v>0</v>
      </c>
      <c r="AC25" s="145" t="b">
        <v>0</v>
      </c>
      <c r="AD25" s="144">
        <f>IF($S25,VLOOKUP($S$5,Additives[],2,TRUE),0) + IF($T25,VLOOKUP($T$5,Additives[],2,FALSE),0) + IF($U25,VLOOKUP($U$5,Additives[],2,FALSE),0) + IF($V25,VLOOKUP($V$5,Additives[],2,FALSE),0) + IF($W25,VLOOKUP($W$5,Additives[],2,FALSE),0) + IF($X25,VLOOKUP($X$5,Additives[],2,FALSE),0) + IF($Y25,VLOOKUP($Y$5,Additives[],2,FALSE),0) + IF($Z25,VLOOKUP($Z$5,Additives[],2,FALSE),0) + IF($AA25,VLOOKUP($AA$5,Additives[],2,FALSE),0)  + IF($AB25,VLOOKUP($AB$5,Additives[],2,FALSE),0)</f>
        <v>2</v>
      </c>
      <c r="AE25" s="13" t="b">
        <v>1</v>
      </c>
      <c r="AF25" s="13" t="b">
        <v>0</v>
      </c>
      <c r="AG25" s="13" t="b">
        <v>0</v>
      </c>
      <c r="AH25" s="13" t="b">
        <v>0</v>
      </c>
      <c r="AI25" s="145" t="b">
        <v>0</v>
      </c>
      <c r="AJ25" s="158">
        <f>1 + IF($AE25,VLOOKUP($AE$5,Multiplicatives[],2,FALSE),0) + IF($AF25,VLOOKUP($AF$5,Multiplicatives[],2,FALSE),0) + IF($AG25,VLOOKUP($AG$5,Multiplicatives[],2,FALSE),0) + IF($AH25,VLOOKUP($AH$5,Multiplicatives[],2,FALSE),0) + IF($AI25,VLOOKUP($AI$5,Multiplicatives[],2,FALSE),0)</f>
        <v>2</v>
      </c>
    </row>
    <row r="26" spans="1:36" x14ac:dyDescent="0.45">
      <c r="A26" t="s">
        <v>167</v>
      </c>
      <c r="B26">
        <v>1</v>
      </c>
      <c r="K26" s="142" t="s">
        <v>37</v>
      </c>
      <c r="L26" s="13">
        <f t="shared" si="0"/>
        <v>9</v>
      </c>
      <c r="M26" s="12">
        <v>1</v>
      </c>
      <c r="N26" s="142">
        <v>1</v>
      </c>
      <c r="O26" s="142">
        <v>1</v>
      </c>
      <c r="P26" s="142">
        <v>1</v>
      </c>
      <c r="Q26" s="13">
        <v>0</v>
      </c>
      <c r="R26" s="13">
        <f>IF(P26="Nothing",0,1) + VLOOKUP(CONCATENATE($M$5," ",$M26),Additives[],2,FALSE) + VLOOKUP(CONCATENATE($N$5," ",$N26),Additives[],2,FALSE)  + VLOOKUP(CONCATENATE($O$5," ",$O26),Additives[],2,FALSE)  + VLOOKUP(CONCATENATE($P$5," ",$P26),Additives[],2,FALSE) + VLOOKUP(CONCATENATE($Q$5," ",$Q26),Additives[],2,FALSE)</f>
        <v>1</v>
      </c>
      <c r="S26" s="142" t="b">
        <v>1</v>
      </c>
      <c r="T26" s="142" t="b">
        <v>1</v>
      </c>
      <c r="U26" s="145" t="b">
        <v>1</v>
      </c>
      <c r="V26" s="145" t="b">
        <v>0</v>
      </c>
      <c r="W26" s="145" t="b">
        <v>0</v>
      </c>
      <c r="X26" s="145" t="b">
        <v>0</v>
      </c>
      <c r="Y26" s="145" t="b">
        <v>0</v>
      </c>
      <c r="Z26" s="145" t="b">
        <v>0</v>
      </c>
      <c r="AA26" s="145" t="b">
        <v>0</v>
      </c>
      <c r="AB26" s="145" t="b">
        <v>0</v>
      </c>
      <c r="AC26" s="145" t="b">
        <v>0</v>
      </c>
      <c r="AD26" s="144">
        <f>IF($S26,VLOOKUP($S$5,Additives[],2,TRUE),0) + IF($T26,VLOOKUP($T$5,Additives[],2,FALSE),0) + IF($U26,VLOOKUP($U$5,Additives[],2,FALSE),0) + IF($V26,VLOOKUP($V$5,Additives[],2,FALSE),0) + IF($W26,VLOOKUP($W$5,Additives[],2,FALSE),0) + IF($X26,VLOOKUP($X$5,Additives[],2,FALSE),0) + IF($Y26,VLOOKUP($Y$5,Additives[],2,FALSE),0) + IF($Z26,VLOOKUP($Z$5,Additives[],2,FALSE),0) + IF($AA26,VLOOKUP($AA$5,Additives[],2,FALSE),0)  + IF($AB26,VLOOKUP($AB$5,Additives[],2,FALSE),0)</f>
        <v>8</v>
      </c>
      <c r="AE26" s="13" t="b">
        <v>0</v>
      </c>
      <c r="AF26" s="13" t="b">
        <v>0</v>
      </c>
      <c r="AG26" s="13" t="b">
        <v>0</v>
      </c>
      <c r="AH26" s="13" t="b">
        <v>0</v>
      </c>
      <c r="AI26" s="145" t="b">
        <v>0</v>
      </c>
      <c r="AJ26" s="158">
        <f>1 + IF($AE26,VLOOKUP($AE$5,Multiplicatives[],2,FALSE),0) + IF($AF26,VLOOKUP($AF$5,Multiplicatives[],2,FALSE),0) + IF($AG26,VLOOKUP($AG$5,Multiplicatives[],2,FALSE),0) + IF($AH26,VLOOKUP($AH$5,Multiplicatives[],2,FALSE),0) + IF($AI26,VLOOKUP($AI$5,Multiplicatives[],2,FALSE),0)</f>
        <v>1</v>
      </c>
    </row>
    <row r="27" spans="1:36" x14ac:dyDescent="0.45">
      <c r="A27" t="s">
        <v>169</v>
      </c>
      <c r="B27">
        <v>4</v>
      </c>
      <c r="K27" s="142" t="s">
        <v>38</v>
      </c>
      <c r="L27" s="13">
        <f t="shared" si="0"/>
        <v>6</v>
      </c>
      <c r="M27" s="12">
        <v>1</v>
      </c>
      <c r="N27" s="142">
        <v>1</v>
      </c>
      <c r="O27" s="142">
        <v>2</v>
      </c>
      <c r="P27" s="142">
        <v>1</v>
      </c>
      <c r="Q27" s="13">
        <v>0</v>
      </c>
      <c r="R27" s="13">
        <f>IF(P27="Nothing",0,1) + VLOOKUP(CONCATENATE($M$5," ",$M27),Additives[],2,FALSE) + VLOOKUP(CONCATENATE($N$5," ",$N27),Additives[],2,FALSE)  + VLOOKUP(CONCATENATE($O$5," ",$O27),Additives[],2,FALSE)  + VLOOKUP(CONCATENATE($P$5," ",$P27),Additives[],2,FALSE) + VLOOKUP(CONCATENATE($Q$5," ",$Q27),Additives[],2,FALSE)</f>
        <v>2</v>
      </c>
      <c r="S27" s="142" t="b">
        <v>1</v>
      </c>
      <c r="T27" s="142" t="b">
        <v>1</v>
      </c>
      <c r="U27" s="145" t="b">
        <v>0</v>
      </c>
      <c r="V27" s="145" t="b">
        <v>0</v>
      </c>
      <c r="W27" s="145" t="b">
        <v>0</v>
      </c>
      <c r="X27" s="145" t="b">
        <v>0</v>
      </c>
      <c r="Y27" s="145" t="b">
        <v>0</v>
      </c>
      <c r="Z27" s="145" t="b">
        <v>0</v>
      </c>
      <c r="AA27" s="145" t="b">
        <v>0</v>
      </c>
      <c r="AB27" s="145" t="b">
        <v>0</v>
      </c>
      <c r="AC27" s="145" t="b">
        <v>0</v>
      </c>
      <c r="AD27" s="144">
        <f>IF($S27,VLOOKUP($S$5,Additives[],2,TRUE),0) + IF($T27,VLOOKUP($T$5,Additives[],2,FALSE),0) + IF($U27,VLOOKUP($U$5,Additives[],2,FALSE),0) + IF($V27,VLOOKUP($V$5,Additives[],2,FALSE),0) + IF($W27,VLOOKUP($W$5,Additives[],2,FALSE),0) + IF($X27,VLOOKUP($X$5,Additives[],2,FALSE),0) + IF($Y27,VLOOKUP($Y$5,Additives[],2,FALSE),0) + IF($Z27,VLOOKUP($Z$5,Additives[],2,FALSE),0) + IF($AA27,VLOOKUP($AA$5,Additives[],2,FALSE),0)  + IF($AB27,VLOOKUP($AB$5,Additives[],2,FALSE),0)</f>
        <v>4</v>
      </c>
      <c r="AE27" s="13" t="b">
        <v>0</v>
      </c>
      <c r="AF27" s="13" t="b">
        <v>0</v>
      </c>
      <c r="AG27" s="13" t="b">
        <v>0</v>
      </c>
      <c r="AH27" s="13" t="b">
        <v>0</v>
      </c>
      <c r="AI27" s="145" t="b">
        <v>0</v>
      </c>
      <c r="AJ27" s="158">
        <f>1 + IF($AE27,VLOOKUP($AE$5,Multiplicatives[],2,FALSE),0) + IF($AF27,VLOOKUP($AF$5,Multiplicatives[],2,FALSE),0) + IF($AG27,VLOOKUP($AG$5,Multiplicatives[],2,FALSE),0) + IF($AH27,VLOOKUP($AH$5,Multiplicatives[],2,FALSE),0) + IF($AI27,VLOOKUP($AI$5,Multiplicatives[],2,FALSE),0)</f>
        <v>1</v>
      </c>
    </row>
    <row r="28" spans="1:36" x14ac:dyDescent="0.45">
      <c r="A28" t="s">
        <v>173</v>
      </c>
      <c r="B28">
        <v>0</v>
      </c>
      <c r="K28" s="142" t="s">
        <v>39</v>
      </c>
      <c r="L28" s="13">
        <f t="shared" si="0"/>
        <v>8</v>
      </c>
      <c r="M28" s="12">
        <v>1</v>
      </c>
      <c r="N28" s="142">
        <v>1</v>
      </c>
      <c r="O28" s="142">
        <v>1</v>
      </c>
      <c r="P28" s="142">
        <v>1</v>
      </c>
      <c r="Q28" s="13">
        <v>0</v>
      </c>
      <c r="R28" s="13">
        <f>IF(P28="Nothing",0,1) + VLOOKUP(CONCATENATE($M$5," ",$M28),Additives[],2,FALSE) + VLOOKUP(CONCATENATE($N$5," ",$N28),Additives[],2,FALSE)  + VLOOKUP(CONCATENATE($O$5," ",$O28),Additives[],2,FALSE)  + VLOOKUP(CONCATENATE($P$5," ",$P28),Additives[],2,FALSE) + VLOOKUP(CONCATENATE($Q$5," ",$Q28),Additives[],2,FALSE)</f>
        <v>1</v>
      </c>
      <c r="S28" s="142" t="b">
        <v>1</v>
      </c>
      <c r="T28" s="142" t="b">
        <v>1</v>
      </c>
      <c r="U28" s="145" t="b">
        <v>0</v>
      </c>
      <c r="V28" s="145" t="b">
        <v>0</v>
      </c>
      <c r="W28" s="145" t="b">
        <v>0</v>
      </c>
      <c r="X28" s="145" t="b">
        <v>0</v>
      </c>
      <c r="Y28" s="145" t="b">
        <v>0</v>
      </c>
      <c r="Z28" s="145" t="b">
        <v>0</v>
      </c>
      <c r="AA28" s="145" t="b">
        <v>1</v>
      </c>
      <c r="AB28" s="145" t="b">
        <v>0</v>
      </c>
      <c r="AC28" s="145" t="b">
        <v>0</v>
      </c>
      <c r="AD28" s="144">
        <f>IF($S28,VLOOKUP($S$5,Additives[],2,TRUE),0) + IF($T28,VLOOKUP($T$5,Additives[],2,FALSE),0) + IF($U28,VLOOKUP($U$5,Additives[],2,FALSE),0) + IF($V28,VLOOKUP($V$5,Additives[],2,FALSE),0) + IF($W28,VLOOKUP($W$5,Additives[],2,FALSE),0) + IF($X28,VLOOKUP($X$5,Additives[],2,FALSE),0) + IF($Y28,VLOOKUP($Y$5,Additives[],2,FALSE),0) + IF($Z28,VLOOKUP($Z$5,Additives[],2,FALSE),0) + IF($AA28,VLOOKUP($AA$5,Additives[],2,FALSE),0)  + IF($AB28,VLOOKUP($AB$5,Additives[],2,FALSE),0)</f>
        <v>7</v>
      </c>
      <c r="AE28" s="13" t="b">
        <v>0</v>
      </c>
      <c r="AF28" s="13" t="b">
        <v>0</v>
      </c>
      <c r="AG28" s="13" t="b">
        <v>0</v>
      </c>
      <c r="AH28" s="13" t="b">
        <v>0</v>
      </c>
      <c r="AI28" s="145" t="b">
        <v>0</v>
      </c>
      <c r="AJ28" s="158">
        <f>1 + IF($AE28,VLOOKUP($AE$5,Multiplicatives[],2,FALSE),0) + IF($AF28,VLOOKUP($AF$5,Multiplicatives[],2,FALSE),0) + IF($AG28,VLOOKUP($AG$5,Multiplicatives[],2,FALSE),0) + IF($AH28,VLOOKUP($AH$5,Multiplicatives[],2,FALSE),0) + IF($AI28,VLOOKUP($AI$5,Multiplicatives[],2,FALSE),0)</f>
        <v>1</v>
      </c>
    </row>
    <row r="29" spans="1:36" x14ac:dyDescent="0.45">
      <c r="A29" t="s">
        <v>174</v>
      </c>
      <c r="B29">
        <v>2</v>
      </c>
      <c r="K29" s="142" t="s">
        <v>40</v>
      </c>
      <c r="L29" s="13">
        <f t="shared" si="0"/>
        <v>9</v>
      </c>
      <c r="M29" s="12">
        <v>1</v>
      </c>
      <c r="N29" s="142">
        <v>1</v>
      </c>
      <c r="O29" s="142">
        <v>3</v>
      </c>
      <c r="P29" s="142">
        <v>1</v>
      </c>
      <c r="Q29" s="13">
        <v>0</v>
      </c>
      <c r="R29" s="13">
        <f>IF(P29="Nothing",0,1) + VLOOKUP(CONCATENATE($M$5," ",$M29),Additives[],2,FALSE) + VLOOKUP(CONCATENATE($N$5," ",$N29),Additives[],2,FALSE)  + VLOOKUP(CONCATENATE($O$5," ",$O29),Additives[],2,FALSE)  + VLOOKUP(CONCATENATE($P$5," ",$P29),Additives[],2,FALSE) + VLOOKUP(CONCATENATE($Q$5," ",$Q29),Additives[],2,FALSE)</f>
        <v>5</v>
      </c>
      <c r="S29" s="142" t="b">
        <v>1</v>
      </c>
      <c r="T29" s="142" t="b">
        <v>1</v>
      </c>
      <c r="U29" s="145" t="b">
        <v>0</v>
      </c>
      <c r="V29" s="145" t="b">
        <v>0</v>
      </c>
      <c r="W29" s="145" t="b">
        <v>0</v>
      </c>
      <c r="X29" s="145" t="b">
        <v>0</v>
      </c>
      <c r="Y29" s="145" t="b">
        <v>0</v>
      </c>
      <c r="Z29" s="145" t="b">
        <v>0</v>
      </c>
      <c r="AA29" s="145" t="b">
        <v>0</v>
      </c>
      <c r="AB29" s="145" t="b">
        <v>0</v>
      </c>
      <c r="AC29" s="145" t="b">
        <v>0</v>
      </c>
      <c r="AD29" s="144">
        <f>IF($S29,VLOOKUP($S$5,Additives[],2,TRUE),0) + IF($T29,VLOOKUP($T$5,Additives[],2,FALSE),0) + IF($U29,VLOOKUP($U$5,Additives[],2,FALSE),0) + IF($V29,VLOOKUP($V$5,Additives[],2,FALSE),0) + IF($W29,VLOOKUP($W$5,Additives[],2,FALSE),0) + IF($X29,VLOOKUP($X$5,Additives[],2,FALSE),0) + IF($Y29,VLOOKUP($Y$5,Additives[],2,FALSE),0) + IF($Z29,VLOOKUP($Z$5,Additives[],2,FALSE),0) + IF($AA29,VLOOKUP($AA$5,Additives[],2,FALSE),0)  + IF($AB29,VLOOKUP($AB$5,Additives[],2,FALSE),0)</f>
        <v>4</v>
      </c>
      <c r="AE29" s="13" t="b">
        <v>0</v>
      </c>
      <c r="AF29" s="13" t="b">
        <v>0</v>
      </c>
      <c r="AG29" s="13" t="b">
        <v>0</v>
      </c>
      <c r="AH29" s="13" t="b">
        <v>0</v>
      </c>
      <c r="AI29" s="145" t="b">
        <v>0</v>
      </c>
      <c r="AJ29" s="158">
        <f>1 + IF($AE29,VLOOKUP($AE$5,Multiplicatives[],2,FALSE),0) + IF($AF29,VLOOKUP($AF$5,Multiplicatives[],2,FALSE),0) + IF($AG29,VLOOKUP($AG$5,Multiplicatives[],2,FALSE),0) + IF($AH29,VLOOKUP($AH$5,Multiplicatives[],2,FALSE),0) + IF($AI29,VLOOKUP($AI$5,Multiplicatives[],2,FALSE),0)</f>
        <v>1</v>
      </c>
    </row>
    <row r="30" spans="1:36" x14ac:dyDescent="0.45">
      <c r="A30" t="s">
        <v>170</v>
      </c>
      <c r="B30">
        <v>6</v>
      </c>
      <c r="K30" s="142" t="s">
        <v>41</v>
      </c>
      <c r="L30" s="13">
        <f t="shared" si="0"/>
        <v>9</v>
      </c>
      <c r="M30" s="12">
        <v>1</v>
      </c>
      <c r="N30" s="142">
        <v>1</v>
      </c>
      <c r="O30" s="142">
        <v>3</v>
      </c>
      <c r="P30" s="142">
        <v>1</v>
      </c>
      <c r="Q30" s="13">
        <v>0</v>
      </c>
      <c r="R30" s="13">
        <f>IF(P30="Nothing",0,1) + VLOOKUP(CONCATENATE($M$5," ",$M30),Additives[],2,FALSE) + VLOOKUP(CONCATENATE($N$5," ",$N30),Additives[],2,FALSE)  + VLOOKUP(CONCATENATE($O$5," ",$O30),Additives[],2,FALSE)  + VLOOKUP(CONCATENATE($P$5," ",$P30),Additives[],2,FALSE) + VLOOKUP(CONCATENATE($Q$5," ",$Q30),Additives[],2,FALSE)</f>
        <v>5</v>
      </c>
      <c r="S30" s="142" t="b">
        <v>1</v>
      </c>
      <c r="T30" s="142" t="b">
        <v>1</v>
      </c>
      <c r="U30" s="145" t="b">
        <v>0</v>
      </c>
      <c r="V30" s="145" t="b">
        <v>0</v>
      </c>
      <c r="W30" s="145" t="b">
        <v>0</v>
      </c>
      <c r="X30" s="145" t="b">
        <v>0</v>
      </c>
      <c r="Y30" s="145" t="b">
        <v>0</v>
      </c>
      <c r="Z30" s="145" t="b">
        <v>0</v>
      </c>
      <c r="AA30" s="145" t="b">
        <v>0</v>
      </c>
      <c r="AB30" s="145" t="b">
        <v>0</v>
      </c>
      <c r="AC30" s="145" t="b">
        <v>0</v>
      </c>
      <c r="AD30" s="144">
        <f>IF($S30,VLOOKUP($S$5,Additives[],2,TRUE),0) + IF($T30,VLOOKUP($T$5,Additives[],2,FALSE),0) + IF($U30,VLOOKUP($U$5,Additives[],2,FALSE),0) + IF($V30,VLOOKUP($V$5,Additives[],2,FALSE),0) + IF($W30,VLOOKUP($W$5,Additives[],2,FALSE),0) + IF($X30,VLOOKUP($X$5,Additives[],2,FALSE),0) + IF($Y30,VLOOKUP($Y$5,Additives[],2,FALSE),0) + IF($Z30,VLOOKUP($Z$5,Additives[],2,FALSE),0) + IF($AA30,VLOOKUP($AA$5,Additives[],2,FALSE),0)  + IF($AB30,VLOOKUP($AB$5,Additives[],2,FALSE),0)</f>
        <v>4</v>
      </c>
      <c r="AE30" s="13" t="b">
        <v>0</v>
      </c>
      <c r="AF30" s="13" t="b">
        <v>0</v>
      </c>
      <c r="AG30" s="13" t="b">
        <v>0</v>
      </c>
      <c r="AH30" s="13" t="b">
        <v>0</v>
      </c>
      <c r="AI30" s="145" t="b">
        <v>0</v>
      </c>
      <c r="AJ30" s="158">
        <f>1 + IF($AE30,VLOOKUP($AE$5,Multiplicatives[],2,FALSE),0) + IF($AF30,VLOOKUP($AF$5,Multiplicatives[],2,FALSE),0) + IF($AG30,VLOOKUP($AG$5,Multiplicatives[],2,FALSE),0) + IF($AH30,VLOOKUP($AH$5,Multiplicatives[],2,FALSE),0) + IF($AI30,VLOOKUP($AI$5,Multiplicatives[],2,FALSE),0)</f>
        <v>1</v>
      </c>
    </row>
    <row r="31" spans="1:36" x14ac:dyDescent="0.45">
      <c r="A31" t="s">
        <v>171</v>
      </c>
      <c r="B31">
        <v>10</v>
      </c>
      <c r="K31" s="142" t="s">
        <v>42</v>
      </c>
      <c r="L31" s="13">
        <f t="shared" si="0"/>
        <v>6</v>
      </c>
      <c r="M31" s="12">
        <v>2</v>
      </c>
      <c r="N31" s="142">
        <v>1</v>
      </c>
      <c r="O31" s="142">
        <v>1</v>
      </c>
      <c r="P31" s="142">
        <v>1</v>
      </c>
      <c r="Q31" s="13">
        <v>0</v>
      </c>
      <c r="R31" s="13">
        <f>IF(P31="Nothing",0,1) + VLOOKUP(CONCATENATE($M$5," ",$M31),Additives[],2,FALSE) + VLOOKUP(CONCATENATE($N$5," ",$N31),Additives[],2,FALSE)  + VLOOKUP(CONCATENATE($O$5," ",$O31),Additives[],2,FALSE)  + VLOOKUP(CONCATENATE($P$5," ",$P31),Additives[],2,FALSE) + VLOOKUP(CONCATENATE($Q$5," ",$Q31),Additives[],2,FALSE)</f>
        <v>2</v>
      </c>
      <c r="S31" s="142" t="b">
        <v>1</v>
      </c>
      <c r="T31" s="142" t="b">
        <v>1</v>
      </c>
      <c r="U31" s="145" t="b">
        <v>0</v>
      </c>
      <c r="V31" s="145" t="b">
        <v>0</v>
      </c>
      <c r="W31" s="145" t="b">
        <v>0</v>
      </c>
      <c r="X31" s="145" t="b">
        <v>0</v>
      </c>
      <c r="Y31" s="145" t="b">
        <v>0</v>
      </c>
      <c r="Z31" s="145" t="b">
        <v>0</v>
      </c>
      <c r="AA31" s="145" t="b">
        <v>0</v>
      </c>
      <c r="AB31" s="145" t="b">
        <v>0</v>
      </c>
      <c r="AC31" s="145" t="b">
        <v>0</v>
      </c>
      <c r="AD31" s="144">
        <f>IF($S31,VLOOKUP($S$5,Additives[],2,TRUE),0) + IF($T31,VLOOKUP($T$5,Additives[],2,FALSE),0) + IF($U31,VLOOKUP($U$5,Additives[],2,FALSE),0) + IF($V31,VLOOKUP($V$5,Additives[],2,FALSE),0) + IF($W31,VLOOKUP($W$5,Additives[],2,FALSE),0) + IF($X31,VLOOKUP($X$5,Additives[],2,FALSE),0) + IF($Y31,VLOOKUP($Y$5,Additives[],2,FALSE),0) + IF($Z31,VLOOKUP($Z$5,Additives[],2,FALSE),0) + IF($AA31,VLOOKUP($AA$5,Additives[],2,FALSE),0)  + IF($AB31,VLOOKUP($AB$5,Additives[],2,FALSE),0)</f>
        <v>4</v>
      </c>
      <c r="AE31" s="13" t="b">
        <v>0</v>
      </c>
      <c r="AF31" s="13" t="b">
        <v>0</v>
      </c>
      <c r="AG31" s="13" t="b">
        <v>0</v>
      </c>
      <c r="AH31" s="13" t="b">
        <v>0</v>
      </c>
      <c r="AI31" s="145" t="b">
        <v>0</v>
      </c>
      <c r="AJ31" s="158">
        <f>1 + IF($AE31,VLOOKUP($AE$5,Multiplicatives[],2,FALSE),0) + IF($AF31,VLOOKUP($AF$5,Multiplicatives[],2,FALSE),0) + IF($AG31,VLOOKUP($AG$5,Multiplicatives[],2,FALSE),0) + IF($AH31,VLOOKUP($AH$5,Multiplicatives[],2,FALSE),0) + IF($AI31,VLOOKUP($AI$5,Multiplicatives[],2,FALSE),0)</f>
        <v>1</v>
      </c>
    </row>
    <row r="32" spans="1:36" x14ac:dyDescent="0.45">
      <c r="A32" t="s">
        <v>175</v>
      </c>
      <c r="B32">
        <v>5</v>
      </c>
      <c r="K32" s="143" t="s">
        <v>43</v>
      </c>
      <c r="L32" s="75">
        <f t="shared" si="0"/>
        <v>7</v>
      </c>
      <c r="M32" s="12">
        <v>1</v>
      </c>
      <c r="N32" s="142">
        <v>1</v>
      </c>
      <c r="O32" s="142">
        <v>1</v>
      </c>
      <c r="P32" s="142">
        <v>1</v>
      </c>
      <c r="Q32" s="13">
        <v>0</v>
      </c>
      <c r="R32" s="75">
        <f>IF(P32="Nothing",0,1) + VLOOKUP(CONCATENATE($M$5," ",$M32),Additives[],2,FALSE) + VLOOKUP(CONCATENATE($N$5," ",$N32),Additives[],2,FALSE)  + VLOOKUP(CONCATENATE($O$5," ",$O32),Additives[],2,FALSE)  + VLOOKUP(CONCATENATE($P$5," ",$P32),Additives[],2,FALSE) + VLOOKUP(CONCATENATE($Q$5," ",$Q32),Additives[],2,FALSE)</f>
        <v>1</v>
      </c>
      <c r="S32" s="142" t="b">
        <v>1</v>
      </c>
      <c r="T32" s="142" t="b">
        <v>1</v>
      </c>
      <c r="U32" s="146" t="b">
        <v>0</v>
      </c>
      <c r="V32" s="146" t="b">
        <v>0</v>
      </c>
      <c r="W32" s="146" t="b">
        <v>0</v>
      </c>
      <c r="X32" s="146" t="b">
        <v>0</v>
      </c>
      <c r="Y32" s="146" t="b">
        <v>0</v>
      </c>
      <c r="Z32" s="146" t="b">
        <v>1</v>
      </c>
      <c r="AA32" s="146" t="b">
        <v>0</v>
      </c>
      <c r="AB32" s="146" t="b">
        <v>0</v>
      </c>
      <c r="AC32" s="146" t="b">
        <v>0</v>
      </c>
      <c r="AD32" s="151">
        <f>IF($S32,VLOOKUP($S$5,Additives[],2,TRUE),0) + IF($T32,VLOOKUP($T$5,Additives[],2,FALSE),0) + IF($U32,VLOOKUP($U$5,Additives[],2,FALSE),0) + IF($V32,VLOOKUP($V$5,Additives[],2,FALSE),0) + IF($W32,VLOOKUP($W$5,Additives[],2,FALSE),0) + IF($X32,VLOOKUP($X$5,Additives[],2,FALSE),0) + IF($Y32,VLOOKUP($Y$5,Additives[],2,FALSE),0) + IF($Z32,VLOOKUP($Z$5,Additives[],2,FALSE),0) + IF($AA32,VLOOKUP($AA$5,Additives[],2,FALSE),0)  + IF($AB32,VLOOKUP($AB$5,Additives[],2,FALSE),0)</f>
        <v>6</v>
      </c>
      <c r="AE32" s="75" t="b">
        <v>0</v>
      </c>
      <c r="AF32" s="75" t="b">
        <v>0</v>
      </c>
      <c r="AG32" s="75" t="b">
        <v>0</v>
      </c>
      <c r="AH32" s="75" t="b">
        <v>0</v>
      </c>
      <c r="AI32" s="146" t="b">
        <v>0</v>
      </c>
      <c r="AJ32" s="159">
        <f>1 + IF($AE32,VLOOKUP($AE$5,Multiplicatives[],2,FALSE),0) + IF($AF32,VLOOKUP($AF$5,Multiplicatives[],2,FALSE),0) + IF($AG32,VLOOKUP($AG$5,Multiplicatives[],2,FALSE),0) + IF($AH32,VLOOKUP($AH$5,Multiplicatives[],2,FALSE),0) + IF($AI32,VLOOKUP($AI$5,Multiplicatives[],2,FALSE),0)</f>
        <v>1</v>
      </c>
    </row>
    <row r="33" spans="1:36" x14ac:dyDescent="0.45">
      <c r="A33" t="s">
        <v>177</v>
      </c>
      <c r="B33">
        <v>2</v>
      </c>
      <c r="K33" s="148" t="s">
        <v>44</v>
      </c>
      <c r="L33" s="11">
        <f t="shared" si="0"/>
        <v>2</v>
      </c>
      <c r="M33" s="10">
        <v>1</v>
      </c>
      <c r="N33" s="148">
        <v>2</v>
      </c>
      <c r="O33" s="148">
        <v>1</v>
      </c>
      <c r="P33" s="148">
        <v>1</v>
      </c>
      <c r="Q33" s="11">
        <v>0</v>
      </c>
      <c r="R33" s="11">
        <f>IF(P33="Nothing",0,1) + VLOOKUP(CONCATENATE($M$5," ",$M33),Additives[],2,FALSE) + VLOOKUP(CONCATENATE($N$5," ",$N33),Additives[],2,FALSE)  + VLOOKUP(CONCATENATE($O$5," ",$O33),Additives[],2,FALSE)  + VLOOKUP(CONCATENATE($P$5," ",$P33),Additives[],2,FALSE) + VLOOKUP(CONCATENATE($Q$5," ",$Q33),Additives[],2,FALSE)</f>
        <v>2</v>
      </c>
      <c r="S33" s="148" t="b">
        <v>0</v>
      </c>
      <c r="T33" s="148" t="b">
        <v>0</v>
      </c>
      <c r="U33" s="149" t="b">
        <v>0</v>
      </c>
      <c r="V33" s="149" t="b">
        <v>0</v>
      </c>
      <c r="W33" s="149" t="b">
        <v>0</v>
      </c>
      <c r="X33" s="149" t="b">
        <v>0</v>
      </c>
      <c r="Y33" s="149" t="b">
        <v>0</v>
      </c>
      <c r="Z33" s="149" t="b">
        <v>0</v>
      </c>
      <c r="AA33" s="149" t="b">
        <v>0</v>
      </c>
      <c r="AB33" s="149" t="b">
        <v>0</v>
      </c>
      <c r="AC33" s="149" t="b">
        <v>0</v>
      </c>
      <c r="AD33" s="150">
        <f>IF($S33,VLOOKUP($S$5,Additives[],2,TRUE),0) + IF($T33,VLOOKUP($T$5,Additives[],2,FALSE),0) + IF($U33,VLOOKUP($U$5,Additives[],2,FALSE),0) + IF($V33,VLOOKUP($V$5,Additives[],2,FALSE),0) + IF($W33,VLOOKUP($W$5,Additives[],2,FALSE),0) + IF($X33,VLOOKUP($X$5,Additives[],2,FALSE),0) + IF($Y33,VLOOKUP($Y$5,Additives[],2,FALSE),0) + IF($Z33,VLOOKUP($Z$5,Additives[],2,FALSE),0) + IF($AA33,VLOOKUP($AA$5,Additives[],2,FALSE),0)  + IF($AB33,VLOOKUP($AB$5,Additives[],2,FALSE),0)</f>
        <v>0</v>
      </c>
      <c r="AE33" s="11" t="b">
        <v>0</v>
      </c>
      <c r="AF33" s="11" t="b">
        <v>0</v>
      </c>
      <c r="AG33" s="11" t="b">
        <v>0</v>
      </c>
      <c r="AH33" s="11" t="b">
        <v>0</v>
      </c>
      <c r="AI33" s="149" t="b">
        <v>0</v>
      </c>
      <c r="AJ33" s="157">
        <f>1 + IF($AE33,VLOOKUP($AE$5,Multiplicatives[],2,FALSE),0) + IF($AF33,VLOOKUP($AF$5,Multiplicatives[],2,FALSE),0) + IF($AG33,VLOOKUP($AG$5,Multiplicatives[],2,FALSE),0) + IF($AH33,VLOOKUP($AH$5,Multiplicatives[],2,FALSE),0) + IF($AI33,VLOOKUP($AI$5,Multiplicatives[],2,FALSE),0)</f>
        <v>1</v>
      </c>
    </row>
    <row r="34" spans="1:36" x14ac:dyDescent="0.45">
      <c r="A34" t="s">
        <v>179</v>
      </c>
      <c r="B34">
        <v>1</v>
      </c>
      <c r="K34" s="142" t="s">
        <v>45</v>
      </c>
      <c r="L34" s="13">
        <f t="shared" si="0"/>
        <v>6</v>
      </c>
      <c r="M34" s="12">
        <v>1</v>
      </c>
      <c r="N34" s="142">
        <v>3</v>
      </c>
      <c r="O34" s="142">
        <v>2</v>
      </c>
      <c r="P34" s="142">
        <v>1</v>
      </c>
      <c r="Q34" s="13">
        <v>0</v>
      </c>
      <c r="R34" s="13">
        <f>IF(P34="Nothing",0,1) + VLOOKUP(CONCATENATE($M$5," ",$M34),Additives[],2,FALSE) + VLOOKUP(CONCATENATE($N$5," ",$N34),Additives[],2,FALSE)  + VLOOKUP(CONCATENATE($O$5," ",$O34),Additives[],2,FALSE)  + VLOOKUP(CONCATENATE($P$5," ",$P34),Additives[],2,FALSE) + VLOOKUP(CONCATENATE($Q$5," ",$Q34),Additives[],2,FALSE)</f>
        <v>6</v>
      </c>
      <c r="S34" s="142" t="b">
        <v>0</v>
      </c>
      <c r="T34" s="142" t="b">
        <v>0</v>
      </c>
      <c r="U34" s="145" t="b">
        <v>0</v>
      </c>
      <c r="V34" s="145" t="b">
        <v>0</v>
      </c>
      <c r="W34" s="145" t="b">
        <v>0</v>
      </c>
      <c r="X34" s="145" t="b">
        <v>0</v>
      </c>
      <c r="Y34" s="145" t="b">
        <v>0</v>
      </c>
      <c r="Z34" s="145" t="b">
        <v>0</v>
      </c>
      <c r="AA34" s="145" t="b">
        <v>0</v>
      </c>
      <c r="AB34" s="145" t="b">
        <v>0</v>
      </c>
      <c r="AC34" s="145" t="b">
        <v>0</v>
      </c>
      <c r="AD34" s="144">
        <f>IF($S34,VLOOKUP($S$5,Additives[],2,TRUE),0) + IF($T34,VLOOKUP($T$5,Additives[],2,FALSE),0) + IF($U34,VLOOKUP($U$5,Additives[],2,FALSE),0) + IF($V34,VLOOKUP($V$5,Additives[],2,FALSE),0) + IF($W34,VLOOKUP($W$5,Additives[],2,FALSE),0) + IF($X34,VLOOKUP($X$5,Additives[],2,FALSE),0) + IF($Y34,VLOOKUP($Y$5,Additives[],2,FALSE),0) + IF($Z34,VLOOKUP($Z$5,Additives[],2,FALSE),0) + IF($AA34,VLOOKUP($AA$5,Additives[],2,FALSE),0)  + IF($AB34,VLOOKUP($AB$5,Additives[],2,FALSE),0)</f>
        <v>0</v>
      </c>
      <c r="AE34" s="13" t="b">
        <v>0</v>
      </c>
      <c r="AF34" s="13" t="b">
        <v>0</v>
      </c>
      <c r="AG34" s="13" t="b">
        <v>0</v>
      </c>
      <c r="AH34" s="13" t="b">
        <v>0</v>
      </c>
      <c r="AI34" s="145" t="b">
        <v>0</v>
      </c>
      <c r="AJ34" s="158">
        <f>1 + IF($AE34,VLOOKUP($AE$5,Multiplicatives[],2,FALSE),0) + IF($AF34,VLOOKUP($AF$5,Multiplicatives[],2,FALSE),0) + IF($AG34,VLOOKUP($AG$5,Multiplicatives[],2,FALSE),0) + IF($AH34,VLOOKUP($AH$5,Multiplicatives[],2,FALSE),0) + IF($AI34,VLOOKUP($AI$5,Multiplicatives[],2,FALSE),0)</f>
        <v>1</v>
      </c>
    </row>
    <row r="35" spans="1:36" x14ac:dyDescent="0.45">
      <c r="A35" t="s">
        <v>180</v>
      </c>
      <c r="B35">
        <v>3</v>
      </c>
      <c r="K35" s="142" t="s">
        <v>46</v>
      </c>
      <c r="L35" s="13">
        <f t="shared" si="0"/>
        <v>3</v>
      </c>
      <c r="M35" s="12">
        <v>1</v>
      </c>
      <c r="N35" s="142">
        <v>1</v>
      </c>
      <c r="O35" s="142">
        <v>1</v>
      </c>
      <c r="P35" s="142">
        <v>2</v>
      </c>
      <c r="Q35" s="13">
        <v>0</v>
      </c>
      <c r="R35" s="13">
        <f>IF(P35="Nothing",0,1) + VLOOKUP(CONCATENATE($M$5," ",$M35),Additives[],2,FALSE) + VLOOKUP(CONCATENATE($N$5," ",$N35),Additives[],2,FALSE)  + VLOOKUP(CONCATENATE($O$5," ",$O35),Additives[],2,FALSE)  + VLOOKUP(CONCATENATE($P$5," ",$P35),Additives[],2,FALSE) + VLOOKUP(CONCATENATE($Q$5," ",$Q35),Additives[],2,FALSE)</f>
        <v>2</v>
      </c>
      <c r="S35" s="142" t="b">
        <v>0</v>
      </c>
      <c r="T35" s="142" t="b">
        <v>0</v>
      </c>
      <c r="U35" s="145" t="b">
        <v>0</v>
      </c>
      <c r="V35" s="145" t="b">
        <v>0</v>
      </c>
      <c r="W35" s="145" t="b">
        <v>0</v>
      </c>
      <c r="X35" s="145" t="b">
        <v>0</v>
      </c>
      <c r="Y35" s="145" t="b">
        <v>0</v>
      </c>
      <c r="Z35" s="145" t="b">
        <v>0</v>
      </c>
      <c r="AA35" s="145" t="b">
        <v>0</v>
      </c>
      <c r="AB35" s="145" t="b">
        <v>0</v>
      </c>
      <c r="AC35" s="145" t="b">
        <v>0</v>
      </c>
      <c r="AD35" s="144">
        <f>IF($S35,VLOOKUP($S$5,Additives[],2,TRUE),0) + IF($T35,VLOOKUP($T$5,Additives[],2,FALSE),0) + IF($U35,VLOOKUP($U$5,Additives[],2,FALSE),0) + IF($V35,VLOOKUP($V$5,Additives[],2,FALSE),0) + IF($W35,VLOOKUP($W$5,Additives[],2,FALSE),0) + IF($X35,VLOOKUP($X$5,Additives[],2,FALSE),0) + IF($Y35,VLOOKUP($Y$5,Additives[],2,FALSE),0) + IF($Z35,VLOOKUP($Z$5,Additives[],2,FALSE),0) + IF($AA35,VLOOKUP($AA$5,Additives[],2,FALSE),0)  + IF($AB35,VLOOKUP($AB$5,Additives[],2,FALSE),0)</f>
        <v>0</v>
      </c>
      <c r="AE35" s="13" t="b">
        <v>0</v>
      </c>
      <c r="AF35" s="13" t="b">
        <v>0</v>
      </c>
      <c r="AG35" s="13" t="b">
        <v>1</v>
      </c>
      <c r="AH35" s="13" t="b">
        <v>0</v>
      </c>
      <c r="AI35" s="145" t="b">
        <v>0</v>
      </c>
      <c r="AJ35" s="158">
        <f>1 + IF($AE35,VLOOKUP($AE$5,Multiplicatives[],2,FALSE),0) + IF($AF35,VLOOKUP($AF$5,Multiplicatives[],2,FALSE),0) + IF($AG35,VLOOKUP($AG$5,Multiplicatives[],2,FALSE),0) + IF($AH35,VLOOKUP($AH$5,Multiplicatives[],2,FALSE),0) + IF($AI35,VLOOKUP($AI$5,Multiplicatives[],2,FALSE),0)</f>
        <v>1.5</v>
      </c>
    </row>
    <row r="36" spans="1:36" x14ac:dyDescent="0.45">
      <c r="A36" t="s">
        <v>181</v>
      </c>
      <c r="B36">
        <v>2</v>
      </c>
      <c r="K36" s="142" t="s">
        <v>47</v>
      </c>
      <c r="L36" s="13">
        <f t="shared" si="0"/>
        <v>18</v>
      </c>
      <c r="M36" s="12">
        <v>1</v>
      </c>
      <c r="N36" s="142">
        <v>3</v>
      </c>
      <c r="O36" s="142">
        <v>3</v>
      </c>
      <c r="P36" s="142">
        <v>1</v>
      </c>
      <c r="Q36" s="13">
        <v>0</v>
      </c>
      <c r="R36" s="13">
        <f>IF(P36="Nothing",0,1) + VLOOKUP(CONCATENATE($M$5," ",$M36),Additives[],2,FALSE) + VLOOKUP(CONCATENATE($N$5," ",$N36),Additives[],2,FALSE)  + VLOOKUP(CONCATENATE($O$5," ",$O36),Additives[],2,FALSE)  + VLOOKUP(CONCATENATE($P$5," ",$P36),Additives[],2,FALSE) + VLOOKUP(CONCATENATE($Q$5," ",$Q36),Additives[],2,FALSE)</f>
        <v>9</v>
      </c>
      <c r="S36" s="142" t="b">
        <v>0</v>
      </c>
      <c r="T36" s="142" t="b">
        <v>0</v>
      </c>
      <c r="U36" s="145" t="b">
        <v>0</v>
      </c>
      <c r="V36" s="145" t="b">
        <v>0</v>
      </c>
      <c r="W36" s="145" t="b">
        <v>0</v>
      </c>
      <c r="X36" s="145" t="b">
        <v>0</v>
      </c>
      <c r="Y36" s="145" t="b">
        <v>0</v>
      </c>
      <c r="Z36" s="145" t="b">
        <v>0</v>
      </c>
      <c r="AA36" s="145" t="b">
        <v>0</v>
      </c>
      <c r="AB36" s="145" t="b">
        <v>0</v>
      </c>
      <c r="AC36" s="145" t="b">
        <v>0</v>
      </c>
      <c r="AD36" s="144">
        <f>IF($S36,VLOOKUP($S$5,Additives[],2,TRUE),0) + IF($T36,VLOOKUP($T$5,Additives[],2,FALSE),0) + IF($U36,VLOOKUP($U$5,Additives[],2,FALSE),0) + IF($V36,VLOOKUP($V$5,Additives[],2,FALSE),0) + IF($W36,VLOOKUP($W$5,Additives[],2,FALSE),0) + IF($X36,VLOOKUP($X$5,Additives[],2,FALSE),0) + IF($Y36,VLOOKUP($Y$5,Additives[],2,FALSE),0) + IF($Z36,VLOOKUP($Z$5,Additives[],2,FALSE),0) + IF($AA36,VLOOKUP($AA$5,Additives[],2,FALSE),0)  + IF($AB36,VLOOKUP($AB$5,Additives[],2,FALSE),0)</f>
        <v>0</v>
      </c>
      <c r="AE36" s="13" t="b">
        <v>1</v>
      </c>
      <c r="AF36" s="13" t="b">
        <v>0</v>
      </c>
      <c r="AG36" s="13" t="b">
        <v>0</v>
      </c>
      <c r="AH36" s="13" t="b">
        <v>0</v>
      </c>
      <c r="AI36" s="145" t="b">
        <v>0</v>
      </c>
      <c r="AJ36" s="158">
        <f>1 + IF($AE36,VLOOKUP($AE$5,Multiplicatives[],2,FALSE),0) + IF($AF36,VLOOKUP($AF$5,Multiplicatives[],2,FALSE),0) + IF($AG36,VLOOKUP($AG$5,Multiplicatives[],2,FALSE),0) + IF($AH36,VLOOKUP($AH$5,Multiplicatives[],2,FALSE),0) + IF($AI36,VLOOKUP($AI$5,Multiplicatives[],2,FALSE),0)</f>
        <v>2</v>
      </c>
    </row>
    <row r="37" spans="1:36" x14ac:dyDescent="0.45">
      <c r="A37" t="s">
        <v>183</v>
      </c>
      <c r="B37">
        <v>3</v>
      </c>
      <c r="K37" s="142" t="s">
        <v>49</v>
      </c>
      <c r="L37" s="13">
        <f t="shared" si="0"/>
        <v>9</v>
      </c>
      <c r="M37" s="12">
        <v>1</v>
      </c>
      <c r="N37" s="142">
        <v>1</v>
      </c>
      <c r="O37" s="142">
        <v>1</v>
      </c>
      <c r="P37" s="142">
        <v>1</v>
      </c>
      <c r="Q37" s="13">
        <v>0</v>
      </c>
      <c r="R37" s="13">
        <f>IF(P37="Nothing",0,1) + VLOOKUP(CONCATENATE($M$5," ",$M37),Additives[],2,FALSE) + VLOOKUP(CONCATENATE($N$5," ",$N37),Additives[],2,FALSE)  + VLOOKUP(CONCATENATE($O$5," ",$O37),Additives[],2,FALSE)  + VLOOKUP(CONCATENATE($P$5," ",$P37),Additives[],2,FALSE) + VLOOKUP(CONCATENATE($Q$5," ",$Q37),Additives[],2,FALSE)</f>
        <v>1</v>
      </c>
      <c r="S37" s="142" t="b">
        <v>1</v>
      </c>
      <c r="T37" s="142" t="b">
        <v>1</v>
      </c>
      <c r="U37" s="145" t="b">
        <v>1</v>
      </c>
      <c r="V37" s="145" t="b">
        <v>0</v>
      </c>
      <c r="W37" s="145" t="b">
        <v>0</v>
      </c>
      <c r="X37" s="145" t="b">
        <v>0</v>
      </c>
      <c r="Y37" s="145" t="b">
        <v>0</v>
      </c>
      <c r="Z37" s="145" t="b">
        <v>0</v>
      </c>
      <c r="AA37" s="145" t="b">
        <v>0</v>
      </c>
      <c r="AB37" s="145" t="b">
        <v>0</v>
      </c>
      <c r="AC37" s="145" t="b">
        <v>0</v>
      </c>
      <c r="AD37" s="144">
        <f>IF($S37,VLOOKUP($S$5,Additives[],2,TRUE),0) + IF($T37,VLOOKUP($T$5,Additives[],2,FALSE),0) + IF($U37,VLOOKUP($U$5,Additives[],2,FALSE),0) + IF($V37,VLOOKUP($V$5,Additives[],2,FALSE),0) + IF($W37,VLOOKUP($W$5,Additives[],2,FALSE),0) + IF($X37,VLOOKUP($X$5,Additives[],2,FALSE),0) + IF($Y37,VLOOKUP($Y$5,Additives[],2,FALSE),0) + IF($Z37,VLOOKUP($Z$5,Additives[],2,FALSE),0) + IF($AA37,VLOOKUP($AA$5,Additives[],2,FALSE),0)  + IF($AB37,VLOOKUP($AB$5,Additives[],2,FALSE),0)</f>
        <v>8</v>
      </c>
      <c r="AE37" s="13" t="b">
        <v>0</v>
      </c>
      <c r="AF37" s="13" t="b">
        <v>0</v>
      </c>
      <c r="AG37" s="13" t="b">
        <v>0</v>
      </c>
      <c r="AH37" s="13" t="b">
        <v>0</v>
      </c>
      <c r="AI37" s="145" t="b">
        <v>0</v>
      </c>
      <c r="AJ37" s="158">
        <f>1 + IF($AE37,VLOOKUP($AE$5,Multiplicatives[],2,FALSE),0) + IF($AF37,VLOOKUP($AF$5,Multiplicatives[],2,FALSE),0) + IF($AG37,VLOOKUP($AG$5,Multiplicatives[],2,FALSE),0) + IF($AH37,VLOOKUP($AH$5,Multiplicatives[],2,FALSE),0) + IF($AI37,VLOOKUP($AI$5,Multiplicatives[],2,FALSE),0)</f>
        <v>1</v>
      </c>
    </row>
    <row r="38" spans="1:36" x14ac:dyDescent="0.45">
      <c r="A38" t="s">
        <v>187</v>
      </c>
      <c r="B38">
        <v>2</v>
      </c>
      <c r="K38" s="142" t="s">
        <v>48</v>
      </c>
      <c r="L38" s="13">
        <f t="shared" ref="L38:L65" si="1">IF($K38="Nothing",0,(R38+AD38)*AJ38)</f>
        <v>2</v>
      </c>
      <c r="M38" s="12">
        <v>1</v>
      </c>
      <c r="N38" s="142">
        <v>2</v>
      </c>
      <c r="O38" s="142">
        <v>1</v>
      </c>
      <c r="P38" s="142">
        <v>1</v>
      </c>
      <c r="Q38" s="13">
        <v>0</v>
      </c>
      <c r="R38" s="13">
        <f>IF(P38="Nothing",0,1) + VLOOKUP(CONCATENATE($M$5," ",$M38),Additives[],2,FALSE) + VLOOKUP(CONCATENATE($N$5," ",$N38),Additives[],2,FALSE)  + VLOOKUP(CONCATENATE($O$5," ",$O38),Additives[],2,FALSE)  + VLOOKUP(CONCATENATE($P$5," ",$P38),Additives[],2,FALSE) + VLOOKUP(CONCATENATE($Q$5," ",$Q38),Additives[],2,FALSE)</f>
        <v>2</v>
      </c>
      <c r="S38" s="142" t="b">
        <v>0</v>
      </c>
      <c r="T38" s="142" t="b">
        <v>0</v>
      </c>
      <c r="U38" s="145" t="b">
        <v>0</v>
      </c>
      <c r="V38" s="145" t="b">
        <v>0</v>
      </c>
      <c r="W38" s="145" t="b">
        <v>0</v>
      </c>
      <c r="X38" s="145" t="b">
        <v>0</v>
      </c>
      <c r="Y38" s="145" t="b">
        <v>0</v>
      </c>
      <c r="Z38" s="145" t="b">
        <v>0</v>
      </c>
      <c r="AA38" s="145" t="b">
        <v>0</v>
      </c>
      <c r="AB38" s="145" t="b">
        <v>0</v>
      </c>
      <c r="AC38" s="145" t="b">
        <v>0</v>
      </c>
      <c r="AD38" s="144">
        <f>IF($S38,VLOOKUP($S$5,Additives[],2,TRUE),0) + IF($T38,VLOOKUP($T$5,Additives[],2,FALSE),0) + IF($U38,VLOOKUP($U$5,Additives[],2,FALSE),0) + IF($V38,VLOOKUP($V$5,Additives[],2,FALSE),0) + IF($W38,VLOOKUP($W$5,Additives[],2,FALSE),0) + IF($X38,VLOOKUP($X$5,Additives[],2,FALSE),0) + IF($Y38,VLOOKUP($Y$5,Additives[],2,FALSE),0) + IF($Z38,VLOOKUP($Z$5,Additives[],2,FALSE),0) + IF($AA38,VLOOKUP($AA$5,Additives[],2,FALSE),0)  + IF($AB38,VLOOKUP($AB$5,Additives[],2,FALSE),0)</f>
        <v>0</v>
      </c>
      <c r="AE38" s="13" t="b">
        <v>0</v>
      </c>
      <c r="AF38" s="13" t="b">
        <v>0</v>
      </c>
      <c r="AG38" s="13" t="b">
        <v>0</v>
      </c>
      <c r="AH38" s="13" t="b">
        <v>0</v>
      </c>
      <c r="AI38" s="145" t="b">
        <v>0</v>
      </c>
      <c r="AJ38" s="158">
        <f>1 + IF($AE38,VLOOKUP($AE$5,Multiplicatives[],2,FALSE),0) + IF($AF38,VLOOKUP($AF$5,Multiplicatives[],2,FALSE),0) + IF($AG38,VLOOKUP($AG$5,Multiplicatives[],2,FALSE),0) + IF($AH38,VLOOKUP($AH$5,Multiplicatives[],2,FALSE),0) + IF($AI38,VLOOKUP($AI$5,Multiplicatives[],2,FALSE),0)</f>
        <v>1</v>
      </c>
    </row>
    <row r="39" spans="1:36" x14ac:dyDescent="0.45">
      <c r="A39" t="s">
        <v>189</v>
      </c>
      <c r="B39">
        <v>3</v>
      </c>
      <c r="K39" s="142" t="s">
        <v>50</v>
      </c>
      <c r="L39" s="13">
        <f t="shared" si="1"/>
        <v>6</v>
      </c>
      <c r="M39" s="12">
        <v>1</v>
      </c>
      <c r="N39" s="142">
        <v>3</v>
      </c>
      <c r="O39" s="142">
        <v>2</v>
      </c>
      <c r="P39" s="142">
        <v>1</v>
      </c>
      <c r="Q39" s="13">
        <v>0</v>
      </c>
      <c r="R39" s="13">
        <f>IF(P39="Nothing",0,1) + VLOOKUP(CONCATENATE($M$5," ",$M39),Additives[],2,FALSE) + VLOOKUP(CONCATENATE($N$5," ",$N39),Additives[],2,FALSE)  + VLOOKUP(CONCATENATE($O$5," ",$O39),Additives[],2,FALSE)  + VLOOKUP(CONCATENATE($P$5," ",$P39),Additives[],2,FALSE) + VLOOKUP(CONCATENATE($Q$5," ",$Q39),Additives[],2,FALSE)</f>
        <v>6</v>
      </c>
      <c r="S39" s="142" t="b">
        <v>0</v>
      </c>
      <c r="T39" s="142" t="b">
        <v>0</v>
      </c>
      <c r="U39" s="145" t="b">
        <v>0</v>
      </c>
      <c r="V39" s="145" t="b">
        <v>0</v>
      </c>
      <c r="W39" s="145" t="b">
        <v>0</v>
      </c>
      <c r="X39" s="145" t="b">
        <v>0</v>
      </c>
      <c r="Y39" s="145" t="b">
        <v>0</v>
      </c>
      <c r="Z39" s="145" t="b">
        <v>0</v>
      </c>
      <c r="AA39" s="145" t="b">
        <v>0</v>
      </c>
      <c r="AB39" s="145" t="b">
        <v>0</v>
      </c>
      <c r="AC39" s="145" t="b">
        <v>0</v>
      </c>
      <c r="AD39" s="144">
        <f>IF($S39,VLOOKUP($S$5,Additives[],2,TRUE),0) + IF($T39,VLOOKUP($T$5,Additives[],2,FALSE),0) + IF($U39,VLOOKUP($U$5,Additives[],2,FALSE),0) + IF($V39,VLOOKUP($V$5,Additives[],2,FALSE),0) + IF($W39,VLOOKUP($W$5,Additives[],2,FALSE),0) + IF($X39,VLOOKUP($X$5,Additives[],2,FALSE),0) + IF($Y39,VLOOKUP($Y$5,Additives[],2,FALSE),0) + IF($Z39,VLOOKUP($Z$5,Additives[],2,FALSE),0) + IF($AA39,VLOOKUP($AA$5,Additives[],2,FALSE),0)  + IF($AB39,VLOOKUP($AB$5,Additives[],2,FALSE),0)</f>
        <v>0</v>
      </c>
      <c r="AE39" s="13" t="b">
        <v>0</v>
      </c>
      <c r="AF39" s="13" t="b">
        <v>0</v>
      </c>
      <c r="AG39" s="13" t="b">
        <v>0</v>
      </c>
      <c r="AH39" s="13" t="b">
        <v>0</v>
      </c>
      <c r="AI39" s="145" t="b">
        <v>0</v>
      </c>
      <c r="AJ39" s="158">
        <f>1 + IF($AE39,VLOOKUP($AE$5,Multiplicatives[],2,FALSE),0) + IF($AF39,VLOOKUP($AF$5,Multiplicatives[],2,FALSE),0) + IF($AG39,VLOOKUP($AG$5,Multiplicatives[],2,FALSE),0) + IF($AH39,VLOOKUP($AH$5,Multiplicatives[],2,FALSE),0) + IF($AI39,VLOOKUP($AI$5,Multiplicatives[],2,FALSE),0)</f>
        <v>1</v>
      </c>
    </row>
    <row r="40" spans="1:36" x14ac:dyDescent="0.45">
      <c r="K40" s="142" t="s">
        <v>51</v>
      </c>
      <c r="L40" s="13">
        <f t="shared" si="1"/>
        <v>2</v>
      </c>
      <c r="M40" s="12">
        <v>1</v>
      </c>
      <c r="N40" s="142">
        <v>1</v>
      </c>
      <c r="O40" s="142">
        <v>1</v>
      </c>
      <c r="P40" s="142">
        <v>2</v>
      </c>
      <c r="Q40" s="13">
        <v>0</v>
      </c>
      <c r="R40" s="13">
        <f>IF(P40="Nothing",0,1) + VLOOKUP(CONCATENATE($M$5," ",$M40),Additives[],2,FALSE) + VLOOKUP(CONCATENATE($N$5," ",$N40),Additives[],2,FALSE)  + VLOOKUP(CONCATENATE($O$5," ",$O40),Additives[],2,FALSE)  + VLOOKUP(CONCATENATE($P$5," ",$P40),Additives[],2,FALSE) + VLOOKUP(CONCATENATE($Q$5," ",$Q40),Additives[],2,FALSE)</f>
        <v>2</v>
      </c>
      <c r="S40" s="142" t="b">
        <v>0</v>
      </c>
      <c r="T40" s="142" t="b">
        <v>0</v>
      </c>
      <c r="U40" s="145" t="b">
        <v>0</v>
      </c>
      <c r="V40" s="145" t="b">
        <v>0</v>
      </c>
      <c r="W40" s="145" t="b">
        <v>0</v>
      </c>
      <c r="X40" s="145" t="b">
        <v>0</v>
      </c>
      <c r="Y40" s="145" t="b">
        <v>0</v>
      </c>
      <c r="Z40" s="145" t="b">
        <v>0</v>
      </c>
      <c r="AA40" s="145" t="b">
        <v>0</v>
      </c>
      <c r="AB40" s="145" t="b">
        <v>0</v>
      </c>
      <c r="AC40" s="145" t="b">
        <v>0</v>
      </c>
      <c r="AD40" s="144">
        <f>IF($S40,VLOOKUP($S$5,Additives[],2,TRUE),0) + IF($T40,VLOOKUP($T$5,Additives[],2,FALSE),0) + IF($U40,VLOOKUP($U$5,Additives[],2,FALSE),0) + IF($V40,VLOOKUP($V$5,Additives[],2,FALSE),0) + IF($W40,VLOOKUP($W$5,Additives[],2,FALSE),0) + IF($X40,VLOOKUP($X$5,Additives[],2,FALSE),0) + IF($Y40,VLOOKUP($Y$5,Additives[],2,FALSE),0) + IF($Z40,VLOOKUP($Z$5,Additives[],2,FALSE),0) + IF($AA40,VLOOKUP($AA$5,Additives[],2,FALSE),0)  + IF($AB40,VLOOKUP($AB$5,Additives[],2,FALSE),0)</f>
        <v>0</v>
      </c>
      <c r="AE40" s="13" t="b">
        <v>0</v>
      </c>
      <c r="AF40" s="13" t="b">
        <v>0</v>
      </c>
      <c r="AG40" s="13" t="b">
        <v>0</v>
      </c>
      <c r="AH40" s="13" t="b">
        <v>0</v>
      </c>
      <c r="AI40" s="145" t="b">
        <v>0</v>
      </c>
      <c r="AJ40" s="158">
        <f>1 + IF($AE40,VLOOKUP($AE$5,Multiplicatives[],2,FALSE),0) + IF($AF40,VLOOKUP($AF$5,Multiplicatives[],2,FALSE),0) + IF($AG40,VLOOKUP($AG$5,Multiplicatives[],2,FALSE),0) + IF($AH40,VLOOKUP($AH$5,Multiplicatives[],2,FALSE),0) + IF($AI40,VLOOKUP($AI$5,Multiplicatives[],2,FALSE),0)</f>
        <v>1</v>
      </c>
    </row>
    <row r="41" spans="1:36" x14ac:dyDescent="0.45">
      <c r="K41" s="143" t="s">
        <v>23</v>
      </c>
      <c r="L41" s="75">
        <f t="shared" si="1"/>
        <v>5</v>
      </c>
      <c r="M41" s="74">
        <v>0</v>
      </c>
      <c r="N41" s="143">
        <v>0</v>
      </c>
      <c r="O41" s="143">
        <v>0</v>
      </c>
      <c r="P41" s="143">
        <v>0</v>
      </c>
      <c r="Q41" s="75">
        <v>0</v>
      </c>
      <c r="R41" s="75">
        <f>IF(P41="Nothing",0,1) + VLOOKUP(CONCATENATE($M$5," ",$M41),Additives[],2,FALSE) + VLOOKUP(CONCATENATE($N$5," ",$N41),Additives[],2,FALSE)  + VLOOKUP(CONCATENATE($O$5," ",$O41),Additives[],2,FALSE)  + VLOOKUP(CONCATENATE($P$5," ",$P41),Additives[],2,FALSE) + VLOOKUP(CONCATENATE($Q$5," ",$Q41),Additives[],2,FALSE)</f>
        <v>1</v>
      </c>
      <c r="S41" s="143" t="b">
        <v>0</v>
      </c>
      <c r="T41" s="143" t="b">
        <v>0</v>
      </c>
      <c r="U41" s="146" t="b">
        <v>1</v>
      </c>
      <c r="V41" s="146" t="b">
        <v>0</v>
      </c>
      <c r="W41" s="146" t="b">
        <v>0</v>
      </c>
      <c r="X41" s="146" t="b">
        <v>0</v>
      </c>
      <c r="Y41" s="146" t="b">
        <v>0</v>
      </c>
      <c r="Z41" s="146" t="b">
        <v>0</v>
      </c>
      <c r="AA41" s="146" t="b">
        <v>0</v>
      </c>
      <c r="AB41" s="146" t="b">
        <v>0</v>
      </c>
      <c r="AC41" s="146" t="b">
        <v>0</v>
      </c>
      <c r="AD41" s="151">
        <f>IF($S41,VLOOKUP($S$5,Additives[],2,TRUE),0) + IF($T41,VLOOKUP($T$5,Additives[],2,FALSE),0) + IF($U41,VLOOKUP($U$5,Additives[],2,FALSE),0) + IF($V41,VLOOKUP($V$5,Additives[],2,FALSE),0) + IF($W41,VLOOKUP($W$5,Additives[],2,FALSE),0) + IF($X41,VLOOKUP($X$5,Additives[],2,FALSE),0) + IF($Y41,VLOOKUP($Y$5,Additives[],2,FALSE),0) + IF($Z41,VLOOKUP($Z$5,Additives[],2,FALSE),0) + IF($AA41,VLOOKUP($AA$5,Additives[],2,FALSE),0)  + IF($AB41,VLOOKUP($AB$5,Additives[],2,FALSE),0)</f>
        <v>4</v>
      </c>
      <c r="AE41" s="75" t="b">
        <v>0</v>
      </c>
      <c r="AF41" s="75" t="b">
        <v>0</v>
      </c>
      <c r="AG41" s="75" t="b">
        <v>0</v>
      </c>
      <c r="AH41" s="75" t="b">
        <v>0</v>
      </c>
      <c r="AI41" s="146" t="b">
        <v>0</v>
      </c>
      <c r="AJ41" s="159">
        <f>1 + IF($AE41,VLOOKUP($AE$5,Multiplicatives[],2,FALSE),0) + IF($AF41,VLOOKUP($AF$5,Multiplicatives[],2,FALSE),0) + IF($AG41,VLOOKUP($AG$5,Multiplicatives[],2,FALSE),0) + IF($AH41,VLOOKUP($AH$5,Multiplicatives[],2,FALSE),0) + IF($AI41,VLOOKUP($AI$5,Multiplicatives[],2,FALSE),0)</f>
        <v>1</v>
      </c>
    </row>
    <row r="42" spans="1:36" x14ac:dyDescent="0.45">
      <c r="K42" s="148" t="s">
        <v>87</v>
      </c>
      <c r="L42" s="11">
        <f t="shared" si="1"/>
        <v>28</v>
      </c>
      <c r="M42" s="10">
        <v>0</v>
      </c>
      <c r="N42" s="148">
        <v>2</v>
      </c>
      <c r="O42" s="148">
        <v>2</v>
      </c>
      <c r="P42" s="148">
        <v>1</v>
      </c>
      <c r="Q42" s="11">
        <v>1</v>
      </c>
      <c r="R42" s="11">
        <f>IF(P42="Nothing",0,1) + VLOOKUP(CONCATENATE($M$5," ",$M42),Additives[],2,FALSE) + VLOOKUP(CONCATENATE($N$5," ",$N42),Additives[],2,FALSE)  + VLOOKUP(CONCATENATE($O$5," ",$O42),Additives[],2,FALSE)  + VLOOKUP(CONCATENATE($P$5," ",$P42),Additives[],2,FALSE) + VLOOKUP(CONCATENATE($Q$5," ",$Q42),Additives[],2,FALSE)</f>
        <v>5</v>
      </c>
      <c r="S42" s="148" t="b">
        <v>0</v>
      </c>
      <c r="T42" s="148" t="b">
        <v>0</v>
      </c>
      <c r="U42" s="149" t="b">
        <v>0</v>
      </c>
      <c r="V42" s="149" t="b">
        <v>1</v>
      </c>
      <c r="W42" s="149" t="b">
        <v>1</v>
      </c>
      <c r="X42" s="149" t="b">
        <v>0</v>
      </c>
      <c r="Y42" s="149" t="b">
        <v>0</v>
      </c>
      <c r="Z42" s="149" t="b">
        <v>1</v>
      </c>
      <c r="AA42" s="149" t="b">
        <v>0</v>
      </c>
      <c r="AB42" s="149" t="b">
        <v>0</v>
      </c>
      <c r="AC42" s="149" t="b">
        <v>0</v>
      </c>
      <c r="AD42" s="150">
        <f>IF($S42,VLOOKUP($S$5,Additives[],2,TRUE),0) + IF($T42,VLOOKUP($T$5,Additives[],2,FALSE),0) + IF($U42,VLOOKUP($U$5,Additives[],2,FALSE),0) + IF($V42,VLOOKUP($V$5,Additives[],2,FALSE),0) + IF($W42,VLOOKUP($W$5,Additives[],2,FALSE),0) + IF($X42,VLOOKUP($X$5,Additives[],2,FALSE),0) + IF($Y42,VLOOKUP($Y$5,Additives[],2,FALSE),0) + IF($Z42,VLOOKUP($Z$5,Additives[],2,FALSE),0) + IF($AA42,VLOOKUP($AA$5,Additives[],2,FALSE),0)  + IF($AB42,VLOOKUP($AB$5,Additives[],2,FALSE),0)</f>
        <v>9</v>
      </c>
      <c r="AE42" s="11" t="b">
        <v>1</v>
      </c>
      <c r="AF42" s="11" t="b">
        <v>0</v>
      </c>
      <c r="AG42" s="11" t="b">
        <v>0</v>
      </c>
      <c r="AH42" s="11" t="b">
        <v>0</v>
      </c>
      <c r="AI42" s="149" t="b">
        <v>0</v>
      </c>
      <c r="AJ42" s="157">
        <f>1 + IF($AE42,VLOOKUP($AE$5,Multiplicatives[],2,FALSE),0) + IF($AF42,VLOOKUP($AF$5,Multiplicatives[],2,FALSE),0) + IF($AG42,VLOOKUP($AG$5,Multiplicatives[],2,FALSE),0) + IF($AH42,VLOOKUP($AH$5,Multiplicatives[],2,FALSE),0) + IF($AI42,VLOOKUP($AI$5,Multiplicatives[],2,FALSE),0)</f>
        <v>2</v>
      </c>
    </row>
    <row r="43" spans="1:36" x14ac:dyDescent="0.45">
      <c r="K43" s="142" t="s">
        <v>89</v>
      </c>
      <c r="L43" s="13">
        <f t="shared" si="1"/>
        <v>3</v>
      </c>
      <c r="M43" s="12">
        <v>1</v>
      </c>
      <c r="N43" s="142">
        <v>1</v>
      </c>
      <c r="O43" s="142">
        <v>1</v>
      </c>
      <c r="P43" s="142">
        <v>1</v>
      </c>
      <c r="Q43" s="13">
        <v>0</v>
      </c>
      <c r="R43" s="13">
        <f>IF(P43="Nothing",0,1) + VLOOKUP(CONCATENATE($M$5," ",$M43),Additives[],2,FALSE) + VLOOKUP(CONCATENATE($N$5," ",$N43),Additives[],2,FALSE)  + VLOOKUP(CONCATENATE($O$5," ",$O43),Additives[],2,FALSE)  + VLOOKUP(CONCATENATE($P$5," ",$P43),Additives[],2,FALSE) + VLOOKUP(CONCATENATE($Q$5," ",$Q43),Additives[],2,FALSE)</f>
        <v>1</v>
      </c>
      <c r="S43" s="142" t="b">
        <v>0</v>
      </c>
      <c r="T43" s="142" t="b">
        <v>0</v>
      </c>
      <c r="U43" s="145" t="b">
        <v>0</v>
      </c>
      <c r="V43" s="145" t="b">
        <v>0</v>
      </c>
      <c r="W43" s="145" t="b">
        <v>0</v>
      </c>
      <c r="X43" s="145" t="b">
        <v>0</v>
      </c>
      <c r="Y43" s="145" t="b">
        <v>0</v>
      </c>
      <c r="Z43" s="145" t="b">
        <v>0</v>
      </c>
      <c r="AA43" s="145" t="b">
        <v>0</v>
      </c>
      <c r="AB43" s="145" t="b">
        <v>1</v>
      </c>
      <c r="AC43" s="145" t="b">
        <v>0</v>
      </c>
      <c r="AD43" s="144">
        <f>IF($S43,VLOOKUP($S$5,Additives[],2,TRUE),0) + IF($T43,VLOOKUP($T$5,Additives[],2,FALSE),0) + IF($U43,VLOOKUP($U$5,Additives[],2,FALSE),0) + IF($V43,VLOOKUP($V$5,Additives[],2,FALSE),0) + IF($W43,VLOOKUP($W$5,Additives[],2,FALSE),0) + IF($X43,VLOOKUP($X$5,Additives[],2,FALSE),0) + IF($Y43,VLOOKUP($Y$5,Additives[],2,FALSE),0) + IF($Z43,VLOOKUP($Z$5,Additives[],2,FALSE),0) + IF($AA43,VLOOKUP($AA$5,Additives[],2,FALSE),0)  + IF($AB43,VLOOKUP($AB$5,Additives[],2,FALSE),0)</f>
        <v>2</v>
      </c>
      <c r="AE43" s="13" t="b">
        <v>0</v>
      </c>
      <c r="AF43" s="13" t="b">
        <v>0</v>
      </c>
      <c r="AG43" s="13" t="b">
        <v>0</v>
      </c>
      <c r="AH43" s="13" t="b">
        <v>0</v>
      </c>
      <c r="AI43" s="145" t="b">
        <v>0</v>
      </c>
      <c r="AJ43" s="158">
        <f>1 + IF($AE43,VLOOKUP($AE$5,Multiplicatives[],2,FALSE),0) + IF($AF43,VLOOKUP($AF$5,Multiplicatives[],2,FALSE),0) + IF($AG43,VLOOKUP($AG$5,Multiplicatives[],2,FALSE),0) + IF($AH43,VLOOKUP($AH$5,Multiplicatives[],2,FALSE),0) + IF($AI43,VLOOKUP($AI$5,Multiplicatives[],2,FALSE),0)</f>
        <v>1</v>
      </c>
    </row>
    <row r="44" spans="1:36" x14ac:dyDescent="0.45">
      <c r="K44" s="143" t="s">
        <v>113</v>
      </c>
      <c r="L44" s="75">
        <f t="shared" si="1"/>
        <v>7.5</v>
      </c>
      <c r="M44" s="74">
        <v>2</v>
      </c>
      <c r="N44" s="143">
        <v>1</v>
      </c>
      <c r="O44" s="143">
        <v>1</v>
      </c>
      <c r="P44" s="143">
        <v>1</v>
      </c>
      <c r="Q44" s="75">
        <v>0</v>
      </c>
      <c r="R44" s="75">
        <f>IF(P44="Nothing",0,1) + VLOOKUP(CONCATENATE($M$5," ",$M44),Additives[],2,FALSE) + VLOOKUP(CONCATENATE($N$5," ",$N44),Additives[],2,FALSE)  + VLOOKUP(CONCATENATE($O$5," ",$O44),Additives[],2,FALSE)  + VLOOKUP(CONCATENATE($P$5," ",$P44),Additives[],2,FALSE) + VLOOKUP(CONCATENATE($Q$5," ",$Q44),Additives[],2,FALSE)</f>
        <v>2</v>
      </c>
      <c r="S44" s="143" t="b">
        <v>0</v>
      </c>
      <c r="T44" s="143" t="b">
        <v>0</v>
      </c>
      <c r="U44" s="146" t="b">
        <v>0</v>
      </c>
      <c r="V44" s="146" t="b">
        <v>0</v>
      </c>
      <c r="W44" s="146" t="b">
        <v>0</v>
      </c>
      <c r="X44" s="146" t="b">
        <v>0</v>
      </c>
      <c r="Y44" s="146" t="b">
        <v>0</v>
      </c>
      <c r="Z44" s="146" t="b">
        <v>0</v>
      </c>
      <c r="AA44" s="146" t="b">
        <v>1</v>
      </c>
      <c r="AB44" s="146" t="b">
        <v>0</v>
      </c>
      <c r="AC44" s="146" t="b">
        <v>0</v>
      </c>
      <c r="AD44" s="151">
        <f>IF($S44,VLOOKUP($S$5,Additives[],2,TRUE),0) + IF($T44,VLOOKUP($T$5,Additives[],2,FALSE),0) + IF($U44,VLOOKUP($U$5,Additives[],2,FALSE),0) + IF($V44,VLOOKUP($V$5,Additives[],2,FALSE),0) + IF($W44,VLOOKUP($W$5,Additives[],2,FALSE),0) + IF($X44,VLOOKUP($X$5,Additives[],2,FALSE),0) + IF($Y44,VLOOKUP($Y$5,Additives[],2,FALSE),0) + IF($Z44,VLOOKUP($Z$5,Additives[],2,FALSE),0) + IF($AA44,VLOOKUP($AA$5,Additives[],2,FALSE),0)  + IF($AB44,VLOOKUP($AB$5,Additives[],2,FALSE),0)</f>
        <v>3</v>
      </c>
      <c r="AE44" s="75" t="b">
        <v>0</v>
      </c>
      <c r="AF44" s="75" t="b">
        <v>0</v>
      </c>
      <c r="AG44" s="75" t="b">
        <v>1</v>
      </c>
      <c r="AH44" s="75" t="b">
        <v>0</v>
      </c>
      <c r="AI44" s="146" t="b">
        <v>0</v>
      </c>
      <c r="AJ44" s="159">
        <f>1 + IF($AE44,VLOOKUP($AE$5,Multiplicatives[],2,FALSE),0) + IF($AF44,VLOOKUP($AF$5,Multiplicatives[],2,FALSE),0) + IF($AG44,VLOOKUP($AG$5,Multiplicatives[],2,FALSE),0) + IF($AH44,VLOOKUP($AH$5,Multiplicatives[],2,FALSE),0) + IF($AI44,VLOOKUP($AI$5,Multiplicatives[],2,FALSE),0)</f>
        <v>1.5</v>
      </c>
    </row>
    <row r="45" spans="1:36" x14ac:dyDescent="0.45">
      <c r="K45" s="148" t="s">
        <v>90</v>
      </c>
      <c r="L45" s="11">
        <f t="shared" si="1"/>
        <v>4</v>
      </c>
      <c r="M45" s="10">
        <v>1</v>
      </c>
      <c r="N45" s="148">
        <v>2</v>
      </c>
      <c r="O45" s="148">
        <v>1</v>
      </c>
      <c r="P45" s="148">
        <v>1</v>
      </c>
      <c r="Q45" s="11">
        <v>0</v>
      </c>
      <c r="R45" s="11">
        <f>IF(P45="Nothing",0,1) + VLOOKUP(CONCATENATE($M$5," ",$M45),Additives[],2,FALSE) + VLOOKUP(CONCATENATE($N$5," ",$N45),Additives[],2,FALSE)  + VLOOKUP(CONCATENATE($O$5," ",$O45),Additives[],2,FALSE)  + VLOOKUP(CONCATENATE($P$5," ",$P45),Additives[],2,FALSE) + VLOOKUP(CONCATENATE($Q$5," ",$Q45),Additives[],2,FALSE)</f>
        <v>2</v>
      </c>
      <c r="S45" s="148" t="b">
        <v>0</v>
      </c>
      <c r="T45" s="148" t="b">
        <v>0</v>
      </c>
      <c r="U45" s="149" t="b">
        <v>0</v>
      </c>
      <c r="V45" s="149" t="b">
        <v>0</v>
      </c>
      <c r="W45" s="149" t="b">
        <v>0</v>
      </c>
      <c r="X45" s="149" t="b">
        <v>0</v>
      </c>
      <c r="Y45" s="149" t="b">
        <v>0</v>
      </c>
      <c r="Z45" s="149" t="b">
        <v>0</v>
      </c>
      <c r="AA45" s="149" t="b">
        <v>0</v>
      </c>
      <c r="AB45" s="149" t="b">
        <v>0</v>
      </c>
      <c r="AC45" s="149" t="b">
        <v>0</v>
      </c>
      <c r="AD45" s="150">
        <f>IF($S45,VLOOKUP($S$5,Additives[],2,TRUE),0) + IF($T45,VLOOKUP($T$5,Additives[],2,FALSE),0) + IF($U45,VLOOKUP($U$5,Additives[],2,FALSE),0) + IF($V45,VLOOKUP($V$5,Additives[],2,FALSE),0) + IF($W45,VLOOKUP($W$5,Additives[],2,FALSE),0) + IF($X45,VLOOKUP($X$5,Additives[],2,FALSE),0) + IF($Y45,VLOOKUP($Y$5,Additives[],2,FALSE),0) + IF($Z45,VLOOKUP($Z$5,Additives[],2,FALSE),0) + IF($AA45,VLOOKUP($AA$5,Additives[],2,FALSE),0)  + IF($AB45,VLOOKUP($AB$5,Additives[],2,FALSE),0)</f>
        <v>0</v>
      </c>
      <c r="AE45" s="11" t="b">
        <v>0</v>
      </c>
      <c r="AF45" s="11" t="b">
        <v>0</v>
      </c>
      <c r="AG45" s="11" t="b">
        <v>0</v>
      </c>
      <c r="AH45" s="11" t="b">
        <v>0</v>
      </c>
      <c r="AI45" s="149" t="b">
        <v>1</v>
      </c>
      <c r="AJ45" s="157">
        <f>1 + IF($AE45,VLOOKUP($AE$5,Multiplicatives[],2,FALSE),0) + IF($AF45,VLOOKUP($AF$5,Multiplicatives[],2,FALSE),0) + IF($AG45,VLOOKUP($AG$5,Multiplicatives[],2,FALSE),0) + IF($AH45,VLOOKUP($AH$5,Multiplicatives[],2,FALSE),0) + IF($AI45,VLOOKUP($AI$5,Multiplicatives[],2,FALSE),0)</f>
        <v>2</v>
      </c>
    </row>
    <row r="46" spans="1:36" x14ac:dyDescent="0.45">
      <c r="K46" s="143" t="s">
        <v>93</v>
      </c>
      <c r="L46" s="75">
        <f t="shared" si="1"/>
        <v>15</v>
      </c>
      <c r="M46" s="74">
        <v>1</v>
      </c>
      <c r="N46" s="143">
        <v>1</v>
      </c>
      <c r="O46" s="143">
        <v>3</v>
      </c>
      <c r="P46" s="143">
        <v>1</v>
      </c>
      <c r="Q46" s="75">
        <v>0</v>
      </c>
      <c r="R46" s="75">
        <f>IF(P46="Nothing",0,1) + VLOOKUP(CONCATENATE($M$5," ",$M46),Additives[],2,FALSE) + VLOOKUP(CONCATENATE($N$5," ",$N46),Additives[],2,FALSE)  + VLOOKUP(CONCATENATE($O$5," ",$O46),Additives[],2,FALSE)  + VLOOKUP(CONCATENATE($P$5," ",$P46),Additives[],2,FALSE) + VLOOKUP(CONCATENATE($Q$5," ",$Q46),Additives[],2,FALSE)</f>
        <v>5</v>
      </c>
      <c r="S46" s="143" t="b">
        <v>0</v>
      </c>
      <c r="T46" s="143" t="b">
        <v>0</v>
      </c>
      <c r="U46" s="146" t="b">
        <v>0</v>
      </c>
      <c r="V46" s="146" t="b">
        <v>0</v>
      </c>
      <c r="W46" s="146" t="b">
        <v>0</v>
      </c>
      <c r="X46" s="146" t="b">
        <v>0</v>
      </c>
      <c r="Y46" s="146" t="b">
        <v>0</v>
      </c>
      <c r="Z46" s="146" t="b">
        <v>0</v>
      </c>
      <c r="AA46" s="146" t="b">
        <v>0</v>
      </c>
      <c r="AB46" s="146" t="b">
        <v>0</v>
      </c>
      <c r="AC46" s="146" t="b">
        <v>0</v>
      </c>
      <c r="AD46" s="151">
        <f>IF($S46,VLOOKUP($S$5,Additives[],2,TRUE),0) + IF($T46,VLOOKUP($T$5,Additives[],2,FALSE),0) + IF($U46,VLOOKUP($U$5,Additives[],2,FALSE),0) + IF($V46,VLOOKUP($V$5,Additives[],2,FALSE),0) + IF($W46,VLOOKUP($W$5,Additives[],2,FALSE),0) + IF($X46,VLOOKUP($X$5,Additives[],2,FALSE),0) + IF($Y46,VLOOKUP($Y$5,Additives[],2,FALSE),0) + IF($Z46,VLOOKUP($Z$5,Additives[],2,FALSE),0) + IF($AA46,VLOOKUP($AA$5,Additives[],2,FALSE),0)  + IF($AB46,VLOOKUP($AB$5,Additives[],2,FALSE),0)</f>
        <v>0</v>
      </c>
      <c r="AE46" s="75" t="b">
        <v>1</v>
      </c>
      <c r="AF46" s="75" t="b">
        <v>0</v>
      </c>
      <c r="AG46" s="75" t="b">
        <v>0</v>
      </c>
      <c r="AH46" s="75" t="b">
        <v>0</v>
      </c>
      <c r="AI46" s="146" t="b">
        <v>1</v>
      </c>
      <c r="AJ46" s="159">
        <f>1 + IF($AE46,VLOOKUP($AE$5,Multiplicatives[],2,FALSE),0) + IF($AF46,VLOOKUP($AF$5,Multiplicatives[],2,FALSE),0) + IF($AG46,VLOOKUP($AG$5,Multiplicatives[],2,FALSE),0) + IF($AH46,VLOOKUP($AH$5,Multiplicatives[],2,FALSE),0) + IF($AI46,VLOOKUP($AI$5,Multiplicatives[],2,FALSE),0)</f>
        <v>3</v>
      </c>
    </row>
    <row r="47" spans="1:36" x14ac:dyDescent="0.45">
      <c r="K47" s="154" t="s">
        <v>94</v>
      </c>
      <c r="L47" s="153">
        <f t="shared" si="1"/>
        <v>7</v>
      </c>
      <c r="M47" s="152">
        <v>1</v>
      </c>
      <c r="N47" s="154">
        <v>1</v>
      </c>
      <c r="O47" s="154">
        <v>1</v>
      </c>
      <c r="P47" s="154">
        <v>1</v>
      </c>
      <c r="Q47" s="153">
        <v>0</v>
      </c>
      <c r="R47" s="153">
        <f>IF(P47="Nothing",0,1) + VLOOKUP(CONCATENATE($M$5," ",$M47),Additives[],2,FALSE) + VLOOKUP(CONCATENATE($N$5," ",$N47),Additives[],2,FALSE)  + VLOOKUP(CONCATENATE($O$5," ",$O47),Additives[],2,FALSE)  + VLOOKUP(CONCATENATE($P$5," ",$P47),Additives[],2,FALSE) + VLOOKUP(CONCATENATE($Q$5," ",$Q47),Additives[],2,FALSE)</f>
        <v>1</v>
      </c>
      <c r="S47" s="154" t="b">
        <v>1</v>
      </c>
      <c r="T47" s="154" t="b">
        <v>1</v>
      </c>
      <c r="U47" s="155" t="b">
        <v>0</v>
      </c>
      <c r="V47" s="155" t="b">
        <v>0</v>
      </c>
      <c r="W47" s="155" t="b">
        <v>0</v>
      </c>
      <c r="X47" s="155" t="b">
        <v>0</v>
      </c>
      <c r="Y47" s="155" t="b">
        <v>0</v>
      </c>
      <c r="Z47" s="155" t="b">
        <v>0</v>
      </c>
      <c r="AA47" s="155" t="b">
        <v>0</v>
      </c>
      <c r="AB47" s="155" t="b">
        <v>1</v>
      </c>
      <c r="AC47" s="155" t="b">
        <v>0</v>
      </c>
      <c r="AD47" s="156">
        <f>IF($S47,VLOOKUP($S$5,Additives[],2,TRUE),0) + IF($T47,VLOOKUP($T$5,Additives[],2,FALSE),0) + IF($U47,VLOOKUP($U$5,Additives[],2,FALSE),0) + IF($V47,VLOOKUP($V$5,Additives[],2,FALSE),0) + IF($W47,VLOOKUP($W$5,Additives[],2,FALSE),0) + IF($X47,VLOOKUP($X$5,Additives[],2,FALSE),0) + IF($Y47,VLOOKUP($Y$5,Additives[],2,FALSE),0) + IF($Z47,VLOOKUP($Z$5,Additives[],2,FALSE),0) + IF($AA47,VLOOKUP($AA$5,Additives[],2,FALSE),0)  + IF($AB47,VLOOKUP($AB$5,Additives[],2,FALSE),0)</f>
        <v>6</v>
      </c>
      <c r="AE47" s="153" t="b">
        <v>0</v>
      </c>
      <c r="AF47" s="153" t="b">
        <v>0</v>
      </c>
      <c r="AG47" s="153" t="b">
        <v>0</v>
      </c>
      <c r="AH47" s="153" t="b">
        <v>0</v>
      </c>
      <c r="AI47" s="155" t="b">
        <v>0</v>
      </c>
      <c r="AJ47" s="160">
        <f>1 + IF($AE47,VLOOKUP($AE$5,Multiplicatives[],2,FALSE),0) + IF($AF47,VLOOKUP($AF$5,Multiplicatives[],2,FALSE),0) + IF($AG47,VLOOKUP($AG$5,Multiplicatives[],2,FALSE),0) + IF($AH47,VLOOKUP($AH$5,Multiplicatives[],2,FALSE),0) + IF($AI47,VLOOKUP($AI$5,Multiplicatives[],2,FALSE),0)</f>
        <v>1</v>
      </c>
    </row>
    <row r="48" spans="1:36" x14ac:dyDescent="0.45">
      <c r="K48" s="148" t="s">
        <v>95</v>
      </c>
      <c r="L48" s="11">
        <f t="shared" si="1"/>
        <v>24</v>
      </c>
      <c r="M48" s="10">
        <v>0</v>
      </c>
      <c r="N48" s="148">
        <v>2</v>
      </c>
      <c r="O48" s="148">
        <v>2</v>
      </c>
      <c r="P48" s="148">
        <v>1</v>
      </c>
      <c r="Q48" s="11">
        <v>1</v>
      </c>
      <c r="R48" s="11">
        <f>IF(P48="Nothing",0,1) + VLOOKUP(CONCATENATE($M$5," ",$M48),Additives[],2,FALSE) + VLOOKUP(CONCATENATE($N$5," ",$N48),Additives[],2,FALSE)  + VLOOKUP(CONCATENATE($O$5," ",$O48),Additives[],2,FALSE)  + VLOOKUP(CONCATENATE($P$5," ",$P48),Additives[],2,FALSE) + VLOOKUP(CONCATENATE($Q$5," ",$Q48),Additives[],2,FALSE)</f>
        <v>5</v>
      </c>
      <c r="S48" s="148" t="b">
        <v>0</v>
      </c>
      <c r="T48" s="148" t="b">
        <v>0</v>
      </c>
      <c r="U48" s="149" t="b">
        <v>0</v>
      </c>
      <c r="V48" s="149" t="b">
        <v>1</v>
      </c>
      <c r="W48" s="149" t="b">
        <v>1</v>
      </c>
      <c r="X48" s="149" t="b">
        <v>0</v>
      </c>
      <c r="Y48" s="149" t="b">
        <v>0</v>
      </c>
      <c r="Z48" s="149" t="b">
        <v>0</v>
      </c>
      <c r="AA48" s="149" t="b">
        <v>0</v>
      </c>
      <c r="AB48" s="149" t="b">
        <v>0</v>
      </c>
      <c r="AC48" s="149" t="b">
        <v>0</v>
      </c>
      <c r="AD48" s="150">
        <f>IF($S48,VLOOKUP($S$5,Additives[],2,TRUE),0) + IF($T48,VLOOKUP($T$5,Additives[],2,FALSE),0) + IF($U48,VLOOKUP($U$5,Additives[],2,FALSE),0) + IF($V48,VLOOKUP($V$5,Additives[],2,FALSE),0) + IF($W48,VLOOKUP($W$5,Additives[],2,FALSE),0) + IF($X48,VLOOKUP($X$5,Additives[],2,FALSE),0) + IF($Y48,VLOOKUP($Y$5,Additives[],2,FALSE),0) + IF($Z48,VLOOKUP($Z$5,Additives[],2,FALSE),0) + IF($AA48,VLOOKUP($AA$5,Additives[],2,FALSE),0)  + IF($AB48,VLOOKUP($AB$5,Additives[],2,FALSE),0)</f>
        <v>7</v>
      </c>
      <c r="AE48" s="11" t="b">
        <v>1</v>
      </c>
      <c r="AF48" s="11" t="b">
        <v>0</v>
      </c>
      <c r="AG48" s="11" t="b">
        <v>0</v>
      </c>
      <c r="AH48" s="11" t="b">
        <v>0</v>
      </c>
      <c r="AI48" s="149" t="b">
        <v>0</v>
      </c>
      <c r="AJ48" s="157">
        <f>1 + IF($AE48,VLOOKUP($AE$5,Multiplicatives[],2,FALSE),0) + IF($AF48,VLOOKUP($AF$5,Multiplicatives[],2,FALSE),0) + IF($AG48,VLOOKUP($AG$5,Multiplicatives[],2,FALSE),0) + IF($AH48,VLOOKUP($AH$5,Multiplicatives[],2,FALSE),0) + IF($AI48,VLOOKUP($AI$5,Multiplicatives[],2,FALSE),0)</f>
        <v>2</v>
      </c>
    </row>
    <row r="49" spans="1:36" x14ac:dyDescent="0.45">
      <c r="K49" s="142" t="s">
        <v>96</v>
      </c>
      <c r="L49" s="13">
        <f t="shared" si="1"/>
        <v>5</v>
      </c>
      <c r="M49" s="12">
        <v>1</v>
      </c>
      <c r="N49" s="142">
        <v>2</v>
      </c>
      <c r="O49" s="142">
        <v>1</v>
      </c>
      <c r="P49" s="142">
        <v>1</v>
      </c>
      <c r="Q49" s="13">
        <v>0</v>
      </c>
      <c r="R49" s="13">
        <f>IF(P49="Nothing",0,1) + VLOOKUP(CONCATENATE($M$5," ",$M49),Additives[],2,FALSE) + VLOOKUP(CONCATENATE($N$5," ",$N49),Additives[],2,FALSE)  + VLOOKUP(CONCATENATE($O$5," ",$O49),Additives[],2,FALSE)  + VLOOKUP(CONCATENATE($P$5," ",$P49),Additives[],2,FALSE) + VLOOKUP(CONCATENATE($Q$5," ",$Q49),Additives[],2,FALSE)</f>
        <v>2</v>
      </c>
      <c r="S49" s="142" t="b">
        <v>0</v>
      </c>
      <c r="T49" s="142" t="b">
        <v>0</v>
      </c>
      <c r="U49" s="145" t="b">
        <v>0</v>
      </c>
      <c r="V49" s="145" t="b">
        <v>0</v>
      </c>
      <c r="W49" s="145" t="b">
        <v>0</v>
      </c>
      <c r="X49" s="145" t="b">
        <v>0</v>
      </c>
      <c r="Y49" s="145" t="b">
        <v>0</v>
      </c>
      <c r="Z49" s="145" t="b">
        <v>0</v>
      </c>
      <c r="AA49" s="145" t="b">
        <v>0</v>
      </c>
      <c r="AB49" s="145" t="b">
        <v>0</v>
      </c>
      <c r="AC49" s="145" t="b">
        <v>0</v>
      </c>
      <c r="AD49" s="144">
        <f>IF($S49,VLOOKUP($S$5,Additives[],2,TRUE),0) + IF($T49,VLOOKUP($T$5,Additives[],2,FALSE),0) + IF($U49,VLOOKUP($U$5,Additives[],2,FALSE),0) + IF($V49,VLOOKUP($V$5,Additives[],2,FALSE),0) + IF($W49,VLOOKUP($W$5,Additives[],2,FALSE),0) + IF($X49,VLOOKUP($X$5,Additives[],2,FALSE),0) + IF($Y49,VLOOKUP($Y$5,Additives[],2,FALSE),0) + IF($Z49,VLOOKUP($Z$5,Additives[],2,FALSE),0) + IF($AA49,VLOOKUP($AA$5,Additives[],2,FALSE),0)  + IF($AB49,VLOOKUP($AB$5,Additives[],2,FALSE),0)</f>
        <v>0</v>
      </c>
      <c r="AE49" s="13" t="b">
        <v>0</v>
      </c>
      <c r="AF49" s="13" t="b">
        <v>0</v>
      </c>
      <c r="AG49" s="13" t="b">
        <v>0</v>
      </c>
      <c r="AH49" s="13" t="b">
        <v>1</v>
      </c>
      <c r="AI49" s="145" t="b">
        <v>1</v>
      </c>
      <c r="AJ49" s="158">
        <f>1 + IF($AE49,VLOOKUP($AE$5,Multiplicatives[],2,FALSE),0) + IF($AF49,VLOOKUP($AF$5,Multiplicatives[],2,FALSE),0) + IF($AG49,VLOOKUP($AG$5,Multiplicatives[],2,FALSE),0) + IF($AH49,VLOOKUP($AH$5,Multiplicatives[],2,FALSE),0) + IF($AI49,VLOOKUP($AI$5,Multiplicatives[],2,FALSE),0)</f>
        <v>2.5</v>
      </c>
    </row>
    <row r="50" spans="1:36" x14ac:dyDescent="0.45">
      <c r="K50" s="142" t="s">
        <v>97</v>
      </c>
      <c r="L50" s="13">
        <f t="shared" si="1"/>
        <v>14</v>
      </c>
      <c r="M50" s="12">
        <v>1</v>
      </c>
      <c r="N50" s="142">
        <v>1</v>
      </c>
      <c r="O50" s="142">
        <v>3</v>
      </c>
      <c r="P50" s="142">
        <v>1</v>
      </c>
      <c r="Q50" s="13">
        <v>1</v>
      </c>
      <c r="R50" s="13">
        <f>IF(P50="Nothing",0,1) + VLOOKUP(CONCATENATE($M$5," ",$M50),Additives[],2,FALSE) + VLOOKUP(CONCATENATE($N$5," ",$N50),Additives[],2,FALSE)  + VLOOKUP(CONCATENATE($O$5," ",$O50),Additives[],2,FALSE)  + VLOOKUP(CONCATENATE($P$5," ",$P50),Additives[],2,FALSE) + VLOOKUP(CONCATENATE($Q$5," ",$Q50),Additives[],2,FALSE)</f>
        <v>7</v>
      </c>
      <c r="S50" s="142" t="b">
        <v>0</v>
      </c>
      <c r="T50" s="142" t="b">
        <v>0</v>
      </c>
      <c r="U50" s="145" t="b">
        <v>0</v>
      </c>
      <c r="V50" s="145" t="b">
        <v>0</v>
      </c>
      <c r="W50" s="145" t="b">
        <v>0</v>
      </c>
      <c r="X50" s="145" t="b">
        <v>0</v>
      </c>
      <c r="Y50" s="145" t="b">
        <v>0</v>
      </c>
      <c r="Z50" s="145" t="b">
        <v>0</v>
      </c>
      <c r="AA50" s="145" t="b">
        <v>0</v>
      </c>
      <c r="AB50" s="145" t="b">
        <v>0</v>
      </c>
      <c r="AC50" s="145" t="b">
        <v>1</v>
      </c>
      <c r="AD50" s="144">
        <f>IF($S50,VLOOKUP($S$5,Additives[],2,TRUE),0) + IF($T50,VLOOKUP($T$5,Additives[],2,FALSE),0) + IF($U50,VLOOKUP($U$5,Additives[],2,FALSE),0) + IF($V50,VLOOKUP($V$5,Additives[],2,FALSE),0) + IF($W50,VLOOKUP($W$5,Additives[],2,FALSE),0) + IF($X50,VLOOKUP($X$5,Additives[],2,FALSE),0) + IF($Y50,VLOOKUP($Y$5,Additives[],2,FALSE),0) + IF($Z50,VLOOKUP($Z$5,Additives[],2,FALSE),0) + IF($AA50,VLOOKUP($AA$5,Additives[],2,FALSE),0)  + IF($AB50,VLOOKUP($AB$5,Additives[],2,FALSE),0)</f>
        <v>0</v>
      </c>
      <c r="AE50" s="13" t="b">
        <v>1</v>
      </c>
      <c r="AF50" s="13" t="b">
        <v>0</v>
      </c>
      <c r="AG50" s="13" t="b">
        <v>0</v>
      </c>
      <c r="AH50" s="13" t="b">
        <v>0</v>
      </c>
      <c r="AI50" s="145" t="b">
        <v>0</v>
      </c>
      <c r="AJ50" s="158">
        <f>1 + IF($AE50,VLOOKUP($AE$5,Multiplicatives[],2,FALSE),0) + IF($AF50,VLOOKUP($AF$5,Multiplicatives[],2,FALSE),0) + IF($AG50,VLOOKUP($AG$5,Multiplicatives[],2,FALSE),0) + IF($AH50,VLOOKUP($AH$5,Multiplicatives[],2,FALSE),0) + IF($AI50,VLOOKUP($AI$5,Multiplicatives[],2,FALSE),0)</f>
        <v>2</v>
      </c>
    </row>
    <row r="51" spans="1:36" x14ac:dyDescent="0.45">
      <c r="K51" s="142" t="s">
        <v>98</v>
      </c>
      <c r="L51" s="13">
        <f t="shared" si="1"/>
        <v>16</v>
      </c>
      <c r="M51" s="12">
        <v>1</v>
      </c>
      <c r="N51" s="142">
        <v>1</v>
      </c>
      <c r="O51" s="142">
        <v>3</v>
      </c>
      <c r="P51" s="142">
        <v>1</v>
      </c>
      <c r="Q51" s="13">
        <v>0</v>
      </c>
      <c r="R51" s="13">
        <f>IF(P51="Nothing",0,1) + VLOOKUP(CONCATENATE($M$5," ",$M51),Additives[],2,FALSE) + VLOOKUP(CONCATENATE($N$5," ",$N51),Additives[],2,FALSE)  + VLOOKUP(CONCATENATE($O$5," ",$O51),Additives[],2,FALSE)  + VLOOKUP(CONCATENATE($P$5," ",$P51),Additives[],2,FALSE) + VLOOKUP(CONCATENATE($Q$5," ",$Q51),Additives[],2,FALSE)</f>
        <v>5</v>
      </c>
      <c r="S51" s="142" t="b">
        <v>0</v>
      </c>
      <c r="T51" s="142" t="b">
        <v>0</v>
      </c>
      <c r="U51" s="145" t="b">
        <v>0</v>
      </c>
      <c r="V51" s="145" t="b">
        <v>0</v>
      </c>
      <c r="W51" s="145" t="b">
        <v>0</v>
      </c>
      <c r="X51" s="145" t="b">
        <v>1</v>
      </c>
      <c r="Y51" s="145" t="b">
        <v>0</v>
      </c>
      <c r="Z51" s="145" t="b">
        <v>1</v>
      </c>
      <c r="AA51" s="145" t="b">
        <v>0</v>
      </c>
      <c r="AB51" s="145" t="b">
        <v>0</v>
      </c>
      <c r="AC51" s="145" t="b">
        <v>0</v>
      </c>
      <c r="AD51" s="144">
        <f>IF($S51,VLOOKUP($S$5,Additives[],2,TRUE),0) + IF($T51,VLOOKUP($T$5,Additives[],2,FALSE),0) + IF($U51,VLOOKUP($U$5,Additives[],2,FALSE),0) + IF($V51,VLOOKUP($V$5,Additives[],2,FALSE),0) + IF($W51,VLOOKUP($W$5,Additives[],2,FALSE),0) + IF($X51,VLOOKUP($X$5,Additives[],2,FALSE),0) + IF($Y51,VLOOKUP($Y$5,Additives[],2,FALSE),0) + IF($Z51,VLOOKUP($Z$5,Additives[],2,FALSE),0) + IF($AA51,VLOOKUP($AA$5,Additives[],2,FALSE),0)  + IF($AB51,VLOOKUP($AB$5,Additives[],2,FALSE),0)</f>
        <v>3</v>
      </c>
      <c r="AE51" s="13" t="b">
        <v>1</v>
      </c>
      <c r="AF51" s="13" t="b">
        <v>0</v>
      </c>
      <c r="AG51" s="13" t="b">
        <v>0</v>
      </c>
      <c r="AH51" s="13" t="b">
        <v>0</v>
      </c>
      <c r="AI51" s="145" t="b">
        <v>0</v>
      </c>
      <c r="AJ51" s="158">
        <f>1 + IF($AE51,VLOOKUP($AE$5,Multiplicatives[],2,FALSE),0) + IF($AF51,VLOOKUP($AF$5,Multiplicatives[],2,FALSE),0) + IF($AG51,VLOOKUP($AG$5,Multiplicatives[],2,FALSE),0) + IF($AH51,VLOOKUP($AH$5,Multiplicatives[],2,FALSE),0) + IF($AI51,VLOOKUP($AI$5,Multiplicatives[],2,FALSE),0)</f>
        <v>2</v>
      </c>
    </row>
    <row r="52" spans="1:36" x14ac:dyDescent="0.45">
      <c r="K52" s="142" t="s">
        <v>99</v>
      </c>
      <c r="L52" s="13">
        <f t="shared" si="1"/>
        <v>26</v>
      </c>
      <c r="M52" s="12">
        <v>1</v>
      </c>
      <c r="N52" s="142">
        <v>3</v>
      </c>
      <c r="O52" s="142">
        <v>3</v>
      </c>
      <c r="P52" s="142">
        <v>1</v>
      </c>
      <c r="Q52" s="13">
        <v>0</v>
      </c>
      <c r="R52" s="13">
        <f>IF(P52="Nothing",0,1) + VLOOKUP(CONCATENATE($M$5," ",$M52),Additives[],2,FALSE) + VLOOKUP(CONCATENATE($N$5," ",$N52),Additives[],2,FALSE)  + VLOOKUP(CONCATENATE($O$5," ",$O52),Additives[],2,FALSE)  + VLOOKUP(CONCATENATE($P$5," ",$P52),Additives[],2,FALSE) + VLOOKUP(CONCATENATE($Q$5," ",$Q52),Additives[],2,FALSE)</f>
        <v>9</v>
      </c>
      <c r="S52" s="142" t="b">
        <v>0</v>
      </c>
      <c r="T52" s="142" t="b">
        <v>0</v>
      </c>
      <c r="U52" s="145" t="b">
        <v>1</v>
      </c>
      <c r="V52" s="145" t="b">
        <v>0</v>
      </c>
      <c r="W52" s="145" t="b">
        <v>0</v>
      </c>
      <c r="X52" s="145" t="b">
        <v>0</v>
      </c>
      <c r="Y52" s="145" t="b">
        <v>0</v>
      </c>
      <c r="Z52" s="145" t="b">
        <v>0</v>
      </c>
      <c r="AA52" s="145" t="b">
        <v>0</v>
      </c>
      <c r="AB52" s="145" t="b">
        <v>0</v>
      </c>
      <c r="AC52" s="145" t="b">
        <v>0</v>
      </c>
      <c r="AD52" s="144">
        <f>IF($S52,VLOOKUP($S$5,Additives[],2,TRUE),0) + IF($T52,VLOOKUP($T$5,Additives[],2,FALSE),0) + IF($U52,VLOOKUP($U$5,Additives[],2,FALSE),0) + IF($V52,VLOOKUP($V$5,Additives[],2,FALSE),0) + IF($W52,VLOOKUP($W$5,Additives[],2,FALSE),0) + IF($X52,VLOOKUP($X$5,Additives[],2,FALSE),0) + IF($Y52,VLOOKUP($Y$5,Additives[],2,FALSE),0) + IF($Z52,VLOOKUP($Z$5,Additives[],2,FALSE),0) + IF($AA52,VLOOKUP($AA$5,Additives[],2,FALSE),0)  + IF($AB52,VLOOKUP($AB$5,Additives[],2,FALSE),0)</f>
        <v>4</v>
      </c>
      <c r="AE52" s="13" t="b">
        <v>1</v>
      </c>
      <c r="AF52" s="13" t="b">
        <v>0</v>
      </c>
      <c r="AG52" s="13" t="b">
        <v>0</v>
      </c>
      <c r="AH52" s="13" t="b">
        <v>0</v>
      </c>
      <c r="AI52" s="145" t="b">
        <v>0</v>
      </c>
      <c r="AJ52" s="158">
        <f>1 + IF($AE52,VLOOKUP($AE$5,Multiplicatives[],2,FALSE),0) + IF($AF52,VLOOKUP($AF$5,Multiplicatives[],2,FALSE),0) + IF($AG52,VLOOKUP($AG$5,Multiplicatives[],2,FALSE),0) + IF($AH52,VLOOKUP($AH$5,Multiplicatives[],2,FALSE),0) + IF($AI52,VLOOKUP($AI$5,Multiplicatives[],2,FALSE),0)</f>
        <v>2</v>
      </c>
    </row>
    <row r="53" spans="1:36" x14ac:dyDescent="0.45">
      <c r="K53" s="142" t="s">
        <v>100</v>
      </c>
      <c r="L53" s="13">
        <f t="shared" si="1"/>
        <v>16</v>
      </c>
      <c r="M53" s="12">
        <v>1</v>
      </c>
      <c r="N53" s="142">
        <v>1</v>
      </c>
      <c r="O53" s="142">
        <v>3</v>
      </c>
      <c r="P53" s="142">
        <v>1</v>
      </c>
      <c r="Q53" s="13">
        <v>0</v>
      </c>
      <c r="R53" s="13">
        <f>IF(P53="Nothing",0,1) + VLOOKUP(CONCATENATE($M$5," ",$M53),Additives[],2,FALSE) + VLOOKUP(CONCATENATE($N$5," ",$N53),Additives[],2,FALSE)  + VLOOKUP(CONCATENATE($O$5," ",$O53),Additives[],2,FALSE)  + VLOOKUP(CONCATENATE($P$5," ",$P53),Additives[],2,FALSE) + VLOOKUP(CONCATENATE($Q$5," ",$Q53),Additives[],2,FALSE)</f>
        <v>5</v>
      </c>
      <c r="S53" s="142" t="b">
        <v>1</v>
      </c>
      <c r="T53" s="142" t="b">
        <v>0</v>
      </c>
      <c r="U53" s="145" t="b">
        <v>0</v>
      </c>
      <c r="V53" s="145" t="b">
        <v>0</v>
      </c>
      <c r="W53" s="145" t="b">
        <v>0</v>
      </c>
      <c r="X53" s="145" t="b">
        <v>0</v>
      </c>
      <c r="Y53" s="145" t="b">
        <v>0</v>
      </c>
      <c r="Z53" s="145" t="b">
        <v>0</v>
      </c>
      <c r="AA53" s="145" t="b">
        <v>0</v>
      </c>
      <c r="AB53" s="145" t="b">
        <v>0</v>
      </c>
      <c r="AC53" s="145" t="b">
        <v>0</v>
      </c>
      <c r="AD53" s="144">
        <f>IF($S53,VLOOKUP($S$5,Additives[],2,TRUE),0) + IF($T53,VLOOKUP($T$5,Additives[],2,FALSE),0) + IF($U53,VLOOKUP($U$5,Additives[],2,FALSE),0) + IF($V53,VLOOKUP($V$5,Additives[],2,FALSE),0) + IF($W53,VLOOKUP($W$5,Additives[],2,FALSE),0) + IF($X53,VLOOKUP($X$5,Additives[],2,FALSE),0) + IF($Y53,VLOOKUP($Y$5,Additives[],2,FALSE),0) + IF($Z53,VLOOKUP($Z$5,Additives[],2,FALSE),0) + IF($AA53,VLOOKUP($AA$5,Additives[],2,FALSE),0)  + IF($AB53,VLOOKUP($AB$5,Additives[],2,FALSE),0)</f>
        <v>3</v>
      </c>
      <c r="AE53" s="13" t="b">
        <v>1</v>
      </c>
      <c r="AF53" s="13" t="b">
        <v>0</v>
      </c>
      <c r="AG53" s="13" t="b">
        <v>0</v>
      </c>
      <c r="AH53" s="13" t="b">
        <v>0</v>
      </c>
      <c r="AI53" s="145" t="b">
        <v>0</v>
      </c>
      <c r="AJ53" s="158">
        <f>1 + IF($AE53,VLOOKUP($AE$5,Multiplicatives[],2,FALSE),0) + IF($AF53,VLOOKUP($AF$5,Multiplicatives[],2,FALSE),0) + IF($AG53,VLOOKUP($AG$5,Multiplicatives[],2,FALSE),0) + IF($AH53,VLOOKUP($AH$5,Multiplicatives[],2,FALSE),0) + IF($AI53,VLOOKUP($AI$5,Multiplicatives[],2,FALSE),0)</f>
        <v>2</v>
      </c>
    </row>
    <row r="54" spans="1:36" x14ac:dyDescent="0.45">
      <c r="K54" s="142" t="s">
        <v>101</v>
      </c>
      <c r="L54" s="13">
        <f t="shared" si="1"/>
        <v>18</v>
      </c>
      <c r="M54" s="12">
        <v>1</v>
      </c>
      <c r="N54" s="142">
        <v>1</v>
      </c>
      <c r="O54" s="142">
        <v>3</v>
      </c>
      <c r="P54" s="142">
        <v>1</v>
      </c>
      <c r="Q54" s="13">
        <v>0</v>
      </c>
      <c r="R54" s="13">
        <f>IF(P54="Nothing",0,1) + VLOOKUP(CONCATENATE($M$5," ",$M54),Additives[],2,FALSE) + VLOOKUP(CONCATENATE($N$5," ",$N54),Additives[],2,FALSE)  + VLOOKUP(CONCATENATE($O$5," ",$O54),Additives[],2,FALSE)  + VLOOKUP(CONCATENATE($P$5," ",$P54),Additives[],2,FALSE) + VLOOKUP(CONCATENATE($Q$5," ",$Q54),Additives[],2,FALSE)</f>
        <v>5</v>
      </c>
      <c r="S54" s="142" t="b">
        <v>0</v>
      </c>
      <c r="T54" s="142" t="b">
        <v>0</v>
      </c>
      <c r="U54" s="145" t="b">
        <v>0</v>
      </c>
      <c r="V54" s="145" t="b">
        <v>0</v>
      </c>
      <c r="W54" s="145" t="b">
        <v>0</v>
      </c>
      <c r="X54" s="145" t="b">
        <v>0</v>
      </c>
      <c r="Y54" s="145" t="b">
        <v>0</v>
      </c>
      <c r="Z54" s="145" t="b">
        <v>1</v>
      </c>
      <c r="AA54" s="145" t="b">
        <v>0</v>
      </c>
      <c r="AB54" s="145" t="b">
        <v>1</v>
      </c>
      <c r="AC54" s="145" t="b">
        <v>0</v>
      </c>
      <c r="AD54" s="144">
        <f>IF($S54,VLOOKUP($S$5,Additives[],2,TRUE),0) + IF($T54,VLOOKUP($T$5,Additives[],2,FALSE),0) + IF($U54,VLOOKUP($U$5,Additives[],2,FALSE),0) + IF($V54,VLOOKUP($V$5,Additives[],2,FALSE),0) + IF($W54,VLOOKUP($W$5,Additives[],2,FALSE),0) + IF($X54,VLOOKUP($X$5,Additives[],2,FALSE),0) + IF($Y54,VLOOKUP($Y$5,Additives[],2,FALSE),0) + IF($Z54,VLOOKUP($Z$5,Additives[],2,FALSE),0) + IF($AA54,VLOOKUP($AA$5,Additives[],2,FALSE),0)  + IF($AB54,VLOOKUP($AB$5,Additives[],2,FALSE),0)</f>
        <v>4</v>
      </c>
      <c r="AE54" s="13" t="b">
        <v>1</v>
      </c>
      <c r="AF54" s="13" t="b">
        <v>0</v>
      </c>
      <c r="AG54" s="13" t="b">
        <v>0</v>
      </c>
      <c r="AH54" s="13" t="b">
        <v>0</v>
      </c>
      <c r="AI54" s="145" t="b">
        <v>0</v>
      </c>
      <c r="AJ54" s="158">
        <f>1 + IF($AE54,VLOOKUP($AE$5,Multiplicatives[],2,FALSE),0) + IF($AF54,VLOOKUP($AF$5,Multiplicatives[],2,FALSE),0) + IF($AG54,VLOOKUP($AG$5,Multiplicatives[],2,FALSE),0) + IF($AH54,VLOOKUP($AH$5,Multiplicatives[],2,FALSE),0) + IF($AI54,VLOOKUP($AI$5,Multiplicatives[],2,FALSE),0)</f>
        <v>2</v>
      </c>
    </row>
    <row r="55" spans="1:36" x14ac:dyDescent="0.45">
      <c r="K55" s="142" t="s">
        <v>102</v>
      </c>
      <c r="L55" s="13">
        <f t="shared" si="1"/>
        <v>37.5</v>
      </c>
      <c r="M55" s="12">
        <v>1</v>
      </c>
      <c r="N55" s="142">
        <v>3</v>
      </c>
      <c r="O55" s="142">
        <v>4</v>
      </c>
      <c r="P55" s="142">
        <v>1</v>
      </c>
      <c r="Q55" s="13">
        <v>0</v>
      </c>
      <c r="R55" s="13">
        <f>IF(P55="Nothing",0,1) + VLOOKUP(CONCATENATE($M$5," ",$M55),Additives[],2,FALSE) + VLOOKUP(CONCATENATE($N$5," ",$N55),Additives[],2,FALSE)  + VLOOKUP(CONCATENATE($O$5," ",$O55),Additives[],2,FALSE)  + VLOOKUP(CONCATENATE($P$5," ",$P55),Additives[],2,FALSE) + VLOOKUP(CONCATENATE($Q$5," ",$Q55),Additives[],2,FALSE)</f>
        <v>15</v>
      </c>
      <c r="S55" s="142" t="b">
        <v>0</v>
      </c>
      <c r="T55" s="142" t="b">
        <v>0</v>
      </c>
      <c r="U55" s="145" t="b">
        <v>0</v>
      </c>
      <c r="V55" s="145" t="b">
        <v>0</v>
      </c>
      <c r="W55" s="145" t="b">
        <v>0</v>
      </c>
      <c r="X55" s="145" t="b">
        <v>0</v>
      </c>
      <c r="Y55" s="145" t="b">
        <v>0</v>
      </c>
      <c r="Z55" s="145" t="b">
        <v>0</v>
      </c>
      <c r="AA55" s="145" t="b">
        <v>0</v>
      </c>
      <c r="AB55" s="145" t="b">
        <v>0</v>
      </c>
      <c r="AC55" s="145" t="b">
        <v>0</v>
      </c>
      <c r="AD55" s="144">
        <f>IF($S55,VLOOKUP($S$5,Additives[],2,TRUE),0) + IF($T55,VLOOKUP($T$5,Additives[],2,FALSE),0) + IF($U55,VLOOKUP($U$5,Additives[],2,FALSE),0) + IF($V55,VLOOKUP($V$5,Additives[],2,FALSE),0) + IF($W55,VLOOKUP($W$5,Additives[],2,FALSE),0) + IF($X55,VLOOKUP($X$5,Additives[],2,FALSE),0) + IF($Y55,VLOOKUP($Y$5,Additives[],2,FALSE),0) + IF($Z55,VLOOKUP($Z$5,Additives[],2,FALSE),0) + IF($AA55,VLOOKUP($AA$5,Additives[],2,FALSE),0)  + IF($AB55,VLOOKUP($AB$5,Additives[],2,FALSE),0)</f>
        <v>0</v>
      </c>
      <c r="AE55" s="13" t="b">
        <v>1</v>
      </c>
      <c r="AF55" s="13" t="b">
        <v>0</v>
      </c>
      <c r="AG55" s="13" t="b">
        <v>0</v>
      </c>
      <c r="AH55" s="13" t="b">
        <v>1</v>
      </c>
      <c r="AI55" s="145" t="b">
        <v>0</v>
      </c>
      <c r="AJ55" s="158">
        <f>1 + IF($AE55,VLOOKUP($AE$5,Multiplicatives[],2,FALSE),0) + IF($AF55,VLOOKUP($AF$5,Multiplicatives[],2,FALSE),0) + IF($AG55,VLOOKUP($AG$5,Multiplicatives[],2,FALSE),0) + IF($AH55,VLOOKUP($AH$5,Multiplicatives[],2,FALSE),0) + IF($AI55,VLOOKUP($AI$5,Multiplicatives[],2,FALSE),0)</f>
        <v>2.5</v>
      </c>
    </row>
    <row r="56" spans="1:36" x14ac:dyDescent="0.45">
      <c r="K56" s="142" t="s">
        <v>104</v>
      </c>
      <c r="L56" s="13">
        <f t="shared" si="1"/>
        <v>14</v>
      </c>
      <c r="M56" s="12">
        <v>1</v>
      </c>
      <c r="N56" s="142">
        <v>1</v>
      </c>
      <c r="O56" s="142">
        <v>3</v>
      </c>
      <c r="P56" s="142">
        <v>1</v>
      </c>
      <c r="Q56" s="13">
        <v>0</v>
      </c>
      <c r="R56" s="13">
        <f>IF(P56="Nothing",0,1) + VLOOKUP(CONCATENATE($M$5," ",$M56),Additives[],2,FALSE) + VLOOKUP(CONCATENATE($N$5," ",$N56),Additives[],2,FALSE)  + VLOOKUP(CONCATENATE($O$5," ",$O56),Additives[],2,FALSE)  + VLOOKUP(CONCATENATE($P$5," ",$P56),Additives[],2,FALSE) + VLOOKUP(CONCATENATE($Q$5," ",$Q56),Additives[],2,FALSE)</f>
        <v>5</v>
      </c>
      <c r="S56" s="142" t="b">
        <v>0</v>
      </c>
      <c r="T56" s="142" t="b">
        <v>0</v>
      </c>
      <c r="U56" s="145" t="b">
        <v>0</v>
      </c>
      <c r="V56" s="145" t="b">
        <v>0</v>
      </c>
      <c r="W56" s="145" t="b">
        <v>1</v>
      </c>
      <c r="X56" s="145" t="b">
        <v>0</v>
      </c>
      <c r="Y56" s="145" t="b">
        <v>0</v>
      </c>
      <c r="Z56" s="145" t="b">
        <v>0</v>
      </c>
      <c r="AA56" s="145" t="b">
        <v>0</v>
      </c>
      <c r="AB56" s="145" t="b">
        <v>0</v>
      </c>
      <c r="AC56" s="145" t="b">
        <v>0</v>
      </c>
      <c r="AD56" s="144">
        <f>IF($S56,VLOOKUP($S$5,Additives[],2,TRUE),0) + IF($T56,VLOOKUP($T$5,Additives[],2,FALSE),0) + IF($U56,VLOOKUP($U$5,Additives[],2,FALSE),0) + IF($V56,VLOOKUP($V$5,Additives[],2,FALSE),0) + IF($W56,VLOOKUP($W$5,Additives[],2,FALSE),0) + IF($X56,VLOOKUP($X$5,Additives[],2,FALSE),0) + IF($Y56,VLOOKUP($Y$5,Additives[],2,FALSE),0) + IF($Z56,VLOOKUP($Z$5,Additives[],2,FALSE),0) + IF($AA56,VLOOKUP($AA$5,Additives[],2,FALSE),0)  + IF($AB56,VLOOKUP($AB$5,Additives[],2,FALSE),0)</f>
        <v>2</v>
      </c>
      <c r="AE56" s="13" t="b">
        <v>1</v>
      </c>
      <c r="AF56" s="13" t="b">
        <v>0</v>
      </c>
      <c r="AG56" s="13" t="b">
        <v>0</v>
      </c>
      <c r="AH56" s="13" t="b">
        <v>0</v>
      </c>
      <c r="AI56" s="145" t="b">
        <v>0</v>
      </c>
      <c r="AJ56" s="158">
        <f>1 + IF($AE56,VLOOKUP($AE$5,Multiplicatives[],2,FALSE),0) + IF($AF56,VLOOKUP($AF$5,Multiplicatives[],2,FALSE),0) + IF($AG56,VLOOKUP($AG$5,Multiplicatives[],2,FALSE),0) + IF($AH56,VLOOKUP($AH$5,Multiplicatives[],2,FALSE),0) + IF($AI56,VLOOKUP($AI$5,Multiplicatives[],2,FALSE),0)</f>
        <v>2</v>
      </c>
    </row>
    <row r="57" spans="1:36" x14ac:dyDescent="0.45">
      <c r="K57" s="142" t="s">
        <v>103</v>
      </c>
      <c r="L57" s="13">
        <f t="shared" si="1"/>
        <v>10</v>
      </c>
      <c r="M57" s="12">
        <v>1</v>
      </c>
      <c r="N57" s="142">
        <v>1</v>
      </c>
      <c r="O57" s="142">
        <v>3</v>
      </c>
      <c r="P57" s="142">
        <v>1</v>
      </c>
      <c r="Q57" s="13">
        <v>0</v>
      </c>
      <c r="R57" s="13">
        <f>IF(P57="Nothing",0,1) + VLOOKUP(CONCATENATE($M$5," ",$M57),Additives[],2,FALSE) + VLOOKUP(CONCATENATE($N$5," ",$N57),Additives[],2,FALSE)  + VLOOKUP(CONCATENATE($O$5," ",$O57),Additives[],2,FALSE)  + VLOOKUP(CONCATENATE($P$5," ",$P57),Additives[],2,FALSE) + VLOOKUP(CONCATENATE($Q$5," ",$Q57),Additives[],2,FALSE)</f>
        <v>5</v>
      </c>
      <c r="S57" s="142" t="b">
        <v>0</v>
      </c>
      <c r="T57" s="142" t="b">
        <v>0</v>
      </c>
      <c r="U57" s="145" t="b">
        <v>0</v>
      </c>
      <c r="V57" s="145" t="b">
        <v>0</v>
      </c>
      <c r="W57" s="145" t="b">
        <v>0</v>
      </c>
      <c r="X57" s="145" t="b">
        <v>0</v>
      </c>
      <c r="Y57" s="145" t="b">
        <v>0</v>
      </c>
      <c r="Z57" s="145" t="b">
        <v>0</v>
      </c>
      <c r="AA57" s="145" t="b">
        <v>0</v>
      </c>
      <c r="AB57" s="145" t="b">
        <v>0</v>
      </c>
      <c r="AC57" s="145" t="b">
        <v>0</v>
      </c>
      <c r="AD57" s="144">
        <f>IF($S57,VLOOKUP($S$5,Additives[],2,TRUE),0) + IF($T57,VLOOKUP($T$5,Additives[],2,FALSE),0) + IF($U57,VLOOKUP($U$5,Additives[],2,FALSE),0) + IF($V57,VLOOKUP($V$5,Additives[],2,FALSE),0) + IF($W57,VLOOKUP($W$5,Additives[],2,FALSE),0) + IF($X57,VLOOKUP($X$5,Additives[],2,FALSE),0) + IF($Y57,VLOOKUP($Y$5,Additives[],2,FALSE),0) + IF($Z57,VLOOKUP($Z$5,Additives[],2,FALSE),0) + IF($AA57,VLOOKUP($AA$5,Additives[],2,FALSE),0)  + IF($AB57,VLOOKUP($AB$5,Additives[],2,FALSE),0)</f>
        <v>0</v>
      </c>
      <c r="AE57" s="13" t="b">
        <v>1</v>
      </c>
      <c r="AF57" s="13" t="b">
        <v>0</v>
      </c>
      <c r="AG57" s="13" t="b">
        <v>0</v>
      </c>
      <c r="AH57" s="13" t="b">
        <v>0</v>
      </c>
      <c r="AI57" s="145" t="b">
        <v>0</v>
      </c>
      <c r="AJ57" s="158">
        <f>1 + IF($AE57,VLOOKUP($AE$5,Multiplicatives[],2,FALSE),0) + IF($AF57,VLOOKUP($AF$5,Multiplicatives[],2,FALSE),0) + IF($AG57,VLOOKUP($AG$5,Multiplicatives[],2,FALSE),0) + IF($AH57,VLOOKUP($AH$5,Multiplicatives[],2,FALSE),0) + IF($AI57,VLOOKUP($AI$5,Multiplicatives[],2,FALSE),0)</f>
        <v>2</v>
      </c>
    </row>
    <row r="58" spans="1:36" x14ac:dyDescent="0.45">
      <c r="K58" s="142" t="s">
        <v>105</v>
      </c>
      <c r="L58" s="13">
        <f t="shared" si="1"/>
        <v>18</v>
      </c>
      <c r="M58" s="12">
        <v>1</v>
      </c>
      <c r="N58" s="142">
        <v>1</v>
      </c>
      <c r="O58" s="142">
        <v>3</v>
      </c>
      <c r="P58" s="142">
        <v>1</v>
      </c>
      <c r="Q58" s="13">
        <v>0</v>
      </c>
      <c r="R58" s="13">
        <f>IF(P58="Nothing",0,1) + VLOOKUP(CONCATENATE($M$5," ",$M58),Additives[],2,FALSE) + VLOOKUP(CONCATENATE($N$5," ",$N58),Additives[],2,FALSE)  + VLOOKUP(CONCATENATE($O$5," ",$O58),Additives[],2,FALSE)  + VLOOKUP(CONCATENATE($P$5," ",$P58),Additives[],2,FALSE) + VLOOKUP(CONCATENATE($Q$5," ",$Q58),Additives[],2,FALSE)</f>
        <v>5</v>
      </c>
      <c r="S58" s="142" t="b">
        <v>0</v>
      </c>
      <c r="T58" s="142" t="b">
        <v>0</v>
      </c>
      <c r="U58" s="145" t="b">
        <v>1</v>
      </c>
      <c r="V58" s="145" t="b">
        <v>0</v>
      </c>
      <c r="W58" s="145" t="b">
        <v>0</v>
      </c>
      <c r="X58" s="145" t="b">
        <v>0</v>
      </c>
      <c r="Y58" s="145" t="b">
        <v>0</v>
      </c>
      <c r="Z58" s="145" t="b">
        <v>0</v>
      </c>
      <c r="AA58" s="145" t="b">
        <v>0</v>
      </c>
      <c r="AB58" s="145" t="b">
        <v>0</v>
      </c>
      <c r="AC58" s="145" t="b">
        <v>0</v>
      </c>
      <c r="AD58" s="144">
        <f>IF($S58,VLOOKUP($S$5,Additives[],2,TRUE),0) + IF($T58,VLOOKUP($T$5,Additives[],2,FALSE),0) + IF($U58,VLOOKUP($U$5,Additives[],2,FALSE),0) + IF($V58,VLOOKUP($V$5,Additives[],2,FALSE),0) + IF($W58,VLOOKUP($W$5,Additives[],2,FALSE),0) + IF($X58,VLOOKUP($X$5,Additives[],2,FALSE),0) + IF($Y58,VLOOKUP($Y$5,Additives[],2,FALSE),0) + IF($Z58,VLOOKUP($Z$5,Additives[],2,FALSE),0) + IF($AA58,VLOOKUP($AA$5,Additives[],2,FALSE),0)  + IF($AB58,VLOOKUP($AB$5,Additives[],2,FALSE),0)</f>
        <v>4</v>
      </c>
      <c r="AE58" s="13" t="b">
        <v>1</v>
      </c>
      <c r="AF58" s="13" t="b">
        <v>0</v>
      </c>
      <c r="AG58" s="13" t="b">
        <v>0</v>
      </c>
      <c r="AH58" s="13" t="b">
        <v>0</v>
      </c>
      <c r="AI58" s="145" t="b">
        <v>0</v>
      </c>
      <c r="AJ58" s="158">
        <f>1 + IF($AE58,VLOOKUP($AE$5,Multiplicatives[],2,FALSE),0) + IF($AF58,VLOOKUP($AF$5,Multiplicatives[],2,FALSE),0) + IF($AG58,VLOOKUP($AG$5,Multiplicatives[],2,FALSE),0) + IF($AH58,VLOOKUP($AH$5,Multiplicatives[],2,FALSE),0) + IF($AI58,VLOOKUP($AI$5,Multiplicatives[],2,FALSE),0)</f>
        <v>2</v>
      </c>
    </row>
    <row r="59" spans="1:36" x14ac:dyDescent="0.45">
      <c r="K59" s="142" t="s">
        <v>106</v>
      </c>
      <c r="L59" s="13">
        <f t="shared" si="1"/>
        <v>7</v>
      </c>
      <c r="M59" s="12">
        <v>1</v>
      </c>
      <c r="N59" s="142">
        <v>1</v>
      </c>
      <c r="O59" s="142">
        <v>1</v>
      </c>
      <c r="P59" s="142">
        <v>1</v>
      </c>
      <c r="Q59" s="13">
        <v>0</v>
      </c>
      <c r="R59" s="13">
        <f>IF(P59="Nothing",0,1) + VLOOKUP(CONCATENATE($M$5," ",$M59),Additives[],2,FALSE) + VLOOKUP(CONCATENATE($N$5," ",$N59),Additives[],2,FALSE)  + VLOOKUP(CONCATENATE($O$5," ",$O59),Additives[],2,FALSE)  + VLOOKUP(CONCATENATE($P$5," ",$P59),Additives[],2,FALSE) + VLOOKUP(CONCATENATE($Q$5," ",$Q59),Additives[],2,FALSE)</f>
        <v>1</v>
      </c>
      <c r="S59" s="142" t="b">
        <v>1</v>
      </c>
      <c r="T59" s="142" t="b">
        <v>1</v>
      </c>
      <c r="U59" s="145" t="b">
        <v>0</v>
      </c>
      <c r="V59" s="145" t="b">
        <v>0</v>
      </c>
      <c r="W59" s="145" t="b">
        <v>0</v>
      </c>
      <c r="X59" s="145" t="b">
        <v>0</v>
      </c>
      <c r="Y59" s="145" t="b">
        <v>0</v>
      </c>
      <c r="Z59" s="145" t="b">
        <v>0</v>
      </c>
      <c r="AA59" s="145" t="b">
        <v>0</v>
      </c>
      <c r="AB59" s="145" t="b">
        <v>1</v>
      </c>
      <c r="AC59" s="145" t="b">
        <v>0</v>
      </c>
      <c r="AD59" s="144">
        <f>IF($S59,VLOOKUP($S$5,Additives[],2,TRUE),0) + IF($T59,VLOOKUP($T$5,Additives[],2,FALSE),0) + IF($U59,VLOOKUP($U$5,Additives[],2,FALSE),0) + IF($V59,VLOOKUP($V$5,Additives[],2,FALSE),0) + IF($W59,VLOOKUP($W$5,Additives[],2,FALSE),0) + IF($X59,VLOOKUP($X$5,Additives[],2,FALSE),0) + IF($Y59,VLOOKUP($Y$5,Additives[],2,FALSE),0) + IF($Z59,VLOOKUP($Z$5,Additives[],2,FALSE),0) + IF($AA59,VLOOKUP($AA$5,Additives[],2,FALSE),0)  + IF($AB59,VLOOKUP($AB$5,Additives[],2,FALSE),0)</f>
        <v>6</v>
      </c>
      <c r="AE59" s="13" t="b">
        <v>0</v>
      </c>
      <c r="AF59" s="13" t="b">
        <v>0</v>
      </c>
      <c r="AG59" s="13" t="b">
        <v>0</v>
      </c>
      <c r="AH59" s="13" t="b">
        <v>0</v>
      </c>
      <c r="AI59" s="145" t="b">
        <v>0</v>
      </c>
      <c r="AJ59" s="158">
        <f>1 + IF($AE59,VLOOKUP($AE$5,Multiplicatives[],2,FALSE),0) + IF($AF59,VLOOKUP($AF$5,Multiplicatives[],2,FALSE),0) + IF($AG59,VLOOKUP($AG$5,Multiplicatives[],2,FALSE),0) + IF($AH59,VLOOKUP($AH$5,Multiplicatives[],2,FALSE),0) + IF($AI59,VLOOKUP($AI$5,Multiplicatives[],2,FALSE),0)</f>
        <v>1</v>
      </c>
    </row>
    <row r="60" spans="1:36" x14ac:dyDescent="0.45">
      <c r="A60" t="s">
        <v>143</v>
      </c>
      <c r="K60" s="142" t="s">
        <v>107</v>
      </c>
      <c r="L60" s="13">
        <f t="shared" si="1"/>
        <v>11</v>
      </c>
      <c r="M60" s="12">
        <v>1</v>
      </c>
      <c r="N60" s="142">
        <v>1</v>
      </c>
      <c r="O60" s="142">
        <v>1</v>
      </c>
      <c r="P60" s="142">
        <v>1</v>
      </c>
      <c r="Q60" s="13">
        <v>2</v>
      </c>
      <c r="R60" s="13">
        <f>IF(P60="Nothing",0,1) + VLOOKUP(CONCATENATE($M$5," ",$M60),Additives[],2,FALSE) + VLOOKUP(CONCATENATE($N$5," ",$N60),Additives[],2,FALSE)  + VLOOKUP(CONCATENATE($O$5," ",$O60),Additives[],2,FALSE)  + VLOOKUP(CONCATENATE($P$5," ",$P60),Additives[],2,FALSE) + VLOOKUP(CONCATENATE($Q$5," ",$Q60),Additives[],2,FALSE)</f>
        <v>7</v>
      </c>
      <c r="S60" s="142" t="b">
        <v>1</v>
      </c>
      <c r="T60" s="142" t="b">
        <v>1</v>
      </c>
      <c r="U60" s="145" t="b">
        <v>0</v>
      </c>
      <c r="V60" s="145" t="b">
        <v>0</v>
      </c>
      <c r="W60" s="145" t="b">
        <v>0</v>
      </c>
      <c r="X60" s="145" t="b">
        <v>0</v>
      </c>
      <c r="Y60" s="145" t="b">
        <v>0</v>
      </c>
      <c r="Z60" s="145" t="b">
        <v>0</v>
      </c>
      <c r="AA60" s="145" t="b">
        <v>0</v>
      </c>
      <c r="AB60" s="145" t="b">
        <v>0</v>
      </c>
      <c r="AC60" s="145" t="b">
        <v>0</v>
      </c>
      <c r="AD60" s="144">
        <f>IF($S60,VLOOKUP($S$5,Additives[],2,TRUE),0) + IF($T60,VLOOKUP($T$5,Additives[],2,FALSE),0) + IF($U60,VLOOKUP($U$5,Additives[],2,FALSE),0) + IF($V60,VLOOKUP($V$5,Additives[],2,FALSE),0) + IF($W60,VLOOKUP($W$5,Additives[],2,FALSE),0) + IF($X60,VLOOKUP($X$5,Additives[],2,FALSE),0) + IF($Y60,VLOOKUP($Y$5,Additives[],2,FALSE),0) + IF($Z60,VLOOKUP($Z$5,Additives[],2,FALSE),0) + IF($AA60,VLOOKUP($AA$5,Additives[],2,FALSE),0)  + IF($AB60,VLOOKUP($AB$5,Additives[],2,FALSE),0)</f>
        <v>4</v>
      </c>
      <c r="AE60" s="13" t="b">
        <v>0</v>
      </c>
      <c r="AF60" s="13" t="b">
        <v>0</v>
      </c>
      <c r="AG60" s="13" t="b">
        <v>0</v>
      </c>
      <c r="AH60" s="13" t="b">
        <v>0</v>
      </c>
      <c r="AI60" s="145" t="b">
        <v>0</v>
      </c>
      <c r="AJ60" s="158">
        <f>1 + IF($AE60,VLOOKUP($AE$5,Multiplicatives[],2,FALSE),0) + IF($AF60,VLOOKUP($AF$5,Multiplicatives[],2,FALSE),0) + IF($AG60,VLOOKUP($AG$5,Multiplicatives[],2,FALSE),0) + IF($AH60,VLOOKUP($AH$5,Multiplicatives[],2,FALSE),0) + IF($AI60,VLOOKUP($AI$5,Multiplicatives[],2,FALSE),0)</f>
        <v>1</v>
      </c>
    </row>
    <row r="61" spans="1:36" x14ac:dyDescent="0.45">
      <c r="A61" t="s">
        <v>161</v>
      </c>
      <c r="K61" s="143" t="s">
        <v>108</v>
      </c>
      <c r="L61" s="75">
        <f t="shared" si="1"/>
        <v>18</v>
      </c>
      <c r="M61" s="74">
        <v>2</v>
      </c>
      <c r="N61" s="143">
        <v>2</v>
      </c>
      <c r="O61" s="143">
        <v>3</v>
      </c>
      <c r="P61" s="143">
        <v>1</v>
      </c>
      <c r="Q61" s="75">
        <v>0</v>
      </c>
      <c r="R61" s="75">
        <f>IF(P61="Nothing",0,1) + VLOOKUP(CONCATENATE($M$5," ",$M61),Additives[],2,FALSE) + VLOOKUP(CONCATENATE($N$5," ",$N61),Additives[],2,FALSE)  + VLOOKUP(CONCATENATE($O$5," ",$O61),Additives[],2,FALSE)  + VLOOKUP(CONCATENATE($P$5," ",$P61),Additives[],2,FALSE) + VLOOKUP(CONCATENATE($Q$5," ",$Q61),Additives[],2,FALSE)</f>
        <v>7</v>
      </c>
      <c r="S61" s="143" t="b">
        <v>0</v>
      </c>
      <c r="T61" s="143" t="b">
        <v>0</v>
      </c>
      <c r="U61" s="146" t="b">
        <v>0</v>
      </c>
      <c r="V61" s="146" t="b">
        <v>0</v>
      </c>
      <c r="W61" s="146" t="b">
        <v>0</v>
      </c>
      <c r="X61" s="146" t="b">
        <v>0</v>
      </c>
      <c r="Y61" s="146" t="b">
        <v>0</v>
      </c>
      <c r="Z61" s="146" t="b">
        <v>0</v>
      </c>
      <c r="AA61" s="146" t="b">
        <v>0</v>
      </c>
      <c r="AB61" s="146" t="b">
        <v>1</v>
      </c>
      <c r="AC61" s="146" t="b">
        <v>0</v>
      </c>
      <c r="AD61" s="151">
        <f>IF($S61,VLOOKUP($S$5,Additives[],2,TRUE),0) + IF($T61,VLOOKUP($T$5,Additives[],2,FALSE),0) + IF($U61,VLOOKUP($U$5,Additives[],2,FALSE),0) + IF($V61,VLOOKUP($V$5,Additives[],2,FALSE),0) + IF($W61,VLOOKUP($W$5,Additives[],2,FALSE),0) + IF($X61,VLOOKUP($X$5,Additives[],2,FALSE),0) + IF($Y61,VLOOKUP($Y$5,Additives[],2,FALSE),0) + IF($Z61,VLOOKUP($Z$5,Additives[],2,FALSE),0) + IF($AA61,VLOOKUP($AA$5,Additives[],2,FALSE),0)  + IF($AB61,VLOOKUP($AB$5,Additives[],2,FALSE),0)</f>
        <v>2</v>
      </c>
      <c r="AE61" s="75" t="b">
        <v>1</v>
      </c>
      <c r="AF61" s="75" t="b">
        <v>0</v>
      </c>
      <c r="AG61" s="75" t="b">
        <v>0</v>
      </c>
      <c r="AH61" s="75" t="b">
        <v>0</v>
      </c>
      <c r="AI61" s="146" t="b">
        <v>0</v>
      </c>
      <c r="AJ61" s="159">
        <f>1 + IF($AE61,VLOOKUP($AE$5,Multiplicatives[],2,FALSE),0) + IF($AF61,VLOOKUP($AF$5,Multiplicatives[],2,FALSE),0) + IF($AG61,VLOOKUP($AG$5,Multiplicatives[],2,FALSE),0) + IF($AH61,VLOOKUP($AH$5,Multiplicatives[],2,FALSE),0) + IF($AI61,VLOOKUP($AI$5,Multiplicatives[],2,FALSE),0)</f>
        <v>2</v>
      </c>
    </row>
    <row r="62" spans="1:36" x14ac:dyDescent="0.45">
      <c r="A62" t="s">
        <v>162</v>
      </c>
      <c r="K62" s="148" t="s">
        <v>120</v>
      </c>
      <c r="L62" s="11">
        <f t="shared" si="1"/>
        <v>8</v>
      </c>
      <c r="M62" s="10">
        <v>1</v>
      </c>
      <c r="N62" s="148">
        <v>2</v>
      </c>
      <c r="O62" s="148">
        <v>1</v>
      </c>
      <c r="P62" s="148">
        <v>1</v>
      </c>
      <c r="Q62" s="11">
        <v>0</v>
      </c>
      <c r="R62" s="11">
        <f>IF(P62="Nothing",0,1) + VLOOKUP(CONCATENATE($M$5," ",$M62),Additives[],2,FALSE) + VLOOKUP(CONCATENATE($N$5," ",$N62),Additives[],2,FALSE)  + VLOOKUP(CONCATENATE($O$5," ",$O62),Additives[],2,FALSE)  + VLOOKUP(CONCATENATE($P$5," ",$P62),Additives[],2,FALSE) + VLOOKUP(CONCATENATE($Q$5," ",$Q62),Additives[],2,FALSE)</f>
        <v>2</v>
      </c>
      <c r="S62" s="148" t="b">
        <v>1</v>
      </c>
      <c r="T62" s="148" t="b">
        <v>1</v>
      </c>
      <c r="U62" s="149" t="b">
        <v>0</v>
      </c>
      <c r="V62" s="149" t="b">
        <v>0</v>
      </c>
      <c r="W62" s="149" t="b">
        <v>0</v>
      </c>
      <c r="X62" s="149" t="b">
        <v>0</v>
      </c>
      <c r="Y62" s="149" t="b">
        <v>0</v>
      </c>
      <c r="Z62" s="149" t="b">
        <v>0</v>
      </c>
      <c r="AA62" s="149" t="b">
        <v>0</v>
      </c>
      <c r="AB62" s="149" t="b">
        <v>1</v>
      </c>
      <c r="AC62" s="149" t="b">
        <v>0</v>
      </c>
      <c r="AD62" s="150">
        <f>IF($S62,VLOOKUP($S$5,Additives[],2,TRUE),0) + IF($T62,VLOOKUP($T$5,Additives[],2,FALSE),0) + IF($U62,VLOOKUP($U$5,Additives[],2,FALSE),0) + IF($V62,VLOOKUP($V$5,Additives[],2,FALSE),0) + IF($W62,VLOOKUP($W$5,Additives[],2,FALSE),0) + IF($X62,VLOOKUP($X$5,Additives[],2,FALSE),0) + IF($Y62,VLOOKUP($Y$5,Additives[],2,FALSE),0) + IF($Z62,VLOOKUP($Z$5,Additives[],2,FALSE),0) + IF($AA62,VLOOKUP($AA$5,Additives[],2,FALSE),0)  + IF($AB62,VLOOKUP($AB$5,Additives[],2,FALSE),0)</f>
        <v>6</v>
      </c>
      <c r="AE62" s="11" t="b">
        <v>0</v>
      </c>
      <c r="AF62" s="11" t="b">
        <v>0</v>
      </c>
      <c r="AG62" s="11" t="b">
        <v>0</v>
      </c>
      <c r="AH62" s="11" t="b">
        <v>0</v>
      </c>
      <c r="AI62" s="149" t="b">
        <v>0</v>
      </c>
      <c r="AJ62" s="157">
        <f>1 + IF($AE62,VLOOKUP($AE$5,Multiplicatives[],2,FALSE),0) + IF($AF62,VLOOKUP($AF$5,Multiplicatives[],2,FALSE),0) + IF($AG62,VLOOKUP($AG$5,Multiplicatives[],2,FALSE),0) + IF($AH62,VLOOKUP($AH$5,Multiplicatives[],2,FALSE),0) + IF($AI62,VLOOKUP($AI$5,Multiplicatives[],2,FALSE),0)</f>
        <v>1</v>
      </c>
    </row>
    <row r="63" spans="1:36" x14ac:dyDescent="0.45">
      <c r="A63" t="s">
        <v>178</v>
      </c>
      <c r="K63" s="142" t="s">
        <v>121</v>
      </c>
      <c r="L63" s="13">
        <f t="shared" si="1"/>
        <v>12</v>
      </c>
      <c r="M63" s="12">
        <v>1</v>
      </c>
      <c r="N63" s="142">
        <v>1</v>
      </c>
      <c r="O63" s="142">
        <v>1</v>
      </c>
      <c r="P63" s="142">
        <v>1</v>
      </c>
      <c r="Q63" s="13">
        <v>0</v>
      </c>
      <c r="R63" s="13">
        <f>IF(P63="Nothing",0,1) + VLOOKUP(CONCATENATE($M$5," ",$M63),Additives[],2,FALSE) + VLOOKUP(CONCATENATE($N$5," ",$N63),Additives[],2,FALSE)  + VLOOKUP(CONCATENATE($O$5," ",$O63),Additives[],2,FALSE)  + VLOOKUP(CONCATENATE($P$5," ",$P63),Additives[],2,FALSE) + VLOOKUP(CONCATENATE($Q$5," ",$Q63),Additives[],2,FALSE)</f>
        <v>1</v>
      </c>
      <c r="S63" s="142" t="b">
        <v>1</v>
      </c>
      <c r="T63" s="142" t="b">
        <v>1</v>
      </c>
      <c r="U63" s="145" t="b">
        <v>1</v>
      </c>
      <c r="V63" s="145" t="b">
        <v>0</v>
      </c>
      <c r="W63" s="145" t="b">
        <v>0</v>
      </c>
      <c r="X63" s="145" t="b">
        <v>0</v>
      </c>
      <c r="Y63" s="145" t="b">
        <v>0</v>
      </c>
      <c r="Z63" s="145" t="b">
        <v>0</v>
      </c>
      <c r="AA63" s="145" t="b">
        <v>1</v>
      </c>
      <c r="AB63" s="145" t="b">
        <v>0</v>
      </c>
      <c r="AC63" s="145" t="b">
        <v>0</v>
      </c>
      <c r="AD63" s="144">
        <f>IF($S63,VLOOKUP($S$5,Additives[],2,TRUE),0) + IF($T63,VLOOKUP($T$5,Additives[],2,FALSE),0) + IF($U63,VLOOKUP($U$5,Additives[],2,FALSE),0) + IF($V63,VLOOKUP($V$5,Additives[],2,FALSE),0) + IF($W63,VLOOKUP($W$5,Additives[],2,FALSE),0) + IF($X63,VLOOKUP($X$5,Additives[],2,FALSE),0) + IF($Y63,VLOOKUP($Y$5,Additives[],2,FALSE),0) + IF($Z63,VLOOKUP($Z$5,Additives[],2,FALSE),0) + IF($AA63,VLOOKUP($AA$5,Additives[],2,FALSE),0)  + IF($AB63,VLOOKUP($AB$5,Additives[],2,FALSE),0)</f>
        <v>11</v>
      </c>
      <c r="AE63" s="13" t="b">
        <v>0</v>
      </c>
      <c r="AF63" s="13" t="b">
        <v>0</v>
      </c>
      <c r="AG63" s="13" t="b">
        <v>0</v>
      </c>
      <c r="AH63" s="13" t="b">
        <v>0</v>
      </c>
      <c r="AI63" s="145" t="b">
        <v>0</v>
      </c>
      <c r="AJ63" s="158">
        <f>1 + IF($AE63,VLOOKUP($AE$5,Multiplicatives[],2,FALSE),0) + IF($AF63,VLOOKUP($AF$5,Multiplicatives[],2,FALSE),0) + IF($AG63,VLOOKUP($AG$5,Multiplicatives[],2,FALSE),0) + IF($AH63,VLOOKUP($AH$5,Multiplicatives[],2,FALSE),0) + IF($AI63,VLOOKUP($AI$5,Multiplicatives[],2,FALSE),0)</f>
        <v>1</v>
      </c>
    </row>
    <row r="64" spans="1:36" x14ac:dyDescent="0.45">
      <c r="A64" t="s">
        <v>182</v>
      </c>
      <c r="K64" s="142" t="s">
        <v>109</v>
      </c>
      <c r="L64" s="13">
        <f t="shared" si="1"/>
        <v>12</v>
      </c>
      <c r="M64" s="12">
        <v>1</v>
      </c>
      <c r="N64" s="142">
        <v>1</v>
      </c>
      <c r="O64" s="142">
        <v>1</v>
      </c>
      <c r="P64" s="142">
        <v>1</v>
      </c>
      <c r="Q64" s="13">
        <v>0</v>
      </c>
      <c r="R64" s="13">
        <f>IF(P64="Nothing",0,1) + VLOOKUP(CONCATENATE($M$5," ",$M64),Additives[],2,FALSE) + VLOOKUP(CONCATENATE($N$5," ",$N64),Additives[],2,FALSE)  + VLOOKUP(CONCATENATE($O$5," ",$O64),Additives[],2,FALSE)  + VLOOKUP(CONCATENATE($P$5," ",$P64),Additives[],2,FALSE) + VLOOKUP(CONCATENATE($Q$5," ",$Q64),Additives[],2,FALSE)</f>
        <v>1</v>
      </c>
      <c r="S64" s="142" t="b">
        <v>1</v>
      </c>
      <c r="T64" s="142" t="b">
        <v>1</v>
      </c>
      <c r="U64" s="145" t="b">
        <v>1</v>
      </c>
      <c r="V64" s="145" t="b">
        <v>0</v>
      </c>
      <c r="W64" s="145" t="b">
        <v>0</v>
      </c>
      <c r="X64" s="145" t="b">
        <v>0</v>
      </c>
      <c r="Y64" s="145" t="b">
        <v>0</v>
      </c>
      <c r="Z64" s="145" t="b">
        <v>0</v>
      </c>
      <c r="AA64" s="145" t="b">
        <v>1</v>
      </c>
      <c r="AB64" s="145" t="b">
        <v>0</v>
      </c>
      <c r="AC64" s="145" t="b">
        <v>0</v>
      </c>
      <c r="AD64" s="144">
        <f>IF($S64,VLOOKUP($S$5,Additives[],2,TRUE),0) + IF($T64,VLOOKUP($T$5,Additives[],2,FALSE),0) + IF($U64,VLOOKUP($U$5,Additives[],2,FALSE),0) + IF($V64,VLOOKUP($V$5,Additives[],2,FALSE),0) + IF($W64,VLOOKUP($W$5,Additives[],2,FALSE),0) + IF($X64,VLOOKUP($X$5,Additives[],2,FALSE),0) + IF($Y64,VLOOKUP($Y$5,Additives[],2,FALSE),0) + IF($Z64,VLOOKUP($Z$5,Additives[],2,FALSE),0) + IF($AA64,VLOOKUP($AA$5,Additives[],2,FALSE),0)  + IF($AB64,VLOOKUP($AB$5,Additives[],2,FALSE),0)</f>
        <v>11</v>
      </c>
      <c r="AE64" s="13" t="b">
        <v>0</v>
      </c>
      <c r="AF64" s="13" t="b">
        <v>0</v>
      </c>
      <c r="AG64" s="13" t="b">
        <v>0</v>
      </c>
      <c r="AH64" s="13" t="b">
        <v>0</v>
      </c>
      <c r="AI64" s="145" t="b">
        <v>0</v>
      </c>
      <c r="AJ64" s="158">
        <f>1 + IF($AE64,VLOOKUP($AE$5,Multiplicatives[],2,FALSE),0) + IF($AF64,VLOOKUP($AF$5,Multiplicatives[],2,FALSE),0) + IF($AG64,VLOOKUP($AG$5,Multiplicatives[],2,FALSE),0) + IF($AH64,VLOOKUP($AH$5,Multiplicatives[],2,FALSE),0) + IF($AI64,VLOOKUP($AI$5,Multiplicatives[],2,FALSE),0)</f>
        <v>1</v>
      </c>
    </row>
    <row r="65" spans="1:36" x14ac:dyDescent="0.45">
      <c r="A65" t="s">
        <v>184</v>
      </c>
      <c r="K65" s="142" t="s">
        <v>110</v>
      </c>
      <c r="L65" s="13">
        <f t="shared" si="1"/>
        <v>14</v>
      </c>
      <c r="M65" s="12">
        <v>1</v>
      </c>
      <c r="N65" s="142">
        <v>1</v>
      </c>
      <c r="O65" s="142">
        <v>3</v>
      </c>
      <c r="P65" s="142">
        <v>1</v>
      </c>
      <c r="Q65" s="13">
        <v>0</v>
      </c>
      <c r="R65" s="13">
        <f>IF(P65="Nothing",0,1) + VLOOKUP(CONCATENATE($M$5," ",$M65),Additives[],2,FALSE) + VLOOKUP(CONCATENATE($N$5," ",$N65),Additives[],2,FALSE)  + VLOOKUP(CONCATENATE($O$5," ",$O65),Additives[],2,FALSE)  + VLOOKUP(CONCATENATE($P$5," ",$P65),Additives[],2,FALSE) + VLOOKUP(CONCATENATE($Q$5," ",$Q65),Additives[],2,FALSE)</f>
        <v>5</v>
      </c>
      <c r="S65" s="142" t="b">
        <v>0</v>
      </c>
      <c r="T65" s="142" t="b">
        <v>0</v>
      </c>
      <c r="U65" s="145" t="b">
        <v>0</v>
      </c>
      <c r="V65" s="145" t="b">
        <v>0</v>
      </c>
      <c r="W65" s="145" t="b">
        <v>0</v>
      </c>
      <c r="X65" s="145" t="b">
        <v>0</v>
      </c>
      <c r="Y65" s="145" t="b">
        <v>0</v>
      </c>
      <c r="Z65" s="145" t="b">
        <v>1</v>
      </c>
      <c r="AA65" s="145" t="b">
        <v>0</v>
      </c>
      <c r="AB65" s="145" t="b">
        <v>0</v>
      </c>
      <c r="AC65" s="145" t="b">
        <v>0</v>
      </c>
      <c r="AD65" s="144">
        <f>IF($S65,VLOOKUP($S$5,Additives[],2,TRUE),0) + IF($T65,VLOOKUP($T$5,Additives[],2,FALSE),0) + IF($U65,VLOOKUP($U$5,Additives[],2,FALSE),0) + IF($V65,VLOOKUP($V$5,Additives[],2,FALSE),0) + IF($W65,VLOOKUP($W$5,Additives[],2,FALSE),0) + IF($X65,VLOOKUP($X$5,Additives[],2,FALSE),0) + IF($Y65,VLOOKUP($Y$5,Additives[],2,FALSE),0) + IF($Z65,VLOOKUP($Z$5,Additives[],2,FALSE),0) + IF($AA65,VLOOKUP($AA$5,Additives[],2,FALSE),0)  + IF($AB65,VLOOKUP($AB$5,Additives[],2,FALSE),0)</f>
        <v>2</v>
      </c>
      <c r="AE65" s="13" t="b">
        <v>1</v>
      </c>
      <c r="AF65" s="13" t="b">
        <v>0</v>
      </c>
      <c r="AG65" s="13" t="b">
        <v>0</v>
      </c>
      <c r="AH65" s="13" t="b">
        <v>0</v>
      </c>
      <c r="AI65" s="145" t="b">
        <v>0</v>
      </c>
      <c r="AJ65" s="158">
        <f>1 + IF($AE65,VLOOKUP($AE$5,Multiplicatives[],2,FALSE),0) + IF($AF65,VLOOKUP($AF$5,Multiplicatives[],2,FALSE),0) + IF($AG65,VLOOKUP($AG$5,Multiplicatives[],2,FALSE),0) + IF($AH65,VLOOKUP($AH$5,Multiplicatives[],2,FALSE),0) + IF($AI65,VLOOKUP($AI$5,Multiplicatives[],2,FALSE),0)</f>
        <v>2</v>
      </c>
    </row>
    <row r="66" spans="1:36" x14ac:dyDescent="0.45">
      <c r="A66" t="s">
        <v>190</v>
      </c>
    </row>
  </sheetData>
  <mergeCells count="2">
    <mergeCell ref="A5:C5"/>
    <mergeCell ref="E5:G5"/>
  </mergeCells>
  <conditionalFormatting sqref="S6:AC65">
    <cfRule type="cellIs" dxfId="34" priority="3" operator="equal">
      <formula>FALSE</formula>
    </cfRule>
    <cfRule type="cellIs" dxfId="33" priority="4" operator="equal">
      <formula>TRUE</formula>
    </cfRule>
  </conditionalFormatting>
  <conditionalFormatting sqref="AE6:AI65">
    <cfRule type="cellIs" dxfId="32" priority="1" operator="equal">
      <formula>TRUE</formula>
    </cfRule>
    <cfRule type="cellIs" dxfId="31" priority="2" operator="equal">
      <formula>FALSE</formula>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emplate/>
  <TotalTime>2187</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Difficulty Prediction</vt:lpstr>
      <vt:lpstr>Zombie Spawn Card List</vt:lpstr>
      <vt:lpstr>Zombie Point Calculations</vt:lpstr>
    </vt:vector>
  </TitlesOfParts>
  <Company>WDS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Peter.Baker</dc:creator>
  <dc:description/>
  <cp:lastModifiedBy>Eric Winebrenner</cp:lastModifiedBy>
  <cp:revision>9</cp:revision>
  <dcterms:created xsi:type="dcterms:W3CDTF">2016-07-14T18:41:38Z</dcterms:created>
  <dcterms:modified xsi:type="dcterms:W3CDTF">2022-04-13T00:47:30Z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WDS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