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fan\Dropbox (Research Project)\0. Birudo Engineers\1. Administrative Documents\1. BE Templates\0. GI Appendices\Appendix-F (Lab Testing Sheets)\New folder\"/>
    </mc:Choice>
  </mc:AlternateContent>
  <xr:revisionPtr revIDLastSave="0" documentId="13_ncr:1_{7A6F1E0B-7853-4EFB-8C59-C66D032F0F83}" xr6:coauthVersionLast="38" xr6:coauthVersionMax="38" xr10:uidLastSave="{00000000-0000-0000-0000-000000000000}"/>
  <bookViews>
    <workbookView xWindow="0" yWindow="0" windowWidth="20490" windowHeight="7755" tabRatio="613" xr2:uid="{00000000-000D-0000-FFFF-FFFF00000000}"/>
  </bookViews>
  <sheets>
    <sheet name="BH-2, UDS-1, D-0.5" sheetId="113" r:id="rId1"/>
  </sheets>
  <definedNames>
    <definedName name="_xlnm.Print_Area" localSheetId="0">'BH-2, UDS-1, D-0.5'!$A$1:$K$27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7" i="113" l="1"/>
  <c r="W17" i="113"/>
  <c r="V17" i="113"/>
  <c r="T17" i="113"/>
  <c r="S17" i="113"/>
  <c r="R17" i="113"/>
  <c r="X16" i="113"/>
  <c r="W16" i="113"/>
  <c r="V16" i="113"/>
  <c r="T16" i="113"/>
  <c r="S16" i="113"/>
  <c r="R16" i="113"/>
  <c r="J16" i="113"/>
  <c r="G14" i="113"/>
  <c r="F7" i="113"/>
  <c r="B7" i="113"/>
  <c r="F6" i="113"/>
  <c r="R18" i="113" l="1"/>
  <c r="V18" i="113"/>
  <c r="W18" i="113"/>
  <c r="T18" i="113"/>
  <c r="S18" i="113"/>
  <c r="X18" i="113"/>
  <c r="B15" i="113"/>
  <c r="B16" i="113"/>
  <c r="G26" i="113" l="1"/>
  <c r="G25" i="113"/>
  <c r="G27" i="113" s="1"/>
  <c r="K22" i="113" s="1"/>
  <c r="K21" i="113" l="1"/>
  <c r="E16" i="113"/>
  <c r="E17" i="113" s="1"/>
</calcChain>
</file>

<file path=xl/sharedStrings.xml><?xml version="1.0" encoding="utf-8"?>
<sst xmlns="http://schemas.openxmlformats.org/spreadsheetml/2006/main" count="56" uniqueCount="51">
  <si>
    <t>Tested By:</t>
  </si>
  <si>
    <t>Checked By:</t>
  </si>
  <si>
    <t>Boring No:</t>
  </si>
  <si>
    <t>Project ID:</t>
  </si>
  <si>
    <t>Project:</t>
  </si>
  <si>
    <t>Sample No.:</t>
  </si>
  <si>
    <t>TEST</t>
  </si>
  <si>
    <t>PLASTIC LIMIT</t>
  </si>
  <si>
    <t>LIQUID LIMIT</t>
  </si>
  <si>
    <t>Variable</t>
  </si>
  <si>
    <t>NO</t>
  </si>
  <si>
    <t>Var.</t>
  </si>
  <si>
    <t>Units</t>
  </si>
  <si>
    <t>Number of Blows</t>
  </si>
  <si>
    <t>N</t>
  </si>
  <si>
    <t>blows</t>
  </si>
  <si>
    <t>Can Number</t>
  </si>
  <si>
    <t>---</t>
  </si>
  <si>
    <t>Mass of Empty Can</t>
  </si>
  <si>
    <r>
      <t>M</t>
    </r>
    <r>
      <rPr>
        <vertAlign val="subscript"/>
        <sz val="10"/>
        <rFont val="Arial"/>
        <family val="2"/>
      </rPr>
      <t>C</t>
    </r>
  </si>
  <si>
    <t>(g)</t>
  </si>
  <si>
    <r>
      <t>M</t>
    </r>
    <r>
      <rPr>
        <vertAlign val="subscript"/>
        <sz val="10"/>
        <rFont val="Arial"/>
        <family val="2"/>
      </rPr>
      <t>CMS</t>
    </r>
  </si>
  <si>
    <r>
      <t>M</t>
    </r>
    <r>
      <rPr>
        <vertAlign val="subscript"/>
        <sz val="10"/>
        <rFont val="Arial"/>
        <family val="2"/>
      </rPr>
      <t>CDS</t>
    </r>
  </si>
  <si>
    <t>Mass of Soil</t>
  </si>
  <si>
    <r>
      <t>M</t>
    </r>
    <r>
      <rPr>
        <vertAlign val="subscript"/>
        <sz val="10"/>
        <rFont val="Arial"/>
        <family val="2"/>
      </rPr>
      <t>S</t>
    </r>
  </si>
  <si>
    <t>Mass of Water</t>
  </si>
  <si>
    <r>
      <t>M</t>
    </r>
    <r>
      <rPr>
        <vertAlign val="subscript"/>
        <sz val="10"/>
        <rFont val="Arial"/>
        <family val="2"/>
      </rPr>
      <t>W</t>
    </r>
  </si>
  <si>
    <t>Water Content</t>
  </si>
  <si>
    <t>w</t>
  </si>
  <si>
    <t>(%)</t>
  </si>
  <si>
    <t>ASTM D4318 / AASHTO T89, 90</t>
  </si>
  <si>
    <t>Mass Can + Wet Soil</t>
  </si>
  <si>
    <t xml:space="preserve">Mass Can + Dry Soil </t>
  </si>
  <si>
    <t>Liquid Limit, (LL):</t>
  </si>
  <si>
    <t>Plastic Limit (PL):</t>
  </si>
  <si>
    <t>Plasticity Index (PI):</t>
  </si>
  <si>
    <t>m</t>
  </si>
  <si>
    <t>c</t>
  </si>
  <si>
    <t>Blows</t>
  </si>
  <si>
    <t>MC</t>
  </si>
  <si>
    <t>ATTERBERG LIMIT TEST</t>
  </si>
  <si>
    <t>FNS</t>
  </si>
  <si>
    <t>BH</t>
  </si>
  <si>
    <t>Sample</t>
  </si>
  <si>
    <t>Depth</t>
  </si>
  <si>
    <t>Depth (m):</t>
  </si>
  <si>
    <t>KJ</t>
  </si>
  <si>
    <t>BH-02</t>
  </si>
  <si>
    <t>UDS-1</t>
  </si>
  <si>
    <t>GO Petroleum – Bulk Oil Depot, Vehari</t>
  </si>
  <si>
    <t>BE-238-165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</si>
</sst>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sz val="10"/>
      <name val="Georgia"/>
      <family val="1"/>
    </font>
    <font>
      <b/>
      <sz val="16"/>
      <name val="Georgia"/>
      <family val="1"/>
    </font>
    <font>
      <sz val="12"/>
      <name val="Georgia"/>
      <family val="1"/>
    </font>
    <font>
      <b/>
      <sz val="10"/>
      <name val="Georgia"/>
      <family val="1"/>
    </font>
    <font>
      <sz val="10"/>
      <color indexed="12"/>
      <name val="Georgia"/>
      <family val="1"/>
    </font>
    <font>
      <b/>
      <sz val="10"/>
      <name val="Arial"/>
      <family val="2"/>
    </font>
    <font>
      <b/>
      <sz val="10"/>
      <color rgb="FF7030A0"/>
      <name val="Arial"/>
      <family val="2"/>
    </font>
    <font>
      <b/>
      <sz val="10"/>
      <color theme="6" tint="-0.49998474074526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10"/>
      <name val="Georgia"/>
      <family val="1"/>
    </font>
    <font>
      <b/>
      <sz val="9"/>
      <name val="Georgia"/>
      <family val="1"/>
    </font>
    <font>
      <sz val="10"/>
      <color rgb="FFFF0000"/>
      <name val="Arial"/>
      <family val="2"/>
    </font>
    <font>
      <i/>
      <sz val="10"/>
      <name val="Arial"/>
      <family val="2"/>
    </font>
    <font>
      <sz val="10"/>
      <color rgb="FF0000FF"/>
      <name val="Georgia"/>
      <family val="1"/>
    </font>
    <font>
      <b/>
      <sz val="1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/>
    </xf>
    <xf numFmtId="0" fontId="6" fillId="0" borderId="0" xfId="0" quotePrefix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1" fillId="0" borderId="16" xfId="1" quotePrefix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0" xfId="1" quotePrefix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15" fillId="0" borderId="3" xfId="1" applyNumberFormat="1" applyFont="1" applyBorder="1" applyAlignment="1">
      <alignment horizontal="center" vertical="center"/>
    </xf>
    <xf numFmtId="2" fontId="15" fillId="0" borderId="4" xfId="1" applyNumberFormat="1" applyFont="1" applyBorder="1" applyAlignment="1">
      <alignment horizontal="center" vertical="center"/>
    </xf>
    <xf numFmtId="2" fontId="15" fillId="0" borderId="5" xfId="1" applyNumberFormat="1" applyFont="1" applyBorder="1" applyAlignment="1">
      <alignment horizontal="center" vertical="center"/>
    </xf>
    <xf numFmtId="2" fontId="15" fillId="0" borderId="17" xfId="1" applyNumberFormat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164" fontId="15" fillId="0" borderId="6" xfId="1" applyNumberFormat="1" applyFont="1" applyBorder="1" applyAlignment="1">
      <alignment horizontal="center" vertical="center"/>
    </xf>
    <xf numFmtId="164" fontId="15" fillId="0" borderId="7" xfId="1" applyNumberFormat="1" applyFont="1" applyBorder="1" applyAlignment="1">
      <alignment horizontal="center" vertical="center"/>
    </xf>
    <xf numFmtId="164" fontId="15" fillId="0" borderId="19" xfId="1" applyNumberFormat="1" applyFont="1" applyBorder="1" applyAlignment="1">
      <alignment horizontal="center" vertical="center"/>
    </xf>
    <xf numFmtId="164" fontId="15" fillId="0" borderId="20" xfId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165" fontId="17" fillId="0" borderId="4" xfId="0" applyNumberFormat="1" applyFont="1" applyBorder="1" applyAlignment="1">
      <alignment horizontal="center" vertical="center" wrapText="1"/>
    </xf>
    <xf numFmtId="9" fontId="17" fillId="0" borderId="4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6" fillId="0" borderId="0" xfId="0" quotePrefix="1" applyFont="1" applyBorder="1" applyAlignment="1">
      <alignment horizontal="right" vertical="center" wrapText="1"/>
    </xf>
    <xf numFmtId="0" fontId="1" fillId="4" borderId="8" xfId="1" applyFont="1" applyFill="1" applyBorder="1" applyAlignment="1">
      <alignment horizontal="center" vertical="center"/>
    </xf>
    <xf numFmtId="0" fontId="1" fillId="4" borderId="9" xfId="1" applyFont="1" applyFill="1" applyBorder="1" applyAlignment="1">
      <alignment horizontal="center" vertical="center"/>
    </xf>
    <xf numFmtId="0" fontId="1" fillId="4" borderId="10" xfId="1" applyFont="1" applyFill="1" applyBorder="1" applyAlignment="1">
      <alignment horizontal="center" vertical="center"/>
    </xf>
    <xf numFmtId="1" fontId="1" fillId="3" borderId="22" xfId="1" applyNumberFormat="1" applyFont="1" applyFill="1" applyBorder="1" applyAlignment="1">
      <alignment horizontal="center" vertical="center"/>
    </xf>
    <xf numFmtId="1" fontId="1" fillId="3" borderId="9" xfId="1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17" xfId="1" applyFont="1" applyFill="1" applyBorder="1" applyAlignment="1">
      <alignment horizontal="center" vertical="center"/>
    </xf>
    <xf numFmtId="2" fontId="1" fillId="3" borderId="3" xfId="1" applyNumberFormat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1" fillId="3" borderId="5" xfId="1" applyNumberFormat="1" applyFont="1" applyFill="1" applyBorder="1" applyAlignment="1">
      <alignment horizontal="center" vertical="center"/>
    </xf>
    <xf numFmtId="2" fontId="1" fillId="3" borderId="17" xfId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1" fillId="0" borderId="4" xfId="1" quotePrefix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/>
    </xf>
    <xf numFmtId="0" fontId="11" fillId="0" borderId="4" xfId="1" quotePrefix="1" applyFont="1" applyBorder="1" applyAlignment="1">
      <alignment horizontal="center" vertical="center"/>
    </xf>
    <xf numFmtId="0" fontId="11" fillId="0" borderId="3" xfId="1" quotePrefix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49400492070395"/>
          <c:y val="5.5045779090062502E-2"/>
          <c:w val="0.8360009657965215"/>
          <c:h val="0.80275120999783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12700">
                <a:solidFill>
                  <a:schemeClr val="tx1"/>
                </a:solidFill>
                <a:prstDash val="solid"/>
              </a:ln>
              <a:effectLst/>
            </c:spPr>
          </c:marker>
          <c:trendline>
            <c:spPr>
              <a:ln w="19050">
                <a:solidFill>
                  <a:schemeClr val="accent2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'BH-2, UDS-1, D-0.5'!$V$11:$Y$11</c:f>
              <c:numCache>
                <c:formatCode>0</c:formatCode>
                <c:ptCount val="4"/>
                <c:pt idx="0">
                  <c:v>15</c:v>
                </c:pt>
                <c:pt idx="1">
                  <c:v>26</c:v>
                </c:pt>
                <c:pt idx="2">
                  <c:v>37</c:v>
                </c:pt>
              </c:numCache>
            </c:numRef>
          </c:xVal>
          <c:yVal>
            <c:numRef>
              <c:f>'BH-2, UDS-1, D-0.5'!$V$18:$Y$18</c:f>
              <c:numCache>
                <c:formatCode>0.0</c:formatCode>
                <c:ptCount val="4"/>
                <c:pt idx="0">
                  <c:v>30.384615384615387</c:v>
                </c:pt>
                <c:pt idx="1">
                  <c:v>29.117379435850761</c:v>
                </c:pt>
                <c:pt idx="2">
                  <c:v>28.4858853721129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D6-49A5-A281-D02EECE568AF}"/>
            </c:ext>
          </c:extLst>
        </c:ser>
        <c:ser>
          <c:idx val="1"/>
          <c:order val="1"/>
          <c:spPr>
            <a:ln w="19050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'BH-2, UDS-1, D-0.5'!$D$15:$D$17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10</c:v>
                </c:pt>
              </c:numCache>
            </c:numRef>
          </c:xVal>
          <c:yVal>
            <c:numRef>
              <c:f>'BH-2, UDS-1, D-0.5'!$E$15:$E$17</c:f>
              <c:numCache>
                <c:formatCode>0.0</c:formatCode>
                <c:ptCount val="3"/>
                <c:pt idx="0">
                  <c:v>0</c:v>
                </c:pt>
                <c:pt idx="1">
                  <c:v>29.273054641980849</c:v>
                </c:pt>
                <c:pt idx="2">
                  <c:v>29.273054641980849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D6-49A5-A281-D02EECE56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4656"/>
        <c:axId val="142462416"/>
      </c:scatterChart>
      <c:valAx>
        <c:axId val="142464656"/>
        <c:scaling>
          <c:logBase val="10"/>
          <c:orientation val="minMax"/>
          <c:max val="100"/>
          <c:min val="1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Georgia" panose="02040502050405020303" pitchFamily="18" charset="0"/>
                    <a:ea typeface="Arial"/>
                    <a:cs typeface="Arial"/>
                  </a:defRPr>
                </a:pPr>
                <a:r>
                  <a:rPr lang="en-US" sz="1000">
                    <a:latin typeface="Georgia" panose="02040502050405020303" pitchFamily="18" charset="0"/>
                  </a:rPr>
                  <a:t>Number of Blows (N)</a:t>
                </a:r>
              </a:p>
            </c:rich>
          </c:tx>
          <c:layout>
            <c:manualLayout>
              <c:xMode val="edge"/>
              <c:yMode val="edge"/>
              <c:x val="0.36259169352535592"/>
              <c:y val="0.8944939680705049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orgia" panose="02040502050405020303" pitchFamily="18" charset="0"/>
                <a:ea typeface="Arial"/>
                <a:cs typeface="Arial"/>
              </a:defRPr>
            </a:pPr>
            <a:endParaRPr lang="en-US"/>
          </a:p>
        </c:txPr>
        <c:crossAx val="142462416"/>
        <c:crosses val="autoZero"/>
        <c:crossBetween val="midCat"/>
      </c:valAx>
      <c:valAx>
        <c:axId val="142462416"/>
        <c:scaling>
          <c:orientation val="minMax"/>
          <c:min val="2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Georgia" panose="02040502050405020303" pitchFamily="18" charset="0"/>
                    <a:ea typeface="Arial"/>
                    <a:cs typeface="Arial"/>
                  </a:defRPr>
                </a:pPr>
                <a:r>
                  <a:rPr lang="en-US" sz="1000">
                    <a:latin typeface="Georgia" panose="02040502050405020303" pitchFamily="18" charset="0"/>
                  </a:rPr>
                  <a:t>Water Content (%)</a:t>
                </a:r>
              </a:p>
            </c:rich>
          </c:tx>
          <c:layout>
            <c:manualLayout>
              <c:xMode val="edge"/>
              <c:yMode val="edge"/>
              <c:x val="9.9009900990098994E-3"/>
              <c:y val="0.16055018901268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orgia" panose="02040502050405020303" pitchFamily="18" charset="0"/>
                <a:ea typeface="Arial"/>
                <a:cs typeface="Arial"/>
              </a:defRPr>
            </a:pPr>
            <a:endParaRPr lang="en-US"/>
          </a:p>
        </c:txPr>
        <c:crossAx val="142464656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45765691571263"/>
          <c:y val="4.0046693006698802E-2"/>
          <c:w val="0.81891967468240467"/>
          <c:h val="0.74868935555040272"/>
        </c:manualLayout>
      </c:layout>
      <c:scatterChart>
        <c:scatterStyle val="lineMarker"/>
        <c:varyColors val="0"/>
        <c:ser>
          <c:idx val="1"/>
          <c:order val="0"/>
          <c:spPr>
            <a:ln w="12700">
              <a:solidFill>
                <a:srgbClr val="000090"/>
              </a:solidFill>
              <a:prstDash val="sysDash"/>
            </a:ln>
          </c:spPr>
          <c:marker>
            <c:symbol val="none"/>
          </c:marker>
          <c:xVal>
            <c:numRef>
              <c:f>'BH-2, UDS-1, D-0.5'!$J$15:$J$16</c:f>
              <c:numCache>
                <c:formatCode>General</c:formatCode>
                <c:ptCount val="2"/>
                <c:pt idx="0">
                  <c:v>15.8</c:v>
                </c:pt>
                <c:pt idx="1">
                  <c:v>85.777777777777771</c:v>
                </c:pt>
              </c:numCache>
            </c:numRef>
          </c:xVal>
          <c:yVal>
            <c:numRef>
              <c:f>'BH-2, UDS-1, D-0.5'!$K$15:$K$16</c:f>
              <c:numCache>
                <c:formatCode>General</c:formatCode>
                <c:ptCount val="2"/>
                <c:pt idx="0">
                  <c:v>7</c:v>
                </c:pt>
                <c:pt idx="1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5-49EC-B268-AC2D79DBB54E}"/>
            </c:ext>
          </c:extLst>
        </c:ser>
        <c:ser>
          <c:idx val="2"/>
          <c:order val="1"/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'BH-2, UDS-1, D-0.5'!$G$12:$G$22</c:f>
              <c:numCache>
                <c:formatCode>General</c:formatCode>
                <c:ptCount val="11"/>
                <c:pt idx="0">
                  <c:v>4</c:v>
                </c:pt>
                <c:pt idx="1">
                  <c:v>25.5</c:v>
                </c:pt>
                <c:pt idx="2">
                  <c:v>115.89041095890411</c:v>
                </c:pt>
                <c:pt idx="4">
                  <c:v>0</c:v>
                </c:pt>
                <c:pt idx="5">
                  <c:v>70</c:v>
                </c:pt>
                <c:pt idx="6">
                  <c:v>7</c:v>
                </c:pt>
                <c:pt idx="7">
                  <c:v>29.6</c:v>
                </c:pt>
                <c:pt idx="9">
                  <c:v>50</c:v>
                </c:pt>
                <c:pt idx="10">
                  <c:v>50</c:v>
                </c:pt>
              </c:numCache>
            </c:numRef>
          </c:xVal>
          <c:yVal>
            <c:numRef>
              <c:f>'BH-2, UDS-1, D-0.5'!$H$12:$H$22</c:f>
              <c:numCache>
                <c:formatCode>General</c:formatCode>
                <c:ptCount val="11"/>
                <c:pt idx="0">
                  <c:v>4</c:v>
                </c:pt>
                <c:pt idx="1">
                  <c:v>4</c:v>
                </c:pt>
                <c:pt idx="2">
                  <c:v>70</c:v>
                </c:pt>
                <c:pt idx="4">
                  <c:v>0</c:v>
                </c:pt>
                <c:pt idx="5">
                  <c:v>70</c:v>
                </c:pt>
                <c:pt idx="6">
                  <c:v>7</c:v>
                </c:pt>
                <c:pt idx="7">
                  <c:v>7</c:v>
                </c:pt>
                <c:pt idx="9">
                  <c:v>0</c:v>
                </c:pt>
                <c:pt idx="10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5-49EC-B268-AC2D79DBB54E}"/>
            </c:ext>
          </c:extLst>
        </c:ser>
        <c:ser>
          <c:idx val="0"/>
          <c:order val="2"/>
          <c:spPr>
            <a:ln w="28575">
              <a:noFill/>
            </a:ln>
            <a:effectLst/>
          </c:spPr>
          <c:marker>
            <c:symbol val="plus"/>
            <c:size val="12"/>
            <c:spPr>
              <a:noFill/>
              <a:ln w="25400">
                <a:solidFill>
                  <a:schemeClr val="accent2"/>
                </a:solidFill>
                <a:prstDash val="solid"/>
              </a:ln>
              <a:effectLst/>
            </c:spPr>
          </c:marker>
          <c:xVal>
            <c:numRef>
              <c:f>'BH-2, UDS-1, D-0.5'!$K$21</c:f>
              <c:numCache>
                <c:formatCode>General</c:formatCode>
                <c:ptCount val="1"/>
                <c:pt idx="0">
                  <c:v>29.273054641980849</c:v>
                </c:pt>
              </c:numCache>
            </c:numRef>
          </c:xVal>
          <c:yVal>
            <c:numRef>
              <c:f>'BH-2, UDS-1, D-0.5'!$K$22</c:f>
              <c:numCache>
                <c:formatCode>General</c:formatCode>
                <c:ptCount val="1"/>
                <c:pt idx="0">
                  <c:v>9.0752975331800378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85-49EC-B268-AC2D79DBB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1952"/>
        <c:axId val="191842512"/>
      </c:scatterChart>
      <c:valAx>
        <c:axId val="191841952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noFill/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Georgia" panose="02040502050405020303" pitchFamily="18" charset="0"/>
                    <a:ea typeface="Arial"/>
                    <a:cs typeface="Arial"/>
                  </a:defRPr>
                </a:pPr>
                <a:r>
                  <a:rPr lang="en-US">
                    <a:latin typeface="Georgia" panose="02040502050405020303" pitchFamily="18" charset="0"/>
                  </a:rPr>
                  <a:t>Liquid Limit (LL)</a:t>
                </a:r>
              </a:p>
            </c:rich>
          </c:tx>
          <c:layout>
            <c:manualLayout>
              <c:xMode val="edge"/>
              <c:yMode val="edge"/>
              <c:x val="0.36948702186678872"/>
              <c:y val="0.878641990321511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orgia" panose="02040502050405020303" pitchFamily="18" charset="0"/>
                <a:ea typeface="Arial"/>
                <a:cs typeface="Arial"/>
              </a:defRPr>
            </a:pPr>
            <a:endParaRPr lang="en-US"/>
          </a:p>
        </c:txPr>
        <c:crossAx val="191842512"/>
        <c:crosses val="autoZero"/>
        <c:crossBetween val="midCat"/>
        <c:majorUnit val="10"/>
        <c:minorUnit val="2"/>
      </c:valAx>
      <c:valAx>
        <c:axId val="191842512"/>
        <c:scaling>
          <c:orientation val="minMax"/>
          <c:max val="60"/>
          <c:min val="0"/>
        </c:scaling>
        <c:delete val="0"/>
        <c:axPos val="l"/>
        <c:majorGridlines>
          <c:spPr>
            <a:ln w="3175">
              <a:noFill/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Georgia" panose="02040502050405020303" pitchFamily="18" charset="0"/>
                    <a:ea typeface="Arial"/>
                    <a:cs typeface="Arial"/>
                  </a:defRPr>
                </a:pPr>
                <a:r>
                  <a:rPr lang="en-US">
                    <a:latin typeface="Georgia" panose="02040502050405020303" pitchFamily="18" charset="0"/>
                  </a:rPr>
                  <a:t>Plasticity Index (PI)</a:t>
                </a:r>
              </a:p>
            </c:rich>
          </c:tx>
          <c:layout>
            <c:manualLayout>
              <c:xMode val="edge"/>
              <c:yMode val="edge"/>
              <c:x val="2.5769372809103037E-2"/>
              <c:y val="0.1706617309948057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Georgia" panose="02040502050405020303" pitchFamily="18" charset="0"/>
                <a:ea typeface="Arial"/>
                <a:cs typeface="Arial"/>
              </a:defRPr>
            </a:pPr>
            <a:endParaRPr lang="en-US"/>
          </a:p>
        </c:txPr>
        <c:crossAx val="191841952"/>
        <c:crosses val="autoZero"/>
        <c:crossBetween val="midCat"/>
        <c:majorUnit val="10"/>
        <c:minorUnit val="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paperSize="0" orientation="landscape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21308</xdr:rowOff>
    </xdr:from>
    <xdr:to>
      <xdr:col>1</xdr:col>
      <xdr:colOff>842596</xdr:colOff>
      <xdr:row>3</xdr:row>
      <xdr:rowOff>4548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651093-8249-4044-980E-872A6EC0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08"/>
          <a:ext cx="1718896" cy="80239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130228</xdr:rowOff>
    </xdr:from>
    <xdr:to>
      <xdr:col>5</xdr:col>
      <xdr:colOff>224118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A85B86-E11F-45F1-A75C-E1751A41D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236072</xdr:colOff>
      <xdr:row>10</xdr:row>
      <xdr:rowOff>33802</xdr:rowOff>
    </xdr:from>
    <xdr:to>
      <xdr:col>11</xdr:col>
      <xdr:colOff>4482</xdr:colOff>
      <xdr:row>23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6DF559-2C68-4BE4-9BD4-1F1661752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305203</xdr:colOff>
      <xdr:row>18</xdr:row>
      <xdr:rowOff>159526</xdr:rowOff>
    </xdr:from>
    <xdr:ext cx="291683" cy="178703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5232A96-5219-44BC-95F6-57F5C1C46D2B}"/>
            </a:ext>
          </a:extLst>
        </xdr:cNvPr>
        <xdr:cNvSpPr txBox="1">
          <a:spLocks noChangeArrowheads="1"/>
        </xdr:cNvSpPr>
      </xdr:nvSpPr>
      <xdr:spPr bwMode="auto">
        <a:xfrm>
          <a:off x="7553728" y="4398151"/>
          <a:ext cx="291683" cy="178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1" i="0" strike="noStrike">
              <a:solidFill>
                <a:schemeClr val="tx2"/>
              </a:solidFill>
              <a:latin typeface="Georgia" panose="02040502050405020303" pitchFamily="18" charset="0"/>
              <a:ea typeface="Arial"/>
              <a:cs typeface="Arial"/>
            </a:rPr>
            <a:t>MH</a:t>
          </a:r>
        </a:p>
      </xdr:txBody>
    </xdr:sp>
    <xdr:clientData/>
  </xdr:oneCellAnchor>
  <xdr:oneCellAnchor>
    <xdr:from>
      <xdr:col>8</xdr:col>
      <xdr:colOff>3131</xdr:colOff>
      <xdr:row>15</xdr:row>
      <xdr:rowOff>81678</xdr:rowOff>
    </xdr:from>
    <xdr:ext cx="216085" cy="178703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AB967226-BDFB-4D5A-879A-A77BA626305C}"/>
            </a:ext>
          </a:extLst>
        </xdr:cNvPr>
        <xdr:cNvSpPr txBox="1">
          <a:spLocks noChangeArrowheads="1"/>
        </xdr:cNvSpPr>
      </xdr:nvSpPr>
      <xdr:spPr bwMode="auto">
        <a:xfrm>
          <a:off x="6651581" y="3634503"/>
          <a:ext cx="216085" cy="178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1" i="0" strike="noStrike">
              <a:solidFill>
                <a:schemeClr val="tx2"/>
              </a:solidFill>
              <a:latin typeface="Georgia" panose="02040502050405020303" pitchFamily="18" charset="0"/>
              <a:ea typeface="Arial"/>
              <a:cs typeface="Arial"/>
            </a:rPr>
            <a:t>CL</a:t>
          </a:r>
        </a:p>
      </xdr:txBody>
    </xdr:sp>
    <xdr:clientData/>
  </xdr:oneCellAnchor>
  <xdr:oneCellAnchor>
    <xdr:from>
      <xdr:col>6</xdr:col>
      <xdr:colOff>103996</xdr:colOff>
      <xdr:row>19</xdr:row>
      <xdr:rowOff>87747</xdr:rowOff>
    </xdr:from>
    <xdr:ext cx="376450" cy="135037"/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A6E7694-C89D-4094-BCBE-12EC197F5F5E}"/>
            </a:ext>
          </a:extLst>
        </xdr:cNvPr>
        <xdr:cNvSpPr txBox="1">
          <a:spLocks noChangeArrowheads="1"/>
        </xdr:cNvSpPr>
      </xdr:nvSpPr>
      <xdr:spPr bwMode="auto">
        <a:xfrm>
          <a:off x="5361796" y="4554972"/>
          <a:ext cx="376450" cy="135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800" b="1" i="0" strike="noStrike">
              <a:solidFill>
                <a:schemeClr val="tx2"/>
              </a:solidFill>
              <a:latin typeface="Georgia" panose="02040502050405020303" pitchFamily="18" charset="0"/>
              <a:ea typeface="Arial"/>
              <a:cs typeface="Arial"/>
            </a:rPr>
            <a:t>CL-ML</a:t>
          </a:r>
          <a:endParaRPr lang="en-US" sz="1100" b="1" i="0" strike="noStrike">
            <a:solidFill>
              <a:schemeClr val="tx2"/>
            </a:solidFill>
            <a:latin typeface="Georgia" panose="02040502050405020303" pitchFamily="18" charset="0"/>
            <a:ea typeface="Arial"/>
            <a:cs typeface="Arial"/>
          </a:endParaRPr>
        </a:p>
      </xdr:txBody>
    </xdr:sp>
    <xdr:clientData/>
  </xdr:oneCellAnchor>
  <xdr:oneCellAnchor>
    <xdr:from>
      <xdr:col>9</xdr:col>
      <xdr:colOff>672390</xdr:colOff>
      <xdr:row>12</xdr:row>
      <xdr:rowOff>133358</xdr:rowOff>
    </xdr:from>
    <xdr:ext cx="371192" cy="135037"/>
    <xdr:sp macro="" textlink="">
      <xdr:nvSpPr>
        <xdr:cNvPr id="8" name="Text Box 9">
          <a:extLst>
            <a:ext uri="{FF2B5EF4-FFF2-40B4-BE49-F238E27FC236}">
              <a16:creationId xmlns:a16="http://schemas.microsoft.com/office/drawing/2014/main" id="{3A43CC4B-1BBD-4525-8642-96CE7151E433}"/>
            </a:ext>
          </a:extLst>
        </xdr:cNvPr>
        <xdr:cNvSpPr txBox="1">
          <a:spLocks noChangeArrowheads="1"/>
        </xdr:cNvSpPr>
      </xdr:nvSpPr>
      <xdr:spPr bwMode="auto">
        <a:xfrm>
          <a:off x="7920915" y="2828933"/>
          <a:ext cx="371192" cy="135037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none" lIns="18288" tIns="18288" rIns="0" bIns="0" anchor="ctr" upright="1">
          <a:spAutoFit/>
        </a:bodyPr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Georgia" panose="02040502050405020303" pitchFamily="18" charset="0"/>
              <a:ea typeface="Arial"/>
              <a:cs typeface="Arial"/>
            </a:rPr>
            <a:t>A-Line</a:t>
          </a:r>
        </a:p>
      </xdr:txBody>
    </xdr:sp>
    <xdr:clientData/>
  </xdr:oneCellAnchor>
  <xdr:oneCellAnchor>
    <xdr:from>
      <xdr:col>9</xdr:col>
      <xdr:colOff>64529</xdr:colOff>
      <xdr:row>12</xdr:row>
      <xdr:rowOff>2631</xdr:rowOff>
    </xdr:from>
    <xdr:ext cx="378950" cy="135037"/>
    <xdr:sp macro="" textlink="">
      <xdr:nvSpPr>
        <xdr:cNvPr id="9" name="Text Box 10">
          <a:extLst>
            <a:ext uri="{FF2B5EF4-FFF2-40B4-BE49-F238E27FC236}">
              <a16:creationId xmlns:a16="http://schemas.microsoft.com/office/drawing/2014/main" id="{A605B630-FD75-47C0-938B-BC4A5EC68BD4}"/>
            </a:ext>
          </a:extLst>
        </xdr:cNvPr>
        <xdr:cNvSpPr txBox="1">
          <a:spLocks noChangeArrowheads="1"/>
        </xdr:cNvSpPr>
      </xdr:nvSpPr>
      <xdr:spPr bwMode="auto">
        <a:xfrm>
          <a:off x="7313054" y="2698206"/>
          <a:ext cx="378950" cy="135037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wrap="none" lIns="18288" tIns="18288" rIns="0" bIns="0" anchor="ctr" upright="1">
          <a:spAutoFit/>
        </a:bodyPr>
        <a:lstStyle/>
        <a:p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Georgia" panose="02040502050405020303" pitchFamily="18" charset="0"/>
              <a:ea typeface="Arial"/>
              <a:cs typeface="Arial"/>
            </a:rPr>
            <a:t>U-Line</a:t>
          </a:r>
        </a:p>
      </xdr:txBody>
    </xdr:sp>
    <xdr:clientData/>
  </xdr:oneCellAnchor>
  <xdr:oneCellAnchor>
    <xdr:from>
      <xdr:col>7</xdr:col>
      <xdr:colOff>458027</xdr:colOff>
      <xdr:row>18</xdr:row>
      <xdr:rowOff>207564</xdr:rowOff>
    </xdr:from>
    <xdr:ext cx="259558" cy="178703"/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B8DAA16B-0214-4608-AE27-06C33B9D39FD}"/>
            </a:ext>
          </a:extLst>
        </xdr:cNvPr>
        <xdr:cNvSpPr txBox="1">
          <a:spLocks noChangeArrowheads="1"/>
        </xdr:cNvSpPr>
      </xdr:nvSpPr>
      <xdr:spPr bwMode="auto">
        <a:xfrm>
          <a:off x="6592127" y="4446189"/>
          <a:ext cx="259558" cy="178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100" b="1" i="0" strike="noStrike">
              <a:solidFill>
                <a:schemeClr val="tx2"/>
              </a:solidFill>
              <a:latin typeface="Georgia" panose="02040502050405020303" pitchFamily="18" charset="0"/>
              <a:ea typeface="Arial"/>
              <a:cs typeface="Arial"/>
            </a:rPr>
            <a:t>ML</a:t>
          </a:r>
        </a:p>
      </xdr:txBody>
    </xdr:sp>
    <xdr:clientData/>
  </xdr:oneCellAnchor>
  <xdr:oneCellAnchor>
    <xdr:from>
      <xdr:col>9</xdr:col>
      <xdr:colOff>209921</xdr:colOff>
      <xdr:row>13</xdr:row>
      <xdr:rowOff>97512</xdr:rowOff>
    </xdr:from>
    <xdr:ext cx="248209" cy="178703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1150F9D6-BB7B-416E-BB38-7BB1719AD098}"/>
            </a:ext>
          </a:extLst>
        </xdr:cNvPr>
        <xdr:cNvSpPr txBox="1">
          <a:spLocks noChangeArrowheads="1"/>
        </xdr:cNvSpPr>
      </xdr:nvSpPr>
      <xdr:spPr bwMode="auto">
        <a:xfrm>
          <a:off x="7458446" y="3097887"/>
          <a:ext cx="248209" cy="178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marL="0" indent="0" algn="l" rtl="0">
            <a:defRPr sz="1000"/>
          </a:pPr>
          <a:r>
            <a:rPr lang="en-US" sz="1100" b="1" i="0" strike="noStrike">
              <a:solidFill>
                <a:schemeClr val="tx2"/>
              </a:solidFill>
              <a:latin typeface="Georgia" panose="02040502050405020303" pitchFamily="18" charset="0"/>
              <a:ea typeface="Arial"/>
              <a:cs typeface="Arial"/>
            </a:rPr>
            <a:t>CH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60C6-25FE-451B-9D42-94AA9233FF69}">
  <dimension ref="A1:Y59"/>
  <sheetViews>
    <sheetView tabSelected="1" zoomScale="85" zoomScaleNormal="85" zoomScaleSheetLayoutView="70" zoomScalePageLayoutView="115" workbookViewId="0">
      <selection activeCell="R11" sqref="R11:Y15"/>
    </sheetView>
  </sheetViews>
  <sheetFormatPr defaultColWidth="12" defaultRowHeight="19.7" customHeight="1" x14ac:dyDescent="0.6"/>
  <cols>
    <col min="1" max="7" width="13.1328125" style="1" customWidth="1"/>
    <col min="8" max="8" width="7.7265625" style="1" customWidth="1"/>
    <col min="9" max="9" width="9" style="1" customWidth="1"/>
    <col min="10" max="10" width="12.1328125" style="1" bestFit="1" customWidth="1"/>
    <col min="11" max="11" width="13.54296875" style="1" bestFit="1" customWidth="1"/>
    <col min="12" max="16384" width="12" style="1"/>
  </cols>
  <sheetData>
    <row r="1" spans="1:25" ht="28.5" customHeight="1" x14ac:dyDescent="0.6"/>
    <row r="2" spans="1:25" s="2" customFormat="1" ht="18" customHeight="1" x14ac:dyDescent="0.6">
      <c r="C2" s="101" t="s">
        <v>40</v>
      </c>
      <c r="D2" s="101"/>
      <c r="E2" s="101"/>
      <c r="F2" s="101"/>
      <c r="G2" s="101"/>
      <c r="H2" s="101"/>
      <c r="I2" s="101"/>
      <c r="J2" s="101"/>
      <c r="K2" s="101"/>
      <c r="M2" s="2" t="s">
        <v>42</v>
      </c>
      <c r="N2" s="58" t="s">
        <v>47</v>
      </c>
    </row>
    <row r="3" spans="1:25" s="2" customFormat="1" ht="18" customHeight="1" x14ac:dyDescent="0.6">
      <c r="C3" s="102" t="s">
        <v>30</v>
      </c>
      <c r="D3" s="102"/>
      <c r="E3" s="102"/>
      <c r="F3" s="102"/>
      <c r="G3" s="102"/>
      <c r="H3" s="102"/>
      <c r="I3" s="102"/>
      <c r="J3" s="102"/>
      <c r="K3" s="102"/>
      <c r="M3" s="2" t="s">
        <v>43</v>
      </c>
      <c r="N3" s="58" t="s">
        <v>48</v>
      </c>
    </row>
    <row r="4" spans="1:25" s="2" customFormat="1" ht="18" customHeight="1" x14ac:dyDescent="0.6">
      <c r="A4" s="3"/>
      <c r="B4" s="3"/>
      <c r="C4" s="3"/>
      <c r="D4" s="3"/>
      <c r="E4" s="3"/>
      <c r="F4" s="3"/>
      <c r="G4" s="3"/>
      <c r="M4" s="2" t="s">
        <v>44</v>
      </c>
      <c r="N4" s="58">
        <v>0.5</v>
      </c>
    </row>
    <row r="5" spans="1:25" s="2" customFormat="1" ht="27.75" customHeight="1" x14ac:dyDescent="0.6">
      <c r="A5" s="4" t="s">
        <v>4</v>
      </c>
      <c r="B5" s="103" t="s">
        <v>49</v>
      </c>
      <c r="C5" s="103"/>
      <c r="D5" s="103"/>
      <c r="E5" s="103"/>
      <c r="F5" s="103"/>
      <c r="I5" s="4" t="s">
        <v>0</v>
      </c>
      <c r="J5" s="100" t="s">
        <v>46</v>
      </c>
      <c r="K5" s="100"/>
    </row>
    <row r="6" spans="1:25" s="2" customFormat="1" ht="18" customHeight="1" x14ac:dyDescent="0.6">
      <c r="A6" s="4" t="s">
        <v>3</v>
      </c>
      <c r="B6" s="100" t="s">
        <v>50</v>
      </c>
      <c r="C6" s="100"/>
      <c r="D6" s="4"/>
      <c r="E6" s="4" t="s">
        <v>2</v>
      </c>
      <c r="F6" s="5" t="str">
        <f>N2</f>
        <v>BH-02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5" s="2" customFormat="1" ht="18" customHeight="1" thickBot="1" x14ac:dyDescent="0.75">
      <c r="A7" s="4" t="s">
        <v>45</v>
      </c>
      <c r="B7" s="7">
        <f>N4</f>
        <v>0.5</v>
      </c>
      <c r="C7" s="8"/>
      <c r="E7" s="4" t="s">
        <v>5</v>
      </c>
      <c r="F7" s="5" t="str">
        <f>N3</f>
        <v>UDS-1</v>
      </c>
      <c r="G7" s="6"/>
      <c r="I7" s="8" t="s">
        <v>1</v>
      </c>
      <c r="J7" s="100" t="s">
        <v>41</v>
      </c>
      <c r="K7" s="100"/>
      <c r="L7" s="6"/>
      <c r="M7" s="6"/>
      <c r="N7" s="6"/>
      <c r="O7" s="9"/>
      <c r="P7" s="9"/>
      <c r="Q7" s="9"/>
      <c r="R7" s="9"/>
      <c r="S7" s="6"/>
      <c r="T7" s="6"/>
      <c r="U7" s="6"/>
    </row>
    <row r="8" spans="1:25" s="2" customFormat="1" ht="13.5" customHeight="1" x14ac:dyDescent="0.6">
      <c r="A8" s="4"/>
      <c r="B8" s="10"/>
      <c r="C8" s="8"/>
      <c r="D8" s="4"/>
      <c r="E8" s="10"/>
      <c r="L8" s="6"/>
      <c r="M8" s="72" t="s">
        <v>6</v>
      </c>
      <c r="N8" s="73"/>
      <c r="O8" s="73"/>
      <c r="P8" s="73"/>
      <c r="Q8" s="74"/>
      <c r="R8" s="77" t="s">
        <v>7</v>
      </c>
      <c r="S8" s="78"/>
      <c r="T8" s="78"/>
      <c r="U8" s="79"/>
      <c r="V8" s="80" t="s">
        <v>8</v>
      </c>
      <c r="W8" s="81"/>
      <c r="X8" s="81"/>
      <c r="Y8" s="82"/>
    </row>
    <row r="9" spans="1:25" s="2" customFormat="1" ht="13.5" customHeight="1" x14ac:dyDescent="0.6">
      <c r="A9" s="4"/>
      <c r="B9" s="10"/>
      <c r="C9" s="8"/>
      <c r="D9" s="4"/>
      <c r="E9" s="10"/>
      <c r="L9" s="6"/>
      <c r="M9" s="83" t="s">
        <v>9</v>
      </c>
      <c r="N9" s="84"/>
      <c r="O9" s="84"/>
      <c r="P9" s="84" t="s">
        <v>10</v>
      </c>
      <c r="Q9" s="87"/>
      <c r="R9" s="88">
        <v>1</v>
      </c>
      <c r="S9" s="90">
        <v>2</v>
      </c>
      <c r="T9" s="90">
        <v>3</v>
      </c>
      <c r="U9" s="92">
        <v>4</v>
      </c>
      <c r="V9" s="94">
        <v>1</v>
      </c>
      <c r="W9" s="96">
        <v>2</v>
      </c>
      <c r="X9" s="96">
        <v>3</v>
      </c>
      <c r="Y9" s="98">
        <v>4</v>
      </c>
    </row>
    <row r="10" spans="1:25" s="2" customFormat="1" ht="10.5" customHeight="1" thickBot="1" x14ac:dyDescent="0.75">
      <c r="A10" s="4"/>
      <c r="B10" s="4"/>
      <c r="L10" s="6"/>
      <c r="M10" s="85"/>
      <c r="N10" s="86"/>
      <c r="O10" s="86"/>
      <c r="P10" s="63" t="s">
        <v>11</v>
      </c>
      <c r="Q10" s="11" t="s">
        <v>12</v>
      </c>
      <c r="R10" s="89"/>
      <c r="S10" s="91"/>
      <c r="T10" s="91"/>
      <c r="U10" s="93"/>
      <c r="V10" s="95"/>
      <c r="W10" s="97"/>
      <c r="X10" s="97"/>
      <c r="Y10" s="99"/>
    </row>
    <row r="11" spans="1:25" ht="11.15" customHeight="1" x14ac:dyDescent="0.6">
      <c r="G11" s="12"/>
      <c r="H11" s="12"/>
      <c r="L11" s="13"/>
      <c r="M11" s="75" t="s">
        <v>13</v>
      </c>
      <c r="N11" s="76"/>
      <c r="O11" s="76"/>
      <c r="P11" s="62" t="s">
        <v>14</v>
      </c>
      <c r="Q11" s="14" t="s">
        <v>15</v>
      </c>
      <c r="R11" s="45"/>
      <c r="S11" s="46"/>
      <c r="T11" s="46"/>
      <c r="U11" s="47"/>
      <c r="V11" s="48">
        <v>15</v>
      </c>
      <c r="W11" s="49">
        <v>26</v>
      </c>
      <c r="X11" s="49">
        <v>37</v>
      </c>
      <c r="Y11" s="49"/>
    </row>
    <row r="12" spans="1:25" s="2" customFormat="1" ht="18" customHeight="1" x14ac:dyDescent="0.6">
      <c r="A12" s="6"/>
      <c r="B12" s="15"/>
      <c r="C12" s="16"/>
      <c r="D12" s="6"/>
      <c r="E12" s="6"/>
      <c r="F12" s="15"/>
      <c r="G12" s="17">
        <v>4</v>
      </c>
      <c r="H12" s="17">
        <v>4</v>
      </c>
      <c r="I12" s="6"/>
      <c r="J12" s="6"/>
      <c r="K12" s="6"/>
      <c r="L12" s="6"/>
      <c r="M12" s="65" t="s">
        <v>16</v>
      </c>
      <c r="N12" s="68"/>
      <c r="O12" s="68"/>
      <c r="P12" s="59" t="s">
        <v>17</v>
      </c>
      <c r="Q12" s="18" t="s">
        <v>17</v>
      </c>
      <c r="R12" s="50">
        <v>215</v>
      </c>
      <c r="S12" s="50">
        <v>229</v>
      </c>
      <c r="T12" s="50">
        <v>240</v>
      </c>
      <c r="U12" s="52"/>
      <c r="V12" s="51">
        <v>83</v>
      </c>
      <c r="W12" s="51">
        <v>13</v>
      </c>
      <c r="X12" s="53">
        <v>10</v>
      </c>
      <c r="Y12" s="51"/>
    </row>
    <row r="13" spans="1:25" s="2" customFormat="1" ht="24" customHeight="1" x14ac:dyDescent="0.6">
      <c r="A13" s="6"/>
      <c r="B13" s="15"/>
      <c r="C13" s="19"/>
      <c r="D13" s="6"/>
      <c r="E13" s="6"/>
      <c r="F13" s="6"/>
      <c r="G13" s="12">
        <v>25.5</v>
      </c>
      <c r="H13" s="12">
        <v>4</v>
      </c>
      <c r="I13" s="71"/>
      <c r="J13" s="71"/>
      <c r="K13" s="71"/>
      <c r="L13" s="6"/>
      <c r="M13" s="67" t="s">
        <v>18</v>
      </c>
      <c r="N13" s="66"/>
      <c r="O13" s="66"/>
      <c r="P13" s="60" t="s">
        <v>19</v>
      </c>
      <c r="Q13" s="20" t="s">
        <v>20</v>
      </c>
      <c r="R13" s="54">
        <v>5.14</v>
      </c>
      <c r="S13" s="54">
        <v>5.45</v>
      </c>
      <c r="T13" s="54">
        <v>5.92</v>
      </c>
      <c r="U13" s="56"/>
      <c r="V13" s="55">
        <v>15.09</v>
      </c>
      <c r="W13" s="55">
        <v>14.93</v>
      </c>
      <c r="X13" s="57">
        <v>14.95</v>
      </c>
      <c r="Y13" s="55"/>
    </row>
    <row r="14" spans="1:25" ht="25.5" customHeight="1" x14ac:dyDescent="0.6">
      <c r="A14" s="13"/>
      <c r="B14" s="13"/>
      <c r="C14" s="13"/>
      <c r="D14" s="21" t="s">
        <v>38</v>
      </c>
      <c r="E14" s="1" t="s">
        <v>39</v>
      </c>
      <c r="F14" s="13"/>
      <c r="G14" s="12">
        <f>(H14/0.73)+20</f>
        <v>115.89041095890411</v>
      </c>
      <c r="H14" s="12">
        <v>70</v>
      </c>
      <c r="I14" s="61"/>
      <c r="J14" s="61"/>
      <c r="K14" s="71"/>
      <c r="L14" s="13"/>
      <c r="M14" s="65" t="s">
        <v>31</v>
      </c>
      <c r="N14" s="66"/>
      <c r="O14" s="66"/>
      <c r="P14" s="59" t="s">
        <v>21</v>
      </c>
      <c r="Q14" s="20" t="s">
        <v>20</v>
      </c>
      <c r="R14" s="54">
        <v>15.91</v>
      </c>
      <c r="S14" s="54">
        <v>16.12</v>
      </c>
      <c r="T14" s="54">
        <v>15.6</v>
      </c>
      <c r="U14" s="56"/>
      <c r="V14" s="55">
        <v>28.65</v>
      </c>
      <c r="W14" s="55">
        <v>29.12</v>
      </c>
      <c r="X14" s="57">
        <v>29.97</v>
      </c>
      <c r="Y14" s="55"/>
    </row>
    <row r="15" spans="1:25" s="25" customFormat="1" ht="18" customHeight="1" x14ac:dyDescent="0.6">
      <c r="A15" s="13" t="s">
        <v>36</v>
      </c>
      <c r="B15" s="13">
        <f>INDEX(LINEST(V18:X18,LN(V11:X11)),1)</f>
        <v>-2.1205414868551538</v>
      </c>
      <c r="C15" s="22"/>
      <c r="D15" s="21">
        <v>25</v>
      </c>
      <c r="E15" s="23">
        <v>0</v>
      </c>
      <c r="F15" s="22"/>
      <c r="G15" s="12"/>
      <c r="H15" s="12"/>
      <c r="I15" s="13"/>
      <c r="J15" s="24">
        <v>15.8</v>
      </c>
      <c r="K15" s="24">
        <v>7</v>
      </c>
      <c r="L15" s="22"/>
      <c r="M15" s="65" t="s">
        <v>32</v>
      </c>
      <c r="N15" s="66"/>
      <c r="O15" s="66"/>
      <c r="P15" s="59" t="s">
        <v>22</v>
      </c>
      <c r="Q15" s="20" t="s">
        <v>20</v>
      </c>
      <c r="R15" s="54">
        <v>14.1</v>
      </c>
      <c r="S15" s="54">
        <v>14.32</v>
      </c>
      <c r="T15" s="54">
        <v>13.98</v>
      </c>
      <c r="U15" s="56"/>
      <c r="V15" s="55">
        <v>25.49</v>
      </c>
      <c r="W15" s="55">
        <v>25.92</v>
      </c>
      <c r="X15" s="57">
        <v>26.64</v>
      </c>
      <c r="Y15" s="55"/>
    </row>
    <row r="16" spans="1:25" ht="18" customHeight="1" x14ac:dyDescent="0.6">
      <c r="A16" s="13" t="s">
        <v>37</v>
      </c>
      <c r="B16" s="13">
        <f>INDEX(LINEST(V18:X18,LN(V11:X11)),1,2)</f>
        <v>36.098814369648977</v>
      </c>
      <c r="C16" s="22"/>
      <c r="D16" s="21">
        <v>25</v>
      </c>
      <c r="E16" s="23">
        <f>G25*100</f>
        <v>29.273054641980849</v>
      </c>
      <c r="F16" s="13"/>
      <c r="G16" s="12">
        <v>0</v>
      </c>
      <c r="H16" s="12">
        <v>0</v>
      </c>
      <c r="I16" s="13"/>
      <c r="J16" s="24">
        <f>(K16/0.9)+8</f>
        <v>85.777777777777771</v>
      </c>
      <c r="K16" s="24">
        <v>70</v>
      </c>
      <c r="L16" s="13"/>
      <c r="M16" s="67" t="s">
        <v>23</v>
      </c>
      <c r="N16" s="66"/>
      <c r="O16" s="66"/>
      <c r="P16" s="59" t="s">
        <v>24</v>
      </c>
      <c r="Q16" s="20" t="s">
        <v>20</v>
      </c>
      <c r="R16" s="26">
        <f>R15-R13</f>
        <v>8.9600000000000009</v>
      </c>
      <c r="S16" s="27">
        <f t="shared" ref="S16:X16" si="0">S15-S13</f>
        <v>8.870000000000001</v>
      </c>
      <c r="T16" s="27">
        <f t="shared" si="0"/>
        <v>8.06</v>
      </c>
      <c r="U16" s="28"/>
      <c r="V16" s="29">
        <f t="shared" si="0"/>
        <v>10.399999999999999</v>
      </c>
      <c r="W16" s="27">
        <f t="shared" si="0"/>
        <v>10.990000000000002</v>
      </c>
      <c r="X16" s="27">
        <f t="shared" si="0"/>
        <v>11.690000000000001</v>
      </c>
      <c r="Y16" s="28"/>
    </row>
    <row r="17" spans="1:25" ht="18" customHeight="1" x14ac:dyDescent="0.6">
      <c r="A17" s="22"/>
      <c r="B17" s="22"/>
      <c r="C17" s="22"/>
      <c r="D17" s="21">
        <v>10</v>
      </c>
      <c r="E17" s="23">
        <f>E16</f>
        <v>29.273054641980849</v>
      </c>
      <c r="F17" s="13"/>
      <c r="G17" s="12">
        <v>70</v>
      </c>
      <c r="H17" s="12">
        <v>70</v>
      </c>
      <c r="I17" s="13"/>
      <c r="J17" s="13"/>
      <c r="K17" s="16"/>
      <c r="L17" s="13"/>
      <c r="M17" s="65" t="s">
        <v>25</v>
      </c>
      <c r="N17" s="68"/>
      <c r="O17" s="68"/>
      <c r="P17" s="59" t="s">
        <v>26</v>
      </c>
      <c r="Q17" s="20" t="s">
        <v>20</v>
      </c>
      <c r="R17" s="26">
        <f>R14-R15</f>
        <v>1.8100000000000005</v>
      </c>
      <c r="S17" s="27">
        <f t="shared" ref="S17:X17" si="1">S14-S15</f>
        <v>1.8000000000000007</v>
      </c>
      <c r="T17" s="27">
        <f t="shared" si="1"/>
        <v>1.6199999999999992</v>
      </c>
      <c r="U17" s="28"/>
      <c r="V17" s="29">
        <f t="shared" si="1"/>
        <v>3.16</v>
      </c>
      <c r="W17" s="27">
        <f t="shared" si="1"/>
        <v>3.1999999999999993</v>
      </c>
      <c r="X17" s="27">
        <f t="shared" si="1"/>
        <v>3.3299999999999983</v>
      </c>
      <c r="Y17" s="28"/>
    </row>
    <row r="18" spans="1:25" ht="18" customHeight="1" thickBot="1" x14ac:dyDescent="0.75">
      <c r="A18" s="22"/>
      <c r="B18" s="22"/>
      <c r="C18" s="22"/>
      <c r="D18" s="13"/>
      <c r="E18" s="13"/>
      <c r="F18" s="13"/>
      <c r="G18" s="12">
        <v>7</v>
      </c>
      <c r="H18" s="12">
        <v>7</v>
      </c>
      <c r="I18" s="13"/>
      <c r="J18" s="13"/>
      <c r="K18" s="16"/>
      <c r="L18" s="13"/>
      <c r="M18" s="69" t="s">
        <v>27</v>
      </c>
      <c r="N18" s="70"/>
      <c r="O18" s="70"/>
      <c r="P18" s="30" t="s">
        <v>28</v>
      </c>
      <c r="Q18" s="31" t="s">
        <v>29</v>
      </c>
      <c r="R18" s="32">
        <f t="shared" ref="R18:X18" si="2">(R17/R16)*100</f>
        <v>20.200892857142861</v>
      </c>
      <c r="S18" s="33">
        <f t="shared" si="2"/>
        <v>20.293122886133037</v>
      </c>
      <c r="T18" s="33">
        <f t="shared" si="2"/>
        <v>20.099255583126542</v>
      </c>
      <c r="U18" s="34"/>
      <c r="V18" s="35">
        <f t="shared" si="2"/>
        <v>30.384615384615387</v>
      </c>
      <c r="W18" s="33">
        <f t="shared" si="2"/>
        <v>29.117379435850761</v>
      </c>
      <c r="X18" s="33">
        <f t="shared" si="2"/>
        <v>28.4858853721129</v>
      </c>
      <c r="Y18" s="34"/>
    </row>
    <row r="19" spans="1:25" ht="18" customHeight="1" x14ac:dyDescent="0.6">
      <c r="A19" s="22"/>
      <c r="B19" s="22"/>
      <c r="C19" s="22"/>
      <c r="D19" s="13"/>
      <c r="E19" s="13"/>
      <c r="F19" s="13"/>
      <c r="G19" s="12">
        <v>29.6</v>
      </c>
      <c r="H19" s="12">
        <v>7</v>
      </c>
      <c r="I19" s="13"/>
      <c r="J19" s="13"/>
      <c r="K19" s="16"/>
      <c r="L19" s="13"/>
      <c r="M19" s="13"/>
      <c r="N19" s="13"/>
      <c r="O19" s="36"/>
      <c r="P19" s="36"/>
    </row>
    <row r="20" spans="1:25" ht="18" customHeight="1" x14ac:dyDescent="0.6">
      <c r="A20" s="22"/>
      <c r="B20" s="22"/>
      <c r="C20" s="22"/>
      <c r="D20" s="13"/>
      <c r="E20" s="13"/>
      <c r="F20" s="13"/>
      <c r="G20" s="24"/>
      <c r="H20" s="24"/>
      <c r="I20" s="13"/>
      <c r="J20" s="13"/>
      <c r="K20" s="16"/>
      <c r="L20" s="13"/>
      <c r="M20" s="13"/>
      <c r="N20" s="13"/>
      <c r="O20" s="36"/>
      <c r="P20" s="36"/>
    </row>
    <row r="21" spans="1:25" ht="18" customHeight="1" x14ac:dyDescent="0.6">
      <c r="A21" s="22"/>
      <c r="B21" s="22"/>
      <c r="C21" s="22"/>
      <c r="D21" s="13"/>
      <c r="E21" s="13"/>
      <c r="F21" s="13"/>
      <c r="G21" s="24">
        <v>50</v>
      </c>
      <c r="H21" s="24">
        <v>0</v>
      </c>
      <c r="I21" s="13"/>
      <c r="J21" s="13"/>
      <c r="K21" s="1">
        <f>G25*100</f>
        <v>29.273054641980849</v>
      </c>
      <c r="L21" s="13"/>
      <c r="M21" s="13"/>
      <c r="N21" s="13"/>
      <c r="O21" s="36"/>
      <c r="P21" s="36"/>
    </row>
    <row r="22" spans="1:25" ht="18" customHeight="1" x14ac:dyDescent="0.6">
      <c r="A22" s="22"/>
      <c r="B22" s="22"/>
      <c r="C22" s="22"/>
      <c r="D22" s="13"/>
      <c r="E22" s="13"/>
      <c r="F22" s="13"/>
      <c r="G22" s="24">
        <v>50</v>
      </c>
      <c r="H22" s="24">
        <v>70</v>
      </c>
      <c r="I22" s="13"/>
      <c r="J22" s="13"/>
      <c r="K22" s="1">
        <f>G27*100</f>
        <v>9.0752975331800378</v>
      </c>
      <c r="L22" s="13"/>
      <c r="M22" s="13"/>
      <c r="N22" s="13"/>
      <c r="O22" s="37"/>
      <c r="P22" s="37"/>
    </row>
    <row r="23" spans="1:25" ht="18" customHeight="1" x14ac:dyDescent="0.6">
      <c r="A23" s="22"/>
      <c r="B23" s="22"/>
      <c r="C23" s="22"/>
      <c r="D23" s="13"/>
      <c r="E23" s="13"/>
      <c r="F23" s="13"/>
      <c r="G23" s="24"/>
      <c r="H23" s="24"/>
      <c r="I23" s="13"/>
      <c r="J23" s="13"/>
      <c r="K23" s="16"/>
      <c r="L23" s="13"/>
      <c r="M23" s="13"/>
      <c r="N23" s="13"/>
      <c r="O23" s="37"/>
      <c r="P23" s="38"/>
    </row>
    <row r="24" spans="1:25" ht="18" customHeight="1" x14ac:dyDescent="0.6">
      <c r="E24" s="22"/>
      <c r="F24" s="13"/>
      <c r="I24" s="13"/>
      <c r="J24" s="13"/>
      <c r="K24" s="16"/>
      <c r="L24" s="13"/>
      <c r="M24" s="13"/>
      <c r="N24" s="13"/>
      <c r="O24" s="37"/>
      <c r="P24" s="37"/>
      <c r="Q24" s="37"/>
      <c r="R24" s="37"/>
      <c r="S24" s="13"/>
      <c r="T24" s="13"/>
      <c r="U24" s="13"/>
    </row>
    <row r="25" spans="1:25" ht="21.95" customHeight="1" x14ac:dyDescent="0.6">
      <c r="E25" s="64" t="s">
        <v>33</v>
      </c>
      <c r="F25" s="64"/>
      <c r="G25" s="39">
        <f>(B15*LN(25)+B16)/100</f>
        <v>0.2927305464198085</v>
      </c>
      <c r="I25" s="13"/>
      <c r="J25" s="13"/>
      <c r="K25" s="16"/>
      <c r="L25" s="13"/>
      <c r="M25" s="13"/>
      <c r="N25" s="13"/>
      <c r="O25" s="37"/>
      <c r="P25" s="37"/>
      <c r="Q25" s="37"/>
      <c r="R25" s="37"/>
      <c r="S25" s="13"/>
      <c r="T25" s="13"/>
      <c r="U25" s="13"/>
    </row>
    <row r="26" spans="1:25" ht="21.95" customHeight="1" x14ac:dyDescent="0.6">
      <c r="E26" s="64" t="s">
        <v>34</v>
      </c>
      <c r="F26" s="64"/>
      <c r="G26" s="39">
        <f>(AVERAGE(R18:U18))/100</f>
        <v>0.20197757108800812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5" ht="21.95" customHeight="1" x14ac:dyDescent="0.6">
      <c r="E27" s="64" t="s">
        <v>35</v>
      </c>
      <c r="F27" s="64"/>
      <c r="G27" s="40">
        <f>G25-G26</f>
        <v>9.0752975331800378E-2</v>
      </c>
      <c r="K27" s="13"/>
    </row>
    <row r="28" spans="1:25" ht="18" customHeight="1" x14ac:dyDescent="0.6">
      <c r="A28" s="41"/>
      <c r="B28" s="13"/>
      <c r="C28" s="13"/>
      <c r="D28" s="13"/>
      <c r="E28" s="22"/>
      <c r="F28" s="12"/>
      <c r="K28" s="12"/>
      <c r="L28" s="12"/>
      <c r="M28" s="12"/>
    </row>
    <row r="29" spans="1:25" ht="18" customHeight="1" x14ac:dyDescent="0.6">
      <c r="A29" s="13"/>
      <c r="B29" s="13"/>
      <c r="C29" s="13"/>
      <c r="D29" s="13"/>
      <c r="E29" s="13"/>
      <c r="F29" s="21"/>
      <c r="K29" s="12"/>
      <c r="L29" s="12"/>
      <c r="M29" s="12"/>
    </row>
    <row r="30" spans="1:25" ht="18" customHeight="1" x14ac:dyDescent="0.6">
      <c r="A30" s="13"/>
      <c r="B30" s="13"/>
      <c r="C30" s="13"/>
      <c r="D30" s="13"/>
      <c r="E30" s="22"/>
      <c r="F30" s="21"/>
      <c r="G30" s="24"/>
      <c r="H30" s="24"/>
      <c r="I30" s="12"/>
      <c r="J30" s="12"/>
      <c r="K30" s="12"/>
      <c r="L30" s="12"/>
      <c r="M30" s="12"/>
    </row>
    <row r="31" spans="1:25" ht="18" customHeight="1" x14ac:dyDescent="0.6">
      <c r="C31" s="13"/>
      <c r="D31" s="13"/>
      <c r="E31" s="22"/>
      <c r="G31" s="24"/>
      <c r="H31" s="24"/>
      <c r="I31" s="12"/>
      <c r="J31" s="12"/>
      <c r="K31" s="12"/>
      <c r="L31" s="12"/>
      <c r="M31" s="12"/>
    </row>
    <row r="32" spans="1:25" ht="18" customHeight="1" x14ac:dyDescent="0.6">
      <c r="C32" s="13"/>
      <c r="D32" s="13"/>
      <c r="E32" s="22"/>
      <c r="G32" s="24"/>
      <c r="H32" s="24"/>
      <c r="I32" s="12"/>
      <c r="J32" s="12"/>
      <c r="K32" s="12"/>
      <c r="L32" s="12"/>
      <c r="M32" s="12"/>
    </row>
    <row r="33" spans="1:13" ht="18" customHeight="1" x14ac:dyDescent="0.6">
      <c r="D33" s="22"/>
      <c r="E33" s="22"/>
      <c r="I33" s="12"/>
      <c r="J33" s="12"/>
      <c r="K33" s="12"/>
      <c r="L33" s="12"/>
      <c r="M33" s="12"/>
    </row>
    <row r="34" spans="1:13" ht="18" customHeight="1" x14ac:dyDescent="0.6">
      <c r="D34" s="22"/>
      <c r="E34" s="22"/>
      <c r="I34" s="12"/>
      <c r="J34" s="12"/>
      <c r="K34" s="12"/>
      <c r="L34" s="12"/>
      <c r="M34" s="12"/>
    </row>
    <row r="35" spans="1:13" ht="14.15" customHeight="1" x14ac:dyDescent="0.6">
      <c r="D35" s="22"/>
      <c r="E35" s="22"/>
      <c r="F35" s="21"/>
      <c r="I35" s="12"/>
      <c r="J35" s="12"/>
      <c r="K35" s="12"/>
      <c r="L35" s="12"/>
      <c r="M35" s="12"/>
    </row>
    <row r="36" spans="1:13" ht="14.15" customHeight="1" x14ac:dyDescent="0.6">
      <c r="D36" s="22"/>
      <c r="E36" s="22"/>
      <c r="F36" s="21"/>
      <c r="I36" s="12"/>
      <c r="J36" s="12"/>
      <c r="K36" s="12"/>
      <c r="L36" s="12"/>
      <c r="M36" s="12"/>
    </row>
    <row r="37" spans="1:13" ht="14.15" customHeight="1" x14ac:dyDescent="0.6">
      <c r="A37" s="22"/>
      <c r="B37" s="22"/>
      <c r="C37" s="22"/>
      <c r="D37" s="22"/>
      <c r="E37" s="22"/>
      <c r="F37" s="12"/>
      <c r="I37" s="12"/>
      <c r="J37" s="12"/>
      <c r="K37" s="12"/>
      <c r="L37" s="12"/>
      <c r="M37" s="12"/>
    </row>
    <row r="38" spans="1:13" ht="14.15" customHeight="1" x14ac:dyDescent="0.6">
      <c r="A38" s="22"/>
      <c r="B38" s="22"/>
      <c r="C38" s="22"/>
      <c r="D38" s="22"/>
      <c r="E38" s="22"/>
      <c r="F38" s="12"/>
      <c r="G38" s="13"/>
      <c r="I38" s="12"/>
      <c r="J38" s="12"/>
      <c r="K38" s="12"/>
      <c r="L38" s="12"/>
      <c r="M38" s="12"/>
    </row>
    <row r="39" spans="1:13" ht="14.15" customHeight="1" x14ac:dyDescent="0.6">
      <c r="A39" s="22"/>
      <c r="B39" s="22"/>
      <c r="C39" s="22"/>
      <c r="D39" s="22"/>
      <c r="E39" s="22"/>
      <c r="F39" s="12"/>
      <c r="G39" s="13"/>
      <c r="I39" s="12"/>
      <c r="J39" s="12"/>
      <c r="K39" s="12"/>
      <c r="L39" s="12"/>
      <c r="M39" s="12"/>
    </row>
    <row r="40" spans="1:13" ht="14.15" customHeight="1" x14ac:dyDescent="0.6">
      <c r="A40" s="22"/>
      <c r="B40" s="22"/>
      <c r="C40" s="22"/>
      <c r="D40" s="22"/>
      <c r="E40" s="22"/>
      <c r="F40" s="13"/>
      <c r="G40" s="13"/>
      <c r="H40" s="13"/>
    </row>
    <row r="41" spans="1:13" ht="14.15" customHeight="1" x14ac:dyDescent="0.6">
      <c r="A41" s="22"/>
      <c r="B41" s="22"/>
      <c r="C41" s="22"/>
      <c r="D41" s="22"/>
      <c r="E41" s="22"/>
      <c r="F41" s="13"/>
      <c r="G41" s="13"/>
      <c r="H41" s="13"/>
    </row>
    <row r="42" spans="1:13" ht="14.15" customHeight="1" x14ac:dyDescent="0.6">
      <c r="A42" s="22"/>
      <c r="B42" s="22"/>
      <c r="C42" s="22"/>
      <c r="D42" s="22"/>
      <c r="E42" s="22"/>
      <c r="F42" s="13"/>
      <c r="G42" s="13"/>
      <c r="H42" s="13"/>
      <c r="I42" s="13"/>
      <c r="J42" s="13"/>
      <c r="K42" s="13"/>
    </row>
    <row r="43" spans="1:13" ht="14.15" customHeight="1" x14ac:dyDescent="0.6">
      <c r="A43" s="22"/>
      <c r="B43" s="22"/>
      <c r="C43" s="22"/>
      <c r="D43" s="22"/>
      <c r="E43" s="22"/>
      <c r="F43" s="13"/>
      <c r="G43" s="42"/>
      <c r="H43" s="13"/>
      <c r="I43" s="13"/>
      <c r="J43" s="13"/>
      <c r="K43" s="13"/>
    </row>
    <row r="44" spans="1:13" ht="14.15" customHeight="1" x14ac:dyDescent="0.6">
      <c r="A44" s="43"/>
      <c r="B44" s="43"/>
      <c r="C44" s="43"/>
      <c r="D44" s="13"/>
      <c r="E44" s="13"/>
      <c r="F44" s="13"/>
      <c r="G44" s="42"/>
      <c r="H44" s="13"/>
      <c r="I44" s="13"/>
      <c r="J44" s="13"/>
      <c r="K44" s="13"/>
    </row>
    <row r="45" spans="1:13" ht="14.15" customHeight="1" x14ac:dyDescent="0.6">
      <c r="A45" s="13"/>
      <c r="B45" s="13"/>
      <c r="C45" s="13"/>
      <c r="D45" s="44"/>
      <c r="E45" s="42"/>
      <c r="F45" s="44"/>
      <c r="G45" s="13"/>
      <c r="H45" s="13"/>
      <c r="I45" s="13"/>
      <c r="J45" s="13"/>
      <c r="K45" s="13"/>
    </row>
    <row r="46" spans="1:13" ht="14.15" customHeight="1" x14ac:dyDescent="0.6">
      <c r="A46" s="13"/>
      <c r="B46" s="13"/>
      <c r="C46" s="13"/>
      <c r="D46" s="44"/>
      <c r="E46" s="42"/>
      <c r="F46" s="44"/>
      <c r="G46" s="13"/>
      <c r="H46" s="13"/>
      <c r="I46" s="13"/>
      <c r="J46" s="13"/>
      <c r="K46" s="13"/>
    </row>
    <row r="47" spans="1:13" ht="14.15" customHeight="1" x14ac:dyDescent="0.6">
      <c r="A47" s="13"/>
      <c r="B47" s="13"/>
      <c r="C47" s="13"/>
      <c r="D47" s="44"/>
      <c r="E47" s="42"/>
      <c r="F47" s="13"/>
      <c r="G47" s="13"/>
      <c r="H47" s="13"/>
      <c r="I47" s="13"/>
      <c r="J47" s="13"/>
      <c r="K47" s="13"/>
    </row>
    <row r="48" spans="1:13" ht="14.15" customHeight="1" x14ac:dyDescent="0.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ht="14.15" customHeight="1" x14ac:dyDescent="0.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ht="14.15" customHeight="1" x14ac:dyDescent="0.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4.15" customHeight="1" x14ac:dyDescent="0.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ht="14.15" customHeight="1" x14ac:dyDescent="0.6">
      <c r="A52" s="13"/>
      <c r="B52" s="13"/>
      <c r="C52" s="13"/>
      <c r="D52" s="13"/>
      <c r="E52" s="13"/>
      <c r="F52" s="13"/>
      <c r="I52" s="13"/>
      <c r="J52" s="13"/>
      <c r="K52" s="13"/>
    </row>
    <row r="53" spans="1:11" ht="14.15" customHeight="1" x14ac:dyDescent="0.6">
      <c r="A53" s="13"/>
      <c r="B53" s="13"/>
      <c r="C53" s="13"/>
      <c r="D53" s="13"/>
      <c r="E53" s="13"/>
      <c r="F53" s="13"/>
      <c r="I53" s="13"/>
      <c r="J53" s="13"/>
      <c r="K53" s="13"/>
    </row>
    <row r="54" spans="1:11" ht="14.15" customHeight="1" x14ac:dyDescent="0.6"/>
    <row r="55" spans="1:11" ht="14.15" customHeight="1" x14ac:dyDescent="0.6"/>
    <row r="56" spans="1:11" ht="14.15" customHeight="1" x14ac:dyDescent="0.6"/>
    <row r="57" spans="1:11" ht="14.15" customHeight="1" x14ac:dyDescent="0.6"/>
    <row r="58" spans="1:11" ht="14.15" customHeight="1" x14ac:dyDescent="0.6"/>
    <row r="59" spans="1:11" ht="14.15" customHeight="1" x14ac:dyDescent="0.6"/>
  </sheetData>
  <mergeCells count="32">
    <mergeCell ref="J7:K7"/>
    <mergeCell ref="C2:K2"/>
    <mergeCell ref="C3:K3"/>
    <mergeCell ref="B5:F5"/>
    <mergeCell ref="J5:K5"/>
    <mergeCell ref="B6:C6"/>
    <mergeCell ref="R8:U8"/>
    <mergeCell ref="V8:Y8"/>
    <mergeCell ref="M9:O10"/>
    <mergeCell ref="P9:Q9"/>
    <mergeCell ref="R9:R10"/>
    <mergeCell ref="S9:S10"/>
    <mergeCell ref="T9:T10"/>
    <mergeCell ref="U9:U10"/>
    <mergeCell ref="V9:V10"/>
    <mergeCell ref="W9:W10"/>
    <mergeCell ref="X9:X10"/>
    <mergeCell ref="Y9:Y10"/>
    <mergeCell ref="I13:J13"/>
    <mergeCell ref="K13:K14"/>
    <mergeCell ref="M13:O13"/>
    <mergeCell ref="M14:O14"/>
    <mergeCell ref="M8:Q8"/>
    <mergeCell ref="M11:O11"/>
    <mergeCell ref="M12:O12"/>
    <mergeCell ref="E27:F27"/>
    <mergeCell ref="M15:O15"/>
    <mergeCell ref="M16:O16"/>
    <mergeCell ref="M17:O17"/>
    <mergeCell ref="M18:O18"/>
    <mergeCell ref="E25:F25"/>
    <mergeCell ref="E26:F26"/>
  </mergeCells>
  <printOptions horizontalCentered="1"/>
  <pageMargins left="0.75" right="0.5" top="0.5" bottom="0.75" header="0.3" footer="0.3"/>
  <pageSetup paperSize="9" scale="99" orientation="landscape" horizontalDpi="4294967292" verticalDpi="4294967292" r:id="rId1"/>
  <headerFooter>
    <oddFooter>&amp;R&amp;"Georgia,Regular"For info and queries, please call @ &amp;"Georgia,Italic"&amp;K03+000+92 30 66 666 010 &amp;"Georgia,Regular"&amp;K000000 or email @ &amp;"Georgia,Italic"&amp;K03+000birudo-eng@outlook.com</oddFooter>
  </headerFooter>
  <rowBreaks count="1" manualBreakCount="1">
    <brk id="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BH-2, UDS-1, D-0.5</vt:lpstr>
      <vt:lpstr>'BH-2, UDS-1, D-0.5'!Print_Area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Muhammad Irfan</dc:creator>
  <cp:lastModifiedBy>Dr. Muhammad Irfan</cp:lastModifiedBy>
  <cp:lastPrinted>2018-09-17T14:29:13Z</cp:lastPrinted>
  <dcterms:created xsi:type="dcterms:W3CDTF">2013-02-04T20:38:04Z</dcterms:created>
  <dcterms:modified xsi:type="dcterms:W3CDTF">2018-11-24T09:24:53Z</dcterms:modified>
</cp:coreProperties>
</file>