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281EA29F-C8F8-6A40-8112-4AA9A09FCD5A}"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A31" i="1"/>
  <c r="H30" i="1"/>
  <c r="A30" i="1"/>
  <c r="H29" i="1"/>
  <c r="A29" i="1"/>
  <c r="H28" i="1"/>
  <c r="A28" i="1"/>
  <c r="H27" i="1"/>
  <c r="A27" i="1"/>
  <c r="H26" i="1"/>
  <c r="A26" i="1"/>
  <c r="H25" i="1"/>
  <c r="A25" i="1"/>
  <c r="H24" i="1"/>
  <c r="A24" i="1"/>
  <c r="H23" i="1"/>
  <c r="A23" i="1"/>
  <c r="H22" i="1"/>
  <c r="A22" i="1"/>
  <c r="H21" i="1"/>
  <c r="A21" i="1"/>
  <c r="H20" i="1"/>
  <c r="A20" i="1"/>
  <c r="H19" i="1"/>
  <c r="A19" i="1"/>
  <c r="H18" i="1"/>
  <c r="A18" i="1"/>
  <c r="H17" i="1"/>
  <c r="A17" i="1"/>
  <c r="H16" i="1"/>
  <c r="A16" i="1"/>
  <c r="H15" i="1"/>
  <c r="A15" i="1"/>
  <c r="H14" i="1"/>
  <c r="A14" i="1"/>
  <c r="A13" i="1"/>
  <c r="A12" i="1"/>
  <c r="A11" i="1"/>
  <c r="H10" i="1"/>
  <c r="A10" i="1"/>
  <c r="H9" i="1"/>
  <c r="A9" i="1"/>
  <c r="H8" i="1"/>
  <c r="A8" i="1"/>
  <c r="H7" i="1"/>
  <c r="A7" i="1"/>
  <c r="H6" i="1"/>
  <c r="A6" i="1"/>
  <c r="H5" i="1"/>
  <c r="A5" i="1"/>
  <c r="H4" i="1"/>
  <c r="A4" i="1"/>
  <c r="K3" i="1"/>
  <c r="J3" i="1"/>
  <c r="I3" i="1"/>
  <c r="H3" i="1"/>
  <c r="A3" i="1"/>
  <c r="K2" i="1"/>
  <c r="J2" i="1"/>
  <c r="I2" i="1"/>
  <c r="H2" i="1"/>
  <c r="A2" i="1"/>
</calcChain>
</file>

<file path=xl/sharedStrings.xml><?xml version="1.0" encoding="utf-8"?>
<sst xmlns="http://schemas.openxmlformats.org/spreadsheetml/2006/main" count="97" uniqueCount="53">
  <si>
    <t>id</t>
  </si>
  <si>
    <t>screen_name</t>
  </si>
  <si>
    <t>created_at</t>
  </si>
  <si>
    <t>fav</t>
  </si>
  <si>
    <t>rt</t>
  </si>
  <si>
    <t>RTed</t>
  </si>
  <si>
    <t>text</t>
  </si>
  <si>
    <t>media1</t>
  </si>
  <si>
    <t>media2</t>
  </si>
  <si>
    <t>media3</t>
  </si>
  <si>
    <t>media4</t>
  </si>
  <si>
    <t>compound</t>
  </si>
  <si>
    <t>neg</t>
  </si>
  <si>
    <t>neu</t>
  </si>
  <si>
    <t>pos</t>
  </si>
  <si>
    <t>QatarEmb_Lisbon</t>
  </si>
  <si>
    <t>roadto2022news</t>
  </si>
  <si>
    <t>1.4 million people visited Qatar during the first #FIFAWorldCup in the Middle East and Arab world! 
#Qatar2022 https://t.co/qk7IbWigUG</t>
  </si>
  <si>
    <t>سفارة دولة قطر في لشبونة تُقيم حفلاً بمناسبة #اليوم_الوطني_القطري  
Celebração do Dia Nacional do Estado do Qatar https://t.co/hXlSYWI1Vf</t>
  </si>
  <si>
    <t>roadto2022en</t>
  </si>
  <si>
    <t>This moment ❤️ #Qatar2022 https://t.co/bwHXGuqfgY</t>
  </si>
  <si>
    <t>QNAEnglish</t>
  </si>
  <si>
    <t>HH the Amir Sheikh Tamim bin Hamad Al-Thani’s speech at the opening ceremony of the FIFA World Cup Qatar 2022. #QNA
#World_Cup_Qatar_2022 
#QATAR2022 
#FIFAWorldCup https://t.co/7jk1D34liR</t>
  </si>
  <si>
    <t>MofaQatar_EN</t>
  </si>
  <si>
    <t>HE @Lolwah_Alkhater:
People in our region were wronged as they became victims of successive crises, armed &amp;amp; severe conflicts, growing escalation of Islamophobic rhetoric &amp;amp; vicious campaigns based on double standards.
#MOFAQatar 
#Qatar2022 https://t.co/QPzhz3pNmx</t>
  </si>
  <si>
    <t>HE @Lolwah_Alkhater :
Qatar’s keenness to establish fan zones for the displaced &amp;amp; refugees in Palestine, Jordan, Sudan, Iraq, Lebanon, Yemen, Turkey &amp;amp; Bangladesh upon FIFA World Cup, translates our firm belief in the power of sports to cause positive social change.
#MOFAQatar https://t.co/KUO7bJxXTP</t>
  </si>
  <si>
    <t>QatarTelevision</t>
  </si>
  <si>
    <t>كلمة ترحيبية لسعادة السيد سعد بن علي المهندي سفير دولة قطر لدى البرتغال 
#تلفزيون_قطر https://t.co/FD9Io13RZt</t>
  </si>
  <si>
    <t>GCOQatar</t>
  </si>
  <si>
    <t>The Hayya Card is an essential aspect of the FIFA World Cup Qatar 2022. It grants football fans access to #Qatar and all related FIFA activities. Visit the GCO website to learn more.
https://t.co/hPO6JSEUHp
#VisiontoReality
#NowisAll https://t.co/myi7b6IF3S</t>
  </si>
  <si>
    <t>We are proud to launch the FIFA World Cup Qatar 2022 webpage, which highlights the State of #Qatar's huge and exceptional efforts.
https://t.co/8JO6sSzxrc
#VisiontoReality
#NowisAll https://t.co/edbd2vbn32</t>
  </si>
  <si>
    <t>SE o Primeiro-Ministro e M do Interior inaugurou a nova expansão do aeroporto @HIAQatar. SE conheceu a tecnologia mais moderna pra garantir uma experiência tranquila pra os viajantes e visitou as novas instalações qe visam expandir a capacidade em 18 milhões de visitantes por ano https://t.co/rH5AW2Fimo</t>
  </si>
  <si>
    <t>Inaugurado por SE o Primeiro Ministro e M do Interior, o Centro de Visitantes do Porto de Hamad é um acrescento inestimável ao porto, qe é uma infraestrutura estratégica pra o #Qatar. O novo Sistema de Comunicação Portuária,"Mwanina", vai facilitar as operações de Impor. e Expor. https://t.co/QN1K2waXcP</t>
  </si>
  <si>
    <t>SE o Primeiro-Ministro e Ministro do Interior na inauguração da Ilha Al Maha na cidade de Lusail, mais uma importante atração turística do Estado do #Qatar, com destaque para as instalações recreativas e restaurantes internacionais. https://t.co/XqlOpE936M</t>
  </si>
  <si>
    <t>Inaugurated by HE the Prime Minister and Minister of Interior, the Hamad Port Visitors Centre is an invaluable addition to the port which is a strategic facility for #Qatar. The new Port Communication System, "Mwanina", will help facilitate import and export operations. https://t.co/hkGmYlTfbT</t>
  </si>
  <si>
    <t>HE the Prime Minister and Minister of Interior’s inauguration of Al Maha Island in Lusail City adds yet another important tourist attraction to the State of #Qatar, with its highlight of recreational facilities and international restaurants. https://t.co/oxFXzqqN5O</t>
  </si>
  <si>
    <t>#WorldCupQatar2022
SC Media, Communications Executive Director: Achievements of hosting World Cup #Qatar are the perfect response to the criticism &amp;amp; the tournament is a perfect opportunity to change the stereotypes about Qatar &amp;amp; the region. #QNA
#QATAR2022
https://t.co/xnwjTFl8hK https://t.co/6Vgx29bi6E</t>
  </si>
  <si>
    <t>Labor Minister called on international human rights organizations to take stringent stances toward hate speech, systematic racism against Qatari people &amp;amp; national team, stressing the need for organizations to monitor all unjustified racist violations. #QNA
https://t.co/V5vhNXhTkG https://t.co/ZAqTak7WRU</t>
  </si>
  <si>
    <t>#WorldCupQatar2022
Labor Minister Before European Parliament: We Won't Tolerate Hate Speech, Racism. #QNA 
#QATAR2022
https://t.co/ul59bNVsQ4
https://t.co/hYxXd2nJUo
https://t.co/KokiagqMUh https://t.co/xo6t3yu5NL</t>
  </si>
  <si>
    <t>#QNA_Video |
#WorldCupQatar2022
Swords..a strong relation to our ancient Qatari, Arab and Islamic heritage. #QNA 
#QATAR2022 https://t.co/Be95G06dpJ</t>
  </si>
  <si>
    <t>#QNA_Infographic
#WorldCupQatar2022
Education City Stadium. Its design was inspired by intricate geometric patterns resembling diamonds.#QNA
#QATAR2022
#QNA_Sport
#Nowisall https://t.co/LEu5iRltRC</t>
  </si>
  <si>
    <t>#QNA_Video |
#WorldCupQatar2022
Education City Stadium, is an architectural icon that reflects the authenticity and heritage of the Qatari heritage. #QNA 
#QATAR2022 #Nowisall https://t.co/9tjKEt1aFi</t>
  </si>
  <si>
    <t>#QNA_Video |
#WorldCupQatar2022
MSC Cruises inaugurates its newest floating hotel in Doha. #QNA #QATAR2022 https://t.co/XUofh5Yxw9</t>
  </si>
  <si>
    <t>Quem visitar o Estado do Qatar entre 1 novembro e 23 dezembro 2022 tem de possuir o Cartão Hayya antes da entrada no país. Os visitantes podem submeter o pedido pra o Cartão Hayya através d portal Hayya ou app Hayya to Qatar 2022.  Clique para saber mais:
https://t.co/SILhuuJFEz https://t.co/9ukmxqiebh</t>
  </si>
  <si>
    <t>يتعين على أي شخص يرغب في زيارة دولة قطر في الفترة ما بين 01 نوفمبر و23 ديسمبر 2022م الحصول على بطاقة هيا المعتمدة قبل الدخول.
بإمكان الزوار التقدم للحصول على بطاقة هيا من خلال منصة هيا او تطبيق Hayya to Qatar 2022. 
لمزيد من المعلومات اضغط هنا : 
https://t.co/m13UpX5lGf https://t.co/W19rmiYrSQ</t>
  </si>
  <si>
    <t>Anyone visiting the state of Qatar between 1 November 2022 and 23 December 2022 must have an approved Hayya Card prior to entry.
Visitors can apply for their Hayya Card through the Hayya portal or Hayya to Qatar 2022 App.
Click to learn more
https://t.co/SILhuuJFEz https://t.co/COZ3os386x</t>
  </si>
  <si>
    <t>Group H is looking 🥶
🇵🇹 𝗣𝗼𝗿𝘁𝘂𝗴𝗮𝗹
🇬🇭 𝗚𝗵𝗮𝗻𝗮
🇺🇾 𝗨𝗿𝘂𝗴𝘂𝗮𝘆
🇰🇷 𝗞𝗼𝗿𝗲𝗮 𝗥𝗲𝗽𝘂𝗯𝗹𝗶𝗰
Drop the flag of the team you're supporting at #Qatar2022 ⤵️ https://t.co/RAo7A3x13t</t>
  </si>
  <si>
    <t>HE @MBA_AlThani_ in an interview with @SkyNews :Sports should not never be politicized. 
What kind of message they are sending for their own public if they are just criticizing &amp;amp; preaching from a distance? 
#MOFAQatar 
#Qatar2022 https://t.co/n8hBvcuQ01</t>
  </si>
  <si>
    <t>Discover Qatar at a glance 😍 #Qatar2022 https://t.co/0o2XYKJZAQ</t>
  </si>
  <si>
    <t>Roadto2022Go</t>
  </si>
  <si>
    <t>To ensure a smooth transportation experience for everyone during the FIFA World Cup #Qatar2022 , we invite you to get the latest information on transportation by visiting our official sources of informations platforms.
For more information, please visit
https://t.co/RLO0K5rxfH https://t.co/TjRSEMSYRx</t>
  </si>
  <si>
    <t>Discurso integral de Sua Alteza o Emir Por ocasião da abertura da Segunda Sessão Ordinária da Primeira Legislatura, correspondente à 51.ª Sessão Anual do Conselho da Shura
https://t.co/jLVBpvir1r https://t.co/JIwv1RWEGs</t>
  </si>
  <si>
    <t>Qatar and the United Nations 
#MOFAQatar 
#UNDay https://t.co/xoWws3bdZU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</si>
</sst>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topLeftCell="A11" workbookViewId="0">
      <selection activeCell="A32" sqref="A32:XFD1158"/>
    </sheetView>
  </sheetViews>
  <sheetFormatPr baseColWidth="10" defaultColWidth="8.83203125" defaultRowHeight="15" x14ac:dyDescent="0.2"/>
  <cols>
    <col min="3" max="3" width="27.3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HYPERLINK("http://www.twitter.com/banuakdenizli/status/1605533329712742400", "1605533329712742400")</f>
        <v>1605533329712742400</v>
      </c>
      <c r="B2" t="s">
        <v>15</v>
      </c>
      <c r="C2" s="2">
        <v>44916.499409722222</v>
      </c>
      <c r="D2">
        <v>0</v>
      </c>
      <c r="E2">
        <v>15</v>
      </c>
      <c r="F2" t="s">
        <v>16</v>
      </c>
      <c r="G2" t="s">
        <v>17</v>
      </c>
      <c r="H2" t="str">
        <f>HYPERLINK("http://pbs.twimg.com/media/FkfTDaCXEAI4jUV.jpg", "http://pbs.twimg.com/media/FkfTDaCXEAI4jUV.jpg")</f>
        <v>http://pbs.twimg.com/media/FkfTDaCXEAI4jUV.jpg</v>
      </c>
      <c r="I2" t="str">
        <f>HYPERLINK("http://pbs.twimg.com/media/FkfTDaAWAAA4-9R.jpg", "http://pbs.twimg.com/media/FkfTDaAWAAA4-9R.jpg")</f>
        <v>http://pbs.twimg.com/media/FkfTDaAWAAA4-9R.jpg</v>
      </c>
      <c r="J2" t="str">
        <f>HYPERLINK("http://pbs.twimg.com/media/FkfTDaDWAAE5OQD.jpg", "http://pbs.twimg.com/media/FkfTDaDWAAE5OQD.jpg")</f>
        <v>http://pbs.twimg.com/media/FkfTDaDWAAE5OQD.jpg</v>
      </c>
      <c r="K2" t="str">
        <f>HYPERLINK("http://pbs.twimg.com/media/FkfTDaGXwAAO-fB.jpg", "http://pbs.twimg.com/media/FkfTDaGXwAAO-fB.jpg")</f>
        <v>http://pbs.twimg.com/media/FkfTDaGXwAAO-fB.jpg</v>
      </c>
      <c r="L2">
        <v>0</v>
      </c>
      <c r="M2">
        <v>0</v>
      </c>
      <c r="N2">
        <v>1</v>
      </c>
      <c r="O2">
        <v>0</v>
      </c>
    </row>
    <row r="3" spans="1:15" x14ac:dyDescent="0.2">
      <c r="A3" s="1" t="str">
        <f>HYPERLINK("http://www.twitter.com/banuakdenizli/status/1604458213591728131", "1604458213591728131")</f>
        <v>1604458213591728131</v>
      </c>
      <c r="B3" t="s">
        <v>15</v>
      </c>
      <c r="C3" s="2">
        <v>44913.53266203704</v>
      </c>
      <c r="D3">
        <v>3</v>
      </c>
      <c r="E3">
        <v>0</v>
      </c>
      <c r="G3" t="s">
        <v>18</v>
      </c>
      <c r="H3" t="str">
        <f>HYPERLINK("http://pbs.twimg.com/media/FkQt7y8XkAANEVg.jpg", "http://pbs.twimg.com/media/FkQt7y8XkAANEVg.jpg")</f>
        <v>http://pbs.twimg.com/media/FkQt7y8XkAANEVg.jpg</v>
      </c>
      <c r="I3" t="str">
        <f>HYPERLINK("http://pbs.twimg.com/media/FkQt7y6XoAA6Z21.jpg", "http://pbs.twimg.com/media/FkQt7y6XoAA6Z21.jpg")</f>
        <v>http://pbs.twimg.com/media/FkQt7y6XoAA6Z21.jpg</v>
      </c>
      <c r="J3" t="str">
        <f>HYPERLINK("http://pbs.twimg.com/media/FkQt7y6XEAAZw4S.jpg", "http://pbs.twimg.com/media/FkQt7y6XEAAZw4S.jpg")</f>
        <v>http://pbs.twimg.com/media/FkQt7y6XEAAZw4S.jpg</v>
      </c>
      <c r="K3" t="str">
        <f>HYPERLINK("http://pbs.twimg.com/media/FkQt70BWQAATvqW.jpg", "http://pbs.twimg.com/media/FkQt70BWQAATvqW.jpg")</f>
        <v>http://pbs.twimg.com/media/FkQt70BWQAATvqW.jpg</v>
      </c>
      <c r="L3">
        <v>0</v>
      </c>
      <c r="M3">
        <v>0</v>
      </c>
      <c r="N3">
        <v>1</v>
      </c>
      <c r="O3">
        <v>0</v>
      </c>
    </row>
    <row r="4" spans="1:15" x14ac:dyDescent="0.2">
      <c r="A4" s="1" t="str">
        <f>HYPERLINK("http://www.twitter.com/banuakdenizli/status/1594632240373399558", "1594632240373399558")</f>
        <v>1594632240373399558</v>
      </c>
      <c r="B4" t="s">
        <v>15</v>
      </c>
      <c r="C4" s="2">
        <v>44886.418136574073</v>
      </c>
      <c r="D4">
        <v>0</v>
      </c>
      <c r="E4">
        <v>264</v>
      </c>
      <c r="F4" t="s">
        <v>19</v>
      </c>
      <c r="G4" t="s">
        <v>20</v>
      </c>
      <c r="H4" t="str">
        <f>HYPERLINK("http://pbs.twimg.com/media/FiCaPMJWAAAOjZK.jpg", "http://pbs.twimg.com/media/FiCaPMJWAAAOjZK.jpg")</f>
        <v>http://pbs.twimg.com/media/FiCaPMJWAAAOjZK.jpg</v>
      </c>
      <c r="L4">
        <v>0</v>
      </c>
      <c r="M4">
        <v>0</v>
      </c>
      <c r="N4">
        <v>1</v>
      </c>
      <c r="O4">
        <v>0</v>
      </c>
    </row>
    <row r="5" spans="1:15" x14ac:dyDescent="0.2">
      <c r="A5" s="1" t="str">
        <f>HYPERLINK("http://www.twitter.com/banuakdenizli/status/1594632029995425793", "1594632029995425793")</f>
        <v>1594632029995425793</v>
      </c>
      <c r="B5" t="s">
        <v>15</v>
      </c>
      <c r="C5" s="2">
        <v>44886.417557870373</v>
      </c>
      <c r="D5">
        <v>0</v>
      </c>
      <c r="E5">
        <v>203</v>
      </c>
      <c r="F5" t="s">
        <v>21</v>
      </c>
      <c r="G5" t="s">
        <v>22</v>
      </c>
      <c r="H5" t="str">
        <f>HYPERLINK("https://video.twimg.com/ext_tw_video/1594354227924635648/pu/vid/640x360/V1Kpnv3Hf8qRbK1M.mp4?tag=14", "https://video.twimg.com/ext_tw_video/1594354227924635648/pu/vid/640x360/V1Kpnv3Hf8qRbK1M.mp4?tag=14")</f>
        <v>https://video.twimg.com/ext_tw_video/1594354227924635648/pu/vid/640x360/V1Kpnv3Hf8qRbK1M.mp4?tag=14</v>
      </c>
      <c r="L5">
        <v>0</v>
      </c>
      <c r="M5">
        <v>0</v>
      </c>
      <c r="N5">
        <v>1</v>
      </c>
      <c r="O5">
        <v>0</v>
      </c>
    </row>
    <row r="6" spans="1:15" x14ac:dyDescent="0.2">
      <c r="A6" s="1" t="str">
        <f>HYPERLINK("http://www.twitter.com/banuakdenizli/status/1593936635061739523", "1593936635061739523")</f>
        <v>1593936635061739523</v>
      </c>
      <c r="B6" t="s">
        <v>15</v>
      </c>
      <c r="C6" s="2">
        <v>44884.49863425926</v>
      </c>
      <c r="D6">
        <v>0</v>
      </c>
      <c r="E6">
        <v>20</v>
      </c>
      <c r="F6" t="s">
        <v>23</v>
      </c>
      <c r="G6" t="s">
        <v>24</v>
      </c>
      <c r="H6" t="str">
        <f>HYPERLINK("https://video.twimg.com/ext_tw_video/1593912227349815302/pu/vid/1280x720/PgpnZqSffbHchb_p.mp4?tag=12", "https://video.twimg.com/ext_tw_video/1593912227349815302/pu/vid/1280x720/PgpnZqSffbHchb_p.mp4?tag=12")</f>
        <v>https://video.twimg.com/ext_tw_video/1593912227349815302/pu/vid/1280x720/PgpnZqSffbHchb_p.mp4?tag=12</v>
      </c>
      <c r="L6">
        <v>-0.84419999999999995</v>
      </c>
      <c r="M6">
        <v>0.29499999999999998</v>
      </c>
      <c r="N6">
        <v>0.61799999999999999</v>
      </c>
      <c r="O6">
        <v>8.6999999999999994E-2</v>
      </c>
    </row>
    <row r="7" spans="1:15" x14ac:dyDescent="0.2">
      <c r="A7" s="1" t="str">
        <f>HYPERLINK("http://www.twitter.com/banuakdenizli/status/1593936608797265920", "1593936608797265920")</f>
        <v>1593936608797265920</v>
      </c>
      <c r="B7" t="s">
        <v>15</v>
      </c>
      <c r="C7" s="2">
        <v>44884.498564814807</v>
      </c>
      <c r="D7">
        <v>0</v>
      </c>
      <c r="E7">
        <v>55</v>
      </c>
      <c r="F7" t="s">
        <v>23</v>
      </c>
      <c r="G7" t="s">
        <v>25</v>
      </c>
      <c r="H7" t="str">
        <f>HYPERLINK("https://video.twimg.com/ext_tw_video/1593911827913707522/pu/vid/1280x720/tKIS7TL7xpzI5cve.mp4?tag=12", "https://video.twimg.com/ext_tw_video/1593911827913707522/pu/vid/1280x720/tKIS7TL7xpzI5cve.mp4?tag=12")</f>
        <v>https://video.twimg.com/ext_tw_video/1593911827913707522/pu/vid/1280x720/tKIS7TL7xpzI5cve.mp4?tag=12</v>
      </c>
      <c r="L7">
        <v>0.80740000000000001</v>
      </c>
      <c r="M7">
        <v>0</v>
      </c>
      <c r="N7">
        <v>0.82799999999999996</v>
      </c>
      <c r="O7">
        <v>0.17199999999999999</v>
      </c>
    </row>
    <row r="8" spans="1:15" x14ac:dyDescent="0.2">
      <c r="A8" s="1" t="str">
        <f>HYPERLINK("http://www.twitter.com/banuakdenizli/status/1593934095054245893", "1593934095054245893")</f>
        <v>1593934095054245893</v>
      </c>
      <c r="B8" t="s">
        <v>15</v>
      </c>
      <c r="C8" s="2">
        <v>44884.491620370369</v>
      </c>
      <c r="D8">
        <v>0</v>
      </c>
      <c r="E8">
        <v>9</v>
      </c>
      <c r="F8" t="s">
        <v>26</v>
      </c>
      <c r="G8" t="s">
        <v>27</v>
      </c>
      <c r="H8" t="str">
        <f>HYPERLINK("https://video.twimg.com/ext_tw_video/1593840461076221952/pu/vid/1280x720/0uhFZ1qHaoKSbhmP.mp4?tag=12", "https://video.twimg.com/ext_tw_video/1593840461076221952/pu/vid/1280x720/0uhFZ1qHaoKSbhmP.mp4?tag=12")</f>
        <v>https://video.twimg.com/ext_tw_video/1593840461076221952/pu/vid/1280x720/0uhFZ1qHaoKSbhmP.mp4?tag=12</v>
      </c>
      <c r="L8">
        <v>0</v>
      </c>
      <c r="M8">
        <v>0</v>
      </c>
      <c r="N8">
        <v>1</v>
      </c>
      <c r="O8">
        <v>0</v>
      </c>
    </row>
    <row r="9" spans="1:15" x14ac:dyDescent="0.2">
      <c r="A9" s="1" t="str">
        <f>HYPERLINK("http://www.twitter.com/banuakdenizli/status/1593601954114068482", "1593601954114068482")</f>
        <v>1593601954114068482</v>
      </c>
      <c r="B9" t="s">
        <v>15</v>
      </c>
      <c r="C9" s="2">
        <v>44883.575092592589</v>
      </c>
      <c r="D9">
        <v>0</v>
      </c>
      <c r="E9">
        <v>16</v>
      </c>
      <c r="F9" t="s">
        <v>28</v>
      </c>
      <c r="G9" t="s">
        <v>29</v>
      </c>
      <c r="H9" t="str">
        <f>HYPERLINK("http://pbs.twimg.com/media/Fh2B93dXkAEw1Rv.jpg", "http://pbs.twimg.com/media/Fh2B93dXkAEw1Rv.jpg")</f>
        <v>http://pbs.twimg.com/media/Fh2B93dXkAEw1Rv.jpg</v>
      </c>
      <c r="L9">
        <v>0.2263</v>
      </c>
      <c r="M9">
        <v>0</v>
      </c>
      <c r="N9">
        <v>0.95</v>
      </c>
      <c r="O9">
        <v>0.05</v>
      </c>
    </row>
    <row r="10" spans="1:15" x14ac:dyDescent="0.2">
      <c r="A10" s="1" t="str">
        <f>HYPERLINK("http://www.twitter.com/banuakdenizli/status/1592845867433984002", "1592845867433984002")</f>
        <v>1592845867433984002</v>
      </c>
      <c r="B10" t="s">
        <v>15</v>
      </c>
      <c r="C10" s="2">
        <v>44881.488692129627</v>
      </c>
      <c r="D10">
        <v>0</v>
      </c>
      <c r="E10">
        <v>9</v>
      </c>
      <c r="F10" t="s">
        <v>28</v>
      </c>
      <c r="G10" t="s">
        <v>30</v>
      </c>
      <c r="H10" t="str">
        <f>HYPERLINK("https://video.twimg.com/ext_tw_video/1592832155721285633/pu/vid/1280x720/1dx1Q7jGn-knkLo0.mp4?tag=12", "https://video.twimg.com/ext_tw_video/1592832155721285633/pu/vid/1280x720/1dx1Q7jGn-knkLo0.mp4?tag=12")</f>
        <v>https://video.twimg.com/ext_tw_video/1592832155721285633/pu/vid/1280x720/1dx1Q7jGn-knkLo0.mp4?tag=12</v>
      </c>
      <c r="L10">
        <v>0.65969999999999995</v>
      </c>
      <c r="M10">
        <v>0</v>
      </c>
      <c r="N10">
        <v>0.81599999999999995</v>
      </c>
      <c r="O10">
        <v>0.184</v>
      </c>
    </row>
    <row r="11" spans="1:15" x14ac:dyDescent="0.2">
      <c r="A11" s="1" t="str">
        <f>HYPERLINK("http://www.twitter.com/banuakdenizli/status/1592514832955502592", "1592514832955502592")</f>
        <v>1592514832955502592</v>
      </c>
      <c r="B11" t="s">
        <v>15</v>
      </c>
      <c r="C11" s="2">
        <v>44880.575208333343</v>
      </c>
      <c r="D11">
        <v>0</v>
      </c>
      <c r="E11">
        <v>1</v>
      </c>
      <c r="G11" t="s">
        <v>31</v>
      </c>
      <c r="L11">
        <v>0</v>
      </c>
      <c r="M11">
        <v>0</v>
      </c>
      <c r="N11">
        <v>1</v>
      </c>
      <c r="O11">
        <v>0</v>
      </c>
    </row>
    <row r="12" spans="1:15" x14ac:dyDescent="0.2">
      <c r="A12" s="1" t="str">
        <f>HYPERLINK("http://www.twitter.com/banuakdenizli/status/1592513741727436800", "1592513741727436800")</f>
        <v>1592513741727436800</v>
      </c>
      <c r="B12" t="s">
        <v>15</v>
      </c>
      <c r="C12" s="2">
        <v>44880.572199074071</v>
      </c>
      <c r="D12">
        <v>1</v>
      </c>
      <c r="E12">
        <v>1</v>
      </c>
      <c r="G12" t="s">
        <v>32</v>
      </c>
      <c r="L12">
        <v>0</v>
      </c>
      <c r="M12">
        <v>0</v>
      </c>
      <c r="N12">
        <v>1</v>
      </c>
      <c r="O12">
        <v>0</v>
      </c>
    </row>
    <row r="13" spans="1:15" x14ac:dyDescent="0.2">
      <c r="A13" s="1" t="str">
        <f>HYPERLINK("http://www.twitter.com/banuakdenizli/status/1592511553315934208", "1592511553315934208")</f>
        <v>1592511553315934208</v>
      </c>
      <c r="B13" t="s">
        <v>15</v>
      </c>
      <c r="C13" s="2">
        <v>44880.566157407397</v>
      </c>
      <c r="D13">
        <v>1</v>
      </c>
      <c r="E13">
        <v>0</v>
      </c>
      <c r="G13" t="s">
        <v>33</v>
      </c>
      <c r="L13">
        <v>0</v>
      </c>
      <c r="M13">
        <v>0</v>
      </c>
      <c r="N13">
        <v>1</v>
      </c>
      <c r="O13">
        <v>0</v>
      </c>
    </row>
    <row r="14" spans="1:15" x14ac:dyDescent="0.2">
      <c r="A14" s="1" t="str">
        <f>HYPERLINK("http://www.twitter.com/banuakdenizli/status/1592494540669472771", "1592494540669472771")</f>
        <v>1592494540669472771</v>
      </c>
      <c r="B14" t="s">
        <v>15</v>
      </c>
      <c r="C14" s="2">
        <v>44880.519212962958</v>
      </c>
      <c r="D14">
        <v>0</v>
      </c>
      <c r="E14">
        <v>17</v>
      </c>
      <c r="F14" t="s">
        <v>28</v>
      </c>
      <c r="G14" t="s">
        <v>34</v>
      </c>
      <c r="H14" t="str">
        <f>HYPERLINK("https://video.twimg.com/ext_tw_video/1591133900180422692/pu/vid/1280x720/SJAxqEldZBuSfviS.mp4?tag=12", "https://video.twimg.com/ext_tw_video/1591133900180422692/pu/vid/1280x720/SJAxqEldZBuSfviS.mp4?tag=12")</f>
        <v>https://video.twimg.com/ext_tw_video/1591133900180422692/pu/vid/1280x720/SJAxqEldZBuSfviS.mp4?tag=12</v>
      </c>
      <c r="L14">
        <v>0.40189999999999998</v>
      </c>
      <c r="M14">
        <v>0</v>
      </c>
      <c r="N14">
        <v>0.93799999999999994</v>
      </c>
      <c r="O14">
        <v>6.2E-2</v>
      </c>
    </row>
    <row r="15" spans="1:15" x14ac:dyDescent="0.2">
      <c r="A15" s="1" t="str">
        <f>HYPERLINK("http://www.twitter.com/banuakdenizli/status/1592494439498665984", "1592494439498665984")</f>
        <v>1592494439498665984</v>
      </c>
      <c r="B15" t="s">
        <v>15</v>
      </c>
      <c r="C15" s="2">
        <v>44880.518935185188</v>
      </c>
      <c r="D15">
        <v>0</v>
      </c>
      <c r="E15">
        <v>10</v>
      </c>
      <c r="F15" t="s">
        <v>28</v>
      </c>
      <c r="G15" t="s">
        <v>35</v>
      </c>
      <c r="H15" t="str">
        <f>HYPERLINK("https://video.twimg.com/ext_tw_video/1592449675210145793/pu/vid/1280x720/eQfGCGb02VuiXWH_.mp4?tag=12", "https://video.twimg.com/ext_tw_video/1592449675210145793/pu/vid/1280x720/eQfGCGb02VuiXWH_.mp4?tag=12")</f>
        <v>https://video.twimg.com/ext_tw_video/1592449675210145793/pu/vid/1280x720/eQfGCGb02VuiXWH_.mp4?tag=12</v>
      </c>
      <c r="L15">
        <v>0.73509999999999998</v>
      </c>
      <c r="M15">
        <v>0</v>
      </c>
      <c r="N15">
        <v>0.82499999999999996</v>
      </c>
      <c r="O15">
        <v>0.17499999999999999</v>
      </c>
    </row>
    <row r="16" spans="1:15" x14ac:dyDescent="0.2">
      <c r="A16" s="1" t="str">
        <f>HYPERLINK("http://www.twitter.com/banuakdenizli/status/1592494309797859328", "1592494309797859328")</f>
        <v>1592494309797859328</v>
      </c>
      <c r="B16" t="s">
        <v>15</v>
      </c>
      <c r="C16" s="2">
        <v>44880.518576388888</v>
      </c>
      <c r="D16">
        <v>0</v>
      </c>
      <c r="E16">
        <v>1</v>
      </c>
      <c r="F16" t="s">
        <v>21</v>
      </c>
      <c r="G16" t="s">
        <v>36</v>
      </c>
      <c r="H16" t="str">
        <f>HYPERLINK("http://pbs.twimg.com/media/Fhi_FIYXwAAjZor.jpg", "http://pbs.twimg.com/media/Fhi_FIYXwAAjZor.jpg")</f>
        <v>http://pbs.twimg.com/media/Fhi_FIYXwAAjZor.jpg</v>
      </c>
      <c r="L16">
        <v>0.80740000000000001</v>
      </c>
      <c r="M16">
        <v>6.2E-2</v>
      </c>
      <c r="N16">
        <v>0.72199999999999998</v>
      </c>
      <c r="O16">
        <v>0.217</v>
      </c>
    </row>
    <row r="17" spans="1:15" x14ac:dyDescent="0.2">
      <c r="A17" s="1" t="str">
        <f>HYPERLINK("http://www.twitter.com/banuakdenizli/status/1592493981249642496", "1592493981249642496")</f>
        <v>1592493981249642496</v>
      </c>
      <c r="B17" t="s">
        <v>15</v>
      </c>
      <c r="C17" s="2">
        <v>44880.51766203704</v>
      </c>
      <c r="D17">
        <v>0</v>
      </c>
      <c r="E17">
        <v>2</v>
      </c>
      <c r="F17" t="s">
        <v>21</v>
      </c>
      <c r="G17" t="s">
        <v>37</v>
      </c>
      <c r="H17" t="str">
        <f>HYPERLINK("http://pbs.twimg.com/media/FhjmNwgWIAAP_82.jpg", "http://pbs.twimg.com/media/FhjmNwgWIAAP_82.jpg")</f>
        <v>http://pbs.twimg.com/media/FhjmNwgWIAAP_82.jpg</v>
      </c>
      <c r="L17">
        <v>-0.95650000000000002</v>
      </c>
      <c r="M17">
        <v>0.35599999999999998</v>
      </c>
      <c r="N17">
        <v>0.64400000000000002</v>
      </c>
      <c r="O17">
        <v>0</v>
      </c>
    </row>
    <row r="18" spans="1:15" x14ac:dyDescent="0.2">
      <c r="A18" s="1" t="str">
        <f>HYPERLINK("http://www.twitter.com/banuakdenizli/status/1592493933799821312", "1592493933799821312")</f>
        <v>1592493933799821312</v>
      </c>
      <c r="B18" t="s">
        <v>15</v>
      </c>
      <c r="C18" s="2">
        <v>44880.517534722218</v>
      </c>
      <c r="D18">
        <v>0</v>
      </c>
      <c r="E18">
        <v>2</v>
      </c>
      <c r="F18" t="s">
        <v>21</v>
      </c>
      <c r="G18" t="s">
        <v>38</v>
      </c>
      <c r="H18" t="str">
        <f>HYPERLINK("http://pbs.twimg.com/media/FhjiAYnXkAEf3tC.jpg", "http://pbs.twimg.com/media/FhjiAYnXkAEf3tC.jpg")</f>
        <v>http://pbs.twimg.com/media/FhjiAYnXkAEf3tC.jpg</v>
      </c>
      <c r="L18">
        <v>-0.2737</v>
      </c>
      <c r="M18">
        <v>0.17799999999999999</v>
      </c>
      <c r="N18">
        <v>0.69299999999999995</v>
      </c>
      <c r="O18">
        <v>0.13</v>
      </c>
    </row>
    <row r="19" spans="1:15" x14ac:dyDescent="0.2">
      <c r="A19" s="1" t="str">
        <f>HYPERLINK("http://www.twitter.com/banuakdenizli/status/1592493587698065409", "1592493587698065409")</f>
        <v>1592493587698065409</v>
      </c>
      <c r="B19" t="s">
        <v>15</v>
      </c>
      <c r="C19" s="2">
        <v>44880.516585648147</v>
      </c>
      <c r="D19">
        <v>0</v>
      </c>
      <c r="E19">
        <v>1</v>
      </c>
      <c r="F19" t="s">
        <v>21</v>
      </c>
      <c r="G19" t="s">
        <v>39</v>
      </c>
      <c r="H19" t="str">
        <f>HYPERLINK("https://video.twimg.com/ext_tw_video/1592475102297395205/pu/vid/1280x720/AnMoseCRtQCGsv0W.mp4?tag=12", "https://video.twimg.com/ext_tw_video/1592475102297395205/pu/vid/1280x720/AnMoseCRtQCGsv0W.mp4?tag=12")</f>
        <v>https://video.twimg.com/ext_tw_video/1592475102297395205/pu/vid/1280x720/AnMoseCRtQCGsv0W.mp4?tag=12</v>
      </c>
      <c r="L19">
        <v>0.51060000000000005</v>
      </c>
      <c r="M19">
        <v>0</v>
      </c>
      <c r="N19">
        <v>0.82</v>
      </c>
      <c r="O19">
        <v>0.18</v>
      </c>
    </row>
    <row r="20" spans="1:15" x14ac:dyDescent="0.2">
      <c r="A20" s="1" t="str">
        <f>HYPERLINK("http://www.twitter.com/banuakdenizli/status/1592493488926765057", "1592493488926765057")</f>
        <v>1592493488926765057</v>
      </c>
      <c r="B20" t="s">
        <v>15</v>
      </c>
      <c r="C20" s="2">
        <v>44880.51630787037</v>
      </c>
      <c r="D20">
        <v>0</v>
      </c>
      <c r="E20">
        <v>2</v>
      </c>
      <c r="F20" t="s">
        <v>21</v>
      </c>
      <c r="G20" t="s">
        <v>40</v>
      </c>
      <c r="H20" t="str">
        <f>HYPERLINK("http://pbs.twimg.com/media/FhmoDvYXgAEq37V.jpg", "http://pbs.twimg.com/media/FhmoDvYXgAEq37V.jpg")</f>
        <v>http://pbs.twimg.com/media/FhmoDvYXgAEq37V.jpg</v>
      </c>
      <c r="L20">
        <v>0.58589999999999998</v>
      </c>
      <c r="M20">
        <v>0</v>
      </c>
      <c r="N20">
        <v>0.78</v>
      </c>
      <c r="O20">
        <v>0.22</v>
      </c>
    </row>
    <row r="21" spans="1:15" x14ac:dyDescent="0.2">
      <c r="A21" s="1" t="str">
        <f>HYPERLINK("http://www.twitter.com/banuakdenizli/status/1592493438972616705", "1592493438972616705")</f>
        <v>1592493438972616705</v>
      </c>
      <c r="B21" t="s">
        <v>15</v>
      </c>
      <c r="C21" s="2">
        <v>44880.516168981478</v>
      </c>
      <c r="D21">
        <v>0</v>
      </c>
      <c r="E21">
        <v>4</v>
      </c>
      <c r="F21" t="s">
        <v>21</v>
      </c>
      <c r="G21" t="s">
        <v>41</v>
      </c>
      <c r="H21" t="str">
        <f>HYPERLINK("https://video.twimg.com/ext_tw_video/1592489924053417984/pu/vid/1280x720/9O2h0nweSXPz6OPF.mp4?tag=12", "https://video.twimg.com/ext_tw_video/1592489924053417984/pu/vid/1280x720/9O2h0nweSXPz6OPF.mp4?tag=12")</f>
        <v>https://video.twimg.com/ext_tw_video/1592489924053417984/pu/vid/1280x720/9O2h0nweSXPz6OPF.mp4?tag=12</v>
      </c>
      <c r="L21">
        <v>0</v>
      </c>
      <c r="M21">
        <v>0</v>
      </c>
      <c r="N21">
        <v>1</v>
      </c>
      <c r="O21">
        <v>0</v>
      </c>
    </row>
    <row r="22" spans="1:15" x14ac:dyDescent="0.2">
      <c r="A22" s="1" t="str">
        <f>HYPERLINK("http://www.twitter.com/banuakdenizli/status/1592493280725716994", "1592493280725716994")</f>
        <v>1592493280725716994</v>
      </c>
      <c r="B22" t="s">
        <v>15</v>
      </c>
      <c r="C22" s="2">
        <v>44880.515729166669</v>
      </c>
      <c r="D22">
        <v>0</v>
      </c>
      <c r="E22">
        <v>4</v>
      </c>
      <c r="F22" t="s">
        <v>21</v>
      </c>
      <c r="G22" t="s">
        <v>42</v>
      </c>
      <c r="H22" t="str">
        <f>HYPERLINK("https://video.twimg.com/ext_tw_video/1591890006750203905/pu/vid/480x852/CdXv7PnCLzh1shpb.mp4?tag=12", "https://video.twimg.com/ext_tw_video/1591890006750203905/pu/vid/480x852/CdXv7PnCLzh1shpb.mp4?tag=12")</f>
        <v>https://video.twimg.com/ext_tw_video/1591890006750203905/pu/vid/480x852/CdXv7PnCLzh1shpb.mp4?tag=12</v>
      </c>
      <c r="L22">
        <v>0</v>
      </c>
      <c r="M22">
        <v>0</v>
      </c>
      <c r="N22">
        <v>1</v>
      </c>
      <c r="O22">
        <v>0</v>
      </c>
    </row>
    <row r="23" spans="1:15" x14ac:dyDescent="0.2">
      <c r="A23" s="1" t="str">
        <f>HYPERLINK("http://www.twitter.com/banuakdenizli/status/1590697428080267267", "1590697428080267267")</f>
        <v>1590697428080267267</v>
      </c>
      <c r="B23" t="s">
        <v>15</v>
      </c>
      <c r="C23" s="2">
        <v>44875.560127314813</v>
      </c>
      <c r="D23">
        <v>2</v>
      </c>
      <c r="E23">
        <v>1</v>
      </c>
      <c r="G23" t="s">
        <v>43</v>
      </c>
      <c r="H23" t="str">
        <f>HYPERLINK("http://pbs.twimg.com/media/FhNK3e3XkAIBWsF.jpg", "http://pbs.twimg.com/media/FhNK3e3XkAIBWsF.jpg")</f>
        <v>http://pbs.twimg.com/media/FhNK3e3XkAIBWsF.jpg</v>
      </c>
      <c r="L23">
        <v>-0.29599999999999999</v>
      </c>
      <c r="M23">
        <v>0.05</v>
      </c>
      <c r="N23">
        <v>0.95</v>
      </c>
      <c r="O23">
        <v>0</v>
      </c>
    </row>
    <row r="24" spans="1:15" x14ac:dyDescent="0.2">
      <c r="A24" s="1" t="str">
        <f>HYPERLINK("http://www.twitter.com/banuakdenizli/status/1590696882979753984", "1590696882979753984")</f>
        <v>1590696882979753984</v>
      </c>
      <c r="B24" t="s">
        <v>15</v>
      </c>
      <c r="C24" s="2">
        <v>44875.558622685188</v>
      </c>
      <c r="D24">
        <v>0</v>
      </c>
      <c r="E24">
        <v>0</v>
      </c>
      <c r="G24" t="s">
        <v>44</v>
      </c>
      <c r="H24" t="str">
        <f>HYPERLINK("http://pbs.twimg.com/media/FhNKWS3WIAYF1_u.jpg", "http://pbs.twimg.com/media/FhNKWS3WIAYF1_u.jpg")</f>
        <v>http://pbs.twimg.com/media/FhNKWS3WIAYF1_u.jpg</v>
      </c>
      <c r="L24">
        <v>0</v>
      </c>
      <c r="M24">
        <v>0</v>
      </c>
      <c r="N24">
        <v>1</v>
      </c>
      <c r="O24">
        <v>0</v>
      </c>
    </row>
    <row r="25" spans="1:15" x14ac:dyDescent="0.2">
      <c r="A25" s="1" t="str">
        <f>HYPERLINK("http://www.twitter.com/banuakdenizli/status/1590696736598941697", "1590696736598941697")</f>
        <v>1590696736598941697</v>
      </c>
      <c r="B25" t="s">
        <v>15</v>
      </c>
      <c r="C25" s="2">
        <v>44875.558217592603</v>
      </c>
      <c r="D25">
        <v>0</v>
      </c>
      <c r="E25">
        <v>0</v>
      </c>
      <c r="G25" t="s">
        <v>45</v>
      </c>
      <c r="H25" t="str">
        <f>HYPERLINK("http://pbs.twimg.com/media/FhNKPrOXkAA8g6f.jpg", "http://pbs.twimg.com/media/FhNKPrOXkAA8g6f.jpg")</f>
        <v>http://pbs.twimg.com/media/FhNKPrOXkAA8g6f.jpg</v>
      </c>
      <c r="L25">
        <v>0.42149999999999999</v>
      </c>
      <c r="M25">
        <v>0</v>
      </c>
      <c r="N25">
        <v>0.94</v>
      </c>
      <c r="O25">
        <v>0.06</v>
      </c>
    </row>
    <row r="26" spans="1:15" x14ac:dyDescent="0.2">
      <c r="A26" s="1" t="str">
        <f>HYPERLINK("http://www.twitter.com/banuakdenizli/status/1590687885115949057", "1590687885115949057")</f>
        <v>1590687885115949057</v>
      </c>
      <c r="B26" t="s">
        <v>15</v>
      </c>
      <c r="C26" s="2">
        <v>44875.533796296288</v>
      </c>
      <c r="D26">
        <v>0</v>
      </c>
      <c r="E26">
        <v>1319</v>
      </c>
      <c r="F26" t="s">
        <v>19</v>
      </c>
      <c r="G26" t="s">
        <v>46</v>
      </c>
      <c r="H26" t="str">
        <f>HYPERLINK("https://video.twimg.com/ext_tw_video/1590658660304392193/pu/vid/720x720/5z-bDpBhnxwSl6sl.mp4?tag=12", "https://video.twimg.com/ext_tw_video/1590658660304392193/pu/vid/720x720/5z-bDpBhnxwSl6sl.mp4?tag=12")</f>
        <v>https://video.twimg.com/ext_tw_video/1590658660304392193/pu/vid/720x720/5z-bDpBhnxwSl6sl.mp4?tag=12</v>
      </c>
      <c r="L26">
        <v>0.20230000000000001</v>
      </c>
      <c r="M26">
        <v>7.8E-2</v>
      </c>
      <c r="N26">
        <v>0.81499999999999995</v>
      </c>
      <c r="O26">
        <v>0.107</v>
      </c>
    </row>
    <row r="27" spans="1:15" x14ac:dyDescent="0.2">
      <c r="A27" s="1" t="str">
        <f>HYPERLINK("http://www.twitter.com/banuakdenizli/status/1589991523684593665", "1589991523684593665")</f>
        <v>1589991523684593665</v>
      </c>
      <c r="B27" t="s">
        <v>15</v>
      </c>
      <c r="C27" s="2">
        <v>44873.612199074072</v>
      </c>
      <c r="D27">
        <v>0</v>
      </c>
      <c r="E27">
        <v>57</v>
      </c>
      <c r="F27" t="s">
        <v>23</v>
      </c>
      <c r="G27" t="s">
        <v>47</v>
      </c>
      <c r="H27" t="str">
        <f>HYPERLINK("https://video.twimg.com/ext_tw_video/1589647621651570690/pu/vid/1280x720/ORUtOPaulbxJT5eT.mp4?tag=12", "https://video.twimg.com/ext_tw_video/1589647621651570690/pu/vid/1280x720/ORUtOPaulbxJT5eT.mp4?tag=12")</f>
        <v>https://video.twimg.com/ext_tw_video/1589647621651570690/pu/vid/1280x720/ORUtOPaulbxJT5eT.mp4?tag=12</v>
      </c>
      <c r="L27">
        <v>-0.36120000000000002</v>
      </c>
      <c r="M27">
        <v>6.7000000000000004E-2</v>
      </c>
      <c r="N27">
        <v>0.93300000000000005</v>
      </c>
      <c r="O27">
        <v>0</v>
      </c>
    </row>
    <row r="28" spans="1:15" x14ac:dyDescent="0.2">
      <c r="A28" s="1" t="str">
        <f>HYPERLINK("http://www.twitter.com/banuakdenizli/status/1587008182051917830", "1587008182051917830")</f>
        <v>1587008182051917830</v>
      </c>
      <c r="B28" t="s">
        <v>15</v>
      </c>
      <c r="C28" s="2">
        <v>44865.379745370366</v>
      </c>
      <c r="D28">
        <v>0</v>
      </c>
      <c r="E28">
        <v>14</v>
      </c>
      <c r="F28" t="s">
        <v>19</v>
      </c>
      <c r="G28" t="s">
        <v>48</v>
      </c>
      <c r="H28" t="str">
        <f>HYPERLINK("https://video.twimg.com/ext_tw_video/1586430914078334977/pu/vid/720x720/AsTXo7-MnR6RAxVV.mp4?tag=12", "https://video.twimg.com/ext_tw_video/1586430914078334977/pu/vid/720x720/AsTXo7-MnR6RAxVV.mp4?tag=12")</f>
        <v>https://video.twimg.com/ext_tw_video/1586430914078334977/pu/vid/720x720/AsTXo7-MnR6RAxVV.mp4?tag=12</v>
      </c>
      <c r="L28">
        <v>0</v>
      </c>
      <c r="M28">
        <v>0</v>
      </c>
      <c r="N28">
        <v>1</v>
      </c>
      <c r="O28">
        <v>0</v>
      </c>
    </row>
    <row r="29" spans="1:15" x14ac:dyDescent="0.2">
      <c r="A29" s="1" t="str">
        <f>HYPERLINK("http://www.twitter.com/banuakdenizli/status/1587008148786798592", "1587008148786798592")</f>
        <v>1587008148786798592</v>
      </c>
      <c r="B29" t="s">
        <v>15</v>
      </c>
      <c r="C29" s="2">
        <v>44865.379652777781</v>
      </c>
      <c r="D29">
        <v>0</v>
      </c>
      <c r="E29">
        <v>21</v>
      </c>
      <c r="F29" t="s">
        <v>49</v>
      </c>
      <c r="G29" t="s">
        <v>50</v>
      </c>
      <c r="H29" t="str">
        <f>HYPERLINK("http://pbs.twimg.com/media/FgOe-hCXkAAZUUb.jpg", "http://pbs.twimg.com/media/FgOe-hCXkAAZUUb.jpg")</f>
        <v>http://pbs.twimg.com/media/FgOe-hCXkAAZUUb.jpg</v>
      </c>
      <c r="L29">
        <v>0.69830000000000003</v>
      </c>
      <c r="M29">
        <v>0</v>
      </c>
      <c r="N29">
        <v>0.83799999999999997</v>
      </c>
      <c r="O29">
        <v>0.16200000000000001</v>
      </c>
    </row>
    <row r="30" spans="1:15" x14ac:dyDescent="0.2">
      <c r="A30" s="1" t="str">
        <f>HYPERLINK("http://www.twitter.com/banuakdenizli/status/1585631754672480256", "1585631754672480256")</f>
        <v>1585631754672480256</v>
      </c>
      <c r="B30" t="s">
        <v>15</v>
      </c>
      <c r="C30" s="2">
        <v>44861.58152777778</v>
      </c>
      <c r="D30">
        <v>1</v>
      </c>
      <c r="E30">
        <v>1</v>
      </c>
      <c r="G30" t="s">
        <v>51</v>
      </c>
      <c r="H30" t="str">
        <f>HYPERLINK("http://pbs.twimg.com/media/FgFLqhrUoAAsJvi.jpg", "http://pbs.twimg.com/media/FgFLqhrUoAAsJvi.jpg")</f>
        <v>http://pbs.twimg.com/media/FgFLqhrUoAAsJvi.jpg</v>
      </c>
      <c r="L30">
        <v>0</v>
      </c>
      <c r="M30">
        <v>0</v>
      </c>
      <c r="N30">
        <v>1</v>
      </c>
      <c r="O30">
        <v>0</v>
      </c>
    </row>
    <row r="31" spans="1:15" x14ac:dyDescent="0.2">
      <c r="A31" s="1" t="str">
        <f>HYPERLINK("http://www.twitter.com/banuakdenizli/status/1584829133527257088", "1584829133527257088")</f>
        <v>1584829133527257088</v>
      </c>
      <c r="B31" t="s">
        <v>15</v>
      </c>
      <c r="C31" s="2">
        <v>44859.366712962961</v>
      </c>
      <c r="D31">
        <v>0</v>
      </c>
      <c r="E31">
        <v>15</v>
      </c>
      <c r="F31" t="s">
        <v>23</v>
      </c>
      <c r="G31" t="s">
        <v>52</v>
      </c>
      <c r="H31" t="str">
        <f>HYPERLINK("http://pbs.twimg.com/media/Ff1OkAEWIAEJX5y.jpg", "http://pbs.twimg.com/media/Ff1OkAEWIAEJX5y.jpg")</f>
        <v>http://pbs.twimg.com/media/Ff1OkAEWIAEJX5y.jpg</v>
      </c>
      <c r="L31">
        <v>0.42149999999999999</v>
      </c>
      <c r="M31">
        <v>0</v>
      </c>
      <c r="N31">
        <v>0.71399999999999997</v>
      </c>
      <c r="O31">
        <v>0.28599999999999998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2023-04-03T11:26:58Z</dcterms:modified>
</cp:coreProperties>
</file>