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a0988/Desktop/Qatar Embassies in World Cup Countries/"/>
    </mc:Choice>
  </mc:AlternateContent>
  <xr:revisionPtr revIDLastSave="0" documentId="8_{2B128D86-BE99-C94F-9336-BA90FC12A611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A37" i="1"/>
  <c r="J36" i="1"/>
  <c r="I36" i="1"/>
  <c r="H36" i="1"/>
  <c r="A36" i="1"/>
  <c r="A35" i="1"/>
  <c r="A34" i="1"/>
  <c r="A33" i="1"/>
  <c r="H32" i="1"/>
  <c r="A32" i="1"/>
  <c r="H31" i="1"/>
  <c r="A31" i="1"/>
  <c r="A30" i="1"/>
  <c r="A29" i="1"/>
  <c r="A28" i="1"/>
  <c r="I27" i="1"/>
  <c r="H27" i="1"/>
  <c r="A27" i="1"/>
  <c r="K26" i="1"/>
  <c r="J26" i="1"/>
  <c r="I26" i="1"/>
  <c r="H26" i="1"/>
  <c r="A26" i="1"/>
  <c r="A25" i="1"/>
  <c r="A24" i="1"/>
  <c r="H23" i="1"/>
  <c r="A23" i="1"/>
  <c r="H22" i="1"/>
  <c r="A22" i="1"/>
  <c r="A21" i="1"/>
  <c r="H20" i="1"/>
  <c r="A20" i="1"/>
  <c r="A19" i="1"/>
  <c r="H18" i="1"/>
  <c r="A18" i="1"/>
  <c r="A17" i="1"/>
  <c r="A16" i="1"/>
  <c r="I15" i="1"/>
  <c r="H15" i="1"/>
  <c r="A15" i="1"/>
  <c r="A14" i="1"/>
  <c r="H13" i="1"/>
  <c r="A13" i="1"/>
  <c r="A12" i="1"/>
  <c r="H11" i="1"/>
  <c r="A11" i="1"/>
  <c r="A10" i="1"/>
  <c r="H9" i="1"/>
  <c r="A9" i="1"/>
  <c r="H8" i="1"/>
  <c r="A8" i="1"/>
  <c r="H7" i="1"/>
  <c r="A7" i="1"/>
  <c r="H6" i="1"/>
  <c r="A6" i="1"/>
  <c r="H5" i="1"/>
  <c r="A5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<sst xmlns="http://schemas.openxmlformats.org/spreadsheetml/2006/main" count="102" uniqueCount="61">
  <si>
    <t>id</t>
  </si>
  <si>
    <t>screen_name</t>
  </si>
  <si>
    <t>created_at</t>
  </si>
  <si>
    <t>fav</t>
  </si>
  <si>
    <t>rt</t>
  </si>
  <si>
    <t>RTed</t>
  </si>
  <si>
    <t>text</t>
  </si>
  <si>
    <t>media1</t>
  </si>
  <si>
    <t>media2</t>
  </si>
  <si>
    <t>media3</t>
  </si>
  <si>
    <t>media4</t>
  </si>
  <si>
    <t>compound</t>
  </si>
  <si>
    <t>neg</t>
  </si>
  <si>
    <t>neu</t>
  </si>
  <si>
    <t>pos</t>
  </si>
  <si>
    <t>QatarEmb_London</t>
  </si>
  <si>
    <t>MofaQatar_EN</t>
  </si>
  <si>
    <t>MBA_AlThani_</t>
  </si>
  <si>
    <t>tariqahmadbt</t>
  </si>
  <si>
    <t>The Embasssy of the State of Qatar, National Day celebration, ‘Unity is Our Strength’. 🇶🇦🇬🇧 https://t.co/nL8Jd3gISR</t>
  </si>
  <si>
    <t>His Excellency Fahad bin Mohammed Al-Attiyah, Ambassador of the State of Qatar to the United Kingdom, during the Qatar National Day celebrations in London. 🇶🇦🇬🇧 https://t.co/jkqoHvS6Tr</t>
  </si>
  <si>
    <t>FIFAWorldCup</t>
  </si>
  <si>
    <t>ARGENTINA ARE WORLD CHAMPIONS!! 🇦🇷
#FIFAWorldCup | #Qatar2022</t>
  </si>
  <si>
    <t>We extend our congratulations on #Qatar_National_Day, to HH Sheikh Tamim bin Hamad Al Thani, the Amir of #Qatar, &amp;amp; the Qatari people, &amp;amp; affirm that our strength comes from our unity, &amp;amp; is the solid foundation that our foreign policy, based on lending a helping hand, is built on. https://t.co/I466d0WUa9</t>
  </si>
  <si>
    <t>His Excellency Fahad bin Mohammed Al-Attiyah 
presents his Letters of Credence to President Higgins  @dfatirl. 🇶🇦🇮🇪 https://t.co/RsbwPkJLuM</t>
  </si>
  <si>
    <t>𝐇𝐈𝐒𝐓𝐎𝐑𝐘 𝐌𝐀𝐊𝐄𝐑𝐒 😳  
Morocco reach the Quarter-Finals for the first time. 🇲🇦 
#FIFAWorldCup | #Qatar2022 https://t.co/Z6uVjyLmWz</t>
  </si>
  <si>
    <t>We Congratulate the United Arab Emirates on its National Day
🇦🇪🇶🇦
#Qatar_Emirates
#MOFAQatar https://t.co/ZevI74ZaXe</t>
  </si>
  <si>
    <t>GCOQatar</t>
  </si>
  <si>
    <t>The State of #Qatar embraces the past and present to build a sustainable future through the use of clean energy. Msheireb is a testament to this approach and has become a popular destination for visitors to Qatar.
#VisiontoReality
#NowisAll https://t.co/VFlKpTit7W</t>
  </si>
  <si>
    <t>Happy #StAndrewsDay to all those celebrating in Scotland and across the UK. 🏴󠁧󠁢󠁳󠁣󠁴󠁿 🇬🇧 https://t.co/aR2Kvz8BBW</t>
  </si>
  <si>
    <t>History is set to be made on Thursday! 🤩
There will be an all-female refereeing trio taking charge for the first time at a men's #FIFAWorldCup in the match between Costa Rica and Germany.
Referee Stéphanie Frappart will be joined by assistants Neuza Back and Karen Diaz. 👏 https://t.co/fgHfh2DICK</t>
  </si>
  <si>
    <t>Congratulations to @England  on making it through to the knockout stage of the @FIFAWorldCup  Cup in #Qatar and an amazing performance by @Cymru
during their historic tournament at #Qatar2022.</t>
  </si>
  <si>
    <t>The State of Qatar announces its contribution of $20 million in support of a humanitarian programme to help African countries
#MOFAQatar https://t.co/k9qSA8lJbZ</t>
  </si>
  <si>
    <t>Well done to @Cymru 🏴󠁧󠁢󠁷󠁬󠁳󠁿 for a terrific performance in their first match at the @FIFAWorldCup #Qatar2022  yesterday. https://t.co/XUmB3jS81K</t>
  </si>
  <si>
    <t>QCA_UK</t>
  </si>
  <si>
    <t>https://t.co/AINx5PgfyN</t>
  </si>
  <si>
    <t>Congratulations to the #ThreeLions on their well-earned success at the @FIFAWorldCup #Qatar2022! https://t.co/DiFlHG515b</t>
  </si>
  <si>
    <t>Great to have #UK Foreign Secretary @JamesCleverly with us during the @FIFAWorldCup #Qatar 2022.
🇶🇦🇬🇧. https://t.co/HUIcW3KaAH</t>
  </si>
  <si>
    <t>As @England and @Cymru kick off their first matches of the @FIFAWorldCup #Qatar2022 today, we wish them every success! https://t.co/1p4PiK4DDg</t>
  </si>
  <si>
    <t>In just under a couple of hours, @England will be playing at the @FIFAWorldCup #Qatar2022! 🏴󠁧󠁢󠁥󠁮󠁧󠁿 https://t.co/SbafxS37JV</t>
  </si>
  <si>
    <t>Welcome to Qatar! 👋🇶🇦
#Qatar2022 | #FIFAWorldCup https://t.co/kgfw5SdThb</t>
  </si>
  <si>
    <t>The Qatar Emiri Air Force (QEAF) and the Royal Air Force (RAF) prepare to secure the skies for the @fifaworldcup #QatarUK https://t.co/UcFda4rXPr</t>
  </si>
  <si>
    <t>HE @Lolwah_Alkhater :
Qatar’s keenness to establish fan zones for the displaced &amp;amp; refugees in Palestine, Jordan, Sudan, Iraq, Lebanon, Yemen, Turkey &amp;amp; Bangladesh upon FIFA World Cup, translates our firm belief in the power of sports to cause positive social change.
#MOFAQatar https://t.co/KUO7bJxXTP</t>
  </si>
  <si>
    <t>SeCommittee2022</t>
  </si>
  <si>
    <t>We're only a few days away from partaking in an exceptional event. As a fan, you will get the chance to witness a unique and safe tournament like no other; on-site security officers will be at your service at all times, and they will happily provide you with all the help you need https://t.co/CysOYCXLAu</t>
  </si>
  <si>
    <t>Music, culture, and sport will join forces at the FIFA Fan Festival this November, bringing fans together from across the globe for an unparalleled experience. https://t.co/n2ioRi0tem</t>
  </si>
  <si>
    <t>#Qatar and the #UK continue to work together on the final arrangements for the @FIFAWorldCup #Qatar2022 and discuss other pressing matters relating to global peace and security 🇶🇦🇬🇧 https://t.co/FEwcwDhPwk</t>
  </si>
  <si>
    <t>@QCA_UK concluded the 6th Students Football Championship, sponsored by the Supreme Committee for Delivery and Legacy in partnership with @LUFC.  150 students from Qatar and the World Cup 2022’s qualifying countries participated in a full day of football! https://t.co/d2MVfEG3Rf</t>
  </si>
  <si>
    <t>ChiefofAirStaff</t>
  </si>
  <si>
    <t>We are proud to support @MOD_Qatar in preparation for @FIFAWorldCup air policing and security.
Today @rafredarrows and Typhoons from @12Sqn 🇬🇧 🇶🇦 and 7 Sqn QEAF 🇶🇦 displayed over Doha, demonstrating the strength of our relationship.
@RoyalAirForce @ukinqatar https://t.co/6Dk7FGJ5oU</t>
  </si>
  <si>
    <t>Yesterday @UKAlexCole visited the @Orbis_ME Flying Eye Hospital, in partnership with the @Qatar_Fund and @Qcharity, to witness the training of 20 female health professionals from conflict zones. The hospital provides critical eye care to vulnerable communities across the world. https://t.co/09Xi6j6Q35</t>
  </si>
  <si>
    <t>Congratulations to @RishiSunak on becoming Prime Minister of the United Kingdom. We look forward to working closely with the new Prime Minister to advance #QatarUK shared interests and strengthen our bilateral ties. 🇶🇦🇬🇧</t>
  </si>
  <si>
    <t>The joint #QatarUK Typhoon @12Sqn will provide security during the @FIFAWorldCup and ensure #Qatar2022 runs successfully. https://t.co/FXACSE6FUN</t>
  </si>
  <si>
    <t>Good to be back in Qatar with Assistant Foreign Minister @Lolwah_Alkhater  to discuss Afghanistan and the UK-Qatar partnership. Together 🇬🇧 and 🇶🇦 have supported millions of Afghans, and will continue to do so in the future. https://t.co/XQDRDPLAxx</t>
  </si>
  <si>
    <t>On the one year anniversary of the tragic passing of Sir David Amess, we reflect on his immense contribution to public life. Sir David was a devoted public servant who diligently served his community for 40 years. We will continue to honour and remember his legacy. https://t.co/jCwVnFtahS</t>
  </si>
  <si>
    <t>H.E the Assistant Foreign Minister for Regional Affairs @Dr_Al_Khulaifi met with the @UKHouseofLords  Delegation today. The meeting focused on international issues of common interest and increasing bilateral cooperation between our two nations. https://t.co/RNucut9sBm</t>
  </si>
  <si>
    <t>The Hayya Card is compulsory for all @FIFAWorldCup #Qatar2022 ticketholders, providing access to stadiums and free public transport for international fans. 
Hayya Card service centres will provide in-person support for fans with Hayya Card-related questions. https://t.co/U53HWz6AHv</t>
  </si>
  <si>
    <t>The joint Qatar-UK Typhoon Squadron 12 arrived in #Qatar yesterday. The @12Sqn will help secure the skies during the @FIFAWorldCup #Qatar2022, helping Qatar to deliver a safe and exceptional tournament.  #QatarUK https://t.co/IARKrPyPTk</t>
  </si>
  <si>
    <t>Deputy Prime Minister and Minister of Foreign Affairs @MBA_AlThani_  Receives Call from UK Foreign Secretary
#MOFAQatar https://t.co/vfHRLmDnCg</t>
  </si>
  <si>
    <t>qatarenergy</t>
  </si>
  <si>
    <t>H.E. Minister Saad Sherida Al-Kaabi meets the UK’s Secretary _x000D_of State for Business, Energy, and Industrial Strategy
#Qatar https://t.co/BIaZXTFrih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</si>
</sst>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A17" workbookViewId="0">
      <selection activeCell="A38" sqref="A38:XFD3155"/>
    </sheetView>
  </sheetViews>
  <sheetFormatPr baseColWidth="10" defaultColWidth="8.83203125" defaultRowHeight="15" x14ac:dyDescent="0.2"/>
  <cols>
    <col min="3" max="3" width="26.6640625" customWidth="1"/>
    <col min="6" max="6" width="26.8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tr">
        <f>HYPERLINK("http://www.twitter.com/banuakdenizli/status/1605659625570836481", "1605659625570836481")</f>
        <v>1605659625570836481</v>
      </c>
      <c r="B2" t="s">
        <v>15</v>
      </c>
      <c r="C2" s="2">
        <v>44916.847928240742</v>
      </c>
      <c r="D2">
        <v>11</v>
      </c>
      <c r="E2">
        <v>2</v>
      </c>
      <c r="G2" t="s">
        <v>19</v>
      </c>
      <c r="H2" t="str">
        <f>HYPERLINK("https://video.twimg.com/ext_tw_video/1605659518674821153/pu/vid/848x480/S-f1LGWAo12_UF-L.mp4?tag=12", "https://video.twimg.com/ext_tw_video/1605659518674821153/pu/vid/848x480/S-f1LGWAo12_UF-L.mp4?tag=12")</f>
        <v>https://video.twimg.com/ext_tw_video/1605659518674821153/pu/vid/848x480/S-f1LGWAo12_UF-L.mp4?tag=12</v>
      </c>
      <c r="L2">
        <v>0</v>
      </c>
      <c r="M2">
        <v>0</v>
      </c>
      <c r="N2">
        <v>1</v>
      </c>
      <c r="O2">
        <v>0</v>
      </c>
    </row>
    <row r="3" spans="1:15" x14ac:dyDescent="0.2">
      <c r="A3" s="1" t="str">
        <f>HYPERLINK("http://www.twitter.com/banuakdenizli/status/1605260656948682776", "1605260656948682776")</f>
        <v>1605260656948682776</v>
      </c>
      <c r="B3" t="s">
        <v>15</v>
      </c>
      <c r="C3" s="2">
        <v>44915.746979166674</v>
      </c>
      <c r="D3">
        <v>4</v>
      </c>
      <c r="E3">
        <v>0</v>
      </c>
      <c r="G3" t="s">
        <v>20</v>
      </c>
      <c r="H3" t="str">
        <f>HYPERLINK("http://pbs.twimg.com/media/FkcH0GCXkAAcEjL.jpg", "http://pbs.twimg.com/media/FkcH0GCXkAAcEjL.jpg")</f>
        <v>http://pbs.twimg.com/media/FkcH0GCXkAAcEjL.jpg</v>
      </c>
      <c r="L3">
        <v>0.74299999999999999</v>
      </c>
      <c r="M3">
        <v>0</v>
      </c>
      <c r="N3">
        <v>0.79200000000000004</v>
      </c>
      <c r="O3">
        <v>0.20799999999999999</v>
      </c>
    </row>
    <row r="4" spans="1:15" x14ac:dyDescent="0.2">
      <c r="A4" s="1" t="str">
        <f>HYPERLINK("http://www.twitter.com/banuakdenizli/status/1604547087420489728", "1604547087420489728")</f>
        <v>1604547087420489728</v>
      </c>
      <c r="B4" t="s">
        <v>15</v>
      </c>
      <c r="C4" s="2">
        <v>44913.777905092589</v>
      </c>
      <c r="D4">
        <v>0</v>
      </c>
      <c r="E4">
        <v>134905</v>
      </c>
      <c r="F4" t="s">
        <v>21</v>
      </c>
      <c r="G4" t="s">
        <v>22</v>
      </c>
      <c r="L4">
        <v>0.69240000000000002</v>
      </c>
      <c r="M4">
        <v>0</v>
      </c>
      <c r="N4">
        <v>0.56000000000000005</v>
      </c>
      <c r="O4">
        <v>0.44</v>
      </c>
    </row>
    <row r="5" spans="1:15" x14ac:dyDescent="0.2">
      <c r="A5" s="1" t="str">
        <f>HYPERLINK("http://www.twitter.com/banuakdenizli/status/1604475087830368256", "1604475087830368256")</f>
        <v>1604475087830368256</v>
      </c>
      <c r="B5" t="s">
        <v>15</v>
      </c>
      <c r="C5" s="2">
        <v>44913.579224537039</v>
      </c>
      <c r="D5">
        <v>0</v>
      </c>
      <c r="E5">
        <v>65</v>
      </c>
      <c r="F5" t="s">
        <v>17</v>
      </c>
      <c r="G5" t="s">
        <v>23</v>
      </c>
      <c r="H5" t="str">
        <f>HYPERLINK("http://pbs.twimg.com/media/FkP22etWYAIjx_d.jpg", "http://pbs.twimg.com/media/FkP22etWYAIjx_d.jpg")</f>
        <v>http://pbs.twimg.com/media/FkP22etWYAIjx_d.jpg</v>
      </c>
      <c r="L5">
        <v>0.93</v>
      </c>
      <c r="M5">
        <v>0</v>
      </c>
      <c r="N5">
        <v>0.73099999999999998</v>
      </c>
      <c r="O5">
        <v>0.26900000000000002</v>
      </c>
    </row>
    <row r="6" spans="1:15" x14ac:dyDescent="0.2">
      <c r="A6" s="1" t="str">
        <f>HYPERLINK("http://www.twitter.com/banuakdenizli/status/1600851957056348160", "1600851957056348160")</f>
        <v>1600851957056348160</v>
      </c>
      <c r="B6" t="s">
        <v>15</v>
      </c>
      <c r="C6" s="2">
        <v>44903.581284722219</v>
      </c>
      <c r="D6">
        <v>8</v>
      </c>
      <c r="E6">
        <v>2</v>
      </c>
      <c r="G6" t="s">
        <v>24</v>
      </c>
      <c r="H6" t="str">
        <f>HYPERLINK("http://pbs.twimg.com/media/Fjddq4EX0AA2993.jpg", "http://pbs.twimg.com/media/Fjddq4EX0AA2993.jpg")</f>
        <v>http://pbs.twimg.com/media/Fjddq4EX0AA2993.jpg</v>
      </c>
      <c r="L6">
        <v>0.5423</v>
      </c>
      <c r="M6">
        <v>0</v>
      </c>
      <c r="N6">
        <v>0.82099999999999995</v>
      </c>
      <c r="O6">
        <v>0.17899999999999999</v>
      </c>
    </row>
    <row r="7" spans="1:15" x14ac:dyDescent="0.2">
      <c r="A7" s="1" t="str">
        <f>HYPERLINK("http://www.twitter.com/banuakdenizli/status/1600195633712754688", "1600195633712754688")</f>
        <v>1600195633712754688</v>
      </c>
      <c r="B7" t="s">
        <v>15</v>
      </c>
      <c r="C7" s="2">
        <v>44901.770173611112</v>
      </c>
      <c r="D7">
        <v>0</v>
      </c>
      <c r="E7">
        <v>7691</v>
      </c>
      <c r="F7" t="s">
        <v>21</v>
      </c>
      <c r="G7" t="s">
        <v>25</v>
      </c>
      <c r="H7" t="str">
        <f>HYPERLINK("http://pbs.twimg.com/media/FjUCxVTWABEN1lw.jpg", "http://pbs.twimg.com/media/FjUCxVTWABEN1lw.jpg")</f>
        <v>http://pbs.twimg.com/media/FjUCxVTWABEN1lw.jpg</v>
      </c>
      <c r="L7">
        <v>2.58E-2</v>
      </c>
      <c r="M7">
        <v>0</v>
      </c>
      <c r="N7">
        <v>0.92200000000000004</v>
      </c>
      <c r="O7">
        <v>7.8E-2</v>
      </c>
    </row>
    <row r="8" spans="1:15" x14ac:dyDescent="0.2">
      <c r="A8" s="1" t="str">
        <f>HYPERLINK("http://www.twitter.com/banuakdenizli/status/1598626696701231105", "1598626696701231105")</f>
        <v>1598626696701231105</v>
      </c>
      <c r="B8" t="s">
        <v>15</v>
      </c>
      <c r="C8" s="2">
        <v>44897.440740740742</v>
      </c>
      <c r="D8">
        <v>0</v>
      </c>
      <c r="E8">
        <v>11</v>
      </c>
      <c r="F8" t="s">
        <v>16</v>
      </c>
      <c r="G8" t="s">
        <v>26</v>
      </c>
      <c r="H8" t="str">
        <f>HYPERLINK("http://pbs.twimg.com/media/Fi9nsrtWYAEsqlJ.jpg", "http://pbs.twimg.com/media/Fi9nsrtWYAEsqlJ.jpg")</f>
        <v>http://pbs.twimg.com/media/Fi9nsrtWYAEsqlJ.jpg</v>
      </c>
      <c r="L8">
        <v>0.71840000000000004</v>
      </c>
      <c r="M8">
        <v>0</v>
      </c>
      <c r="N8">
        <v>0.66700000000000004</v>
      </c>
      <c r="O8">
        <v>0.33300000000000002</v>
      </c>
    </row>
    <row r="9" spans="1:15" x14ac:dyDescent="0.2">
      <c r="A9" s="1" t="str">
        <f>HYPERLINK("http://www.twitter.com/banuakdenizli/status/1598626602589589505", "1598626602589589505")</f>
        <v>1598626602589589505</v>
      </c>
      <c r="B9" t="s">
        <v>15</v>
      </c>
      <c r="C9" s="2">
        <v>44897.440474537027</v>
      </c>
      <c r="D9">
        <v>0</v>
      </c>
      <c r="E9">
        <v>18</v>
      </c>
      <c r="F9" t="s">
        <v>27</v>
      </c>
      <c r="G9" t="s">
        <v>28</v>
      </c>
      <c r="H9" t="str">
        <f>HYPERLINK("https://video.twimg.com/ext_tw_video/1598365184996802562/pu/vid/1280x720/2-7YoPjA5Rxqgl2J.mp4?tag=12", "https://video.twimg.com/ext_tw_video/1598365184996802562/pu/vid/1280x720/2-7YoPjA5Rxqgl2J.mp4?tag=12")</f>
        <v>https://video.twimg.com/ext_tw_video/1598365184996802562/pu/vid/1280x720/2-7YoPjA5Rxqgl2J.mp4?tag=12</v>
      </c>
      <c r="L9">
        <v>0.76500000000000001</v>
      </c>
      <c r="M9">
        <v>0</v>
      </c>
      <c r="N9">
        <v>0.81699999999999995</v>
      </c>
      <c r="O9">
        <v>0.183</v>
      </c>
    </row>
    <row r="10" spans="1:15" x14ac:dyDescent="0.2">
      <c r="A10" s="1" t="str">
        <f>HYPERLINK("http://www.twitter.com/banuakdenizli/status/1597967055307026432", "1597967055307026432")</f>
        <v>1597967055307026432</v>
      </c>
      <c r="B10" t="s">
        <v>15</v>
      </c>
      <c r="C10" s="2">
        <v>44895.620474537027</v>
      </c>
      <c r="D10">
        <v>1</v>
      </c>
      <c r="E10">
        <v>0</v>
      </c>
      <c r="G10" t="s">
        <v>29</v>
      </c>
      <c r="L10">
        <v>0.81259999999999999</v>
      </c>
      <c r="M10">
        <v>0</v>
      </c>
      <c r="N10">
        <v>0.63700000000000001</v>
      </c>
      <c r="O10">
        <v>0.36299999999999999</v>
      </c>
    </row>
    <row r="11" spans="1:15" x14ac:dyDescent="0.2">
      <c r="A11" s="1" t="str">
        <f>HYPERLINK("http://www.twitter.com/banuakdenizli/status/1597947897286627328", "1597947897286627328")</f>
        <v>1597947897286627328</v>
      </c>
      <c r="B11" t="s">
        <v>15</v>
      </c>
      <c r="C11" s="2">
        <v>44895.567604166667</v>
      </c>
      <c r="D11">
        <v>0</v>
      </c>
      <c r="E11">
        <v>5021</v>
      </c>
      <c r="F11" t="s">
        <v>21</v>
      </c>
      <c r="G11" t="s">
        <v>30</v>
      </c>
      <c r="H11" t="str">
        <f>HYPERLINK("http://pbs.twimg.com/media/FizNoA2XkAYUZUO.jpg", "http://pbs.twimg.com/media/FizNoA2XkAYUZUO.jpg")</f>
        <v>http://pbs.twimg.com/media/FizNoA2XkAYUZUO.jpg</v>
      </c>
      <c r="L11">
        <v>0</v>
      </c>
      <c r="M11">
        <v>0</v>
      </c>
      <c r="N11">
        <v>1</v>
      </c>
      <c r="O11">
        <v>0</v>
      </c>
    </row>
    <row r="12" spans="1:15" x14ac:dyDescent="0.2">
      <c r="A12" s="1" t="str">
        <f>HYPERLINK("http://www.twitter.com/banuakdenizli/status/1597947662846005249", "1597947662846005249")</f>
        <v>1597947662846005249</v>
      </c>
      <c r="B12" t="s">
        <v>15</v>
      </c>
      <c r="C12" s="2">
        <v>44895.56695601852</v>
      </c>
      <c r="D12">
        <v>2</v>
      </c>
      <c r="E12">
        <v>0</v>
      </c>
      <c r="G12" t="s">
        <v>31</v>
      </c>
      <c r="L12">
        <v>0.82709999999999995</v>
      </c>
      <c r="M12">
        <v>0</v>
      </c>
      <c r="N12">
        <v>0.77800000000000002</v>
      </c>
      <c r="O12">
        <v>0.222</v>
      </c>
    </row>
    <row r="13" spans="1:15" x14ac:dyDescent="0.2">
      <c r="A13" s="1" t="str">
        <f>HYPERLINK("http://www.twitter.com/banuakdenizli/status/1596907178685739008", "1596907178685739008")</f>
        <v>1596907178685739008</v>
      </c>
      <c r="B13" t="s">
        <v>15</v>
      </c>
      <c r="C13" s="2">
        <v>44892.695775462962</v>
      </c>
      <c r="D13">
        <v>0</v>
      </c>
      <c r="E13">
        <v>15</v>
      </c>
      <c r="F13" t="s">
        <v>16</v>
      </c>
      <c r="G13" t="s">
        <v>32</v>
      </c>
      <c r="H13" t="str">
        <f>HYPERLINK("http://pbs.twimg.com/media/FikQF04WIAIhMse.jpg", "http://pbs.twimg.com/media/FikQF04WIAIhMse.jpg")</f>
        <v>http://pbs.twimg.com/media/FikQF04WIAIhMse.jpg</v>
      </c>
      <c r="L13">
        <v>0.65969999999999995</v>
      </c>
      <c r="M13">
        <v>0</v>
      </c>
      <c r="N13">
        <v>0.77900000000000003</v>
      </c>
      <c r="O13">
        <v>0.221</v>
      </c>
    </row>
    <row r="14" spans="1:15" x14ac:dyDescent="0.2">
      <c r="A14" s="1" t="str">
        <f>HYPERLINK("http://www.twitter.com/banuakdenizli/status/1595014389937102849", "1595014389937102849")</f>
        <v>1595014389937102849</v>
      </c>
      <c r="B14" t="s">
        <v>15</v>
      </c>
      <c r="C14" s="2">
        <v>44887.472673611112</v>
      </c>
      <c r="D14">
        <v>0</v>
      </c>
      <c r="E14">
        <v>0</v>
      </c>
      <c r="G14" t="s">
        <v>33</v>
      </c>
      <c r="L14">
        <v>0.63690000000000002</v>
      </c>
      <c r="M14">
        <v>0</v>
      </c>
      <c r="N14">
        <v>0.755</v>
      </c>
      <c r="O14">
        <v>0.245</v>
      </c>
    </row>
    <row r="15" spans="1:15" x14ac:dyDescent="0.2">
      <c r="A15" s="1" t="str">
        <f>HYPERLINK("http://www.twitter.com/banuakdenizli/status/1594991093879382016", "1594991093879382016")</f>
        <v>1594991093879382016</v>
      </c>
      <c r="B15" t="s">
        <v>15</v>
      </c>
      <c r="C15" s="2">
        <v>44887.408379629633</v>
      </c>
      <c r="D15">
        <v>0</v>
      </c>
      <c r="E15">
        <v>1</v>
      </c>
      <c r="F15" t="s">
        <v>34</v>
      </c>
      <c r="G15" t="s">
        <v>35</v>
      </c>
      <c r="H15" t="str">
        <f>HYPERLINK("http://pbs.twimg.com/media/FiKLWpaWYAAWD_f.jpg", "http://pbs.twimg.com/media/FiKLWpaWYAAWD_f.jpg")</f>
        <v>http://pbs.twimg.com/media/FiKLWpaWYAAWD_f.jpg</v>
      </c>
      <c r="I15" t="str">
        <f>HYPERLINK("http://pbs.twimg.com/media/FiKLWpVWQAAALtS.jpg", "http://pbs.twimg.com/media/FiKLWpVWQAAALtS.jpg")</f>
        <v>http://pbs.twimg.com/media/FiKLWpVWQAAALtS.jpg</v>
      </c>
      <c r="L15">
        <v>0</v>
      </c>
      <c r="M15">
        <v>0</v>
      </c>
      <c r="N15">
        <v>1</v>
      </c>
      <c r="O15">
        <v>0</v>
      </c>
    </row>
    <row r="16" spans="1:15" x14ac:dyDescent="0.2">
      <c r="A16" s="1" t="str">
        <f>HYPERLINK("http://www.twitter.com/banuakdenizli/status/1594725182429691909", "1594725182429691909")</f>
        <v>1594725182429691909</v>
      </c>
      <c r="B16" t="s">
        <v>15</v>
      </c>
      <c r="C16" s="2">
        <v>44886.67460648148</v>
      </c>
      <c r="D16">
        <v>1</v>
      </c>
      <c r="E16">
        <v>1</v>
      </c>
      <c r="G16" t="s">
        <v>36</v>
      </c>
      <c r="L16">
        <v>0.83560000000000001</v>
      </c>
      <c r="M16">
        <v>0</v>
      </c>
      <c r="N16">
        <v>0.58199999999999996</v>
      </c>
      <c r="O16">
        <v>0.41799999999999998</v>
      </c>
    </row>
    <row r="17" spans="1:15" x14ac:dyDescent="0.2">
      <c r="A17" s="1" t="str">
        <f>HYPERLINK("http://www.twitter.com/banuakdenizli/status/1594683205059317761", "1594683205059317761")</f>
        <v>1594683205059317761</v>
      </c>
      <c r="B17" t="s">
        <v>15</v>
      </c>
      <c r="C17" s="2">
        <v>44886.55877314815</v>
      </c>
      <c r="D17">
        <v>1</v>
      </c>
      <c r="E17">
        <v>1</v>
      </c>
      <c r="G17" t="s">
        <v>37</v>
      </c>
      <c r="L17">
        <v>0.62490000000000001</v>
      </c>
      <c r="M17">
        <v>0</v>
      </c>
      <c r="N17">
        <v>0.78500000000000003</v>
      </c>
      <c r="O17">
        <v>0.215</v>
      </c>
    </row>
    <row r="18" spans="1:15" x14ac:dyDescent="0.2">
      <c r="A18" s="1" t="str">
        <f>HYPERLINK("http://www.twitter.com/banuakdenizli/status/1594656433681076225", "1594656433681076225")</f>
        <v>1594656433681076225</v>
      </c>
      <c r="B18" t="s">
        <v>15</v>
      </c>
      <c r="C18" s="2">
        <v>44886.484895833331</v>
      </c>
      <c r="D18">
        <v>0</v>
      </c>
      <c r="E18">
        <v>0</v>
      </c>
      <c r="G18" t="s">
        <v>38</v>
      </c>
      <c r="H18" t="str">
        <f>HYPERLINK("http://pbs.twimg.com/media/FiFbktXWYAEoD0f.jpg", "http://pbs.twimg.com/media/FiFbktXWYAEoD0f.jpg")</f>
        <v>http://pbs.twimg.com/media/FiFbktXWYAEoD0f.jpg</v>
      </c>
      <c r="L18">
        <v>0.7712</v>
      </c>
      <c r="M18">
        <v>0</v>
      </c>
      <c r="N18">
        <v>0.72899999999999998</v>
      </c>
      <c r="O18">
        <v>0.27100000000000002</v>
      </c>
    </row>
    <row r="19" spans="1:15" x14ac:dyDescent="0.2">
      <c r="A19" s="1" t="str">
        <f>HYPERLINK("http://www.twitter.com/banuakdenizli/status/1594655979710316546", "1594655979710316546")</f>
        <v>1594655979710316546</v>
      </c>
      <c r="B19" t="s">
        <v>15</v>
      </c>
      <c r="C19" s="2">
        <v>44886.48364583333</v>
      </c>
      <c r="D19">
        <v>0</v>
      </c>
      <c r="E19">
        <v>0</v>
      </c>
      <c r="G19" t="s">
        <v>39</v>
      </c>
      <c r="L19">
        <v>0.27139999999999997</v>
      </c>
      <c r="M19">
        <v>0</v>
      </c>
      <c r="N19">
        <v>0.878</v>
      </c>
      <c r="O19">
        <v>0.122</v>
      </c>
    </row>
    <row r="20" spans="1:15" x14ac:dyDescent="0.2">
      <c r="A20" s="1" t="str">
        <f>HYPERLINK("http://www.twitter.com/banuakdenizli/status/1594270094452047874", "1594270094452047874")</f>
        <v>1594270094452047874</v>
      </c>
      <c r="B20" t="s">
        <v>15</v>
      </c>
      <c r="C20" s="2">
        <v>44885.418807870366</v>
      </c>
      <c r="D20">
        <v>0</v>
      </c>
      <c r="E20">
        <v>534</v>
      </c>
      <c r="F20" t="s">
        <v>21</v>
      </c>
      <c r="G20" t="s">
        <v>40</v>
      </c>
      <c r="H20" t="str">
        <f>HYPERLINK("https://video.twimg.com/amplify_video/1594258821303586817/vid/720x1280/7Be2kdqkmTxFqs0m.mp4?tag=14", "https://video.twimg.com/amplify_video/1594258821303586817/vid/720x1280/7Be2kdqkmTxFqs0m.mp4?tag=14")</f>
        <v>https://video.twimg.com/amplify_video/1594258821303586817/vid/720x1280/7Be2kdqkmTxFqs0m.mp4?tag=14</v>
      </c>
      <c r="L20">
        <v>0.50929999999999997</v>
      </c>
      <c r="M20">
        <v>0</v>
      </c>
      <c r="N20">
        <v>0.64600000000000002</v>
      </c>
      <c r="O20">
        <v>0.35399999999999998</v>
      </c>
    </row>
    <row r="21" spans="1:15" x14ac:dyDescent="0.2">
      <c r="A21" s="1" t="str">
        <f>HYPERLINK("http://www.twitter.com/banuakdenizli/status/1594269654251356160", "1594269654251356160")</f>
        <v>1594269654251356160</v>
      </c>
      <c r="B21" t="s">
        <v>15</v>
      </c>
      <c r="C21" s="2">
        <v>44885.417592592603</v>
      </c>
      <c r="D21">
        <v>2</v>
      </c>
      <c r="E21">
        <v>1</v>
      </c>
      <c r="G21" t="s">
        <v>41</v>
      </c>
      <c r="L21">
        <v>0.34</v>
      </c>
      <c r="M21">
        <v>0</v>
      </c>
      <c r="N21">
        <v>0.89700000000000002</v>
      </c>
      <c r="O21">
        <v>0.10299999999999999</v>
      </c>
    </row>
    <row r="22" spans="1:15" x14ac:dyDescent="0.2">
      <c r="A22" s="1" t="str">
        <f>HYPERLINK("http://www.twitter.com/banuakdenizli/status/1593941128012877825", "1593941128012877825")</f>
        <v>1593941128012877825</v>
      </c>
      <c r="B22" t="s">
        <v>15</v>
      </c>
      <c r="C22" s="2">
        <v>44884.511030092603</v>
      </c>
      <c r="D22">
        <v>0</v>
      </c>
      <c r="E22">
        <v>55</v>
      </c>
      <c r="F22" t="s">
        <v>16</v>
      </c>
      <c r="G22" t="s">
        <v>42</v>
      </c>
      <c r="H22" t="str">
        <f>HYPERLINK("https://video.twimg.com/ext_tw_video/1593911827913707522/pu/vid/1280x720/tKIS7TL7xpzI5cve.mp4?tag=12", "https://video.twimg.com/ext_tw_video/1593911827913707522/pu/vid/1280x720/tKIS7TL7xpzI5cve.mp4?tag=12")</f>
        <v>https://video.twimg.com/ext_tw_video/1593911827913707522/pu/vid/1280x720/tKIS7TL7xpzI5cve.mp4?tag=12</v>
      </c>
      <c r="L22">
        <v>0.80740000000000001</v>
      </c>
      <c r="M22">
        <v>0</v>
      </c>
      <c r="N22">
        <v>0.82799999999999996</v>
      </c>
      <c r="O22">
        <v>0.17199999999999999</v>
      </c>
    </row>
    <row r="23" spans="1:15" x14ac:dyDescent="0.2">
      <c r="A23" s="1" t="str">
        <f>HYPERLINK("http://www.twitter.com/banuakdenizli/status/1593645313159479296", "1593645313159479296")</f>
        <v>1593645313159479296</v>
      </c>
      <c r="B23" t="s">
        <v>15</v>
      </c>
      <c r="C23" s="2">
        <v>44883.694733796299</v>
      </c>
      <c r="D23">
        <v>0</v>
      </c>
      <c r="E23">
        <v>35</v>
      </c>
      <c r="F23" t="s">
        <v>43</v>
      </c>
      <c r="G23" t="s">
        <v>44</v>
      </c>
      <c r="H23" t="str">
        <f>HYPERLINK("https://video.twimg.com/ext_tw_video/1593326371610173441/pu/vid/1280x720/Cj_8l-Z1tfGlZEGV.mp4?tag=12", "https://video.twimg.com/ext_tw_video/1593326371610173441/pu/vid/1280x720/Cj_8l-Z1tfGlZEGV.mp4?tag=12")</f>
        <v>https://video.twimg.com/ext_tw_video/1593326371610173441/pu/vid/1280x720/Cj_8l-Z1tfGlZEGV.mp4?tag=12</v>
      </c>
      <c r="L23">
        <v>0.93489999999999995</v>
      </c>
      <c r="M23">
        <v>3.5000000000000003E-2</v>
      </c>
      <c r="N23">
        <v>0.67600000000000005</v>
      </c>
      <c r="O23">
        <v>0.28899999999999998</v>
      </c>
    </row>
    <row r="24" spans="1:15" x14ac:dyDescent="0.2">
      <c r="A24" s="1" t="str">
        <f>HYPERLINK("http://www.twitter.com/banuakdenizli/status/1593575105547968516", "1593575105547968516")</f>
        <v>1593575105547968516</v>
      </c>
      <c r="B24" t="s">
        <v>15</v>
      </c>
      <c r="C24" s="2">
        <v>44883.501006944447</v>
      </c>
      <c r="D24">
        <v>1</v>
      </c>
      <c r="E24">
        <v>1</v>
      </c>
      <c r="G24" t="s">
        <v>45</v>
      </c>
      <c r="L24">
        <v>0.77170000000000005</v>
      </c>
      <c r="M24">
        <v>0</v>
      </c>
      <c r="N24">
        <v>0.749</v>
      </c>
      <c r="O24">
        <v>0.251</v>
      </c>
    </row>
    <row r="25" spans="1:15" x14ac:dyDescent="0.2">
      <c r="A25" s="1" t="str">
        <f>HYPERLINK("http://www.twitter.com/banuakdenizli/status/1593574966146093058", "1593574966146093058")</f>
        <v>1593574966146093058</v>
      </c>
      <c r="B25" t="s">
        <v>15</v>
      </c>
      <c r="C25" s="2">
        <v>44883.500613425917</v>
      </c>
      <c r="D25">
        <v>1</v>
      </c>
      <c r="E25">
        <v>0</v>
      </c>
      <c r="G25" t="s">
        <v>46</v>
      </c>
      <c r="L25">
        <v>0.71840000000000004</v>
      </c>
      <c r="M25">
        <v>0</v>
      </c>
      <c r="N25">
        <v>0.78800000000000003</v>
      </c>
      <c r="O25">
        <v>0.21199999999999999</v>
      </c>
    </row>
    <row r="26" spans="1:15" x14ac:dyDescent="0.2">
      <c r="A26" s="1" t="str">
        <f>HYPERLINK("http://www.twitter.com/banuakdenizli/status/1589955096716398592", "1589955096716398592")</f>
        <v>1589955096716398592</v>
      </c>
      <c r="B26" t="s">
        <v>15</v>
      </c>
      <c r="C26" s="2">
        <v>44873.511678240742</v>
      </c>
      <c r="D26">
        <v>1</v>
      </c>
      <c r="E26">
        <v>0</v>
      </c>
      <c r="G26" t="s">
        <v>47</v>
      </c>
      <c r="H26" t="str">
        <f>HYPERLINK("http://pbs.twimg.com/media/FhCnmKCWQAAB1XA.jpg", "http://pbs.twimg.com/media/FhCnmKCWQAAB1XA.jpg")</f>
        <v>http://pbs.twimg.com/media/FhCnmKCWQAAB1XA.jpg</v>
      </c>
      <c r="I26" t="str">
        <f>HYPERLINK("http://pbs.twimg.com/media/FhCnnnZXkAY3xnn.jpg", "http://pbs.twimg.com/media/FhCnnnZXkAY3xnn.jpg")</f>
        <v>http://pbs.twimg.com/media/FhCnnnZXkAY3xnn.jpg</v>
      </c>
      <c r="J26" t="str">
        <f>HYPERLINK("http://pbs.twimg.com/media/FhCnp5eXoAAzpdK.jpg", "http://pbs.twimg.com/media/FhCnp5eXoAAzpdK.jpg")</f>
        <v>http://pbs.twimg.com/media/FhCnp5eXoAAzpdK.jpg</v>
      </c>
      <c r="K26" t="str">
        <f>HYPERLINK("http://pbs.twimg.com/media/FhCnp5vWAAAD-QV.jpg", "http://pbs.twimg.com/media/FhCnp5vWAAAD-QV.jpg")</f>
        <v>http://pbs.twimg.com/media/FhCnp5vWAAAD-QV.jpg</v>
      </c>
      <c r="L26">
        <v>0.77769999999999995</v>
      </c>
      <c r="M26">
        <v>0</v>
      </c>
      <c r="N26">
        <v>0.84099999999999997</v>
      </c>
      <c r="O26">
        <v>0.159</v>
      </c>
    </row>
    <row r="27" spans="1:15" x14ac:dyDescent="0.2">
      <c r="A27" s="1" t="str">
        <f>HYPERLINK("http://www.twitter.com/banuakdenizli/status/1588944347407745026", "1588944347407745026")</f>
        <v>1588944347407745026</v>
      </c>
      <c r="B27" t="s">
        <v>15</v>
      </c>
      <c r="C27" s="2">
        <v>44870.722546296303</v>
      </c>
      <c r="D27">
        <v>0</v>
      </c>
      <c r="E27">
        <v>36</v>
      </c>
      <c r="F27" t="s">
        <v>48</v>
      </c>
      <c r="G27" t="s">
        <v>49</v>
      </c>
      <c r="H27" t="str">
        <f>HYPERLINK("http://pbs.twimg.com/media/Fgz2MykXwAAYmGc.jpg", "http://pbs.twimg.com/media/Fgz2MykXwAAYmGc.jpg")</f>
        <v>http://pbs.twimg.com/media/Fgz2MykXwAAYmGc.jpg</v>
      </c>
      <c r="I27" t="str">
        <f>HYPERLINK("http://pbs.twimg.com/media/Fgz2MyoWYAY0tKv.jpg", "http://pbs.twimg.com/media/Fgz2MyoWYAY0tKv.jpg")</f>
        <v>http://pbs.twimg.com/media/Fgz2MyoWYAY0tKv.jpg</v>
      </c>
      <c r="L27">
        <v>0.88600000000000001</v>
      </c>
      <c r="M27">
        <v>0</v>
      </c>
      <c r="N27">
        <v>0.749</v>
      </c>
      <c r="O27">
        <v>0.251</v>
      </c>
    </row>
    <row r="28" spans="1:15" x14ac:dyDescent="0.2">
      <c r="A28" s="1" t="str">
        <f>HYPERLINK("http://www.twitter.com/banuakdenizli/status/1587061276504739840", "1587061276504739840")</f>
        <v>1587061276504739840</v>
      </c>
      <c r="B28" t="s">
        <v>15</v>
      </c>
      <c r="C28" s="2">
        <v>44865.526261574072</v>
      </c>
      <c r="D28">
        <v>10</v>
      </c>
      <c r="E28">
        <v>1</v>
      </c>
      <c r="G28" t="s">
        <v>50</v>
      </c>
      <c r="L28">
        <v>-0.31819999999999998</v>
      </c>
      <c r="M28">
        <v>0.14199999999999999</v>
      </c>
      <c r="N28">
        <v>0.78800000000000003</v>
      </c>
      <c r="O28">
        <v>7.0000000000000007E-2</v>
      </c>
    </row>
    <row r="29" spans="1:15" x14ac:dyDescent="0.2">
      <c r="A29" s="1" t="str">
        <f>HYPERLINK("http://www.twitter.com/banuakdenizli/status/1584888106188083200", "1584888106188083200")</f>
        <v>1584888106188083200</v>
      </c>
      <c r="B29" t="s">
        <v>15</v>
      </c>
      <c r="C29" s="2">
        <v>44859.529444444437</v>
      </c>
      <c r="D29">
        <v>0</v>
      </c>
      <c r="E29">
        <v>0</v>
      </c>
      <c r="G29" t="s">
        <v>51</v>
      </c>
      <c r="L29">
        <v>0.90810000000000002</v>
      </c>
      <c r="M29">
        <v>0</v>
      </c>
      <c r="N29">
        <v>0.67600000000000005</v>
      </c>
      <c r="O29">
        <v>0.32400000000000001</v>
      </c>
    </row>
    <row r="30" spans="1:15" x14ac:dyDescent="0.2">
      <c r="A30" s="1" t="str">
        <f>HYPERLINK("http://www.twitter.com/banuakdenizli/status/1582743363651895297", "1582743363651895297")</f>
        <v>1582743363651895297</v>
      </c>
      <c r="B30" t="s">
        <v>15</v>
      </c>
      <c r="C30" s="2">
        <v>44853.611087962963</v>
      </c>
      <c r="D30">
        <v>0</v>
      </c>
      <c r="E30">
        <v>2</v>
      </c>
      <c r="G30" t="s">
        <v>52</v>
      </c>
      <c r="L30">
        <v>0.80200000000000005</v>
      </c>
      <c r="M30">
        <v>0</v>
      </c>
      <c r="N30">
        <v>0.63100000000000001</v>
      </c>
      <c r="O30">
        <v>0.36899999999999999</v>
      </c>
    </row>
    <row r="31" spans="1:15" x14ac:dyDescent="0.2">
      <c r="A31" s="1" t="str">
        <f>HYPERLINK("http://www.twitter.com/banuakdenizli/status/1581913271380381696", "1581913271380381696")</f>
        <v>1581913271380381696</v>
      </c>
      <c r="B31" t="s">
        <v>15</v>
      </c>
      <c r="C31" s="2">
        <v>44851.320474537039</v>
      </c>
      <c r="D31">
        <v>0</v>
      </c>
      <c r="E31">
        <v>32</v>
      </c>
      <c r="F31" t="s">
        <v>18</v>
      </c>
      <c r="G31" t="s">
        <v>53</v>
      </c>
      <c r="H31" t="str">
        <f>HYPERLINK("http://pbs.twimg.com/media/FfMnzHRXgAAKApQ.jpg", "http://pbs.twimg.com/media/FfMnzHRXgAAKApQ.jpg")</f>
        <v>http://pbs.twimg.com/media/FfMnzHRXgAAKApQ.jpg</v>
      </c>
      <c r="L31">
        <v>0.63690000000000002</v>
      </c>
      <c r="M31">
        <v>0</v>
      </c>
      <c r="N31">
        <v>0.871</v>
      </c>
      <c r="O31">
        <v>0.129</v>
      </c>
    </row>
    <row r="32" spans="1:15" x14ac:dyDescent="0.2">
      <c r="A32" s="1" t="str">
        <f>HYPERLINK("http://www.twitter.com/banuakdenizli/status/1581321094035697664", "1581321094035697664")</f>
        <v>1581321094035697664</v>
      </c>
      <c r="B32" t="s">
        <v>15</v>
      </c>
      <c r="C32" s="2">
        <v>44849.686377314807</v>
      </c>
      <c r="D32">
        <v>5</v>
      </c>
      <c r="E32">
        <v>1</v>
      </c>
      <c r="G32" t="s">
        <v>54</v>
      </c>
      <c r="H32" t="str">
        <f>HYPERLINK("http://pbs.twimg.com/media/FfH7J0kXwAA-2Ju.jpg", "http://pbs.twimg.com/media/FfH7J0kXwAA-2Ju.jpg")</f>
        <v>http://pbs.twimg.com/media/FfH7J0kXwAA-2Ju.jpg</v>
      </c>
      <c r="L32">
        <v>0.52669999999999995</v>
      </c>
      <c r="M32">
        <v>5.7000000000000002E-2</v>
      </c>
      <c r="N32">
        <v>0.82099999999999995</v>
      </c>
      <c r="O32">
        <v>0.122</v>
      </c>
    </row>
    <row r="33" spans="1:15" x14ac:dyDescent="0.2">
      <c r="A33" s="1" t="str">
        <f>HYPERLINK("http://www.twitter.com/banuakdenizli/status/1580213657719701504", "1580213657719701504")</f>
        <v>1580213657719701504</v>
      </c>
      <c r="B33" t="s">
        <v>15</v>
      </c>
      <c r="C33" s="2">
        <v>44846.630428240736</v>
      </c>
      <c r="D33">
        <v>1</v>
      </c>
      <c r="E33">
        <v>1</v>
      </c>
      <c r="G33" t="s">
        <v>55</v>
      </c>
      <c r="L33">
        <v>0.68079999999999996</v>
      </c>
      <c r="M33">
        <v>0</v>
      </c>
      <c r="N33">
        <v>0.84699999999999998</v>
      </c>
      <c r="O33">
        <v>0.153</v>
      </c>
    </row>
    <row r="34" spans="1:15" x14ac:dyDescent="0.2">
      <c r="A34" s="1" t="str">
        <f>HYPERLINK("http://www.twitter.com/banuakdenizli/status/1580134525841330176", "1580134525841330176")</f>
        <v>1580134525841330176</v>
      </c>
      <c r="B34" t="s">
        <v>15</v>
      </c>
      <c r="C34" s="2">
        <v>44846.41207175926</v>
      </c>
      <c r="D34">
        <v>0</v>
      </c>
      <c r="E34">
        <v>1</v>
      </c>
      <c r="G34" t="s">
        <v>56</v>
      </c>
      <c r="L34">
        <v>0.71840000000000004</v>
      </c>
      <c r="M34">
        <v>0</v>
      </c>
      <c r="N34">
        <v>0.85</v>
      </c>
      <c r="O34">
        <v>0.15</v>
      </c>
    </row>
    <row r="35" spans="1:15" x14ac:dyDescent="0.2">
      <c r="A35" s="1" t="str">
        <f>HYPERLINK("http://www.twitter.com/banuakdenizli/status/1579403826037428225", "1579403826037428225")</f>
        <v>1579403826037428225</v>
      </c>
      <c r="B35" t="s">
        <v>15</v>
      </c>
      <c r="C35" s="2">
        <v>44844.39571759259</v>
      </c>
      <c r="D35">
        <v>0</v>
      </c>
      <c r="E35">
        <v>2</v>
      </c>
      <c r="G35" t="s">
        <v>57</v>
      </c>
      <c r="L35">
        <v>0.84809999999999997</v>
      </c>
      <c r="M35">
        <v>0</v>
      </c>
      <c r="N35">
        <v>0.72599999999999998</v>
      </c>
      <c r="O35">
        <v>0.27400000000000002</v>
      </c>
    </row>
    <row r="36" spans="1:15" x14ac:dyDescent="0.2">
      <c r="A36" s="1" t="str">
        <f>HYPERLINK("http://www.twitter.com/banuakdenizli/status/1578011944698925057", "1578011944698925057")</f>
        <v>1578011944698925057</v>
      </c>
      <c r="B36" t="s">
        <v>15</v>
      </c>
      <c r="C36" s="2">
        <v>44840.554861111108</v>
      </c>
      <c r="D36">
        <v>0</v>
      </c>
      <c r="E36">
        <v>11</v>
      </c>
      <c r="F36" t="s">
        <v>16</v>
      </c>
      <c r="G36" t="s">
        <v>58</v>
      </c>
      <c r="H36" t="str">
        <f>HYPERLINK("http://pbs.twimg.com/media/FeYpjn2WAAAU32-.jpg", "http://pbs.twimg.com/media/FeYpjn2WAAAU32-.jpg")</f>
        <v>http://pbs.twimg.com/media/FeYpjn2WAAAU32-.jpg</v>
      </c>
      <c r="I36" t="str">
        <f>HYPERLINK("http://pbs.twimg.com/media/FeYpjn0XkAcGffu.jpg", "http://pbs.twimg.com/media/FeYpjn0XkAcGffu.jpg")</f>
        <v>http://pbs.twimg.com/media/FeYpjn0XkAcGffu.jpg</v>
      </c>
      <c r="J36" t="str">
        <f>HYPERLINK("http://pbs.twimg.com/media/FeYpjp2XEAA9Bqa.jpg", "http://pbs.twimg.com/media/FeYpjp2XEAA9Bqa.jpg")</f>
        <v>http://pbs.twimg.com/media/FeYpjp2XEAA9Bqa.jpg</v>
      </c>
      <c r="L36">
        <v>0</v>
      </c>
      <c r="M36">
        <v>0</v>
      </c>
      <c r="N36">
        <v>1</v>
      </c>
      <c r="O36">
        <v>0</v>
      </c>
    </row>
    <row r="37" spans="1:15" x14ac:dyDescent="0.2">
      <c r="A37" s="1" t="str">
        <f>HYPERLINK("http://www.twitter.com/banuakdenizli/status/1577383618367717377", "1577383618367717377")</f>
        <v>1577383618367717377</v>
      </c>
      <c r="B37" t="s">
        <v>15</v>
      </c>
      <c r="C37" s="2">
        <v>44838.821006944447</v>
      </c>
      <c r="D37">
        <v>0</v>
      </c>
      <c r="E37">
        <v>6</v>
      </c>
      <c r="F37" t="s">
        <v>59</v>
      </c>
      <c r="G37" t="s">
        <v>60</v>
      </c>
      <c r="H37" t="str">
        <f>HYPERLINK("http://pbs.twimg.com/media/FePSjiMWYAEwWk4.jpg", "http://pbs.twimg.com/media/FePSjiMWYAEwWk4.jpg")</f>
        <v>http://pbs.twimg.com/media/FePSjiMWYAEwWk4.jpg</v>
      </c>
      <c r="L37">
        <v>0.2732</v>
      </c>
      <c r="M37">
        <v>0</v>
      </c>
      <c r="N37">
        <v>0.89600000000000002</v>
      </c>
      <c r="O37">
        <v>0.104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Banu Akdenizli</cp:lastModifiedBy>
  <dcterms:created xsi:type="dcterms:W3CDTF">2023-03-27T09:45:47Z</dcterms:created>
  <dcterms:modified xsi:type="dcterms:W3CDTF">2023-04-03T11:39:56Z</dcterms:modified>
</cp:coreProperties>
</file>