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3582E768-FC34-8148-B607-3A2630A254E7}"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1" l="1"/>
  <c r="H43" i="1"/>
  <c r="A43" i="1"/>
  <c r="A42" i="1"/>
  <c r="H41" i="1"/>
  <c r="A41" i="1"/>
  <c r="H40" i="1"/>
  <c r="A40" i="1"/>
  <c r="A39" i="1"/>
  <c r="H38" i="1"/>
  <c r="A38" i="1"/>
  <c r="A37" i="1"/>
  <c r="H36" i="1"/>
  <c r="A36" i="1"/>
  <c r="H35" i="1"/>
  <c r="A35" i="1"/>
  <c r="A34" i="1"/>
  <c r="A33" i="1"/>
  <c r="A32" i="1"/>
  <c r="A31" i="1"/>
  <c r="A30" i="1"/>
  <c r="A29" i="1"/>
  <c r="H28" i="1"/>
  <c r="A28" i="1"/>
  <c r="H27" i="1"/>
  <c r="A27" i="1"/>
  <c r="H26" i="1"/>
  <c r="A26" i="1"/>
  <c r="H25" i="1"/>
  <c r="A25" i="1"/>
  <c r="H24" i="1"/>
  <c r="A24" i="1"/>
  <c r="H23" i="1"/>
  <c r="A23" i="1"/>
  <c r="H22" i="1"/>
  <c r="A22" i="1"/>
  <c r="H21" i="1"/>
  <c r="A21" i="1"/>
  <c r="H20" i="1"/>
  <c r="A20" i="1"/>
  <c r="H19" i="1"/>
  <c r="A19" i="1"/>
  <c r="A18" i="1"/>
  <c r="H17" i="1"/>
  <c r="A17" i="1"/>
  <c r="H16" i="1"/>
  <c r="A16" i="1"/>
  <c r="H15" i="1"/>
  <c r="A15" i="1"/>
  <c r="H14" i="1"/>
  <c r="A14" i="1"/>
  <c r="H13" i="1"/>
  <c r="A13" i="1"/>
  <c r="A12" i="1"/>
  <c r="A11" i="1"/>
  <c r="A10" i="1"/>
  <c r="A9" i="1"/>
  <c r="A8" i="1"/>
  <c r="A7" i="1"/>
  <c r="A6" i="1"/>
  <c r="A5" i="1"/>
  <c r="H4" i="1"/>
  <c r="A4" i="1"/>
  <c r="H3" i="1"/>
  <c r="A3" i="1"/>
  <c r="H2" i="1"/>
  <c r="A2" i="1"/>
</calcChain>
</file>

<file path=xl/sharedStrings.xml><?xml version="1.0" encoding="utf-8"?>
<sst xmlns="http://schemas.openxmlformats.org/spreadsheetml/2006/main" count="104" uniqueCount="60">
  <si>
    <t>id</t>
  </si>
  <si>
    <t>screen_name</t>
  </si>
  <si>
    <t>created_at</t>
  </si>
  <si>
    <t>fav</t>
  </si>
  <si>
    <t>rt</t>
  </si>
  <si>
    <t>RTed</t>
  </si>
  <si>
    <t>text</t>
  </si>
  <si>
    <t>media1</t>
  </si>
  <si>
    <t>media2</t>
  </si>
  <si>
    <t>media3</t>
  </si>
  <si>
    <t>media4</t>
  </si>
  <si>
    <t>compound</t>
  </si>
  <si>
    <t>neg</t>
  </si>
  <si>
    <t>neu</t>
  </si>
  <si>
    <t>pos</t>
  </si>
  <si>
    <t>IRANinQATAR</t>
  </si>
  <si>
    <t>هنأ رئیس الجمهوریة الإسلامية الإيرانية ذکری الیوم الوطني لدولة‌ قطر
وأعرب الدکتور السید ابراهیم رئیسي في رسالة‌ إلی الشیخ تمیم بن حمد آل ثانی أمير دولة قطر عن أمله في تنمیة العلاقات الثنائیة في شتی المجالات وتزاید التعاون الإقلیمي والدولي لصالح السلام والإستقرار والأمن المستدام. https://t.co/lUuov3OLzJ</t>
  </si>
  <si>
    <t>پیام تبریک وزیر امور خارجه به مناسبت روز ملی قطر
آقای حسین امیرعبداللهیان وزیر امور خارجه جمهوری اسلامی ایران با ارسال پیامی‌ به شیخ محمد بن عبدالرحمن آل ثانی وزیر امور خارجه دولت قطر فرا رسیدن روز ملی قطر را به وی، مردم و دولت این کشور تبریک گفت.
https://t.co/WOyzF702xW https://t.co/hGzU0UKCrv</t>
  </si>
  <si>
    <t>تتقدم سفارة الجمهورية الاسلامیة الإيرانية في الدوحة بأحر التهاني لدولة قطر الشقيقة قيادة وحکومة وشعبا بمناسبة ذکری #الیوم_الوطني_القطری ونجاح تنظيم بطولة عالمية تاريخية https://t.co/6Eg4CVAoy7</t>
  </si>
  <si>
    <t>در گفتگوی تلفنی وزیر امور خارجه ج.ا.#ایران و معاون نخست وزیر و وزیر امور خارجه #قطر تحولات روابط دو کشور خصوصا در دوره پس از دیدار متقابل مقامات عالی ج.ا.ایران و دولت قطر از دو کشور و همچنین میزبانی موفق جام جهانی در قطر مورد گفتگو و تبادل نظر قرار گرفت. https://t.co/4hBC6KeyUA</t>
  </si>
  <si>
    <t>نظر به پیگیری های هم وطنان محترم، به اطلاع می رساند کماکان ضوابط و مقرارات پیشین دولت #قطر در برگزاری مسابقات جام جهانی به قوت خویش باقی است.
همچنین یادآوری می شود که هموطنان برای ورود به قطر باید نسبت به دریافت #هیاکارت اقدام کنند که شرایط آن پیش از این توضیح داده شده است.</t>
  </si>
  <si>
    <t>خاطره جالب و شنیدنی سفیر کشورمان از پیروزی تیم ملی ایران بر آمریکا در جام جهانی ۹۸ https://t.co/YcwVgVCB0X</t>
  </si>
  <si>
    <t>ممتاز قطر به عنوان میزبان در هر چه بهتر برگزار شدن این بازی ها را شایسته تقدیر دانست.
معاون وزیر خارجه قطر، با اشاره به روند رو به رشد روابط دوجانبه، بر اهتمام مقام های قطری بر گسترش همه جانبه مناسبات سیاسی و اقتصادی با ایران تاکید کرد.</t>
  </si>
  <si>
    <t>غربی ها در موضوعات مختلف بین‌المللی از جمله تروریسم و حقوق بشر، تصریح کرد: هر کشوری که با مشی سیاسی غربیها زاویه پیدا کند،  هم متهم به نقض حقوق بشر می‌شود و هم متهم به حمایت از تروریسم.
در این دیدار، معاون وزارت خارجه کشورمان با اشاره به برگزاری موفق جام جهانی فوتبال، نقش</t>
  </si>
  <si>
    <t>در ملاقات ظهر امروز علی باقری، معاون سیاسی وزارت امور خارجه کشورمان با محمد الخلیفی معاون وزیر خارجه قطر، روابط دوجانبه تهران و دوحه و نیز موضوعات منطقه‌ای و بین‌المللی مورد بحث و گفتگو قرار گرفت. 
معاون وزیر خارجه کشورمان با اشاره به رویکرد منفعت طلبانه و یکجانبه گرایانه</t>
  </si>
  <si>
    <t>♦️سعادة سفير الجمهورية الإسلامية الإيرانية لدى الدوحة الدکتور دهقاني في حوار مع راية المونديال:
🔸مونديال قطر حدث تاريخي للشرق الأوسط
🔸وقفة ثقافية تاريخية لحماية قيم وتقاليد شعوب المنطقة
🔸نجاح قطر في تنظيم البطولة سينعکس إيجابًا على المنطقة بأسرها
https://t.co/CRGkHuvBHx</t>
  </si>
  <si>
    <t>🔻پیام تبریک رئیس جمهور به امیر قطر
🔹آقای دکتر سید ابراهیم رئیسی در تماس تلفنی با شیخ تمیم بن حمد آل ثانی، امیر قطر برگزاری موفق مسابقات جام جهانی فوتبال را به وی تبریک گفت.
#جام_جهانی https://t.co/rBQscLNZvt</t>
  </si>
  <si>
    <t>hamidehghani</t>
  </si>
  <si>
    <t>امروز یک توئیت و یک پست اینستاگرامی با عکس مجعول از پرچم کشور عزیزمان ایران منتشر شده بود که با پیگیری بعمل آمده، تصحیح شد.🇮🇷 https://t.co/PcbZbaSGsn</t>
  </si>
  <si>
    <t>رهبر انقلاب: دیروز بچه‌های تیم ملی ما چشم ملت ما را روشن کردند؛ ان‌شاءالله چشمشان روشن باشد.
#تیم_ملی_قهرمان 
#WorldcupQatar2022 https://t.co/6QwsjQyzT5</t>
  </si>
  <si>
    <t>گوشه هایی از تجمع همدلانه و شادی امشب هموطنان برای حمایت از تیم ملی در سوق واقف
#Iran 
#مونديال_قطر_2022
#Qatar2022 https://t.co/KZqYKRYd8P</t>
  </si>
  <si>
    <t>گوشه ای از جشن هواداران تیم ملی کشورمان در سوق واقف شهر دوحه
#جام_جهانی
#دوحة
#ایران
#المنتخب_الايراني https://t.co/oEdevS81TJ</t>
  </si>
  <si>
    <t>«شکوه ایران» در حاشیه #جام_جهانی قطر
همزمان با مسابقات جام جهانی، نمایشگاه فرهنگی ایران با حضور سفیر کشورمان در مجموعه فرهنگی کتارا در دوحه افتتاح شد.
هنرمندان ایرانی در این نمایشگاه، فرهنگ ایران باشکوه را با اجرای موسیقی اقوام، صنایع دستی،سوغات و پوشاک محلی به تصویر می کشند https://t.co/uAW0nXfC5U</t>
  </si>
  <si>
    <t>پیام قدردانی سفیر ایران از شیخ تیم بن حمد آل ثانی امیر قطر که با حضور خود در ورزشگاه، اینگونه شادی خود را از پیروز تیم ملی فوتبال کشورمان در مقابل ولز نشان داد
 🇮🇷 🇶🇦 https://t.co/iTNSsgCpKE</t>
  </si>
  <si>
    <t>این شادی، شاهکار اتحاد یک ملت بود
مبارک تمامی ایرانیان که قلب شان برای فرزندان وطن می تپید 🇮🇷 ✌️ https://t.co/7P5tPYfET2</t>
  </si>
  <si>
    <t>شکوه اتحاد ایرانیان 🇮🇷 
سوق واقف دوحه
#جام_جهانی #قطر
#تا_پای_جان_برای_ایران https://t.co/rlEhou6up9</t>
  </si>
  <si>
    <t>و باز هم #تا_پای_جان_برای_ایران✌️
متروی دوحه، دو روز پیش از دومین بازی تیم ملی کشورمان در جام جهانی https://t.co/81C1w61nyD</t>
  </si>
  <si>
    <t>beINSPORTSNews</t>
  </si>
  <si>
    <t>⚽️ في طهران 🇮🇷 بدأت بلدية المدينة حملة لدعم المنتخب الإيراني في #كأس_العالم_قطر_2022 تمثلت في نشر العديد من اللوحات والمـجسمات المرتبطة بالحدث العالمي
🎙️ تقرير | عبد العزيز اليوسف https://t.co/iylyjLEwcx</t>
  </si>
  <si>
    <t>این هم گوشه ای دیگر از تجمع هواداران تیم ملی در در دوحه در آستانه بازی با ولز
#قطر 
#جام_جهانی https://t.co/Q4AuDpffRx</t>
  </si>
  <si>
    <t>گوشه ای از تجمع پرشور هواداران تیم ملی در دوحه 
#جام_جهانی_2022 
#ایران
#FIFAWorldCup 
#قطر https://t.co/KerWRZgS2n</t>
  </si>
  <si>
    <t>حضور وزیر ورزش و جوانان در اردوی تیم ملی
🔹در این دیدار که سفیر کشورمان در دوحه نیز حضور داشت، وزیر ورزش و جوانان در گفتگو با کارلوس کی‌روش از تلاش‌های وی و بازیکنان تیم ملی قدردانی و برای آنان آرزوی موفقیت کرد.
#جام_جهانی 
#قطر https://t.co/pcVdXn1viv</t>
  </si>
  <si>
    <t>#تا_پای_جان_برای_ایران 🇮🇷 https://t.co/vI5AmWgHj7</t>
  </si>
  <si>
    <t>💢 آقای سید حمید سجادی وزیر ورزش و جوانان صبح امروز در بدو ورود به قطر به منظور همراهی با تیم ملی فوتبال کشورمان در مسابقات جام جهانی، توسط آقای حمیدرضا دهقانی‌ سفیر جمهوری اسلامی ایران در دوحه مورد استقبال قرار گرفت https://t.co/OjllX5zbEN</t>
  </si>
  <si>
    <t>امکان خرید کردن ایرانیان با کارت بانکی در ایام جام جهانی
طی رایزنی های بعمل آمده با مسئولان بانک ملی قطر، امکان دریافت ده هزار کارت بانکی اعتباری موقت پانصد ریال قطری(بانکQNB) برای خرید هموطنان عزیز در طول بازی های جام جهانی فراهم شد.
هر فرد می تواند بیش از یک کارت خریداری نماید https://t.co/luA1cMhjyv</t>
  </si>
  <si>
    <t>هواداران بدون بلیط از 2 دسامبر اجازه ورود به #قطر را دارند
طبق اعلام مقامات قطری، افراد بدون بلیط می‌توانند پس از پایان مرحله گروهی مسابقات یعنی از تاریخ 2 دسامبر وارد  کشور قطر شوند تا از فضای #جام_جهانی با حضور تیم ها و هواداران لذت ببرند.
#ایران
#تیم_ملی 
#كأس_العالم_2022</t>
  </si>
  <si>
    <t>🔴 یک ملاحظه مهم درباره رزرو هتل در قطر
مسافران به قطر برای جام جهانی دقت کنند که رزرو ھتل در #ھیا کارت باید معتبر باشد.
در غیر این صورت با توجه به اینکه این موضوع از سوی مقامات قطری به طور مداوم حتی در صورت صدور و ورود به قطر بررسی می شود، امکان ملغی شدن آن برای شخص وجود دارد</t>
  </si>
  <si>
    <t>دارندگان بلیط می توانند از «هیا کارت» خود برای آوردن سه دوست یا بستگانی که بلیط مسابقات #جام_جهانی را ندارند مشروط به پرداخت۵۰۰ ﷼ قطری استفاده کنند.
کارت ھیا تا ۲۳ ژانویه ۲۰۲۳ برای ورود به #قطر قابل استفاده است.</t>
  </si>
  <si>
    <t>♦️اطلاعیه/ درباره کارت هیا
بر اساس مقررات اعلامی از سوی برگزارکنندگان جام جھانی، کلیه تماشاگران برای ورود به کشور #قطر از۱نوامبر تا ۲۲دسامبر ۲۰۲۲ باید #ھیا کارت تأیید شده داشته باشند.
تا پایان برگزاری دور گروهی مسابقات، فقط دارندگان بلیط مسابقه می توانند برای ھیاکارت اقدام کنند https://t.co/gOJ9o2MFzQ</t>
  </si>
  <si>
    <t>🔻آنچه پیش از سفر به قطر باید بدانید
قابل توجه هموطنانی که برای تماشای مسابقات جام جهانی قصد ورود به کشور #قطر دارند؛
آخرین اطلاعات کنسولی مورد نیاز شامل هیاکارت، موارد بهداشتی و.. را می تونید از لینک زیر در سایت سفارت ج.ا ایران در دوحه مشاهده نمایید:
https://t.co/QjP6wMjtOM</t>
  </si>
  <si>
    <t>پیرو پیگیری های به عمل آمده، مشکل محدودیت تصحیح مشخصات در هیا کارت (۵ مرتبه) برطرف شد.  هموطنان عزیز بعد از ۵ بار تصحیح مشخصات و در صورت عدم تصحیح، پس از ۲۰ دقیقه مجددا می توانند مشخصات خود را وارد کنند
#جام_جهانی https://t.co/2utsUj2KOE</t>
  </si>
  <si>
    <t>دکتر دهقانی سفیر جمهوری اسلامی ایران در قطر با حضور در فرودگاه بین المللی دوحه از ورود تیم ملی کشورمان استقبال به عمل آورد. https://t.co/Xpca4SY0hL</t>
  </si>
  <si>
    <t>وصول بعثة منتخب إيران الوطني الى العاصمة القطرية الدوحه
 #كأس_العالم https://t.co/zwDvHGatew</t>
  </si>
  <si>
    <t>🇮🇷 🇮🇷 🇮🇷 
فیلم ورود کاروان تیم ملی فوتبال ایران به فرودگاه دوحه
لحظه به لحظه با جام جهانی
در صفحه رسمی سفارت ایران در قطر https://t.co/xKj9Yt5WbY https://t.co/k8C4xvv7Gf</t>
  </si>
  <si>
    <t>هواپیمای کاروان تیم ملی فوتبال ایران 🇮🇷 برای شرکت در مسابقات جام جهانی دقایقی قبل در فرودگاه دوحه به زمین نشست https://t.co/nwAI60xiUn</t>
  </si>
  <si>
    <t>کاروان تیم ملی فوتبال 🇮🇷 در راه قطر
#جام_جهانی✌️
#ایران https://t.co/Ir5AgTqDPo</t>
  </si>
  <si>
    <t>ساعاتی قبل، تیم ملی فوتبال ایران، کشور را به مقصد دوحه برای برگزاری مسابقات  #جام_جهانی ۲۰۲۲ ترک کرد.
به امید موفقیت تیم ملی ایران 🇮🇷 https://t.co/XhI8ohXCyf</t>
  </si>
  <si>
    <t>تحدث سعادة السفير الإيراني لدي دولة قطر الدكتور حميد رضا دهقاني في مقابلة مع قناة beIN sports عن مشاركات منتخبنا الوطني السابقة في کأس العالم.
نرجوا نجاح منتخبنا الوطني🇮🇷 في #مونديال 2022✌️ https://t.co/YcwVgVCB0X</t>
  </si>
  <si>
    <t>گفتگوی آقای دکتر دهقانی سفیر جمهوری اسلامی ایران در قطر با شبکه تلویزیونی «bein sports»
به امید موفقیت تیم ملی فوتبال ایران🇮🇷 در #جام_جهانی  ۲۰۲۲✌️ https://t.co/SA2VEYVpXb</t>
  </si>
  <si>
    <t>به اطلاع هموطنان عزیز می رساند
آخرین اخبار و اطلاعات مورد نیاز مربوط به #جام_جهانی ۲۰۲۲ را می توانید از صفحه های رسمی این نمایندگی در فضای مجازی دنبال کنید.
همچنین می توانید از طریق شماره های واتساپی اعلام شده در سایت سفارت با ما در ارتباط باشید.
آدرس ما در توییتر: 
@IRANinQATAR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</si>
</sst>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
  <sheetViews>
    <sheetView tabSelected="1" topLeftCell="A24" workbookViewId="0">
      <selection activeCell="A45" sqref="A45:XFD2060"/>
    </sheetView>
  </sheetViews>
  <sheetFormatPr baseColWidth="10" defaultColWidth="8.83203125" defaultRowHeight="15" x14ac:dyDescent="0.2"/>
  <cols>
    <col min="3" max="3" width="44"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HYPERLINK("http://www.twitter.com/banuakdenizli/status/1604770485811744769", "1604770485811744769")</f>
        <v>1604770485811744769</v>
      </c>
      <c r="B2" t="s">
        <v>15</v>
      </c>
      <c r="C2" s="2">
        <v>44914.394363425927</v>
      </c>
      <c r="D2">
        <v>4</v>
      </c>
      <c r="E2">
        <v>0</v>
      </c>
      <c r="G2" t="s">
        <v>16</v>
      </c>
      <c r="H2" t="str">
        <f>HYPERLINK("http://pbs.twimg.com/media/FkVA59bXwAcqssO.jpg", "http://pbs.twimg.com/media/FkVA59bXwAcqssO.jpg")</f>
        <v>http://pbs.twimg.com/media/FkVA59bXwAcqssO.jpg</v>
      </c>
      <c r="L2">
        <v>0</v>
      </c>
      <c r="M2">
        <v>0</v>
      </c>
      <c r="N2">
        <v>1</v>
      </c>
      <c r="O2">
        <v>0</v>
      </c>
    </row>
    <row r="3" spans="1:15" x14ac:dyDescent="0.2">
      <c r="A3" s="1" t="str">
        <f>HYPERLINK("http://www.twitter.com/banuakdenizli/status/1604759773848948736", "1604759773848948736")</f>
        <v>1604759773848948736</v>
      </c>
      <c r="B3" t="s">
        <v>15</v>
      </c>
      <c r="C3" s="2">
        <v>44914.364803240736</v>
      </c>
      <c r="D3">
        <v>13</v>
      </c>
      <c r="E3">
        <v>0</v>
      </c>
      <c r="G3" t="s">
        <v>17</v>
      </c>
      <c r="H3" t="str">
        <f>HYPERLINK("http://pbs.twimg.com/media/FkVAY_6WAAASyqG.jpg", "http://pbs.twimg.com/media/FkVAY_6WAAASyqG.jpg")</f>
        <v>http://pbs.twimg.com/media/FkVAY_6WAAASyqG.jpg</v>
      </c>
      <c r="L3">
        <v>0</v>
      </c>
      <c r="M3">
        <v>0</v>
      </c>
      <c r="N3">
        <v>1</v>
      </c>
      <c r="O3">
        <v>0</v>
      </c>
    </row>
    <row r="4" spans="1:15" x14ac:dyDescent="0.2">
      <c r="A4" s="1" t="str">
        <f>HYPERLINK("http://www.twitter.com/banuakdenizli/status/1604756968752693250", "1604756968752693250")</f>
        <v>1604756968752693250</v>
      </c>
      <c r="B4" t="s">
        <v>15</v>
      </c>
      <c r="C4" s="2">
        <v>44914.357060185182</v>
      </c>
      <c r="D4">
        <v>4</v>
      </c>
      <c r="E4">
        <v>0</v>
      </c>
      <c r="G4" t="s">
        <v>18</v>
      </c>
      <c r="H4" t="str">
        <f>HYPERLINK("http://pbs.twimg.com/media/FkU97aHXEAAS6ho.png", "http://pbs.twimg.com/media/FkU97aHXEAAS6ho.png")</f>
        <v>http://pbs.twimg.com/media/FkU97aHXEAAS6ho.png</v>
      </c>
      <c r="L4">
        <v>0</v>
      </c>
      <c r="M4">
        <v>0</v>
      </c>
      <c r="N4">
        <v>1</v>
      </c>
      <c r="O4">
        <v>0</v>
      </c>
    </row>
    <row r="5" spans="1:15" x14ac:dyDescent="0.2">
      <c r="A5" s="1" t="str">
        <f>HYPERLINK("http://www.twitter.com/banuakdenizli/status/1598677011471425537", "1598677011471425537")</f>
        <v>1598677011471425537</v>
      </c>
      <c r="B5" t="s">
        <v>15</v>
      </c>
      <c r="C5" s="2">
        <v>44897.579583333332</v>
      </c>
      <c r="D5">
        <v>23</v>
      </c>
      <c r="E5">
        <v>1</v>
      </c>
      <c r="G5" t="s">
        <v>19</v>
      </c>
      <c r="L5">
        <v>0</v>
      </c>
      <c r="M5">
        <v>0</v>
      </c>
      <c r="N5">
        <v>1</v>
      </c>
      <c r="O5">
        <v>0</v>
      </c>
    </row>
    <row r="6" spans="1:15" x14ac:dyDescent="0.2">
      <c r="A6" s="1" t="str">
        <f>HYPERLINK("http://www.twitter.com/banuakdenizli/status/1598331420530851840", "1598331420530851840")</f>
        <v>1598331420530851840</v>
      </c>
      <c r="B6" t="s">
        <v>15</v>
      </c>
      <c r="C6" s="2">
        <v>44896.625925925917</v>
      </c>
      <c r="D6">
        <v>5</v>
      </c>
      <c r="E6">
        <v>1</v>
      </c>
      <c r="G6" t="s">
        <v>20</v>
      </c>
      <c r="L6">
        <v>0</v>
      </c>
      <c r="M6">
        <v>0</v>
      </c>
      <c r="N6">
        <v>1</v>
      </c>
      <c r="O6">
        <v>0</v>
      </c>
    </row>
    <row r="7" spans="1:15" x14ac:dyDescent="0.2">
      <c r="A7" s="1" t="str">
        <f>HYPERLINK("http://www.twitter.com/banuakdenizli/status/1597594355325624320", "1597594355325624320")</f>
        <v>1597594355325624320</v>
      </c>
      <c r="B7" t="s">
        <v>15</v>
      </c>
      <c r="C7" s="2">
        <v>44894.592013888891</v>
      </c>
      <c r="D7">
        <v>19</v>
      </c>
      <c r="E7">
        <v>4</v>
      </c>
      <c r="G7" t="s">
        <v>21</v>
      </c>
      <c r="L7">
        <v>0</v>
      </c>
      <c r="M7">
        <v>0</v>
      </c>
      <c r="N7">
        <v>1</v>
      </c>
      <c r="O7">
        <v>0</v>
      </c>
    </row>
    <row r="8" spans="1:15" x14ac:dyDescent="0.2">
      <c r="A8" s="1" t="str">
        <f>HYPERLINK("http://www.twitter.com/banuakdenizli/status/1597571556515155968", "1597571556515155968")</f>
        <v>1597571556515155968</v>
      </c>
      <c r="B8" t="s">
        <v>15</v>
      </c>
      <c r="C8" s="2">
        <v>44894.529108796298</v>
      </c>
      <c r="D8">
        <v>3</v>
      </c>
      <c r="E8">
        <v>1</v>
      </c>
      <c r="G8" t="s">
        <v>22</v>
      </c>
      <c r="L8">
        <v>0</v>
      </c>
      <c r="M8">
        <v>0</v>
      </c>
      <c r="N8">
        <v>1</v>
      </c>
      <c r="O8">
        <v>0</v>
      </c>
    </row>
    <row r="9" spans="1:15" x14ac:dyDescent="0.2">
      <c r="A9" s="1" t="str">
        <f>HYPERLINK("http://www.twitter.com/banuakdenizli/status/1597571551687237635", "1597571551687237635")</f>
        <v>1597571551687237635</v>
      </c>
      <c r="B9" t="s">
        <v>15</v>
      </c>
      <c r="C9" s="2">
        <v>44894.529097222221</v>
      </c>
      <c r="D9">
        <v>3</v>
      </c>
      <c r="E9">
        <v>1</v>
      </c>
      <c r="G9" t="s">
        <v>23</v>
      </c>
      <c r="L9">
        <v>0</v>
      </c>
      <c r="M9">
        <v>0</v>
      </c>
      <c r="N9">
        <v>1</v>
      </c>
      <c r="O9">
        <v>0</v>
      </c>
    </row>
    <row r="10" spans="1:15" x14ac:dyDescent="0.2">
      <c r="A10" s="1" t="str">
        <f>HYPERLINK("http://www.twitter.com/banuakdenizli/status/1597571549371957248", "1597571549371957248")</f>
        <v>1597571549371957248</v>
      </c>
      <c r="B10" t="s">
        <v>15</v>
      </c>
      <c r="C10" s="2">
        <v>44894.529085648152</v>
      </c>
      <c r="D10">
        <v>10</v>
      </c>
      <c r="E10">
        <v>1</v>
      </c>
      <c r="G10" t="s">
        <v>24</v>
      </c>
      <c r="L10">
        <v>0</v>
      </c>
      <c r="M10">
        <v>0</v>
      </c>
      <c r="N10">
        <v>1</v>
      </c>
      <c r="O10">
        <v>0</v>
      </c>
    </row>
    <row r="11" spans="1:15" x14ac:dyDescent="0.2">
      <c r="A11" s="1" t="str">
        <f>HYPERLINK("http://www.twitter.com/banuakdenizli/status/1597528073603518464", "1597528073603518464")</f>
        <v>1597528073603518464</v>
      </c>
      <c r="B11" t="s">
        <v>15</v>
      </c>
      <c r="C11" s="2">
        <v>44894.409120370372</v>
      </c>
      <c r="D11">
        <v>3</v>
      </c>
      <c r="E11">
        <v>1</v>
      </c>
      <c r="G11" t="s">
        <v>25</v>
      </c>
      <c r="L11">
        <v>0</v>
      </c>
      <c r="M11">
        <v>0</v>
      </c>
      <c r="N11">
        <v>1</v>
      </c>
      <c r="O11">
        <v>0</v>
      </c>
    </row>
    <row r="12" spans="1:15" x14ac:dyDescent="0.2">
      <c r="A12" s="1" t="str">
        <f>HYPERLINK("http://www.twitter.com/banuakdenizli/status/1597131164719816704", "1597131164719816704")</f>
        <v>1597131164719816704</v>
      </c>
      <c r="B12" t="s">
        <v>15</v>
      </c>
      <c r="C12" s="2">
        <v>44893.313854166663</v>
      </c>
      <c r="D12">
        <v>13</v>
      </c>
      <c r="E12">
        <v>3</v>
      </c>
      <c r="G12" t="s">
        <v>26</v>
      </c>
      <c r="L12">
        <v>0</v>
      </c>
      <c r="M12">
        <v>0</v>
      </c>
      <c r="N12">
        <v>1</v>
      </c>
      <c r="O12">
        <v>0</v>
      </c>
    </row>
    <row r="13" spans="1:15" x14ac:dyDescent="0.2">
      <c r="A13" s="1" t="str">
        <f>HYPERLINK("http://www.twitter.com/banuakdenizli/status/1597109307132489730", "1597109307132489730")</f>
        <v>1597109307132489730</v>
      </c>
      <c r="B13" t="s">
        <v>15</v>
      </c>
      <c r="C13" s="2">
        <v>44893.253541666672</v>
      </c>
      <c r="D13">
        <v>0</v>
      </c>
      <c r="E13">
        <v>42</v>
      </c>
      <c r="F13" t="s">
        <v>27</v>
      </c>
      <c r="G13" t="s">
        <v>28</v>
      </c>
      <c r="H13" t="str">
        <f>HYPERLINK("http://pbs.twimg.com/media/FimJx6vWIAASGsJ.jpg", "http://pbs.twimg.com/media/FimJx6vWIAASGsJ.jpg")</f>
        <v>http://pbs.twimg.com/media/FimJx6vWIAASGsJ.jpg</v>
      </c>
      <c r="L13">
        <v>0</v>
      </c>
      <c r="M13">
        <v>0</v>
      </c>
      <c r="N13">
        <v>1</v>
      </c>
      <c r="O13">
        <v>0</v>
      </c>
    </row>
    <row r="14" spans="1:15" x14ac:dyDescent="0.2">
      <c r="A14" s="1" t="str">
        <f>HYPERLINK("http://www.twitter.com/banuakdenizli/status/1596592418371293184", "1596592418371293184")</f>
        <v>1596592418371293184</v>
      </c>
      <c r="B14" t="s">
        <v>15</v>
      </c>
      <c r="C14" s="2">
        <v>44891.827199074083</v>
      </c>
      <c r="D14">
        <v>53</v>
      </c>
      <c r="E14">
        <v>10</v>
      </c>
      <c r="G14" t="s">
        <v>29</v>
      </c>
      <c r="H14" t="str">
        <f>HYPERLINK("https://video.twimg.com/ext_tw_video/1596592389308702722/pu/vid/624x348/aIT8uHz5O7YaeSN9.mp4?tag=12", "https://video.twimg.com/ext_tw_video/1596592389308702722/pu/vid/624x348/aIT8uHz5O7YaeSN9.mp4?tag=12")</f>
        <v>https://video.twimg.com/ext_tw_video/1596592389308702722/pu/vid/624x348/aIT8uHz5O7YaeSN9.mp4?tag=12</v>
      </c>
      <c r="L14">
        <v>0</v>
      </c>
      <c r="M14">
        <v>0</v>
      </c>
      <c r="N14">
        <v>1</v>
      </c>
      <c r="O14">
        <v>0</v>
      </c>
    </row>
    <row r="15" spans="1:15" x14ac:dyDescent="0.2">
      <c r="A15" s="1" t="str">
        <f>HYPERLINK("http://www.twitter.com/banuakdenizli/status/1596589490839035904", "1596589490839035904")</f>
        <v>1596589490839035904</v>
      </c>
      <c r="B15" t="s">
        <v>15</v>
      </c>
      <c r="C15" s="2">
        <v>44891.819120370368</v>
      </c>
      <c r="D15">
        <v>22</v>
      </c>
      <c r="E15">
        <v>4</v>
      </c>
      <c r="G15" t="s">
        <v>30</v>
      </c>
      <c r="H15" t="str">
        <f>HYPERLINK("https://video.twimg.com/ext_tw_video/1596589415882702855/pu/vid/640x352/G1NiQHHGJRTNwhvc.mp4?tag=12", "https://video.twimg.com/ext_tw_video/1596589415882702855/pu/vid/640x352/G1NiQHHGJRTNwhvc.mp4?tag=12")</f>
        <v>https://video.twimg.com/ext_tw_video/1596589415882702855/pu/vid/640x352/G1NiQHHGJRTNwhvc.mp4?tag=12</v>
      </c>
      <c r="L15">
        <v>0</v>
      </c>
      <c r="M15">
        <v>0</v>
      </c>
      <c r="N15">
        <v>1</v>
      </c>
      <c r="O15">
        <v>0</v>
      </c>
    </row>
    <row r="16" spans="1:15" x14ac:dyDescent="0.2">
      <c r="A16" s="1" t="str">
        <f>HYPERLINK("http://www.twitter.com/banuakdenizli/status/1596587362812936195", "1596587362812936195")</f>
        <v>1596587362812936195</v>
      </c>
      <c r="B16" t="s">
        <v>15</v>
      </c>
      <c r="C16" s="2">
        <v>44891.813252314823</v>
      </c>
      <c r="D16">
        <v>43</v>
      </c>
      <c r="E16">
        <v>8</v>
      </c>
      <c r="G16" t="s">
        <v>31</v>
      </c>
      <c r="H16" t="str">
        <f>HYPERLINK("https://video.twimg.com/ext_tw_video/1596587312498065408/pu/vid/352x640/1-3DuwhBKlO2Wg3S.mp4?tag=12", "https://video.twimg.com/ext_tw_video/1596587312498065408/pu/vid/352x640/1-3DuwhBKlO2Wg3S.mp4?tag=12")</f>
        <v>https://video.twimg.com/ext_tw_video/1596587312498065408/pu/vid/352x640/1-3DuwhBKlO2Wg3S.mp4?tag=12</v>
      </c>
      <c r="L16">
        <v>0</v>
      </c>
      <c r="M16">
        <v>0</v>
      </c>
      <c r="N16">
        <v>1</v>
      </c>
      <c r="O16">
        <v>0</v>
      </c>
    </row>
    <row r="17" spans="1:15" x14ac:dyDescent="0.2">
      <c r="A17" s="1" t="str">
        <f>HYPERLINK("http://www.twitter.com/banuakdenizli/status/1596462238743040001", "1596462238743040001")</f>
        <v>1596462238743040001</v>
      </c>
      <c r="B17" t="s">
        <v>15</v>
      </c>
      <c r="C17" s="2">
        <v>44891.467974537038</v>
      </c>
      <c r="D17">
        <v>22</v>
      </c>
      <c r="E17">
        <v>2</v>
      </c>
      <c r="G17" t="s">
        <v>32</v>
      </c>
      <c r="H17" t="str">
        <f>HYPERLINK("https://video.twimg.com/ext_tw_video/1596462184284004353/pu/vid/720x1280/YOkH923g70YdImup.mp4?tag=12", "https://video.twimg.com/ext_tw_video/1596462184284004353/pu/vid/720x1280/YOkH923g70YdImup.mp4?tag=12")</f>
        <v>https://video.twimg.com/ext_tw_video/1596462184284004353/pu/vid/720x1280/YOkH923g70YdImup.mp4?tag=12</v>
      </c>
      <c r="L17">
        <v>0</v>
      </c>
      <c r="M17">
        <v>0</v>
      </c>
      <c r="N17">
        <v>1</v>
      </c>
      <c r="O17">
        <v>0</v>
      </c>
    </row>
    <row r="18" spans="1:15" x14ac:dyDescent="0.2">
      <c r="A18" s="1" t="str">
        <f>HYPERLINK("http://www.twitter.com/banuakdenizli/status/1596189995714633729", "1596189995714633729")</f>
        <v>1596189995714633729</v>
      </c>
      <c r="B18" t="s">
        <v>15</v>
      </c>
      <c r="C18" s="2">
        <v>44890.716724537036</v>
      </c>
      <c r="D18">
        <v>52</v>
      </c>
      <c r="E18">
        <v>6</v>
      </c>
      <c r="G18" t="s">
        <v>33</v>
      </c>
      <c r="L18">
        <v>0</v>
      </c>
      <c r="M18">
        <v>0</v>
      </c>
      <c r="N18">
        <v>1</v>
      </c>
      <c r="O18">
        <v>0</v>
      </c>
    </row>
    <row r="19" spans="1:15" x14ac:dyDescent="0.2">
      <c r="A19" s="1" t="str">
        <f>HYPERLINK("http://www.twitter.com/banuakdenizli/status/1596161378074624001", "1596161378074624001")</f>
        <v>1596161378074624001</v>
      </c>
      <c r="B19" t="s">
        <v>15</v>
      </c>
      <c r="C19" s="2">
        <v>44890.637754629628</v>
      </c>
      <c r="D19">
        <v>40</v>
      </c>
      <c r="E19">
        <v>5</v>
      </c>
      <c r="G19" t="s">
        <v>34</v>
      </c>
      <c r="H19" t="str">
        <f>HYPERLINK("https://video.twimg.com/ext_tw_video/1596161349175967745/pu/vid/700x392/JCuOrh5h68sZNf1M.mp4?tag=12", "https://video.twimg.com/ext_tw_video/1596161349175967745/pu/vid/700x392/JCuOrh5h68sZNf1M.mp4?tag=12")</f>
        <v>https://video.twimg.com/ext_tw_video/1596161349175967745/pu/vid/700x392/JCuOrh5h68sZNf1M.mp4?tag=12</v>
      </c>
      <c r="L19">
        <v>0</v>
      </c>
      <c r="M19">
        <v>0</v>
      </c>
      <c r="N19">
        <v>1</v>
      </c>
      <c r="O19">
        <v>0</v>
      </c>
    </row>
    <row r="20" spans="1:15" x14ac:dyDescent="0.2">
      <c r="A20" s="1" t="str">
        <f>HYPERLINK("http://www.twitter.com/banuakdenizli/status/1595858630993412096", "1595858630993412096")</f>
        <v>1595858630993412096</v>
      </c>
      <c r="B20" t="s">
        <v>15</v>
      </c>
      <c r="C20" s="2">
        <v>44889.80232638889</v>
      </c>
      <c r="D20">
        <v>61</v>
      </c>
      <c r="E20">
        <v>12</v>
      </c>
      <c r="G20" t="s">
        <v>35</v>
      </c>
      <c r="H20" t="str">
        <f>HYPERLINK("https://video.twimg.com/ext_tw_video/1595858577717084166/pu/vid/848x480/iSTGDXNorNTu5OOE.mp4?tag=12", "https://video.twimg.com/ext_tw_video/1595858577717084166/pu/vid/848x480/iSTGDXNorNTu5OOE.mp4?tag=12")</f>
        <v>https://video.twimg.com/ext_tw_video/1595858577717084166/pu/vid/848x480/iSTGDXNorNTu5OOE.mp4?tag=12</v>
      </c>
      <c r="L20">
        <v>0</v>
      </c>
      <c r="M20">
        <v>0</v>
      </c>
      <c r="N20">
        <v>1</v>
      </c>
      <c r="O20">
        <v>0</v>
      </c>
    </row>
    <row r="21" spans="1:15" x14ac:dyDescent="0.2">
      <c r="A21" s="1" t="str">
        <f>HYPERLINK("http://www.twitter.com/banuakdenizli/status/1595728278685360128", "1595728278685360128")</f>
        <v>1595728278685360128</v>
      </c>
      <c r="B21" t="s">
        <v>15</v>
      </c>
      <c r="C21" s="2">
        <v>44889.442627314813</v>
      </c>
      <c r="D21">
        <v>12</v>
      </c>
      <c r="E21">
        <v>3</v>
      </c>
      <c r="G21" t="s">
        <v>36</v>
      </c>
      <c r="H21" t="str">
        <f>HYPERLINK("https://video.twimg.com/ext_tw_video/1595726061400203264/pu/vid/352x640/FgEIlJh7bVB3Pxef.mp4?tag=12", "https://video.twimg.com/ext_tw_video/1595726061400203264/pu/vid/352x640/FgEIlJh7bVB3Pxef.mp4?tag=12")</f>
        <v>https://video.twimg.com/ext_tw_video/1595726061400203264/pu/vid/352x640/FgEIlJh7bVB3Pxef.mp4?tag=12</v>
      </c>
      <c r="L21">
        <v>0</v>
      </c>
      <c r="M21">
        <v>0</v>
      </c>
      <c r="N21">
        <v>1</v>
      </c>
      <c r="O21">
        <v>0</v>
      </c>
    </row>
    <row r="22" spans="1:15" x14ac:dyDescent="0.2">
      <c r="A22" s="1" t="str">
        <f>HYPERLINK("http://www.twitter.com/banuakdenizli/status/1595666756986703873", "1595666756986703873")</f>
        <v>1595666756986703873</v>
      </c>
      <c r="B22" t="s">
        <v>15</v>
      </c>
      <c r="C22" s="2">
        <v>44889.272858796299</v>
      </c>
      <c r="D22">
        <v>0</v>
      </c>
      <c r="E22">
        <v>13</v>
      </c>
      <c r="F22" t="s">
        <v>37</v>
      </c>
      <c r="G22" t="s">
        <v>38</v>
      </c>
      <c r="H22" t="str">
        <f>HYPERLINK("https://video.twimg.com/amplify_video/1595555710636642304/vid/1280x720/NexTKww5cLJvs7UR.mp4?tag=14", "https://video.twimg.com/amplify_video/1595555710636642304/vid/1280x720/NexTKww5cLJvs7UR.mp4?tag=14")</f>
        <v>https://video.twimg.com/amplify_video/1595555710636642304/vid/1280x720/NexTKww5cLJvs7UR.mp4?tag=14</v>
      </c>
      <c r="L22">
        <v>0</v>
      </c>
      <c r="M22">
        <v>0</v>
      </c>
      <c r="N22">
        <v>1</v>
      </c>
      <c r="O22">
        <v>0</v>
      </c>
    </row>
    <row r="23" spans="1:15" x14ac:dyDescent="0.2">
      <c r="A23" s="1" t="str">
        <f>HYPERLINK("http://www.twitter.com/banuakdenizli/status/1595656604208316416", "1595656604208316416")</f>
        <v>1595656604208316416</v>
      </c>
      <c r="B23" t="s">
        <v>15</v>
      </c>
      <c r="C23" s="2">
        <v>44889.244837962957</v>
      </c>
      <c r="D23">
        <v>25</v>
      </c>
      <c r="E23">
        <v>5</v>
      </c>
      <c r="G23" t="s">
        <v>39</v>
      </c>
      <c r="H23" t="str">
        <f>HYPERLINK("https://video.twimg.com/ext_tw_video/1595656555088822273/pu/vid/640x352/olZTQsRvu7Dvft0g.mp4?tag=12", "https://video.twimg.com/ext_tw_video/1595656555088822273/pu/vid/640x352/olZTQsRvu7Dvft0g.mp4?tag=12")</f>
        <v>https://video.twimg.com/ext_tw_video/1595656555088822273/pu/vid/640x352/olZTQsRvu7Dvft0g.mp4?tag=12</v>
      </c>
      <c r="L23">
        <v>0</v>
      </c>
      <c r="M23">
        <v>0</v>
      </c>
      <c r="N23">
        <v>1</v>
      </c>
      <c r="O23">
        <v>0</v>
      </c>
    </row>
    <row r="24" spans="1:15" x14ac:dyDescent="0.2">
      <c r="A24" s="1" t="str">
        <f>HYPERLINK("http://www.twitter.com/banuakdenizli/status/1595530250749894697", "1595530250749894697")</f>
        <v>1595530250749894697</v>
      </c>
      <c r="B24" t="s">
        <v>15</v>
      </c>
      <c r="C24" s="2">
        <v>44888.896168981482</v>
      </c>
      <c r="D24">
        <v>44</v>
      </c>
      <c r="E24">
        <v>7</v>
      </c>
      <c r="G24" t="s">
        <v>40</v>
      </c>
      <c r="H24" t="str">
        <f>HYPERLINK("https://video.twimg.com/ext_tw_video/1595530199902429184/pu/vid/640x352/w2okyfljMOfHFKDO.mp4?tag=12", "https://video.twimg.com/ext_tw_video/1595530199902429184/pu/vid/640x352/w2okyfljMOfHFKDO.mp4?tag=12")</f>
        <v>https://video.twimg.com/ext_tw_video/1595530199902429184/pu/vid/640x352/w2okyfljMOfHFKDO.mp4?tag=12</v>
      </c>
      <c r="L24">
        <v>0</v>
      </c>
      <c r="M24">
        <v>0</v>
      </c>
      <c r="N24">
        <v>1</v>
      </c>
      <c r="O24">
        <v>0</v>
      </c>
    </row>
    <row r="25" spans="1:15" x14ac:dyDescent="0.2">
      <c r="A25" s="1" t="str">
        <f>HYPERLINK("http://www.twitter.com/banuakdenizli/status/1594635530083438592", "1594635530083438592")</f>
        <v>1594635530083438592</v>
      </c>
      <c r="B25" t="s">
        <v>15</v>
      </c>
      <c r="C25" s="2">
        <v>44886.427210648151</v>
      </c>
      <c r="D25">
        <v>5</v>
      </c>
      <c r="E25">
        <v>2</v>
      </c>
      <c r="G25" t="s">
        <v>41</v>
      </c>
      <c r="H25" t="str">
        <f>HYPERLINK("http://pbs.twimg.com/media/FiFIkEvXwAUZAvv.jpg", "http://pbs.twimg.com/media/FiFIkEvXwAUZAvv.jpg")</f>
        <v>http://pbs.twimg.com/media/FiFIkEvXwAUZAvv.jpg</v>
      </c>
      <c r="L25">
        <v>0</v>
      </c>
      <c r="M25">
        <v>0</v>
      </c>
      <c r="N25">
        <v>1</v>
      </c>
      <c r="O25">
        <v>0</v>
      </c>
    </row>
    <row r="26" spans="1:15" x14ac:dyDescent="0.2">
      <c r="A26" s="1" t="str">
        <f>HYPERLINK("http://www.twitter.com/banuakdenizli/status/1594597462592950273", "1594597462592950273")</f>
        <v>1594597462592950273</v>
      </c>
      <c r="B26" t="s">
        <v>15</v>
      </c>
      <c r="C26" s="2">
        <v>44886.322164351863</v>
      </c>
      <c r="D26">
        <v>35</v>
      </c>
      <c r="E26">
        <v>8</v>
      </c>
      <c r="G26" t="s">
        <v>42</v>
      </c>
      <c r="H26" t="str">
        <f>HYPERLINK("https://video.twimg.com/ext_tw_video/1594596615238590466/pu/vid/640x360/JvhgwfmM-pOPQvJx.mp4?tag=12", "https://video.twimg.com/ext_tw_video/1594596615238590466/pu/vid/640x360/JvhgwfmM-pOPQvJx.mp4?tag=12")</f>
        <v>https://video.twimg.com/ext_tw_video/1594596615238590466/pu/vid/640x360/JvhgwfmM-pOPQvJx.mp4?tag=12</v>
      </c>
      <c r="L26">
        <v>0</v>
      </c>
      <c r="M26">
        <v>0</v>
      </c>
      <c r="N26">
        <v>1</v>
      </c>
      <c r="O26">
        <v>0</v>
      </c>
    </row>
    <row r="27" spans="1:15" x14ac:dyDescent="0.2">
      <c r="A27" s="1" t="str">
        <f>HYPERLINK("http://www.twitter.com/banuakdenizli/status/1594272764311003138", "1594272764311003138")</f>
        <v>1594272764311003138</v>
      </c>
      <c r="B27" t="s">
        <v>15</v>
      </c>
      <c r="C27" s="2">
        <v>44885.426168981481</v>
      </c>
      <c r="D27">
        <v>92</v>
      </c>
      <c r="E27">
        <v>9</v>
      </c>
      <c r="G27" t="s">
        <v>43</v>
      </c>
      <c r="H27" t="str">
        <f>HYPERLINK("http://pbs.twimg.com/media/Fh_-npeXwAANKP0.jpg", "http://pbs.twimg.com/media/Fh_-npeXwAANKP0.jpg")</f>
        <v>http://pbs.twimg.com/media/Fh_-npeXwAANKP0.jpg</v>
      </c>
      <c r="L27">
        <v>0</v>
      </c>
      <c r="M27">
        <v>0</v>
      </c>
      <c r="N27">
        <v>1</v>
      </c>
      <c r="O27">
        <v>0</v>
      </c>
    </row>
    <row r="28" spans="1:15" x14ac:dyDescent="0.2">
      <c r="A28" s="1" t="str">
        <f>HYPERLINK("http://www.twitter.com/banuakdenizli/status/1593884699793174528", "1593884699793174528")</f>
        <v>1593884699793174528</v>
      </c>
      <c r="B28" t="s">
        <v>15</v>
      </c>
      <c r="C28" s="2">
        <v>44884.355324074073</v>
      </c>
      <c r="D28">
        <v>27</v>
      </c>
      <c r="E28">
        <v>4</v>
      </c>
      <c r="G28" t="s">
        <v>44</v>
      </c>
      <c r="H28" t="str">
        <f>HYPERLINK("http://pbs.twimg.com/media/Fh6dmx4WYAEc5sD.jpg", "http://pbs.twimg.com/media/Fh6dmx4WYAEc5sD.jpg")</f>
        <v>http://pbs.twimg.com/media/Fh6dmx4WYAEc5sD.jpg</v>
      </c>
      <c r="L28">
        <v>0</v>
      </c>
      <c r="M28">
        <v>0</v>
      </c>
      <c r="N28">
        <v>1</v>
      </c>
      <c r="O28">
        <v>0</v>
      </c>
    </row>
    <row r="29" spans="1:15" x14ac:dyDescent="0.2">
      <c r="A29" s="1" t="str">
        <f>HYPERLINK("http://www.twitter.com/banuakdenizli/status/1593198633914187777", "1593198633914187777")</f>
        <v>1593198633914187777</v>
      </c>
      <c r="B29" t="s">
        <v>15</v>
      </c>
      <c r="C29" s="2">
        <v>44882.462141203701</v>
      </c>
      <c r="D29">
        <v>0</v>
      </c>
      <c r="E29">
        <v>1</v>
      </c>
      <c r="F29" t="s">
        <v>15</v>
      </c>
      <c r="G29" t="s">
        <v>45</v>
      </c>
      <c r="L29">
        <v>0</v>
      </c>
      <c r="M29">
        <v>0</v>
      </c>
      <c r="N29">
        <v>1</v>
      </c>
      <c r="O29">
        <v>0</v>
      </c>
    </row>
    <row r="30" spans="1:15" x14ac:dyDescent="0.2">
      <c r="A30" s="1" t="str">
        <f>HYPERLINK("http://www.twitter.com/banuakdenizli/status/1593153029771231233", "1593153029771231233")</f>
        <v>1593153029771231233</v>
      </c>
      <c r="B30" t="s">
        <v>15</v>
      </c>
      <c r="C30" s="2">
        <v>44882.336296296293</v>
      </c>
      <c r="D30">
        <v>2</v>
      </c>
      <c r="E30">
        <v>1</v>
      </c>
      <c r="G30" t="s">
        <v>45</v>
      </c>
      <c r="L30">
        <v>0</v>
      </c>
      <c r="M30">
        <v>0</v>
      </c>
      <c r="N30">
        <v>1</v>
      </c>
      <c r="O30">
        <v>0</v>
      </c>
    </row>
    <row r="31" spans="1:15" x14ac:dyDescent="0.2">
      <c r="A31" s="1" t="str">
        <f>HYPERLINK("http://www.twitter.com/banuakdenizli/status/1592893756545847296", "1592893756545847296")</f>
        <v>1592893756545847296</v>
      </c>
      <c r="B31" t="s">
        <v>15</v>
      </c>
      <c r="C31" s="2">
        <v>44881.620833333327</v>
      </c>
      <c r="D31">
        <v>1</v>
      </c>
      <c r="E31">
        <v>0</v>
      </c>
      <c r="G31" t="s">
        <v>46</v>
      </c>
      <c r="L31">
        <v>0</v>
      </c>
      <c r="M31">
        <v>0</v>
      </c>
      <c r="N31">
        <v>1</v>
      </c>
      <c r="O31">
        <v>0</v>
      </c>
    </row>
    <row r="32" spans="1:15" x14ac:dyDescent="0.2">
      <c r="A32" s="1" t="str">
        <f>HYPERLINK("http://www.twitter.com/banuakdenizli/status/1592849144162684928", "1592849144162684928")</f>
        <v>1592849144162684928</v>
      </c>
      <c r="B32" t="s">
        <v>15</v>
      </c>
      <c r="C32" s="2">
        <v>44881.497731481482</v>
      </c>
      <c r="D32">
        <v>1</v>
      </c>
      <c r="E32">
        <v>0</v>
      </c>
      <c r="G32" t="s">
        <v>47</v>
      </c>
      <c r="L32">
        <v>0</v>
      </c>
      <c r="M32">
        <v>0</v>
      </c>
      <c r="N32">
        <v>1</v>
      </c>
      <c r="O32">
        <v>0</v>
      </c>
    </row>
    <row r="33" spans="1:15" x14ac:dyDescent="0.2">
      <c r="A33" s="1" t="str">
        <f>HYPERLINK("http://www.twitter.com/banuakdenizli/status/1592845914460557313", "1592845914460557313")</f>
        <v>1592845914460557313</v>
      </c>
      <c r="B33" t="s">
        <v>15</v>
      </c>
      <c r="C33" s="2">
        <v>44881.488819444443</v>
      </c>
      <c r="D33">
        <v>3</v>
      </c>
      <c r="E33">
        <v>0</v>
      </c>
      <c r="G33" t="s">
        <v>48</v>
      </c>
      <c r="L33">
        <v>0</v>
      </c>
      <c r="M33">
        <v>0</v>
      </c>
      <c r="N33">
        <v>1</v>
      </c>
      <c r="O33">
        <v>0</v>
      </c>
    </row>
    <row r="34" spans="1:15" x14ac:dyDescent="0.2">
      <c r="A34" s="1" t="str">
        <f>HYPERLINK("http://www.twitter.com/banuakdenizli/status/1592797471989985282", "1592797471989985282")</f>
        <v>1592797471989985282</v>
      </c>
      <c r="B34" t="s">
        <v>15</v>
      </c>
      <c r="C34" s="2">
        <v>44881.355138888888</v>
      </c>
      <c r="D34">
        <v>9</v>
      </c>
      <c r="E34">
        <v>1</v>
      </c>
      <c r="G34" t="s">
        <v>49</v>
      </c>
      <c r="L34">
        <v>0</v>
      </c>
      <c r="M34">
        <v>0</v>
      </c>
      <c r="N34">
        <v>1</v>
      </c>
      <c r="O34">
        <v>0</v>
      </c>
    </row>
    <row r="35" spans="1:15" x14ac:dyDescent="0.2">
      <c r="A35" s="1" t="str">
        <f>HYPERLINK("http://www.twitter.com/banuakdenizli/status/1592531033257541633", "1592531033257541633")</f>
        <v>1592531033257541633</v>
      </c>
      <c r="B35" t="s">
        <v>15</v>
      </c>
      <c r="C35" s="2">
        <v>44880.61990740741</v>
      </c>
      <c r="D35">
        <v>7</v>
      </c>
      <c r="E35">
        <v>0</v>
      </c>
      <c r="G35" t="s">
        <v>50</v>
      </c>
      <c r="H35" t="str">
        <f>HYPERLINK("http://pbs.twimg.com/media/FhnOiQNXEAAKFKx.jpg", "http://pbs.twimg.com/media/FhnOiQNXEAAKFKx.jpg")</f>
        <v>http://pbs.twimg.com/media/FhnOiQNXEAAKFKx.jpg</v>
      </c>
      <c r="L35">
        <v>0</v>
      </c>
      <c r="M35">
        <v>0</v>
      </c>
      <c r="N35">
        <v>1</v>
      </c>
      <c r="O35">
        <v>0</v>
      </c>
    </row>
    <row r="36" spans="1:15" x14ac:dyDescent="0.2">
      <c r="A36" s="1" t="str">
        <f>HYPERLINK("http://www.twitter.com/banuakdenizli/status/1592220422552309762", "1592220422552309762")</f>
        <v>1592220422552309762</v>
      </c>
      <c r="B36" t="s">
        <v>15</v>
      </c>
      <c r="C36" s="2">
        <v>44879.762789351851</v>
      </c>
      <c r="D36">
        <v>5</v>
      </c>
      <c r="E36">
        <v>0</v>
      </c>
      <c r="G36" t="s">
        <v>51</v>
      </c>
      <c r="H36" t="str">
        <f>HYPERLINK("http://pbs.twimg.com/media/Fhi0CSKX0AcacrC.jpg", "http://pbs.twimg.com/media/Fhi0CSKX0AcacrC.jpg")</f>
        <v>http://pbs.twimg.com/media/Fhi0CSKX0AcacrC.jpg</v>
      </c>
      <c r="L36">
        <v>0</v>
      </c>
      <c r="M36">
        <v>0</v>
      </c>
      <c r="N36">
        <v>1</v>
      </c>
      <c r="O36">
        <v>0</v>
      </c>
    </row>
    <row r="37" spans="1:15" x14ac:dyDescent="0.2">
      <c r="A37" s="1" t="str">
        <f>HYPERLINK("http://www.twitter.com/banuakdenizli/status/1592192138032324609", "1592192138032324609")</f>
        <v>1592192138032324609</v>
      </c>
      <c r="B37" t="s">
        <v>15</v>
      </c>
      <c r="C37" s="2">
        <v>44879.684733796297</v>
      </c>
      <c r="D37">
        <v>5</v>
      </c>
      <c r="E37">
        <v>0</v>
      </c>
      <c r="G37" t="s">
        <v>52</v>
      </c>
      <c r="L37">
        <v>0</v>
      </c>
      <c r="M37">
        <v>0</v>
      </c>
      <c r="N37">
        <v>1</v>
      </c>
      <c r="O37">
        <v>0</v>
      </c>
    </row>
    <row r="38" spans="1:15" x14ac:dyDescent="0.2">
      <c r="A38" s="1" t="str">
        <f>HYPERLINK("http://www.twitter.com/banuakdenizli/status/1592185680280653824", "1592185680280653824")</f>
        <v>1592185680280653824</v>
      </c>
      <c r="B38" t="s">
        <v>15</v>
      </c>
      <c r="C38" s="2">
        <v>44879.666921296302</v>
      </c>
      <c r="D38">
        <v>14</v>
      </c>
      <c r="E38">
        <v>2</v>
      </c>
      <c r="G38" t="s">
        <v>53</v>
      </c>
      <c r="H38" t="str">
        <f>HYPERLINK("https://video.twimg.com/ext_tw_video/1592185602996322306/pu/vid/640x360/pT0xTOJH_wLZGIi5.mp4?tag=12", "https://video.twimg.com/ext_tw_video/1592185602996322306/pu/vid/640x360/pT0xTOJH_wLZGIi5.mp4?tag=12")</f>
        <v>https://video.twimg.com/ext_tw_video/1592185602996322306/pu/vid/640x360/pT0xTOJH_wLZGIi5.mp4?tag=12</v>
      </c>
      <c r="L38">
        <v>0</v>
      </c>
      <c r="M38">
        <v>0</v>
      </c>
      <c r="N38">
        <v>1</v>
      </c>
      <c r="O38">
        <v>0</v>
      </c>
    </row>
    <row r="39" spans="1:15" x14ac:dyDescent="0.2">
      <c r="A39" s="1" t="str">
        <f>HYPERLINK("http://www.twitter.com/banuakdenizli/status/1592181196011995137", "1592181196011995137")</f>
        <v>1592181196011995137</v>
      </c>
      <c r="B39" t="s">
        <v>15</v>
      </c>
      <c r="C39" s="2">
        <v>44879.654548611114</v>
      </c>
      <c r="D39">
        <v>13</v>
      </c>
      <c r="E39">
        <v>1</v>
      </c>
      <c r="G39" t="s">
        <v>54</v>
      </c>
      <c r="L39">
        <v>0</v>
      </c>
      <c r="M39">
        <v>0</v>
      </c>
      <c r="N39">
        <v>1</v>
      </c>
      <c r="O39">
        <v>0</v>
      </c>
    </row>
    <row r="40" spans="1:15" x14ac:dyDescent="0.2">
      <c r="A40" s="1" t="str">
        <f>HYPERLINK("http://www.twitter.com/banuakdenizli/status/1592174820988444672", "1592174820988444672")</f>
        <v>1592174820988444672</v>
      </c>
      <c r="B40" t="s">
        <v>15</v>
      </c>
      <c r="C40" s="2">
        <v>44879.636956018519</v>
      </c>
      <c r="D40">
        <v>8</v>
      </c>
      <c r="E40">
        <v>0</v>
      </c>
      <c r="G40" t="s">
        <v>55</v>
      </c>
      <c r="H40" t="str">
        <f>HYPERLINK("http://pbs.twimg.com/media/FhiKj60WIAEE7xH.jpg", "http://pbs.twimg.com/media/FhiKj60WIAEE7xH.jpg")</f>
        <v>http://pbs.twimg.com/media/FhiKj60WIAEE7xH.jpg</v>
      </c>
      <c r="L40">
        <v>0</v>
      </c>
      <c r="M40">
        <v>0</v>
      </c>
      <c r="N40">
        <v>1</v>
      </c>
      <c r="O40">
        <v>0</v>
      </c>
    </row>
    <row r="41" spans="1:15" x14ac:dyDescent="0.2">
      <c r="A41" s="1" t="str">
        <f>HYPERLINK("http://www.twitter.com/banuakdenizli/status/1592160457292496897", "1592160457292496897")</f>
        <v>1592160457292496897</v>
      </c>
      <c r="B41" t="s">
        <v>15</v>
      </c>
      <c r="C41" s="2">
        <v>44879.597314814811</v>
      </c>
      <c r="D41">
        <v>75</v>
      </c>
      <c r="E41">
        <v>9</v>
      </c>
      <c r="G41" t="s">
        <v>56</v>
      </c>
      <c r="H41" t="str">
        <f>HYPERLINK("https://video.twimg.com/ext_tw_video/1592160370122260480/pu/vid/832x464/fMXxwEMkMPW1AR01.mp4?tag=12", "https://video.twimg.com/ext_tw_video/1592160370122260480/pu/vid/832x464/fMXxwEMkMPW1AR01.mp4?tag=12")</f>
        <v>https://video.twimg.com/ext_tw_video/1592160370122260480/pu/vid/832x464/fMXxwEMkMPW1AR01.mp4?tag=12</v>
      </c>
      <c r="L41">
        <v>0</v>
      </c>
      <c r="M41">
        <v>0</v>
      </c>
      <c r="N41">
        <v>1</v>
      </c>
      <c r="O41">
        <v>0</v>
      </c>
    </row>
    <row r="42" spans="1:15" x14ac:dyDescent="0.2">
      <c r="A42" s="1" t="str">
        <f>HYPERLINK("http://www.twitter.com/banuakdenizli/status/1592138727186640899", "1592138727186640899")</f>
        <v>1592138727186640899</v>
      </c>
      <c r="B42" t="s">
        <v>15</v>
      </c>
      <c r="C42" s="2">
        <v>44879.537349537037</v>
      </c>
      <c r="D42">
        <v>7</v>
      </c>
      <c r="E42">
        <v>0</v>
      </c>
      <c r="G42" t="s">
        <v>57</v>
      </c>
      <c r="L42">
        <v>0</v>
      </c>
      <c r="M42">
        <v>0</v>
      </c>
      <c r="N42">
        <v>1</v>
      </c>
      <c r="O42">
        <v>0</v>
      </c>
    </row>
    <row r="43" spans="1:15" x14ac:dyDescent="0.2">
      <c r="A43" s="1" t="str">
        <f>HYPERLINK("http://www.twitter.com/banuakdenizli/status/1592135520548958208", "1592135520548958208")</f>
        <v>1592135520548958208</v>
      </c>
      <c r="B43" t="s">
        <v>15</v>
      </c>
      <c r="C43" s="2">
        <v>44879.528506944444</v>
      </c>
      <c r="D43">
        <v>15</v>
      </c>
      <c r="E43">
        <v>0</v>
      </c>
      <c r="G43" t="s">
        <v>58</v>
      </c>
      <c r="H43" t="str">
        <f>HYPERLINK("https://video.twimg.com/ext_tw_video/1592135235260530695/pu/vid/1280x720/MeXy7rjFpeQz4JjG.mp4?tag=12", "https://video.twimg.com/ext_tw_video/1592135235260530695/pu/vid/1280x720/MeXy7rjFpeQz4JjG.mp4?tag=12")</f>
        <v>https://video.twimg.com/ext_tw_video/1592135235260530695/pu/vid/1280x720/MeXy7rjFpeQz4JjG.mp4?tag=12</v>
      </c>
      <c r="L43">
        <v>0</v>
      </c>
      <c r="M43">
        <v>0</v>
      </c>
      <c r="N43">
        <v>1</v>
      </c>
      <c r="O43">
        <v>0</v>
      </c>
    </row>
    <row r="44" spans="1:15" x14ac:dyDescent="0.2">
      <c r="A44" s="1" t="str">
        <f>HYPERLINK("http://www.twitter.com/banuakdenizli/status/1592132177151524864", "1592132177151524864")</f>
        <v>1592132177151524864</v>
      </c>
      <c r="B44" t="s">
        <v>15</v>
      </c>
      <c r="C44" s="2">
        <v>44879.519282407397</v>
      </c>
      <c r="D44">
        <v>18</v>
      </c>
      <c r="E44">
        <v>4</v>
      </c>
      <c r="G44" t="s">
        <v>59</v>
      </c>
      <c r="L44">
        <v>0</v>
      </c>
      <c r="M44">
        <v>0</v>
      </c>
      <c r="N44">
        <v>1</v>
      </c>
      <c r="O4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2023-03-27T09:45:47Z</dcterms:created>
  <dcterms:modified xsi:type="dcterms:W3CDTF">2023-04-03T11:53:17Z</dcterms:modified>
</cp:coreProperties>
</file>