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baa0988/Desktop/WorldCup Countries Embassies in Qatar/"/>
    </mc:Choice>
  </mc:AlternateContent>
  <xr:revisionPtr revIDLastSave="0" documentId="8_{A72E0425-96C5-304F-A416-4D5E38B56695}" xr6:coauthVersionLast="47" xr6:coauthVersionMax="47" xr10:uidLastSave="{00000000-0000-0000-0000-000000000000}"/>
  <bookViews>
    <workbookView xWindow="0" yWindow="760" windowWidth="30240" windowHeight="17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1" l="1"/>
  <c r="A33" i="1"/>
  <c r="I32" i="1"/>
  <c r="H32" i="1"/>
  <c r="A32" i="1"/>
  <c r="H31" i="1"/>
  <c r="A31" i="1"/>
  <c r="A30" i="1"/>
  <c r="I29" i="1"/>
  <c r="H29" i="1"/>
  <c r="A29" i="1"/>
  <c r="A28" i="1"/>
  <c r="H27" i="1"/>
  <c r="A27" i="1"/>
  <c r="H26" i="1"/>
  <c r="A26" i="1"/>
  <c r="A25" i="1"/>
  <c r="H24" i="1"/>
  <c r="A24" i="1"/>
  <c r="H23" i="1"/>
  <c r="A23" i="1"/>
  <c r="H22" i="1"/>
  <c r="A22" i="1"/>
  <c r="I21" i="1"/>
  <c r="H21" i="1"/>
  <c r="A21" i="1"/>
  <c r="H20" i="1"/>
  <c r="A20" i="1"/>
  <c r="H19" i="1"/>
  <c r="A19" i="1"/>
  <c r="H18" i="1"/>
  <c r="A18" i="1"/>
  <c r="A17" i="1"/>
  <c r="K16" i="1"/>
  <c r="J16" i="1"/>
  <c r="I16" i="1"/>
  <c r="H16" i="1"/>
  <c r="A16" i="1"/>
  <c r="H15" i="1"/>
  <c r="A15" i="1"/>
  <c r="H14" i="1"/>
  <c r="A14" i="1"/>
  <c r="H13" i="1"/>
  <c r="A13" i="1"/>
  <c r="K12" i="1"/>
  <c r="J12" i="1"/>
  <c r="I12" i="1"/>
  <c r="H12" i="1"/>
  <c r="A12" i="1"/>
  <c r="I11" i="1"/>
  <c r="H11" i="1"/>
  <c r="A11" i="1"/>
  <c r="H10" i="1"/>
  <c r="A10" i="1"/>
  <c r="H9" i="1"/>
  <c r="A9" i="1"/>
  <c r="H8" i="1"/>
  <c r="A8" i="1"/>
  <c r="A7" i="1"/>
  <c r="H6" i="1"/>
  <c r="A6" i="1"/>
  <c r="H5" i="1"/>
  <c r="A5" i="1"/>
  <c r="H4" i="1"/>
  <c r="A4" i="1"/>
  <c r="H3" i="1"/>
  <c r="A3" i="1"/>
  <c r="H2" i="1"/>
  <c r="A2" i="1"/>
</calcChain>
</file>

<file path=xl/sharedStrings.xml><?xml version="1.0" encoding="utf-8"?>
<sst xmlns="http://schemas.openxmlformats.org/spreadsheetml/2006/main" count="94" uniqueCount="57">
  <si>
    <t>id</t>
  </si>
  <si>
    <t>screen_name</t>
  </si>
  <si>
    <t>created_at</t>
  </si>
  <si>
    <t>fav</t>
  </si>
  <si>
    <t>rt</t>
  </si>
  <si>
    <t>RTed</t>
  </si>
  <si>
    <t>text</t>
  </si>
  <si>
    <t>media1</t>
  </si>
  <si>
    <t>media2</t>
  </si>
  <si>
    <t>media3</t>
  </si>
  <si>
    <t>media4</t>
  </si>
  <si>
    <t>compound</t>
  </si>
  <si>
    <t>neg</t>
  </si>
  <si>
    <t>neu</t>
  </si>
  <si>
    <t>pos</t>
  </si>
  <si>
    <t>EmbEspCatar</t>
  </si>
  <si>
    <t>MAECgob</t>
  </si>
  <si>
    <t>Desde la Embajada de España aprovechamos la ocasión para desearles un #FelizAñoNuevo. Deseamos a #Qatar y, especialmente a la comunidad española residente en el país, todo lo mejor para 2023.
#feliz2023 https://t.co/bUazTFlPM4</t>
  </si>
  <si>
    <t>La Embajada de España desea a la colectividad española residente en Qatar una feliz Navidad. https://t.co/yzDu9h1PL6</t>
  </si>
  <si>
    <t>Coincidiendo con el término del #FIFAWorldCup, la Embajada de España hace llegar a las autoridades y pueblo de #Qatar, sus sinceras felicitaciones con ocasión de su #QatarNationalDay, y felicita al país por el éxito organizativo del evento.
@AmiriDiwan  @MofaQatar_EN https://t.co/SwJ9JgFnsg</t>
  </si>
  <si>
    <t>Hoy celebramos 44 años del "SÍ" a la Constitución española.
Hoy celebramos 44 años de una #España de democracia, libertad y derechos humanos.
#DíaDeLaConstitución #6D #ConstituciónEspañola https://t.co/W5kUqkGNlE</t>
  </si>
  <si>
    <t>MOI_QatarEn</t>
  </si>
  <si>
    <t>Conditions to enter the State of Qatar starting 2 December 2022 #MOIQatar https://t.co/huVI3TYR6U</t>
  </si>
  <si>
    <t>jmalbares</t>
  </si>
  <si>
    <t>تحادثت مع نظيري القطري @MBA_AlThani_ لبحث العلاقات 🇪🇸🇶🇦 والوضع في المنطقة. أتمنى أن تحافظ بطولة كأس العالم لكرة القدم هذه، وهي الأولى التي تقام في بلد عربي، على القيم الرياضية وتمثل جسرا بين الثقافات.
اليوم سيجعلنا 🇪🇸@SEFutbol (المنتخب الوطني لإسبانيا) نهتز مجددا!</t>
  </si>
  <si>
    <t>Conversación con mi homólogo catarí @MBA_AlThani_ para abordar las relaciones 🇪🇸🇶🇦 y la situación en la región. Deseo que este Mundial de Fútbol, el primero en un país árabe, mantenga los valores del deporte y sea puente entre culturas.¡Hoy 🇪🇸 @SEFutbol volverá a hacernos vibrar! https://t.co/f7HnqOaDv2</t>
  </si>
  <si>
    <t>SM el Rey felicitó a los jugadores de la @SEFutbol con motivo de su primer partido en la #CopaMundialFIFA  #Catar2022 #VamosEspaña @rfef https://t.co/0SQg4bq0c6</t>
  </si>
  <si>
    <t>SM el Rey ha mantenido un encuentro con los representantes de las empresas españolas en Qatar. https://t.co/jslWPdfTj6</t>
  </si>
  <si>
    <t>SM el Rey ha mantenido un encuentro con el emir del Estado de #Qatar, jeque Tamim bin Hamad Al Thani, con motivo de su visita al país. https://t.co/2nbD9UKhhg</t>
  </si>
  <si>
    <t>roadto2022es</t>
  </si>
  <si>
    <t>📲 El paso a paso para obtener tu Hayya Card luego de su aprobación. 
#Qatar2022 https://t.co/pWsZztPcIO</t>
  </si>
  <si>
    <t>ℹ️ ¿Es necesario un certificado de vacunación o una prueba PCR para entrar en Qatar? 
Nosotros respondemos tus preguntas frecuentes. 👨‍💻 https://t.co/UR1qnTa45x</t>
  </si>
  <si>
    <t>El Embajador de España se ha reunido con el CEO de QIA (Qatar Investment Authority), Sr. Mansoor Al-Mahmoud, para explorar vías de colaboración bilateral entre #España y #Qatar. https://t.co/DqHy3eiMcE</t>
  </si>
  <si>
    <t>SEFutbol</t>
  </si>
  <si>
    <t>✍️🏻 Apunta estos nombres, son los que van a pelear cada balón y correr hasta el último minuto por la camiseta de la @SEFutbol.
2⃣6⃣ jugadores que representarán la ilusión de todo un país en el Mundial.
📲 Guárdate esa imagen: ¡ESTA ES #LaListaDeTodos!
#VamosEspaña | #Catar2022 https://t.co/QlfHGKibrP</t>
  </si>
  <si>
    <t>La cooperación cultural es uno de los pilares de la relación bilateral estratégica entre #España y #Qatar. https://t.co/eaW8QrP3Xr</t>
  </si>
  <si>
    <t>El Embajador de España, D. Javier Carbajosa, ha mantenido un encuentro con el Presidente de @QNLib, Dr. Hamad Al-Kuwari, para oficiar una ceremonia de intercambio de libros entre la Biblioteca Islámica de @AECID_es y #QatarNationalLibrary.</t>
  </si>
  <si>
    <t>Si eres español y te encuentras en el exterior, consulta los servicios que #TuConsulado puede ofrecerte.
Hoy traemos información importante sobre el #RegistroConsular y otros trámites relacionados que debes tener en cuenta.
Consulta más información en https://t.co/xefgXiZbTG https://t.co/eTJGCKuAdY</t>
  </si>
  <si>
    <t>msheirebQa</t>
  </si>
  <si>
    <t>🔸"هنا في قطر، يمكنك الشعور بكرم الضيافة والصداقة الحقيقية".. السفير الإسباني في الدوحة يشيد بشعب قطر المضياف
#قطر 🇶🇦
#مشيرب
#منصة_مشيرب https://t.co/6KayafRVSZ</t>
  </si>
  <si>
    <t>Visitors who entered the State of Qatar before 1 November 2022 and hold a Hayya card shall approach the General Directorate of Passport or any MOI Services Centre to transfer their visa to a ‘Fan’ visa.
#MOIQatar #Qatar2022 https://t.co/tFZxTD8hIg</t>
  </si>
  <si>
    <t>Casaarabe</t>
  </si>
  <si>
    <t>Ayer se inauguró en el @NMOQatar de Doha 'Bagdad: deleite para los ojos', expo. sobre el esplendor de la capital iraquí, que fue visitada por Javier Carbajosa Sánchez, embajador de la @EmbEspCatar. Se podrá ver una extensión la semana que viene en la sede de Casa Árabe en Madrid. https://t.co/BZu9EN6amW</t>
  </si>
  <si>
    <t>MOPHQatar</t>
  </si>
  <si>
    <t>Ministry of Public Health Announces Updates to COVID-19 Restrictions, Read More @ https://t.co/6kFORsx3jq https://t.co/STLDoGLmA2</t>
  </si>
  <si>
    <t>sanidadgob</t>
  </si>
  <si>
    <t>🔴Publicada la Resolución @sanidadgob sobre controles sanitarios en los puntos de entrada a España
🔗 https://t.co/rNwi1zYSUX
✔️Desde el 21 de octubre quedan sin efecto las medidas de control sanitario a pasajeros procedentes de países no UE o asociados Schengen https://t.co/qDYoR8NwT7</t>
  </si>
  <si>
    <t>El Embajador de España, D. Javier Carbajosa Sánchez, con los miembros del Consejo de Residentes Españoles en Qatar durante la recepción del pasado #12deOctubre #DiaDeLaFiestaNacional #CelebramosEspaña https://t.co/lVXkBNxdiR</t>
  </si>
  <si>
    <t>El Embajador de España ha participado en un evento de networking que han organizado las Cámaras de Comercio y Consejos Empresariales.
https://t.co/O2wmuR7iHk</t>
  </si>
  <si>
    <t>Celebración de la Fiesta Nacional de #España, ayer doce de octubre, en #Qatar. 50 años de relaciones diplomáticas entre ambos países.
https://t.co/vQK587kQEj https://t.co/i11iUIMJLU</t>
  </si>
  <si>
    <t>Si eres español y te encuentras en el exterior, consulta todos los servicios que #TuConsulado puede ofrecerte.
Hoy te contamos qué trámites relativos a #DocumentaciónEspañola puedes y no puedes hacer.
Consulta más información en ⬇️
https://t.co/w9cCrS7pSh https://t.co/aiiuKFnGgk</t>
  </si>
  <si>
    <t>Con motivo del Día de la Fiesta Nacional trasladamos nuestros mejores deseos a la colectividad española en #Qatar y a todos los amigos de #España #12O #12deoctubre 
We wish a happy National Day of Spain to the Spanish community living in Qatar and to every friend of Spain. https://t.co/yhcDRUKRJc</t>
  </si>
  <si>
    <t>El Embajador ha visitado las instalaciones de @AlJazeera en #Doha y mantenido un encuentro con su Director de Noticias, Sr. Hamid.
The Spanish Ambassador has toured the facilities of @AJEnglish. He has held a meeting with the director of news, Mr. Hamidi. https://t.co/cmH8h2hSNY</t>
  </si>
  <si>
    <t>#DiaDelCineEspañol  #ElMomentoDeNuestroCine
 La película “Muerte de un ciclista” del madrileño Juan Antonio Bardem, estará disponible en el canal Vimeo de la AECID durante 48 h, a partir de las 20.00 h [GMT +2] del día 5 de octubre.
https://t.co/2La4DJPUYs</t>
  </si>
  <si>
    <t>📽️Celebramos el Día del Cine Español con la proyección del excepcional largometraje del madrileño Juan Antonio Bardem "Muerte de un ciclista". 
¡Disfruta el #DiaDelCineEspañol con este clásico de nuestra cinematografía! #ElMomentoDeNuestroCine https://t.co/87pGcIQVKf</t>
  </si>
  <si>
    <t>El Embajador brindó una conferencia sobre política exterior española a los alumnos de máster y doctorado del Centro de Estudios del Golfo @QUGulfStudies de @QatarUniversity.
The Ambassador gave a conference on Spanish foreign policy to PhD &amp;amp; MA students at Gulf Studies Center. https://t.co/rJ5Xk1U1GH</t>
  </si>
  <si>
    <t>Ya publicada en el BOE la ley que suprime el #votorogado.
A partir de ahora, los españoles residentes en el exterior recibirán la documentación electoral sin tener que solicitarla y tendrán tiempo suficiente para ejercer su derecho al voto.
Consúltala⤵️
https://t.co/zBbXsuFJSL https://t.co/YCtoyWEHa3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</si>
</sst>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tabSelected="1" topLeftCell="A13" workbookViewId="0">
      <selection activeCell="A34" sqref="A34:XFD856"/>
    </sheetView>
  </sheetViews>
  <sheetFormatPr baseColWidth="10" defaultColWidth="8.83203125" defaultRowHeight="15" x14ac:dyDescent="0.2"/>
  <cols>
    <col min="3" max="3" width="48.1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 t="str">
        <f>HYPERLINK("http://www.twitter.com/banuakdenizli/status/1609217874723217411", "1609217874723217411")</f>
        <v>1609217874723217411</v>
      </c>
      <c r="B2" t="s">
        <v>15</v>
      </c>
      <c r="C2" s="2">
        <v>44926.666817129633</v>
      </c>
      <c r="D2">
        <v>1</v>
      </c>
      <c r="E2">
        <v>0</v>
      </c>
      <c r="G2" t="s">
        <v>17</v>
      </c>
      <c r="H2" t="str">
        <f>HYPERLINK("http://pbs.twimg.com/media/FlDm_T2WQAEOyM6.jpg", "http://pbs.twimg.com/media/FlDm_T2WQAEOyM6.jpg")</f>
        <v>http://pbs.twimg.com/media/FlDm_T2WQAEOyM6.jpg</v>
      </c>
      <c r="L2">
        <v>0</v>
      </c>
      <c r="M2">
        <v>0</v>
      </c>
      <c r="N2">
        <v>1</v>
      </c>
      <c r="O2">
        <v>0</v>
      </c>
    </row>
    <row r="3" spans="1:15" x14ac:dyDescent="0.2">
      <c r="A3" s="1" t="str">
        <f>HYPERLINK("http://www.twitter.com/banuakdenizli/status/1606681114059292672", "1606681114059292672")</f>
        <v>1606681114059292672</v>
      </c>
      <c r="B3" t="s">
        <v>15</v>
      </c>
      <c r="C3" s="2">
        <v>44919.666689814818</v>
      </c>
      <c r="D3">
        <v>4</v>
      </c>
      <c r="E3">
        <v>0</v>
      </c>
      <c r="G3" t="s">
        <v>18</v>
      </c>
      <c r="H3" t="str">
        <f>HYPERLINK("http://pbs.twimg.com/media/FkkzxXFXkAExvK3.jpg", "http://pbs.twimg.com/media/FkkzxXFXkAExvK3.jpg")</f>
        <v>http://pbs.twimg.com/media/FkkzxXFXkAExvK3.jpg</v>
      </c>
      <c r="L3">
        <v>0</v>
      </c>
      <c r="M3">
        <v>0</v>
      </c>
      <c r="N3">
        <v>1</v>
      </c>
      <c r="O3">
        <v>0</v>
      </c>
    </row>
    <row r="4" spans="1:15" x14ac:dyDescent="0.2">
      <c r="A4" s="1" t="str">
        <f>HYPERLINK("http://www.twitter.com/banuakdenizli/status/1604340686068731905", "1604340686068731905")</f>
        <v>1604340686068731905</v>
      </c>
      <c r="B4" t="s">
        <v>15</v>
      </c>
      <c r="C4" s="2">
        <v>44913.208344907413</v>
      </c>
      <c r="D4">
        <v>0</v>
      </c>
      <c r="E4">
        <v>0</v>
      </c>
      <c r="G4" t="s">
        <v>19</v>
      </c>
      <c r="H4" t="str">
        <f>HYPERLINK("http://pbs.twimg.com/media/FkA9FblXwAA-UQ0.png", "http://pbs.twimg.com/media/FkA9FblXwAA-UQ0.png")</f>
        <v>http://pbs.twimg.com/media/FkA9FblXwAA-UQ0.png</v>
      </c>
      <c r="L4">
        <v>0</v>
      </c>
      <c r="M4">
        <v>0</v>
      </c>
      <c r="N4">
        <v>1</v>
      </c>
      <c r="O4">
        <v>0</v>
      </c>
    </row>
    <row r="5" spans="1:15" x14ac:dyDescent="0.2">
      <c r="A5" s="1" t="str">
        <f>HYPERLINK("http://www.twitter.com/banuakdenizli/status/1600381132339437569", "1600381132339437569")</f>
        <v>1600381132339437569</v>
      </c>
      <c r="B5" t="s">
        <v>15</v>
      </c>
      <c r="C5" s="2">
        <v>44902.282060185193</v>
      </c>
      <c r="D5">
        <v>0</v>
      </c>
      <c r="E5">
        <v>119</v>
      </c>
      <c r="F5" t="s">
        <v>16</v>
      </c>
      <c r="G5" t="s">
        <v>20</v>
      </c>
      <c r="H5" t="str">
        <f>HYPERLINK("https://video.twimg.com/amplify_video/1600037348296871936/vid/1920x1080/-RGMrmuEbC-m1aYi.mp4?tag=16", "https://video.twimg.com/amplify_video/1600037348296871936/vid/1920x1080/-RGMrmuEbC-m1aYi.mp4?tag=16")</f>
        <v>https://video.twimg.com/amplify_video/1600037348296871936/vid/1920x1080/-RGMrmuEbC-m1aYi.mp4?tag=16</v>
      </c>
      <c r="L5">
        <v>0</v>
      </c>
      <c r="M5">
        <v>0</v>
      </c>
      <c r="N5">
        <v>1</v>
      </c>
      <c r="O5">
        <v>0</v>
      </c>
    </row>
    <row r="6" spans="1:15" x14ac:dyDescent="0.2">
      <c r="A6" s="1" t="str">
        <f>HYPERLINK("http://www.twitter.com/banuakdenizli/status/1598205601292906496", "1598205601292906496")</f>
        <v>1598205601292906496</v>
      </c>
      <c r="B6" t="s">
        <v>15</v>
      </c>
      <c r="C6" s="2">
        <v>44896.278738425928</v>
      </c>
      <c r="D6">
        <v>0</v>
      </c>
      <c r="E6">
        <v>19</v>
      </c>
      <c r="F6" t="s">
        <v>21</v>
      </c>
      <c r="G6" t="s">
        <v>22</v>
      </c>
      <c r="H6" t="str">
        <f>HYPERLINK("http://pbs.twimg.com/media/Fi1-iL6XgA8eqyF.jpg", "http://pbs.twimg.com/media/Fi1-iL6XgA8eqyF.jpg")</f>
        <v>http://pbs.twimg.com/media/Fi1-iL6XgA8eqyF.jpg</v>
      </c>
      <c r="L6">
        <v>0</v>
      </c>
      <c r="M6">
        <v>0</v>
      </c>
      <c r="N6">
        <v>1</v>
      </c>
      <c r="O6">
        <v>0</v>
      </c>
    </row>
    <row r="7" spans="1:15" x14ac:dyDescent="0.2">
      <c r="A7" s="1" t="str">
        <f>HYPERLINK("http://www.twitter.com/banuakdenizli/status/1597115952814260224", "1597115952814260224")</f>
        <v>1597115952814260224</v>
      </c>
      <c r="B7" t="s">
        <v>15</v>
      </c>
      <c r="C7" s="2">
        <v>44893.271874999999</v>
      </c>
      <c r="D7">
        <v>0</v>
      </c>
      <c r="E7">
        <v>2</v>
      </c>
      <c r="F7" t="s">
        <v>23</v>
      </c>
      <c r="G7" t="s">
        <v>24</v>
      </c>
      <c r="L7">
        <v>0</v>
      </c>
      <c r="M7">
        <v>0</v>
      </c>
      <c r="N7">
        <v>1</v>
      </c>
      <c r="O7">
        <v>0</v>
      </c>
    </row>
    <row r="8" spans="1:15" x14ac:dyDescent="0.2">
      <c r="A8" s="1" t="str">
        <f>HYPERLINK("http://www.twitter.com/banuakdenizli/status/1597115929418403841", "1597115929418403841")</f>
        <v>1597115929418403841</v>
      </c>
      <c r="B8" t="s">
        <v>15</v>
      </c>
      <c r="C8" s="2">
        <v>44893.271817129629</v>
      </c>
      <c r="D8">
        <v>0</v>
      </c>
      <c r="E8">
        <v>16</v>
      </c>
      <c r="F8" t="s">
        <v>23</v>
      </c>
      <c r="G8" t="s">
        <v>25</v>
      </c>
      <c r="H8" t="str">
        <f>HYPERLINK("http://pbs.twimg.com/media/FilLsKOWYAQsiqs.jpg", "http://pbs.twimg.com/media/FilLsKOWYAQsiqs.jpg")</f>
        <v>http://pbs.twimg.com/media/FilLsKOWYAQsiqs.jpg</v>
      </c>
      <c r="L8">
        <v>0</v>
      </c>
      <c r="M8">
        <v>0</v>
      </c>
      <c r="N8">
        <v>1</v>
      </c>
      <c r="O8">
        <v>0</v>
      </c>
    </row>
    <row r="9" spans="1:15" x14ac:dyDescent="0.2">
      <c r="A9" s="1" t="str">
        <f>HYPERLINK("http://www.twitter.com/banuakdenizli/status/1596821134434975745", "1596821134434975745")</f>
        <v>1596821134434975745</v>
      </c>
      <c r="B9" t="s">
        <v>15</v>
      </c>
      <c r="C9" s="2">
        <v>44892.458333333343</v>
      </c>
      <c r="D9">
        <v>2</v>
      </c>
      <c r="E9">
        <v>2</v>
      </c>
      <c r="G9" t="s">
        <v>26</v>
      </c>
      <c r="H9" t="str">
        <f>HYPERLINK("http://pbs.twimg.com/media/Fij1qF0XgAAO44T.jpg", "http://pbs.twimg.com/media/Fij1qF0XgAAO44T.jpg")</f>
        <v>http://pbs.twimg.com/media/Fij1qF0XgAAO44T.jpg</v>
      </c>
      <c r="L9">
        <v>0</v>
      </c>
      <c r="M9">
        <v>0</v>
      </c>
      <c r="N9">
        <v>1</v>
      </c>
      <c r="O9">
        <v>0</v>
      </c>
    </row>
    <row r="10" spans="1:15" x14ac:dyDescent="0.2">
      <c r="A10" s="1" t="str">
        <f>HYPERLINK("http://www.twitter.com/banuakdenizli/status/1596799493013663744", "1596799493013663744")</f>
        <v>1596799493013663744</v>
      </c>
      <c r="B10" t="s">
        <v>15</v>
      </c>
      <c r="C10" s="2">
        <v>44892.398611111108</v>
      </c>
      <c r="D10">
        <v>5</v>
      </c>
      <c r="E10">
        <v>3</v>
      </c>
      <c r="G10" t="s">
        <v>27</v>
      </c>
      <c r="H10" t="str">
        <f>HYPERLINK("http://pbs.twimg.com/media/Fij4i7qXwAEp47e.jpg", "http://pbs.twimg.com/media/Fij4i7qXwAEp47e.jpg")</f>
        <v>http://pbs.twimg.com/media/Fij4i7qXwAEp47e.jpg</v>
      </c>
      <c r="L10">
        <v>0.34</v>
      </c>
      <c r="M10">
        <v>0</v>
      </c>
      <c r="N10">
        <v>0.87</v>
      </c>
      <c r="O10">
        <v>0.13</v>
      </c>
    </row>
    <row r="11" spans="1:15" x14ac:dyDescent="0.2">
      <c r="A11" s="1" t="str">
        <f>HYPERLINK("http://www.twitter.com/banuakdenizli/status/1596791687270932480", "1596791687270932480")</f>
        <v>1596791687270932480</v>
      </c>
      <c r="B11" t="s">
        <v>15</v>
      </c>
      <c r="C11" s="2">
        <v>44892.377071759263</v>
      </c>
      <c r="D11">
        <v>6</v>
      </c>
      <c r="E11">
        <v>2</v>
      </c>
      <c r="G11" t="s">
        <v>28</v>
      </c>
      <c r="H11" t="str">
        <f>HYPERLINK("http://pbs.twimg.com/media/Fijw4QcWAAA4uRU.jpg", "http://pbs.twimg.com/media/Fijw4QcWAAA4uRU.jpg")</f>
        <v>http://pbs.twimg.com/media/Fijw4QcWAAA4uRU.jpg</v>
      </c>
      <c r="I11" t="str">
        <f>HYPERLINK("http://pbs.twimg.com/media/Fijw5_0WQAE18W-.jpg", "http://pbs.twimg.com/media/Fijw5_0WQAE18W-.jpg")</f>
        <v>http://pbs.twimg.com/media/Fijw5_0WQAE18W-.jpg</v>
      </c>
      <c r="L11">
        <v>0.34</v>
      </c>
      <c r="M11">
        <v>0</v>
      </c>
      <c r="N11">
        <v>0.91800000000000004</v>
      </c>
      <c r="O11">
        <v>8.2000000000000003E-2</v>
      </c>
    </row>
    <row r="12" spans="1:15" x14ac:dyDescent="0.2">
      <c r="A12" s="1" t="str">
        <f>HYPERLINK("http://www.twitter.com/banuakdenizli/status/1593204780981432320", "1593204780981432320")</f>
        <v>1593204780981432320</v>
      </c>
      <c r="B12" t="s">
        <v>15</v>
      </c>
      <c r="C12" s="2">
        <v>44882.479097222233</v>
      </c>
      <c r="D12">
        <v>0</v>
      </c>
      <c r="E12">
        <v>10</v>
      </c>
      <c r="F12" t="s">
        <v>29</v>
      </c>
      <c r="G12" t="s">
        <v>30</v>
      </c>
      <c r="H12" t="str">
        <f>HYPERLINK("http://pbs.twimg.com/media/Fhus0mVXkAEovGx.jpg", "http://pbs.twimg.com/media/Fhus0mVXkAEovGx.jpg")</f>
        <v>http://pbs.twimg.com/media/Fhus0mVXkAEovGx.jpg</v>
      </c>
      <c r="I12" t="str">
        <f>HYPERLINK("http://pbs.twimg.com/media/Fhus0mUWIAA7KE9.jpg", "http://pbs.twimg.com/media/Fhus0mUWIAA7KE9.jpg")</f>
        <v>http://pbs.twimg.com/media/Fhus0mUWIAA7KE9.jpg</v>
      </c>
      <c r="J12" t="str">
        <f>HYPERLINK("http://pbs.twimg.com/media/Fhus0mUX0AEqxVd.jpg", "http://pbs.twimg.com/media/Fhus0mUX0AEqxVd.jpg")</f>
        <v>http://pbs.twimg.com/media/Fhus0mUX0AEqxVd.jpg</v>
      </c>
      <c r="K12" t="str">
        <f>HYPERLINK("http://pbs.twimg.com/media/Fhus0mPWYAEL2FJ.jpg", "http://pbs.twimg.com/media/Fhus0mPWYAEL2FJ.jpg")</f>
        <v>http://pbs.twimg.com/media/Fhus0mPWYAEL2FJ.jpg</v>
      </c>
      <c r="L12">
        <v>0</v>
      </c>
      <c r="M12">
        <v>0</v>
      </c>
      <c r="N12">
        <v>1</v>
      </c>
      <c r="O12">
        <v>0</v>
      </c>
    </row>
    <row r="13" spans="1:15" x14ac:dyDescent="0.2">
      <c r="A13" s="1" t="str">
        <f>HYPERLINK("http://www.twitter.com/banuakdenizli/status/1593189195073302529", "1593189195073302529")</f>
        <v>1593189195073302529</v>
      </c>
      <c r="B13" t="s">
        <v>15</v>
      </c>
      <c r="C13" s="2">
        <v>44882.43608796296</v>
      </c>
      <c r="D13">
        <v>0</v>
      </c>
      <c r="E13">
        <v>15</v>
      </c>
      <c r="F13" t="s">
        <v>29</v>
      </c>
      <c r="G13" t="s">
        <v>31</v>
      </c>
      <c r="H13" t="str">
        <f>HYPERLINK("http://pbs.twimg.com/media/Fhoq8SdacAIN9EL.jpg", "http://pbs.twimg.com/media/Fhoq8SdacAIN9EL.jpg")</f>
        <v>http://pbs.twimg.com/media/Fhoq8SdacAIN9EL.jpg</v>
      </c>
      <c r="L13">
        <v>0</v>
      </c>
      <c r="M13">
        <v>0</v>
      </c>
      <c r="N13">
        <v>1</v>
      </c>
      <c r="O13">
        <v>0</v>
      </c>
    </row>
    <row r="14" spans="1:15" x14ac:dyDescent="0.2">
      <c r="A14" s="1" t="str">
        <f>HYPERLINK("http://www.twitter.com/banuakdenizli/status/1592086674430894080", "1592086674430894080")</f>
        <v>1592086674430894080</v>
      </c>
      <c r="B14" t="s">
        <v>15</v>
      </c>
      <c r="C14" s="2">
        <v>44879.39371527778</v>
      </c>
      <c r="D14">
        <v>5</v>
      </c>
      <c r="E14">
        <v>2</v>
      </c>
      <c r="G14" t="s">
        <v>32</v>
      </c>
      <c r="H14" t="str">
        <f>HYPERLINK("http://pbs.twimg.com/media/Fhg6XLeXwAEh_lo.jpg", "http://pbs.twimg.com/media/Fhg6XLeXwAEh_lo.jpg")</f>
        <v>http://pbs.twimg.com/media/Fhg6XLeXwAEh_lo.jpg</v>
      </c>
      <c r="L14">
        <v>0.34</v>
      </c>
      <c r="M14">
        <v>0</v>
      </c>
      <c r="N14">
        <v>0.91800000000000004</v>
      </c>
      <c r="O14">
        <v>8.2000000000000003E-2</v>
      </c>
    </row>
    <row r="15" spans="1:15" x14ac:dyDescent="0.2">
      <c r="A15" s="1" t="str">
        <f>HYPERLINK("http://www.twitter.com/banuakdenizli/status/1591112506625384448", "1591112506625384448")</f>
        <v>1591112506625384448</v>
      </c>
      <c r="B15" t="s">
        <v>15</v>
      </c>
      <c r="C15" s="2">
        <v>44876.705520833333</v>
      </c>
      <c r="D15">
        <v>0</v>
      </c>
      <c r="E15">
        <v>1248</v>
      </c>
      <c r="F15" t="s">
        <v>33</v>
      </c>
      <c r="G15" t="s">
        <v>34</v>
      </c>
      <c r="H15" t="str">
        <f>HYPERLINK("http://pbs.twimg.com/media/FhSGgZQWAAAkMev.jpg", "http://pbs.twimg.com/media/FhSGgZQWAAAkMev.jpg")</f>
        <v>http://pbs.twimg.com/media/FhSGgZQWAAAkMev.jpg</v>
      </c>
      <c r="L15">
        <v>0</v>
      </c>
      <c r="M15">
        <v>0</v>
      </c>
      <c r="N15">
        <v>1</v>
      </c>
      <c r="O15">
        <v>0</v>
      </c>
    </row>
    <row r="16" spans="1:15" x14ac:dyDescent="0.2">
      <c r="A16" s="1" t="str">
        <f>HYPERLINK("http://www.twitter.com/banuakdenizli/status/1590661769672142851", "1590661769672142851")</f>
        <v>1590661769672142851</v>
      </c>
      <c r="B16" t="s">
        <v>15</v>
      </c>
      <c r="C16" s="2">
        <v>44875.461724537039</v>
      </c>
      <c r="D16">
        <v>1</v>
      </c>
      <c r="E16">
        <v>0</v>
      </c>
      <c r="G16" t="s">
        <v>35</v>
      </c>
      <c r="H16" t="str">
        <f>HYPERLINK("http://pbs.twimg.com/media/FhMqQ4yXoAAZBZC.jpg", "http://pbs.twimg.com/media/FhMqQ4yXoAAZBZC.jpg")</f>
        <v>http://pbs.twimg.com/media/FhMqQ4yXoAAZBZC.jpg</v>
      </c>
      <c r="I16" t="str">
        <f>HYPERLINK("http://pbs.twimg.com/media/FhMqSOKWYAIWNFQ.jpg", "http://pbs.twimg.com/media/FhMqSOKWYAIWNFQ.jpg")</f>
        <v>http://pbs.twimg.com/media/FhMqSOKWYAIWNFQ.jpg</v>
      </c>
      <c r="J16" t="str">
        <f>HYPERLINK("http://pbs.twimg.com/media/FhMqTk-XgAA1jpb.jpg", "http://pbs.twimg.com/media/FhMqTk-XgAA1jpb.jpg")</f>
        <v>http://pbs.twimg.com/media/FhMqTk-XgAA1jpb.jpg</v>
      </c>
      <c r="K16" t="str">
        <f>HYPERLINK("http://pbs.twimg.com/media/FhMqUY_WYAElhJ_.jpg", "http://pbs.twimg.com/media/FhMqUY_WYAElhJ_.jpg")</f>
        <v>http://pbs.twimg.com/media/FhMqUY_WYAElhJ_.jpg</v>
      </c>
      <c r="L16">
        <v>0</v>
      </c>
      <c r="M16">
        <v>0</v>
      </c>
      <c r="N16">
        <v>1</v>
      </c>
      <c r="O16">
        <v>0</v>
      </c>
    </row>
    <row r="17" spans="1:15" x14ac:dyDescent="0.2">
      <c r="A17" s="1" t="str">
        <f>HYPERLINK("http://www.twitter.com/banuakdenizli/status/1590661760314662913", "1590661760314662913")</f>
        <v>1590661760314662913</v>
      </c>
      <c r="B17" t="s">
        <v>15</v>
      </c>
      <c r="C17" s="2">
        <v>44875.461701388893</v>
      </c>
      <c r="D17">
        <v>1</v>
      </c>
      <c r="E17">
        <v>0</v>
      </c>
      <c r="G17" t="s">
        <v>36</v>
      </c>
      <c r="L17">
        <v>0.34</v>
      </c>
      <c r="M17">
        <v>0</v>
      </c>
      <c r="N17">
        <v>0.93200000000000005</v>
      </c>
      <c r="O17">
        <v>6.8000000000000005E-2</v>
      </c>
    </row>
    <row r="18" spans="1:15" x14ac:dyDescent="0.2">
      <c r="A18" s="1" t="str">
        <f>HYPERLINK("http://www.twitter.com/banuakdenizli/status/1590604429316669440", "1590604429316669440")</f>
        <v>1590604429316669440</v>
      </c>
      <c r="B18" t="s">
        <v>15</v>
      </c>
      <c r="C18" s="2">
        <v>44875.303495370368</v>
      </c>
      <c r="D18">
        <v>0</v>
      </c>
      <c r="E18">
        <v>30</v>
      </c>
      <c r="F18" t="s">
        <v>16</v>
      </c>
      <c r="G18" t="s">
        <v>37</v>
      </c>
      <c r="H18" t="str">
        <f>HYPERLINK("http://pbs.twimg.com/media/FhHtgYaXgAIu8Uf.png", "http://pbs.twimg.com/media/FhHtgYaXgAIu8Uf.png")</f>
        <v>http://pbs.twimg.com/media/FhHtgYaXgAIu8Uf.png</v>
      </c>
      <c r="L18">
        <v>0</v>
      </c>
      <c r="M18">
        <v>0</v>
      </c>
      <c r="N18">
        <v>1</v>
      </c>
      <c r="O18">
        <v>0</v>
      </c>
    </row>
    <row r="19" spans="1:15" x14ac:dyDescent="0.2">
      <c r="A19" s="1" t="str">
        <f>HYPERLINK("http://www.twitter.com/banuakdenizli/status/1589932020117172225", "1589932020117172225")</f>
        <v>1589932020117172225</v>
      </c>
      <c r="B19" t="s">
        <v>15</v>
      </c>
      <c r="C19" s="2">
        <v>44873.447997685187</v>
      </c>
      <c r="D19">
        <v>0</v>
      </c>
      <c r="E19">
        <v>3</v>
      </c>
      <c r="F19" t="s">
        <v>38</v>
      </c>
      <c r="G19" t="s">
        <v>39</v>
      </c>
      <c r="H19" t="str">
        <f>HYPERLINK("https://video.twimg.com/ext_tw_video/1589582245618139136/pu/vid/720x900/_Mo4A2kOreDDFCmk.mp4?tag=12", "https://video.twimg.com/ext_tw_video/1589582245618139136/pu/vid/720x900/_Mo4A2kOreDDFCmk.mp4?tag=12")</f>
        <v>https://video.twimg.com/ext_tw_video/1589582245618139136/pu/vid/720x900/_Mo4A2kOreDDFCmk.mp4?tag=12</v>
      </c>
      <c r="L19">
        <v>0</v>
      </c>
      <c r="M19">
        <v>0</v>
      </c>
      <c r="N19">
        <v>1</v>
      </c>
      <c r="O19">
        <v>0</v>
      </c>
    </row>
    <row r="20" spans="1:15" x14ac:dyDescent="0.2">
      <c r="A20" s="1" t="str">
        <f>HYPERLINK("http://www.twitter.com/banuakdenizli/status/1588184962716483586", "1588184962716483586")</f>
        <v>1588184962716483586</v>
      </c>
      <c r="B20" t="s">
        <v>15</v>
      </c>
      <c r="C20" s="2">
        <v>44868.62703703704</v>
      </c>
      <c r="D20">
        <v>0</v>
      </c>
      <c r="E20">
        <v>8</v>
      </c>
      <c r="F20" t="s">
        <v>21</v>
      </c>
      <c r="G20" t="s">
        <v>40</v>
      </c>
      <c r="H20" t="str">
        <f>HYPERLINK("http://pbs.twimg.com/media/Fgpbu4oXoAAeBKj.jpg", "http://pbs.twimg.com/media/Fgpbu4oXoAAeBKj.jpg")</f>
        <v>http://pbs.twimg.com/media/Fgpbu4oXoAAeBKj.jpg</v>
      </c>
      <c r="L20">
        <v>0</v>
      </c>
      <c r="M20">
        <v>0</v>
      </c>
      <c r="N20">
        <v>1</v>
      </c>
      <c r="O20">
        <v>0</v>
      </c>
    </row>
    <row r="21" spans="1:15" x14ac:dyDescent="0.2">
      <c r="A21" s="1" t="str">
        <f>HYPERLINK("http://www.twitter.com/banuakdenizli/status/1585480632511209472", "1585480632511209472")</f>
        <v>1585480632511209472</v>
      </c>
      <c r="B21" t="s">
        <v>15</v>
      </c>
      <c r="C21" s="2">
        <v>44861.164513888893</v>
      </c>
      <c r="D21">
        <v>0</v>
      </c>
      <c r="E21">
        <v>1</v>
      </c>
      <c r="F21" t="s">
        <v>41</v>
      </c>
      <c r="G21" t="s">
        <v>42</v>
      </c>
      <c r="H21" t="str">
        <f>HYPERLINK("http://pbs.twimg.com/media/FgA5W2WXwCAbabT.jpg", "http://pbs.twimg.com/media/FgA5W2WXwCAbabT.jpg")</f>
        <v>http://pbs.twimg.com/media/FgA5W2WXwCAbabT.jpg</v>
      </c>
      <c r="I21" t="str">
        <f>HYPERLINK("http://pbs.twimg.com/media/FgA5W2dXwAQTpMm.jpg", "http://pbs.twimg.com/media/FgA5W2dXwAQTpMm.jpg")</f>
        <v>http://pbs.twimg.com/media/FgA5W2dXwAQTpMm.jpg</v>
      </c>
      <c r="L21">
        <v>0</v>
      </c>
      <c r="M21">
        <v>0</v>
      </c>
      <c r="N21">
        <v>1</v>
      </c>
      <c r="O21">
        <v>0</v>
      </c>
    </row>
    <row r="22" spans="1:15" x14ac:dyDescent="0.2">
      <c r="A22" s="1" t="str">
        <f>HYPERLINK("http://www.twitter.com/banuakdenizli/status/1585268679901585408", "1585268679901585408")</f>
        <v>1585268679901585408</v>
      </c>
      <c r="B22" t="s">
        <v>15</v>
      </c>
      <c r="C22" s="2">
        <v>44860.579629629632</v>
      </c>
      <c r="D22">
        <v>0</v>
      </c>
      <c r="E22">
        <v>36</v>
      </c>
      <c r="F22" t="s">
        <v>43</v>
      </c>
      <c r="G22" t="s">
        <v>44</v>
      </c>
      <c r="H22" t="str">
        <f>HYPERLINK("http://pbs.twimg.com/media/Ff_xOVaWQAIqtW7.jpg", "http://pbs.twimg.com/media/Ff_xOVaWQAIqtW7.jpg")</f>
        <v>http://pbs.twimg.com/media/Ff_xOVaWQAIqtW7.jpg</v>
      </c>
      <c r="L22">
        <v>0</v>
      </c>
      <c r="M22">
        <v>0</v>
      </c>
      <c r="N22">
        <v>1</v>
      </c>
      <c r="O22">
        <v>0</v>
      </c>
    </row>
    <row r="23" spans="1:15" x14ac:dyDescent="0.2">
      <c r="A23" s="1" t="str">
        <f>HYPERLINK("http://www.twitter.com/banuakdenizli/status/1584847513135513600", "1584847513135513600")</f>
        <v>1584847513135513600</v>
      </c>
      <c r="B23" t="s">
        <v>15</v>
      </c>
      <c r="C23" s="2">
        <v>44859.417430555557</v>
      </c>
      <c r="D23">
        <v>0</v>
      </c>
      <c r="E23">
        <v>84</v>
      </c>
      <c r="F23" t="s">
        <v>45</v>
      </c>
      <c r="G23" t="s">
        <v>46</v>
      </c>
      <c r="H23" t="str">
        <f>HYPERLINK("http://pbs.twimg.com/media/FffzAs5XkAA_C8B.jpg", "http://pbs.twimg.com/media/FffzAs5XkAA_C8B.jpg")</f>
        <v>http://pbs.twimg.com/media/FffzAs5XkAA_C8B.jpg</v>
      </c>
      <c r="L23">
        <v>-0.70030000000000003</v>
      </c>
      <c r="M23">
        <v>0.14599999999999999</v>
      </c>
      <c r="N23">
        <v>0.85399999999999998</v>
      </c>
      <c r="O23">
        <v>0</v>
      </c>
    </row>
    <row r="24" spans="1:15" x14ac:dyDescent="0.2">
      <c r="A24" s="1" t="str">
        <f>HYPERLINK("http://www.twitter.com/banuakdenizli/status/1582264014158979072", "1582264014158979072")</f>
        <v>1582264014158979072</v>
      </c>
      <c r="B24" t="s">
        <v>15</v>
      </c>
      <c r="C24" s="2">
        <v>44852.28833333333</v>
      </c>
      <c r="D24">
        <v>3</v>
      </c>
      <c r="E24">
        <v>0</v>
      </c>
      <c r="G24" t="s">
        <v>47</v>
      </c>
      <c r="H24" t="str">
        <f>HYPERLINK("http://pbs.twimg.com/media/FfVUnemXoAIHg8-.jpg", "http://pbs.twimg.com/media/FfVUnemXoAIHg8-.jpg")</f>
        <v>http://pbs.twimg.com/media/FfVUnemXoAIHg8-.jpg</v>
      </c>
      <c r="L24">
        <v>0</v>
      </c>
      <c r="M24">
        <v>0</v>
      </c>
      <c r="N24">
        <v>1</v>
      </c>
      <c r="O24">
        <v>0</v>
      </c>
    </row>
    <row r="25" spans="1:15" x14ac:dyDescent="0.2">
      <c r="A25" s="1" t="str">
        <f>HYPERLINK("http://www.twitter.com/banuakdenizli/status/1580605770852630528", "1580605770852630528")</f>
        <v>1580605770852630528</v>
      </c>
      <c r="B25" t="s">
        <v>15</v>
      </c>
      <c r="C25" s="2">
        <v>44847.712453703702</v>
      </c>
      <c r="D25">
        <v>0</v>
      </c>
      <c r="E25">
        <v>0</v>
      </c>
      <c r="G25" t="s">
        <v>48</v>
      </c>
      <c r="L25">
        <v>0.34</v>
      </c>
      <c r="M25">
        <v>0</v>
      </c>
      <c r="N25">
        <v>0.89300000000000002</v>
      </c>
      <c r="O25">
        <v>0.107</v>
      </c>
    </row>
    <row r="26" spans="1:15" x14ac:dyDescent="0.2">
      <c r="A26" s="1" t="str">
        <f>HYPERLINK("http://www.twitter.com/banuakdenizli/status/1580495171195908096", "1580495171195908096")</f>
        <v>1580495171195908096</v>
      </c>
      <c r="B26" t="s">
        <v>15</v>
      </c>
      <c r="C26" s="2">
        <v>44847.407256944447</v>
      </c>
      <c r="D26">
        <v>2</v>
      </c>
      <c r="E26">
        <v>0</v>
      </c>
      <c r="G26" t="s">
        <v>49</v>
      </c>
      <c r="H26" t="str">
        <f>HYPERLINK("http://pbs.twimg.com/media/Fe8Lx-gXkAAY7Wc.jpg", "http://pbs.twimg.com/media/Fe8Lx-gXkAAY7Wc.jpg")</f>
        <v>http://pbs.twimg.com/media/Fe8Lx-gXkAAY7Wc.jpg</v>
      </c>
      <c r="L26">
        <v>0.47670000000000001</v>
      </c>
      <c r="M26">
        <v>0</v>
      </c>
      <c r="N26">
        <v>0.876</v>
      </c>
      <c r="O26">
        <v>0.124</v>
      </c>
    </row>
    <row r="27" spans="1:15" x14ac:dyDescent="0.2">
      <c r="A27" s="1" t="str">
        <f>HYPERLINK("http://www.twitter.com/banuakdenizli/status/1580439041224323072", "1580439041224323072")</f>
        <v>1580439041224323072</v>
      </c>
      <c r="B27" t="s">
        <v>15</v>
      </c>
      <c r="C27" s="2">
        <v>44847.252372685187</v>
      </c>
      <c r="D27">
        <v>0</v>
      </c>
      <c r="E27">
        <v>42</v>
      </c>
      <c r="F27" t="s">
        <v>16</v>
      </c>
      <c r="G27" t="s">
        <v>50</v>
      </c>
      <c r="H27" t="str">
        <f>HYPERLINK("http://pbs.twimg.com/media/FeyzEsJXEAEhu-h.jpg", "http://pbs.twimg.com/media/FeyzEsJXEAEhu-h.jpg")</f>
        <v>http://pbs.twimg.com/media/FeyzEsJXEAEhu-h.jpg</v>
      </c>
      <c r="L27">
        <v>-0.29599999999999999</v>
      </c>
      <c r="M27">
        <v>6.2E-2</v>
      </c>
      <c r="N27">
        <v>0.93700000000000006</v>
      </c>
      <c r="O27">
        <v>0</v>
      </c>
    </row>
    <row r="28" spans="1:15" x14ac:dyDescent="0.2">
      <c r="A28" s="1" t="str">
        <f>HYPERLINK("http://www.twitter.com/banuakdenizli/status/1580129525333360640", "1580129525333360640")</f>
        <v>1580129525333360640</v>
      </c>
      <c r="B28" t="s">
        <v>15</v>
      </c>
      <c r="C28" s="2">
        <v>44846.398263888892</v>
      </c>
      <c r="D28">
        <v>3</v>
      </c>
      <c r="E28">
        <v>0</v>
      </c>
      <c r="G28" t="s">
        <v>51</v>
      </c>
      <c r="L28">
        <v>0.91359999999999997</v>
      </c>
      <c r="M28">
        <v>0</v>
      </c>
      <c r="N28">
        <v>0.76400000000000001</v>
      </c>
      <c r="O28">
        <v>0.23599999999999999</v>
      </c>
    </row>
    <row r="29" spans="1:15" x14ac:dyDescent="0.2">
      <c r="A29" s="1" t="str">
        <f>HYPERLINK("http://www.twitter.com/banuakdenizli/status/1577581092063875073", "1577581092063875073")</f>
        <v>1577581092063875073</v>
      </c>
      <c r="B29" t="s">
        <v>15</v>
      </c>
      <c r="C29" s="2">
        <v>44839.365937499999</v>
      </c>
      <c r="D29">
        <v>2</v>
      </c>
      <c r="E29">
        <v>0</v>
      </c>
      <c r="G29" t="s">
        <v>52</v>
      </c>
      <c r="H29" t="str">
        <f>HYPERLINK("http://pbs.twimg.com/media/FeSxknBX0AEX4W2.jpg", "http://pbs.twimg.com/media/FeSxknBX0AEX4W2.jpg")</f>
        <v>http://pbs.twimg.com/media/FeSxknBX0AEX4W2.jpg</v>
      </c>
      <c r="I29" t="str">
        <f>HYPERLINK("http://pbs.twimg.com/media/FeSxkm6X0AEDZ8K.jpg", "http://pbs.twimg.com/media/FeSxkm6X0AEDZ8K.jpg")</f>
        <v>http://pbs.twimg.com/media/FeSxkm6X0AEDZ8K.jpg</v>
      </c>
      <c r="L29">
        <v>0.34</v>
      </c>
      <c r="M29">
        <v>0</v>
      </c>
      <c r="N29">
        <v>0.94299999999999995</v>
      </c>
      <c r="O29">
        <v>5.7000000000000002E-2</v>
      </c>
    </row>
    <row r="30" spans="1:15" x14ac:dyDescent="0.2">
      <c r="A30" s="1" t="str">
        <f>HYPERLINK("http://www.twitter.com/banuakdenizli/status/1577531780424503296", "1577531780424503296")</f>
        <v>1577531780424503296</v>
      </c>
      <c r="B30" t="s">
        <v>15</v>
      </c>
      <c r="C30" s="2">
        <v>44839.229861111111</v>
      </c>
      <c r="D30">
        <v>0</v>
      </c>
      <c r="E30">
        <v>0</v>
      </c>
      <c r="G30" t="s">
        <v>53</v>
      </c>
      <c r="L30">
        <v>0</v>
      </c>
      <c r="M30">
        <v>0</v>
      </c>
      <c r="N30">
        <v>1</v>
      </c>
      <c r="O30">
        <v>0</v>
      </c>
    </row>
    <row r="31" spans="1:15" x14ac:dyDescent="0.2">
      <c r="A31" s="1" t="str">
        <f>HYPERLINK("http://www.twitter.com/banuakdenizli/status/1577531529890189313", "1577531529890189313")</f>
        <v>1577531529890189313</v>
      </c>
      <c r="B31" t="s">
        <v>15</v>
      </c>
      <c r="C31" s="2">
        <v>44839.229166666657</v>
      </c>
      <c r="D31">
        <v>2</v>
      </c>
      <c r="E31">
        <v>1</v>
      </c>
      <c r="G31" t="s">
        <v>54</v>
      </c>
      <c r="H31" t="str">
        <f>HYPERLINK("http://pbs.twimg.com/media/Fdp7XISXEAAVgh9.jpg", "http://pbs.twimg.com/media/Fdp7XISXEAAVgh9.jpg")</f>
        <v>http://pbs.twimg.com/media/Fdp7XISXEAAVgh9.jpg</v>
      </c>
      <c r="L31">
        <v>0</v>
      </c>
      <c r="M31">
        <v>0</v>
      </c>
      <c r="N31">
        <v>1</v>
      </c>
      <c r="O31">
        <v>0</v>
      </c>
    </row>
    <row r="32" spans="1:15" x14ac:dyDescent="0.2">
      <c r="A32" s="1" t="str">
        <f>HYPERLINK("http://www.twitter.com/banuakdenizli/status/1577272528308797441", "1577272528308797441")</f>
        <v>1577272528308797441</v>
      </c>
      <c r="B32" t="s">
        <v>15</v>
      </c>
      <c r="C32" s="2">
        <v>44838.514456018522</v>
      </c>
      <c r="D32">
        <v>2</v>
      </c>
      <c r="E32">
        <v>1</v>
      </c>
      <c r="G32" t="s">
        <v>55</v>
      </c>
      <c r="H32" t="str">
        <f>HYPERLINK("http://pbs.twimg.com/media/FeOY9vYXoAQQwkc.jpg", "http://pbs.twimg.com/media/FeOY9vYXoAQQwkc.jpg")</f>
        <v>http://pbs.twimg.com/media/FeOY9vYXoAQQwkc.jpg</v>
      </c>
      <c r="I32" t="str">
        <f>HYPERLINK("http://pbs.twimg.com/media/FeOY9vfXEAAd_zb.jpg", "http://pbs.twimg.com/media/FeOY9vfXEAAd_zb.jpg")</f>
        <v>http://pbs.twimg.com/media/FeOY9vfXEAAd_zb.jpg</v>
      </c>
      <c r="L32">
        <v>0</v>
      </c>
      <c r="M32">
        <v>0</v>
      </c>
      <c r="N32">
        <v>1</v>
      </c>
      <c r="O32">
        <v>0</v>
      </c>
    </row>
    <row r="33" spans="1:15" x14ac:dyDescent="0.2">
      <c r="A33" s="1" t="str">
        <f>HYPERLINK("http://www.twitter.com/banuakdenizli/status/1577233082477793280", "1577233082477793280")</f>
        <v>1577233082477793280</v>
      </c>
      <c r="B33" t="s">
        <v>15</v>
      </c>
      <c r="C33" s="2">
        <v>44838.405613425923</v>
      </c>
      <c r="D33">
        <v>0</v>
      </c>
      <c r="E33">
        <v>129</v>
      </c>
      <c r="F33" t="s">
        <v>16</v>
      </c>
      <c r="G33" t="s">
        <v>56</v>
      </c>
      <c r="H33" t="str">
        <f>HYPERLINK("https://video.twimg.com/ext_tw_video/1576830678263529472/pu/vid/848x480/WGqR2yb5ujqabQEr.mp4?tag=12", "https://video.twimg.com/ext_tw_video/1576830678263529472/pu/vid/848x480/WGqR2yb5ujqabQEr.mp4?tag=12")</f>
        <v>https://video.twimg.com/ext_tw_video/1576830678263529472/pu/vid/848x480/WGqR2yb5ujqabQEr.mp4?tag=12</v>
      </c>
      <c r="L33">
        <v>-0.55740000000000001</v>
      </c>
      <c r="M33">
        <v>8.5000000000000006E-2</v>
      </c>
      <c r="N33">
        <v>0.91500000000000004</v>
      </c>
      <c r="O3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Banu Akdenizli</cp:lastModifiedBy>
  <dcterms:created xsi:type="dcterms:W3CDTF">2023-03-27T13:20:20Z</dcterms:created>
  <dcterms:modified xsi:type="dcterms:W3CDTF">2023-04-03T12:22:23Z</dcterms:modified>
</cp:coreProperties>
</file>